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67" i="68" l="1"/>
  <c r="W153" i="64"/>
  <c r="W81" i="54"/>
  <c r="W17" i="12"/>
  <c r="W214" i="68"/>
  <c r="W23" i="26"/>
  <c r="W442" i="72"/>
  <c r="W424" i="72"/>
  <c r="W406" i="71"/>
  <c r="W144" i="63"/>
  <c r="W162" i="62"/>
  <c r="W144" i="61"/>
  <c r="W23" i="15"/>
  <c r="W224" i="72"/>
  <c r="W242" i="72"/>
  <c r="W260" i="71"/>
  <c r="W224" i="71"/>
  <c r="W242" i="71"/>
  <c r="W162" i="53"/>
  <c r="W144" i="52"/>
  <c r="W144" i="53"/>
  <c r="W164" i="49"/>
  <c r="W161" i="49" s="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06" i="72"/>
  <c r="W162" i="61"/>
  <c r="W162" i="63"/>
  <c r="W424" i="71"/>
  <c r="W144" i="62"/>
  <c r="W442" i="71"/>
  <c r="W12" i="15"/>
  <c r="W162" i="51"/>
  <c r="W260" i="72"/>
  <c r="W162" i="52"/>
  <c r="W144" i="5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81" i="4"/>
  <c r="B12" i="4"/>
  <c r="B15" i="4"/>
  <c r="B8" i="4"/>
  <c r="B57" i="4"/>
  <c r="B83" i="4"/>
  <c r="B4" i="4"/>
  <c r="B80" i="4"/>
  <c r="B70" i="4"/>
  <c r="B58" i="4"/>
  <c r="B25" i="4"/>
  <c r="B27" i="4"/>
  <c r="B78" i="4"/>
  <c r="B40" i="4"/>
  <c r="B26" i="4"/>
  <c r="B65" i="4"/>
  <c r="B9" i="4"/>
  <c r="B66" i="4"/>
  <c r="B22" i="4"/>
  <c r="B54" i="4"/>
  <c r="B73" i="4"/>
  <c r="B37" i="4"/>
  <c r="B23" i="4"/>
  <c r="B30" i="4"/>
  <c r="B46" i="4"/>
  <c r="B84" i="4"/>
  <c r="B55" i="4"/>
  <c r="B52" i="4"/>
  <c r="B28" i="4"/>
  <c r="B11" i="4"/>
  <c r="B33" i="4"/>
  <c r="B79" i="4"/>
  <c r="B77" i="4"/>
  <c r="B7" i="4"/>
  <c r="B21" i="4"/>
  <c r="B10" i="4"/>
  <c r="B60" i="4"/>
  <c r="B72" i="4"/>
  <c r="B29" i="4"/>
  <c r="B67" i="4"/>
  <c r="B16" i="4"/>
  <c r="B56" i="4"/>
  <c r="B47" i="4"/>
  <c r="B44" i="4"/>
  <c r="B48" i="4"/>
  <c r="B39" i="4"/>
  <c r="B17" i="4"/>
  <c r="B71" i="4"/>
  <c r="B36" i="4"/>
  <c r="B14" i="4"/>
  <c r="B41" i="4"/>
  <c r="B69" i="4"/>
  <c r="B59" i="4"/>
  <c r="B64" i="4"/>
  <c r="B20" i="4"/>
  <c r="B68" i="4"/>
  <c r="B61" i="4"/>
  <c r="B82" i="4"/>
  <c r="B53" i="4"/>
  <c r="B76" i="4"/>
  <c r="B13" i="4"/>
  <c r="B34" i="4"/>
  <c r="B24" i="4"/>
  <c r="B49" i="4"/>
  <c r="B35" i="4"/>
  <c r="B38" i="4"/>
  <c r="B45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22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C128" i="29"/>
  <c r="C24" i="29"/>
  <c r="C17" i="34"/>
  <c r="B18" i="30"/>
  <c r="C17" i="32"/>
  <c r="C17" i="33"/>
  <c r="B11" i="29" l="1"/>
  <c r="C23" i="29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J133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3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<sst xmlns="http://schemas.openxmlformats.org/spreadsheetml/2006/main" count="18216" uniqueCount="4947">
  <si>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</si>
  <si>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</si>
  <si>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</si>
  <si>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</si>
  <si>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</si>
  <si>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</si>
  <si>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</si>
  <si>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</si>
  <si>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</si>
  <si>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</si>
  <si>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</si>
  <si>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</si>
  <si>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</si>
  <si>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</si>
  <si>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</si>
  <si>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</si>
  <si>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</si>
  <si>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</si>
  <si>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</si>
  <si>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</si>
  <si>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</si>
  <si>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</si>
  <si>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</si>
  <si>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</si>
  <si>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</si>
  <si>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</si>
  <si>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</si>
  <si>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</si>
  <si>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</si>
  <si>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</si>
  <si>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</si>
  <si>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</si>
  <si>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</si>
  <si>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</si>
  <si>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</si>
  <si>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</si>
  <si>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</si>
  <si>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</si>
  <si>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</si>
  <si>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</si>
  <si>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</si>
  <si>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</si>
  <si>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</si>
  <si>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</si>
  <si>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</si>
  <si>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</si>
  <si>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</si>
  <si>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</si>
  <si>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</si>
  <si>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</si>
  <si>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</si>
  <si>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</si>
  <si>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</si>
  <si>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</si>
  <si>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</si>
  <si>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</si>
  <si>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</si>
  <si>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</si>
  <si>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</si>
  <si>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</si>
  <si>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</si>
  <si>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</si>
  <si>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</si>
  <si>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</si>
  <si>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</si>
  <si>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</si>
  <si>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</si>
  <si>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</si>
  <si>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</si>
  <si>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</si>
  <si>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</si>
  <si>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</si>
  <si>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</si>
  <si>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</si>
  <si>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</si>
  <si>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</si>
  <si>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</si>
  <si>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</si>
  <si>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</si>
  <si>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</si>
  <si>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</si>
  <si>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</si>
  <si>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</si>
  <si>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</si>
  <si>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</si>
  <si>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</si>
  <si>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</si>
  <si>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</si>
  <si>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</si>
  <si>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</si>
  <si>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</si>
  <si>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</si>
  <si>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</si>
  <si>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</si>
  <si>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</si>
  <si>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</si>
  <si>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</si>
  <si>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</si>
  <si>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</si>
  <si>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</si>
  <si>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</si>
  <si>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</si>
  <si>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</si>
  <si>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</si>
  <si>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</si>
  <si>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</si>
  <si>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</si>
  <si>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</si>
  <si>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</si>
  <si>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</si>
  <si>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</si>
  <si>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</si>
  <si>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</si>
  <si>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</si>
  <si>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</si>
  <si>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</si>
  <si>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</si>
  <si>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</si>
  <si>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</si>
  <si>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</si>
  <si>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</si>
  <si>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</si>
  <si>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</si>
  <si>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</si>
  <si>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</si>
  <si>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</si>
  <si>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</si>
  <si>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</si>
  <si>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</si>
  <si>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</si>
  <si>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</si>
  <si>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</si>
  <si>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</si>
  <si>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</si>
  <si>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</si>
  <si>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</si>
  <si>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</si>
  <si>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</si>
  <si>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</si>
  <si>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</si>
  <si>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</si>
  <si>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</si>
  <si>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</si>
  <si>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</si>
  <si>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</si>
  <si>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</si>
  <si>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</si>
  <si>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</si>
  <si>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</si>
  <si>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</si>
  <si>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</si>
  <si>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</si>
  <si>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</si>
  <si>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</si>
  <si>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</si>
  <si>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</si>
  <si>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</si>
  <si>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</si>
  <si>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</si>
  <si>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</si>
  <si>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</si>
  <si>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</si>
  <si>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</si>
  <si>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</si>
  <si>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</si>
  <si>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</si>
  <si>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</si>
  <si>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</si>
  <si>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</si>
  <si>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</si>
  <si>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</si>
  <si>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</si>
  <si>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</si>
  <si>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</si>
  <si>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</si>
  <si>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</si>
  <si>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</si>
  <si>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</si>
  <si>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</si>
  <si>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</si>
  <si>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</si>
  <si>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</si>
  <si>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</si>
  <si>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</si>
  <si>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</si>
  <si>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</si>
  <si>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</si>
  <si>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</si>
  <si>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</si>
  <si>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</si>
  <si>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</si>
  <si>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</si>
  <si>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</si>
  <si>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</si>
  <si>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</si>
  <si>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</si>
  <si>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</si>
  <si>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</si>
  <si>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</si>
  <si>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</si>
  <si>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</si>
  <si>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</si>
  <si>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</si>
  <si>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</si>
  <si>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</si>
  <si>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</si>
  <si>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</si>
  <si>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</si>
  <si>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</si>
  <si>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</si>
  <si>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</si>
  <si>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</si>
  <si>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</si>
  <si>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</si>
  <si>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</si>
  <si>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</si>
  <si>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</si>
  <si>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</si>
  <si>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PT</t>
  </si>
  <si>
    <t>Portugal</t>
  </si>
  <si>
    <t>PT - Residential sector summary</t>
  </si>
  <si>
    <t>Macro.Meuro2015.PT.ConsumptionExpenditure</t>
  </si>
  <si>
    <t>Macro.number.PT.Population</t>
  </si>
  <si>
    <t>NUM.number.PT.Res.HH</t>
  </si>
  <si>
    <t>SurfaceArea.ksqm.PT.Res.HH</t>
  </si>
  <si>
    <t>NUM.number.PT.Res.HHnew</t>
  </si>
  <si>
    <t>SurfaceArea.ksqm.PT.Res.HHnew</t>
  </si>
  <si>
    <t>HDD.Celsius.PT.Actual</t>
  </si>
  <si>
    <t>HDD.Celsius.PT.Mean</t>
  </si>
  <si>
    <t>HDD.ratio.PT.Relative</t>
  </si>
  <si>
    <t>FEC.ktoe.PT.ES.Res</t>
  </si>
  <si>
    <t>FEC.ktoe.PT.ES.Res.Solids</t>
  </si>
  <si>
    <t>FEC.ktoe.PT.ES.Res.LPG</t>
  </si>
  <si>
    <t>FEC.ktoe.PT.ES.Res.Oil</t>
  </si>
  <si>
    <t>FEC.ktoe.PT.ES.Res.NG</t>
  </si>
  <si>
    <t>FEC.ktoe.PT.ES.Res.Biomass_Waste</t>
  </si>
  <si>
    <t>FEC.ktoe.PT.ES.Res.Biogas</t>
  </si>
  <si>
    <t>FEC.ktoe.PT.ES.Res.LiqBio</t>
  </si>
  <si>
    <t>FEC.ktoe.PT.ES.Res.Solar</t>
  </si>
  <si>
    <t>FEC.ktoe.PT.ES.Res.Geo</t>
  </si>
  <si>
    <t>FEC.ktoe.PT.ES.Res.Ambient</t>
  </si>
  <si>
    <t>FEC.ktoe.PT.ES.Res.Steam_Distr</t>
  </si>
  <si>
    <t>FEC.ktoe.PT.ES.Res.Elec</t>
  </si>
  <si>
    <t>FEC.ktoe.PT.Res.HH</t>
  </si>
  <si>
    <t>FEC.ktoe.PT.Res.HH.Thermal</t>
  </si>
  <si>
    <t>FEC.ktoe.PT.Res.HH.Thermal.SH</t>
  </si>
  <si>
    <t>FEC.ktoe.PT.Res.HH.Thermal.SC</t>
  </si>
  <si>
    <t>FEC.ktoe.PT.Res.HH.Thermal.WH</t>
  </si>
  <si>
    <t>FEC.ktoe.PT.Res.HH.Thermal.CO</t>
  </si>
  <si>
    <t>FEC.ktoe.PT.Res.HH.Appl</t>
  </si>
  <si>
    <t>EMI.ktCO2.PT.ES.Res</t>
  </si>
  <si>
    <t>EMI.ktCO2.PT.ES.Res.Solids</t>
  </si>
  <si>
    <t>EMI.ktCO2.PT.ES.Res.LPG</t>
  </si>
  <si>
    <t>EMI.ktCO2.PT.ES.Res.Oil</t>
  </si>
  <si>
    <t>EMI.ktCO2.PT.ES.Res.NG</t>
  </si>
  <si>
    <t>EMI.ktCO2.PT.ES.Res.Biomass_Waste</t>
  </si>
  <si>
    <t>EMI.ktCO2.PT.ES.Res.Biogas</t>
  </si>
  <si>
    <t>EMI.ktCO2.PT.ES.Res.LiqBio</t>
  </si>
  <si>
    <t>EMI.ktCO2.PT.ES.Res.Solar</t>
  </si>
  <si>
    <t>EMI.ktCO2.PT.ES.Res.Geo</t>
  </si>
  <si>
    <t>EMI.ktCO2.PT.ES.Res.Ambient</t>
  </si>
  <si>
    <t>EMI.ktCO2.PT.ES.Res.Steam_Distr</t>
  </si>
  <si>
    <t>EMI.ktCO2.PT.ES.Res.Elec</t>
  </si>
  <si>
    <t>EMI.ktCO2.PT.Res.HH</t>
  </si>
  <si>
    <t>EMI.ktCO2.PT.Res.HH.Thermal</t>
  </si>
  <si>
    <t>EMI.ktCO2.PT.Res.HH.Thermal.SH</t>
  </si>
  <si>
    <t>EMI.ktCO2.PT.Res.HH.Thermal.SC</t>
  </si>
  <si>
    <t>EMI.ktCO2.PT.Res.HH.Thermal.WH</t>
  </si>
  <si>
    <t>EMI.ktCO2.PT.Res.HH.Thermal.CO</t>
  </si>
  <si>
    <t>EMI.ktCO2.PT.Res.HH.Appl</t>
  </si>
  <si>
    <t>FEC_per_household.kWh.PT.Res.HH</t>
  </si>
  <si>
    <t>FEC_per_household.kWh.PT.Res.HH.Thermal</t>
  </si>
  <si>
    <t>FEC_per_household.kWh.PT.Res.HH.Thermal.SH</t>
  </si>
  <si>
    <t>FEC_per_household.kWh.PT.Res.HH.Thermal.SC</t>
  </si>
  <si>
    <t>FEC_per_household.kWh.PT.Res.HH.Thermal.WH</t>
  </si>
  <si>
    <t>FEC_per_household.kWh.PT.Res.HH.Thermal.CO</t>
  </si>
  <si>
    <t>FEC_per_household.kWh.PT.Res.HH.Appl</t>
  </si>
  <si>
    <t>TES_per_household.kWh.PT.Res.HH.Thermal</t>
  </si>
  <si>
    <t>TES_per_household.kWh.PT.Res.HH.Thermal.SH</t>
  </si>
  <si>
    <t>TES_per_household.kWh.PT.Res.HH.Thermal.SC</t>
  </si>
  <si>
    <t>TES_per_household.kWh.PT.Res.HH.Thermal.WH</t>
  </si>
  <si>
    <t>TES_per_household.kWh.PT.Res.HH.Thermal.CO</t>
  </si>
  <si>
    <t>EMI_per_household.kgCO2.PT.Res.HH</t>
  </si>
  <si>
    <t>EMI_per_household.kgCO2.PT.Res.HH.Thermal</t>
  </si>
  <si>
    <t>EMI_per_household.kgCO2.PT.Res.HH.Thermal.SH</t>
  </si>
  <si>
    <t>EMI_per_household.kgCO2.PT.Res.HH.Thermal.SC</t>
  </si>
  <si>
    <t>EMI_per_household.kgCO2.PT.Res.HH.Thermal.WH</t>
  </si>
  <si>
    <t>EMI_per_household.kgCO2.PT.Res.HH.Thermal.CO</t>
  </si>
  <si>
    <t>EMI_per_household.kgCO2.PT.Res.HH.Appl</t>
  </si>
  <si>
    <t>Eff.ratio.PT.Res.HH.Thermal</t>
  </si>
  <si>
    <t>Eff.ratio.PT.Res.HH.Thermal.SH</t>
  </si>
  <si>
    <t>Eff.ratio.PT.Res.HH.Thermal.SC</t>
  </si>
  <si>
    <t>Eff.ratio.PT.Res.HH.Thermal.WH</t>
  </si>
  <si>
    <t>Eff.ratio.PT.Res.HH.Thermal.CO</t>
  </si>
  <si>
    <t>FEC_per_sqm.kWh.PT.Res.HH</t>
  </si>
  <si>
    <t>FEC_per_sqm.kWh.PT.Res.HH.Thermal</t>
  </si>
  <si>
    <t>FEC_per_sqm.kWh.PT.Res.HH.Thermal.SH</t>
  </si>
  <si>
    <t>FEC_per_sqm.kWh.PT.Res.HH.Thermal.SC</t>
  </si>
  <si>
    <t>FEC_per_sqm.kWh.PT.Res.HH.Thermal.WH</t>
  </si>
  <si>
    <t>FEC_per_sqm.kWh.PT.Res.HH.Thermal.CO</t>
  </si>
  <si>
    <t>FEC_per_sqm.kWh.PT.Res.HH.Appl</t>
  </si>
  <si>
    <t>TES_per_sqm.kWh.PT.Res.HH.Thermal</t>
  </si>
  <si>
    <t>TES_per_sqm.kWh.PT.Res.HH.Thermal.SH</t>
  </si>
  <si>
    <t>TES_per_sqm.kWh.PT.Res.HH.Thermal.SC</t>
  </si>
  <si>
    <t>TES_per_sqm.kWh.PT.Res.HH.Thermal.WH</t>
  </si>
  <si>
    <t>TES_per_sqm.kWh.PT.Res.HH.Thermal.CO</t>
  </si>
  <si>
    <t>EMI_per_sqm.kgCO2.PT.Res.HH</t>
  </si>
  <si>
    <t>EMI_per_sqm.kgCO2.PT.Res.HH.Thermal</t>
  </si>
  <si>
    <t>EMI_per_sqm.kgCO2.PT.Res.HH.Thermal.SH</t>
  </si>
  <si>
    <t>EMI_per_sqm.kgCO2.PT.Res.HH.Thermal.SC</t>
  </si>
  <si>
    <t>EMI_per_sqm.kgCO2.PT.Res.HH.Thermal.WH</t>
  </si>
  <si>
    <t>EMI_per_sqm.kgCO2.PT.Res.HH.Thermal.CO</t>
  </si>
  <si>
    <t>EMI_per_sqm.kgCO2.PT.Res.HH.Appl</t>
  </si>
  <si>
    <t>FEC_per_capita.kWh.PT.Res.HH</t>
  </si>
  <si>
    <t>FEC_per_capita.kWh.PT.Res.HH.Thermal</t>
  </si>
  <si>
    <t>FEC_per_capita.kWh.PT.Res.HH.Thermal.SH</t>
  </si>
  <si>
    <t>FEC_per_capita.kWh.PT.Res.HH.Thermal.SC</t>
  </si>
  <si>
    <t>FEC_per_capita.kWh.PT.Res.HH.Thermal.WH</t>
  </si>
  <si>
    <t>FEC_per_capita.kWh.PT.Res.HH.Thermal.CO</t>
  </si>
  <si>
    <t>FEC_per_capita.kWh.PT.Res.HH.Appl</t>
  </si>
  <si>
    <t>TES_per_capita.kWh.PT.Res.HH.Thermal</t>
  </si>
  <si>
    <t>TES_per_capita.kWh.PT.Res.HH.Thermal.SH</t>
  </si>
  <si>
    <t>TES_per_capita.kWh.PT.Res.HH.Thermal.SC</t>
  </si>
  <si>
    <t>TES_per_capita.kWh.PT.Res.HH.Thermal.WH</t>
  </si>
  <si>
    <t>TES_per_capita.kWh.PT.Res.HH.Thermal.CO</t>
  </si>
  <si>
    <t>EMI_per_capita.kgCO2.PT.Res.HH</t>
  </si>
  <si>
    <t>EMI_per_capita.kgCO2.PT.Res.HH.Thermal</t>
  </si>
  <si>
    <t>EMI_per_capita.kgCO2.PT.Res.HH.Thermal.SH</t>
  </si>
  <si>
    <t>EMI_per_capita.kgCO2.PT.Res.HH.Thermal.SC</t>
  </si>
  <si>
    <t>EMI_per_capita.kgCO2.PT.Res.HH.Thermal.WH</t>
  </si>
  <si>
    <t>EMI_per_capita.kgCO2.PT.Res.HH.Thermal.CO</t>
  </si>
  <si>
    <t>EMI_per_capita.kgCO2.PT.Res.HH.Appl</t>
  </si>
  <si>
    <t>PT - Number of households</t>
  </si>
  <si>
    <t>NUM.number.PT.Res.HH.Thermal</t>
  </si>
  <si>
    <t>NUM.number.PT.Res.HH.Thermal.SH</t>
  </si>
  <si>
    <t>NUM.number.PT.Res.HH.Thermal.SH.Solids</t>
  </si>
  <si>
    <t>NUM.number.PT.Res.HH.Thermal.SH.LPG</t>
  </si>
  <si>
    <t>NUM.number.PT.Res.HH.Thermal.SH.Oil</t>
  </si>
  <si>
    <t>NUM.number.PT.Res.HH.Thermal.SH.Gas</t>
  </si>
  <si>
    <t>NUM.number.PT.Res.HH.Thermal.SH.Biomass</t>
  </si>
  <si>
    <t>NUM.number.PT.Res.HH.Thermal.SH.Geo</t>
  </si>
  <si>
    <t>NUM.number.PT.Res.HH.Thermal.SH.DistrHeat</t>
  </si>
  <si>
    <t>NUM.number.PT.Res.HH.Thermal.SH.AdvElc</t>
  </si>
  <si>
    <t>NUM.number.PT.Res.HH.Thermal.SH.ConvElc</t>
  </si>
  <si>
    <t>NUM.number.PT.Res.HH.Thermal.SC</t>
  </si>
  <si>
    <t>NUM.number.PT.Res.HH.Thermal.SC.AC</t>
  </si>
  <si>
    <t>NUM.number.PT.Res.HH.Thermal.WH</t>
  </si>
  <si>
    <t>NUM.number.PT.Res.HH.Thermal.WH.Solids</t>
  </si>
  <si>
    <t>NUM.number.PT.Res.HH.Thermal.WH.LPG</t>
  </si>
  <si>
    <t>NUM.number.PT.Res.HH.Thermal.WH.Oil</t>
  </si>
  <si>
    <t>NUM.number.PT.Res.HH.Thermal.WH.Gas</t>
  </si>
  <si>
    <t>NUM.number.PT.Res.HH.Thermal.WH.Biomass</t>
  </si>
  <si>
    <t>NUM.number.PT.Res.HH.Thermal.WH.Geo</t>
  </si>
  <si>
    <t>NUM.number.PT.Res.HH.Thermal.WH.DistrHeat</t>
  </si>
  <si>
    <t>NUM.number.PT.Res.HH.Thermal.WH.Elc</t>
  </si>
  <si>
    <t>NUM.number.PT.Res.HH.Thermal.WH.Solar</t>
  </si>
  <si>
    <t>NUM.number.PT.Res.HH.Thermal.CO</t>
  </si>
  <si>
    <t>NUM.number.PT.Res.HH.Thermal.CO.Solids</t>
  </si>
  <si>
    <t>NUM.number.PT.Res.HH.Thermal.CO.LPG</t>
  </si>
  <si>
    <t>NUM.number.PT.Res.HH.Thermal.CO.Gas</t>
  </si>
  <si>
    <t>NUM.number.PT.Res.HH.Thermal.CO.Biomass</t>
  </si>
  <si>
    <t>NUM.number.PT.Res.HH.Thermal.CO.Elc</t>
  </si>
  <si>
    <t>PT - Final energy consumption</t>
  </si>
  <si>
    <t>FEC.ktoe.PT.Res.HH.Thermal.SH.Solids.Solids</t>
  </si>
  <si>
    <t>FEC.ktoe.PT.Res.HH.Thermal.SH.LPG.LPG</t>
  </si>
  <si>
    <t>FEC.ktoe.PT.Res.HH.Thermal.SH.Oil.Oil_LiqBio</t>
  </si>
  <si>
    <t>FEC.ktoe.PT.Res.HH.Thermal.SH.Gas.NG_Biogas</t>
  </si>
  <si>
    <t>FEC.ktoe.PT.Res.HH.Thermal.SH.Biomass.Biomass_Waste</t>
  </si>
  <si>
    <t>FEC.ktoe.PT.Res.HH.Thermal.SH.Geo.Geo</t>
  </si>
  <si>
    <t>FEC.ktoe.PT.Res.HH.Thermal.SH.DistrHeat.Steam_Distr</t>
  </si>
  <si>
    <t>FEC.ktoe.PT.Res.HH.Thermal.SH.AdvElc.Elec</t>
  </si>
  <si>
    <t>FEC.ktoe.PT.Res.HH.Thermal.SH.ConvElc.Elec</t>
  </si>
  <si>
    <t>FEC.ktoe.PT.Res.HH.Thermal.SH.TotalCirculation.Elec</t>
  </si>
  <si>
    <t>FEC.ktoe.PT.Res.HH.Thermal.SC.AC.Elec</t>
  </si>
  <si>
    <t>FEC.ktoe.PT.Res.HH.Thermal.WH.Solids.Solids</t>
  </si>
  <si>
    <t>FEC.ktoe.PT.Res.HH.Thermal.WH.LPG.LPG</t>
  </si>
  <si>
    <t>FEC.ktoe.PT.Res.HH.Thermal.WH.Oil.Oil_LiqBio</t>
  </si>
  <si>
    <t>FEC.ktoe.PT.Res.HH.Thermal.WH.Gas.NG_Biogas</t>
  </si>
  <si>
    <t>FEC.ktoe.PT.Res.HH.Thermal.WH.Biomass.Biomass_Waste</t>
  </si>
  <si>
    <t>FEC.ktoe.PT.Res.HH.Thermal.WH.Geo.Geo</t>
  </si>
  <si>
    <t>FEC.ktoe.PT.Res.HH.Thermal.WH.DistrHeat.Steam_Distr</t>
  </si>
  <si>
    <t>FEC.ktoe.PT.Res.HH.Thermal.WH.Elc.Elec</t>
  </si>
  <si>
    <t>FEC.ktoe.PT.Res.HH.Thermal.WH.TotalSolar.Solar</t>
  </si>
  <si>
    <t>FEC.ktoe.PT.Res.HH.Thermal.CO.Solids.Solids</t>
  </si>
  <si>
    <t>FEC.ktoe.PT.Res.HH.Thermal.CO.LPG.LPG</t>
  </si>
  <si>
    <t>FEC.ktoe.PT.Res.HH.Thermal.CO.Gas.NG_Biogas</t>
  </si>
  <si>
    <t>FEC.ktoe.PT.Res.HH.Thermal.CO.Biomass.Biomass_Waste</t>
  </si>
  <si>
    <t>FEC.ktoe.PT.Res.HH.Thermal.CO.Elc.Elec</t>
  </si>
  <si>
    <t>PT - Thermal energy service</t>
  </si>
  <si>
    <t>TES.ktoe.PT.Res.HH.Thermal</t>
  </si>
  <si>
    <t>TES.ktoe.PT.Res.HH.Thermal.SH</t>
  </si>
  <si>
    <t>TES.ktoe.PT.Res.HH.Thermal.SH.Solids.Solids</t>
  </si>
  <si>
    <t>TES.ktoe.PT.Res.HH.Thermal.SH.LPG.LPG</t>
  </si>
  <si>
    <t>TES.ktoe.PT.Res.HH.Thermal.SH.Oil.Oil_LiqBio</t>
  </si>
  <si>
    <t>TES.ktoe.PT.Res.HH.Thermal.SH.Gas.NG_Biogas</t>
  </si>
  <si>
    <t>TES.ktoe.PT.Res.HH.Thermal.SH.Biomass.Biomass_Waste</t>
  </si>
  <si>
    <t>TES.ktoe.PT.Res.HH.Thermal.SH.Geo.Geo</t>
  </si>
  <si>
    <t>TES.ktoe.PT.Res.HH.Thermal.SH.DistrHeat.Steam_Distr</t>
  </si>
  <si>
    <t>TES.ktoe.PT.Res.HH.Thermal.SH.AdvElc.Elec</t>
  </si>
  <si>
    <t>TES.ktoe.PT.Res.HH.Thermal.SH.ConvElc.Elec</t>
  </si>
  <si>
    <t>TES.ktoe.PT.Res.HH.Thermal.SH.TotalCirculation.Elec</t>
  </si>
  <si>
    <t>TES.ktoe.PT.Res.HH.Thermal.SC</t>
  </si>
  <si>
    <t>TES.ktoe.PT.Res.HH.Thermal.SC.AC.Elec</t>
  </si>
  <si>
    <t>TES.ktoe.PT.Res.HH.Thermal.WH</t>
  </si>
  <si>
    <t>TES.ktoe.PT.Res.HH.Thermal.WH.Solids.Solids</t>
  </si>
  <si>
    <t>TES.ktoe.PT.Res.HH.Thermal.WH.LPG.LPG</t>
  </si>
  <si>
    <t>TES.ktoe.PT.Res.HH.Thermal.WH.Oil.Oil_LiqBio</t>
  </si>
  <si>
    <t>TES.ktoe.PT.Res.HH.Thermal.WH.Gas.NG_Biogas</t>
  </si>
  <si>
    <t>TES.ktoe.PT.Res.HH.Thermal.WH.Biomass.Biomass_Waste</t>
  </si>
  <si>
    <t>TES.ktoe.PT.Res.HH.Thermal.WH.Geo.Geo</t>
  </si>
  <si>
    <t>TES.ktoe.PT.Res.HH.Thermal.WH.DistrHeat.Steam_Distr</t>
  </si>
  <si>
    <t>TES.ktoe.PT.Res.HH.Thermal.WH.Elc.Elec</t>
  </si>
  <si>
    <t>TES.ktoe.PT.Res.HH.Thermal.WH.TotalSolar.Solar</t>
  </si>
  <si>
    <t>TES.ktoe.PT.Res.HH.Thermal.CO</t>
  </si>
  <si>
    <t>TES.ktoe.PT.Res.HH.Thermal.CO.Solids.Solids</t>
  </si>
  <si>
    <t>TES.ktoe.PT.Res.HH.Thermal.CO.LPG.LPG</t>
  </si>
  <si>
    <t>TES.ktoe.PT.Res.HH.Thermal.CO.Gas.NG_Biogas</t>
  </si>
  <si>
    <t>TES.ktoe.PT.Res.HH.Thermal.CO.Biomass.Biomass_Waste</t>
  </si>
  <si>
    <t>TES.ktoe.PT.Res.HH.Thermal.CO.Elc.Elec</t>
  </si>
  <si>
    <t>PT - System efficiency indicator of total stock</t>
  </si>
  <si>
    <t>Eff.ratio.PT.Res.HH.Thermal.SH.Solids.Solids</t>
  </si>
  <si>
    <t>Eff.ratio.PT.Res.HH.Thermal.SH.LPG.LPG</t>
  </si>
  <si>
    <t>Eff.ratio.PT.Res.HH.Thermal.SH.Oil.Oil_LiqBio</t>
  </si>
  <si>
    <t>Eff.ratio.PT.Res.HH.Thermal.SH.Gas.NG_Biogas</t>
  </si>
  <si>
    <t>Eff.ratio.PT.Res.HH.Thermal.SH.Biomass.Biomass_Waste</t>
  </si>
  <si>
    <t>Eff.ratio.PT.Res.HH.Thermal.SH.Geo.Geo</t>
  </si>
  <si>
    <t>Eff.ratio.PT.Res.HH.Thermal.SH.DistrHeat.Steam_Distr</t>
  </si>
  <si>
    <t>Eff.ratio.PT.Res.HH.Thermal.SH.AdvElc.Elec</t>
  </si>
  <si>
    <t>Eff.ratio.PT.Res.HH.Thermal.SH.ConvElc.Elec</t>
  </si>
  <si>
    <t>Eff.ratio.PT.Res.HH.Thermal.SH.TotalCirculation.Elec</t>
  </si>
  <si>
    <t>Eff.ratio.PT.Res.HH.Thermal.SC.AC.Elec</t>
  </si>
  <si>
    <t>Eff.ratio.PT.Res.HH.Thermal.WH.Solids.Solids</t>
  </si>
  <si>
    <t>Eff.ratio.PT.Res.HH.Thermal.WH.LPG.LPG</t>
  </si>
  <si>
    <t>Eff.ratio.PT.Res.HH.Thermal.WH.Oil.Oil_LiqBio</t>
  </si>
  <si>
    <t>Eff.ratio.PT.Res.HH.Thermal.WH.Gas.NG_Biogas</t>
  </si>
  <si>
    <t>Eff.ratio.PT.Res.HH.Thermal.WH.Biomass.Biomass_Waste</t>
  </si>
  <si>
    <t>Eff.ratio.PT.Res.HH.Thermal.WH.Geo.Geo</t>
  </si>
  <si>
    <t>Eff.ratio.PT.Res.HH.Thermal.WH.DistrHeat.Steam_Distr</t>
  </si>
  <si>
    <t>Eff.ratio.PT.Res.HH.Thermal.WH.Elc.Elec</t>
  </si>
  <si>
    <t>Eff.ratio.PT.Res.HH.Thermal.WH.TotalSolar.Solar</t>
  </si>
  <si>
    <t>Eff.ratio.PT.Res.HH.Thermal.CO.Solids.Solids</t>
  </si>
  <si>
    <t>Eff.ratio.PT.Res.HH.Thermal.CO.LPG.LPG</t>
  </si>
  <si>
    <t>Eff.ratio.PT.Res.HH.Thermal.CO.Gas.NG_Biogas</t>
  </si>
  <si>
    <t>Eff.ratio.PT.Res.HH.Thermal.CO.Biomass.Biomass_Waste</t>
  </si>
  <si>
    <t>Eff.ratio.PT.Res.HH.Thermal.CO.Elc.Elec</t>
  </si>
  <si>
    <t>PT - CO2 emissions</t>
  </si>
  <si>
    <t>EMI.ktCO2.PT.Res.HH.Thermal.SH.Solids.Solids</t>
  </si>
  <si>
    <t>EMI.ktCO2.PT.Res.HH.Thermal.SH.LPG.LPG</t>
  </si>
  <si>
    <t>EMI.ktCO2.PT.Res.HH.Thermal.SH.Oil.Oil_LiqBio</t>
  </si>
  <si>
    <t>EMI.ktCO2.PT.Res.HH.Thermal.SH.Gas.NG_Biogas</t>
  </si>
  <si>
    <t>EMI.ktCO2.PT.Res.HH.Thermal.SH.Biomass.Biomass_Waste</t>
  </si>
  <si>
    <t>EMI.ktCO2.PT.Res.HH.Thermal.SH.Geo.Geo</t>
  </si>
  <si>
    <t>EMI.ktCO2.PT.Res.HH.Thermal.SH.DistrHeat.Steam_Distr</t>
  </si>
  <si>
    <t>EMI.ktCO2.PT.Res.HH.Thermal.SH.AdvElc.Elec</t>
  </si>
  <si>
    <t>EMI.ktCO2.PT.Res.HH.Thermal.SH.ConvElc.Elec</t>
  </si>
  <si>
    <t>EMI.ktCO2.PT.Res.HH.Thermal.SH.TotalCirculation.Elec</t>
  </si>
  <si>
    <t>EMI.ktCO2.PT.Res.HH.Thermal.SC.AC.Elec</t>
  </si>
  <si>
    <t>EMI.ktCO2.PT.Res.HH.Thermal.WH.Solids.Solids</t>
  </si>
  <si>
    <t>EMI.ktCO2.PT.Res.HH.Thermal.WH.LPG.LPG</t>
  </si>
  <si>
    <t>EMI.ktCO2.PT.Res.HH.Thermal.WH.Oil.Oil_LiqBio</t>
  </si>
  <si>
    <t>EMI.ktCO2.PT.Res.HH.Thermal.WH.Gas.NG_Biogas</t>
  </si>
  <si>
    <t>EMI.ktCO2.PT.Res.HH.Thermal.WH.Biomass.Biomass_Waste</t>
  </si>
  <si>
    <t>EMI.ktCO2.PT.Res.HH.Thermal.WH.Geo.Geo</t>
  </si>
  <si>
    <t>EMI.ktCO2.PT.Res.HH.Thermal.WH.DistrHeat.Steam_Distr</t>
  </si>
  <si>
    <t>EMI.ktCO2.PT.Res.HH.Thermal.WH.Elc.Elec</t>
  </si>
  <si>
    <t>EMI.ktCO2.PT.Res.HH.Thermal.WH.TotalSolar.Solar</t>
  </si>
  <si>
    <t>EMI.ktCO2.PT.Res.HH.Thermal.CO.Solids.Solids</t>
  </si>
  <si>
    <t>EMI.ktCO2.PT.Res.HH.Thermal.CO.LPG.LPG</t>
  </si>
  <si>
    <t>EMI.ktCO2.PT.Res.HH.Thermal.CO.Gas.NG_Biogas</t>
  </si>
  <si>
    <t>EMI.ktCO2.PT.Res.HH.Thermal.CO.Biomass.Biomass_Waste</t>
  </si>
  <si>
    <t>EMI.ktCO2.PT.Res.HH.Thermal.CO.Elc.Elec</t>
  </si>
  <si>
    <t>PT - Final energy consumption per household</t>
  </si>
  <si>
    <t>FEC_per_household.kWh.PT.Res.HH.Thermal.SH.Solids.Solids</t>
  </si>
  <si>
    <t>FEC_per_household.kWh.PT.Res.HH.Thermal.SH.LPG.LPG</t>
  </si>
  <si>
    <t>FEC_per_household.kWh.PT.Res.HH.Thermal.SH.Oil.Oil_LiqBio</t>
  </si>
  <si>
    <t>FEC_per_household.kWh.PT.Res.HH.Thermal.SH.Gas.NG_Biogas</t>
  </si>
  <si>
    <t>FEC_per_household.kWh.PT.Res.HH.Thermal.SH.Biomass.Biomass_Waste</t>
  </si>
  <si>
    <t>FEC_per_household.kWh.PT.Res.HH.Thermal.SH.Geo.Geo</t>
  </si>
  <si>
    <t>FEC_per_household.kWh.PT.Res.HH.Thermal.SH.DistrHeat.Steam_Distr</t>
  </si>
  <si>
    <t>FEC_per_household.kWh.PT.Res.HH.Thermal.SH.AdvElc.Elec</t>
  </si>
  <si>
    <t>FEC_per_household.kWh.PT.Res.HH.Thermal.SH.ConvElc.Elec</t>
  </si>
  <si>
    <t>FEC_per_household.kWh.PT.Res.HH.Thermal.SH.TotalCirculation.Elec</t>
  </si>
  <si>
    <t>FEC_per_household.kWh.PT.Res.HH.Thermal.SC.AC.Elec</t>
  </si>
  <si>
    <t>FEC_per_household.kWh.PT.Res.HH.Thermal.WH.Solids.Solids</t>
  </si>
  <si>
    <t>FEC_per_household.kWh.PT.Res.HH.Thermal.WH.LPG.LPG</t>
  </si>
  <si>
    <t>FEC_per_household.kWh.PT.Res.HH.Thermal.WH.Oil.Oil_LiqBio</t>
  </si>
  <si>
    <t>FEC_per_household.kWh.PT.Res.HH.Thermal.WH.Gas.NG_Biogas</t>
  </si>
  <si>
    <t>FEC_per_household.kWh.PT.Res.HH.Thermal.WH.Biomass.Biomass_Waste</t>
  </si>
  <si>
    <t>FEC_per_household.kWh.PT.Res.HH.Thermal.WH.Geo.Geo</t>
  </si>
  <si>
    <t>FEC_per_household.kWh.PT.Res.HH.Thermal.WH.DistrHeat.Steam_Distr</t>
  </si>
  <si>
    <t>FEC_per_household.kWh.PT.Res.HH.Thermal.WH.Elc.Elec</t>
  </si>
  <si>
    <t>FEC_per_household.kWh.PT.Res.HH.Thermal.WH.TotalSolar.Solar</t>
  </si>
  <si>
    <t>FEC_per_household.kWh.PT.Res.HH.Thermal.CO.Solids.Solids</t>
  </si>
  <si>
    <t>FEC_per_household.kWh.PT.Res.HH.Thermal.CO.LPG.LPG</t>
  </si>
  <si>
    <t>FEC_per_household.kWh.PT.Res.HH.Thermal.CO.Gas.NG_Biogas</t>
  </si>
  <si>
    <t>FEC_per_household.kWh.PT.Res.HH.Thermal.CO.Biomass.Biomass_Waste</t>
  </si>
  <si>
    <t>FEC_per_household.kWh.PT.Res.HH.Thermal.CO.Elc.Elec</t>
  </si>
  <si>
    <t>PT - Thermal energy service per household</t>
  </si>
  <si>
    <t>TES_per_household.kWh.PT.Res.HH.Thermal.SH.Solids.Solids</t>
  </si>
  <si>
    <t>TES_per_household.kWh.PT.Res.HH.Thermal.SH.LPG.LPG</t>
  </si>
  <si>
    <t>TES_per_household.kWh.PT.Res.HH.Thermal.SH.Oil.Oil_LiqBio</t>
  </si>
  <si>
    <t>TES_per_household.kWh.PT.Res.HH.Thermal.SH.Gas.NG_Biogas</t>
  </si>
  <si>
    <t>TES_per_household.kWh.PT.Res.HH.Thermal.SH.Biomass.Biomass_Waste</t>
  </si>
  <si>
    <t>TES_per_household.kWh.PT.Res.HH.Thermal.SH.Geo.Geo</t>
  </si>
  <si>
    <t>TES_per_household.kWh.PT.Res.HH.Thermal.SH.DistrHeat.Steam_Distr</t>
  </si>
  <si>
    <t>TES_per_household.kWh.PT.Res.HH.Thermal.SH.AdvElc.Elec</t>
  </si>
  <si>
    <t>TES_per_household.kWh.PT.Res.HH.Thermal.SH.ConvElc.Elec</t>
  </si>
  <si>
    <t>TES_per_household.kWh.PT.Res.HH.Thermal.SH.TotalCirculation.Elec</t>
  </si>
  <si>
    <t>TES_per_household.kWh.PT.Res.HH.Thermal.SC.AC.Elec</t>
  </si>
  <si>
    <t>TES_per_household.kWh.PT.Res.HH.Thermal.WH.Solids.Solids</t>
  </si>
  <si>
    <t>TES_per_household.kWh.PT.Res.HH.Thermal.WH.LPG.LPG</t>
  </si>
  <si>
    <t>TES_per_household.kWh.PT.Res.HH.Thermal.WH.Oil.Oil_LiqBio</t>
  </si>
  <si>
    <t>TES_per_household.kWh.PT.Res.HH.Thermal.WH.Gas.NG_Biogas</t>
  </si>
  <si>
    <t>TES_per_household.kWh.PT.Res.HH.Thermal.WH.Biomass.Biomass_Waste</t>
  </si>
  <si>
    <t>TES_per_household.kWh.PT.Res.HH.Thermal.WH.Geo.Geo</t>
  </si>
  <si>
    <t>TES_per_household.kWh.PT.Res.HH.Thermal.WH.DistrHeat.Steam_Distr</t>
  </si>
  <si>
    <t>TES_per_household.kWh.PT.Res.HH.Thermal.WH.Elc.Elec</t>
  </si>
  <si>
    <t>TES_per_household.kWh.PT.Res.HH.Thermal.WH.TotalSolar.Solar</t>
  </si>
  <si>
    <t>TES_per_household.kWh.PT.Res.HH.Thermal.CO.Solids.Solids</t>
  </si>
  <si>
    <t>TES_per_household.kWh.PT.Res.HH.Thermal.CO.LPG.LPG</t>
  </si>
  <si>
    <t>TES_per_household.kWh.PT.Res.HH.Thermal.CO.Gas.NG_Biogas</t>
  </si>
  <si>
    <t>TES_per_household.kWh.PT.Res.HH.Thermal.CO.Biomass.Biomass_Waste</t>
  </si>
  <si>
    <t>TES_per_household.kWh.PT.Res.HH.Thermal.CO.Elc.Elec</t>
  </si>
  <si>
    <t>PT - CO2 emissions per household</t>
  </si>
  <si>
    <t>EMI_per_household.kgCO2.PT.Res.HH.Thermal.SH.Solids.Solids</t>
  </si>
  <si>
    <t>EMI_per_household.kgCO2.PT.Res.HH.Thermal.SH.LPG.LPG</t>
  </si>
  <si>
    <t>EMI_per_household.kgCO2.PT.Res.HH.Thermal.SH.Oil.Oil_LiqBio</t>
  </si>
  <si>
    <t>EMI_per_household.kgCO2.PT.Res.HH.Thermal.SH.Gas.NG_Biogas</t>
  </si>
  <si>
    <t>EMI_per_household.kgCO2.PT.Res.HH.Thermal.SH.Biomass.Biomass_Waste</t>
  </si>
  <si>
    <t>EMI_per_household.kgCO2.PT.Res.HH.Thermal.SH.Geo.Geo</t>
  </si>
  <si>
    <t>EMI_per_household.kgCO2.PT.Res.HH.Thermal.SH.DistrHeat.Steam_Distr</t>
  </si>
  <si>
    <t>EMI_per_household.kgCO2.PT.Res.HH.Thermal.SH.AdvElc.Elec</t>
  </si>
  <si>
    <t>EMI_per_household.kgCO2.PT.Res.HH.Thermal.SH.ConvElc.Elec</t>
  </si>
  <si>
    <t>EMI_per_household.kgCO2.PT.Res.HH.Thermal.SH.TotalCirculation.Elec</t>
  </si>
  <si>
    <t>EMI_per_household.kgCO2.PT.Res.HH.Thermal.SC.AC.Elec</t>
  </si>
  <si>
    <t>EMI_per_household.kgCO2.PT.Res.HH.Thermal.WH.Solids.Solids</t>
  </si>
  <si>
    <t>EMI_per_household.kgCO2.PT.Res.HH.Thermal.WH.LPG.LPG</t>
  </si>
  <si>
    <t>EMI_per_household.kgCO2.PT.Res.HH.Thermal.WH.Oil.Oil_LiqBio</t>
  </si>
  <si>
    <t>EMI_per_household.kgCO2.PT.Res.HH.Thermal.WH.Gas.NG_Biogas</t>
  </si>
  <si>
    <t>EMI_per_household.kgCO2.PT.Res.HH.Thermal.WH.Biomass.Biomass_Waste</t>
  </si>
  <si>
    <t>EMI_per_household.kgCO2.PT.Res.HH.Thermal.WH.Geo.Geo</t>
  </si>
  <si>
    <t>EMI_per_household.kgCO2.PT.Res.HH.Thermal.WH.DistrHeat.Steam_Distr</t>
  </si>
  <si>
    <t>EMI_per_household.kgCO2.PT.Res.HH.Thermal.WH.Elc.Elec</t>
  </si>
  <si>
    <t>EMI_per_household.kgCO2.PT.Res.HH.Thermal.WH.TotalSolar.Solar</t>
  </si>
  <si>
    <t>EMI_per_household.kgCO2.PT.Res.HH.Thermal.CO.Solids.Solids</t>
  </si>
  <si>
    <t>EMI_per_household.kgCO2.PT.Res.HH.Thermal.CO.LPG.LPG</t>
  </si>
  <si>
    <t>EMI_per_household.kgCO2.PT.Res.HH.Thermal.CO.Gas.NG_Biogas</t>
  </si>
  <si>
    <t>EMI_per_household.kgCO2.PT.Res.HH.Thermal.CO.Biomass.Biomass_Waste</t>
  </si>
  <si>
    <t>EMI_per_household.kgCO2.PT.Res.HH.Thermal.CO.Elc.Elec</t>
  </si>
  <si>
    <t>PT - Final energy consumption per surface area</t>
  </si>
  <si>
    <t>FEC_per_sqm.kWh.PT.Res.HH.Thermal.SH.Solids.Solids</t>
  </si>
  <si>
    <t>FEC_per_sqm.kWh.PT.Res.HH.Thermal.SH.LPG.LPG</t>
  </si>
  <si>
    <t>FEC_per_sqm.kWh.PT.Res.HH.Thermal.SH.Oil.Oil_LiqBio</t>
  </si>
  <si>
    <t>FEC_per_sqm.kWh.PT.Res.HH.Thermal.SH.Gas.NG_Biogas</t>
  </si>
  <si>
    <t>FEC_per_sqm.kWh.PT.Res.HH.Thermal.SH.Biomass.Biomass_Waste</t>
  </si>
  <si>
    <t>FEC_per_sqm.kWh.PT.Res.HH.Thermal.SH.Geo.Geo</t>
  </si>
  <si>
    <t>FEC_per_sqm.kWh.PT.Res.HH.Thermal.SH.DistrHeat.Steam_Distr</t>
  </si>
  <si>
    <t>FEC_per_sqm.kWh.PT.Res.HH.Thermal.SH.AdvElc.Elec</t>
  </si>
  <si>
    <t>FEC_per_sqm.kWh.PT.Res.HH.Thermal.SH.ConvElc.Elec</t>
  </si>
  <si>
    <t>FEC_per_sqm.kWh.PT.Res.HH.Thermal.SH.TotalCirculation.Elec</t>
  </si>
  <si>
    <t>FEC_per_sqm.kWh.PT.Res.HH.Thermal.SC.AC.Elec</t>
  </si>
  <si>
    <t>FEC_per_sqm.kWh.PT.Res.HH.Thermal.WH.Solids.Solids</t>
  </si>
  <si>
    <t>FEC_per_sqm.kWh.PT.Res.HH.Thermal.WH.LPG.LPG</t>
  </si>
  <si>
    <t>FEC_per_sqm.kWh.PT.Res.HH.Thermal.WH.Oil.Oil_LiqBio</t>
  </si>
  <si>
    <t>FEC_per_sqm.kWh.PT.Res.HH.Thermal.WH.Gas.NG_Biogas</t>
  </si>
  <si>
    <t>FEC_per_sqm.kWh.PT.Res.HH.Thermal.WH.Biomass.Biomass_Waste</t>
  </si>
  <si>
    <t>FEC_per_sqm.kWh.PT.Res.HH.Thermal.WH.Geo.Geo</t>
  </si>
  <si>
    <t>FEC_per_sqm.kWh.PT.Res.HH.Thermal.WH.DistrHeat.Steam_Distr</t>
  </si>
  <si>
    <t>FEC_per_sqm.kWh.PT.Res.HH.Thermal.WH.Elc.Elec</t>
  </si>
  <si>
    <t>FEC_per_sqm.kWh.PT.Res.HH.Thermal.WH.TotalSolar.Solar</t>
  </si>
  <si>
    <t>FEC_per_sqm.kWh.PT.Res.HH.Thermal.CO.Solids.Solids</t>
  </si>
  <si>
    <t>FEC_per_sqm.kWh.PT.Res.HH.Thermal.CO.LPG.LPG</t>
  </si>
  <si>
    <t>FEC_per_sqm.kWh.PT.Res.HH.Thermal.CO.Gas.NG_Biogas</t>
  </si>
  <si>
    <t>FEC_per_sqm.kWh.PT.Res.HH.Thermal.CO.Biomass.Biomass_Waste</t>
  </si>
  <si>
    <t>FEC_per_sqm.kWh.PT.Res.HH.Thermal.CO.Elc.Elec</t>
  </si>
  <si>
    <t>PT - Thermal energy service per surface area</t>
  </si>
  <si>
    <t>TES_per_sqm.kWh.PT.Res.HH.Thermal.SH.Solids.Solids</t>
  </si>
  <si>
    <t>TES_per_sqm.kWh.PT.Res.HH.Thermal.SH.LPG.LPG</t>
  </si>
  <si>
    <t>TES_per_sqm.kWh.PT.Res.HH.Thermal.SH.Oil.Oil_LiqBio</t>
  </si>
  <si>
    <t>TES_per_sqm.kWh.PT.Res.HH.Thermal.SH.Gas.NG_Biogas</t>
  </si>
  <si>
    <t>TES_per_sqm.kWh.PT.Res.HH.Thermal.SH.Biomass.Biomass_Waste</t>
  </si>
  <si>
    <t>TES_per_sqm.kWh.PT.Res.HH.Thermal.SH.Geo.Geo</t>
  </si>
  <si>
    <t>TES_per_sqm.kWh.PT.Res.HH.Thermal.SH.DistrHeat.Steam_Distr</t>
  </si>
  <si>
    <t>TES_per_sqm.kWh.PT.Res.HH.Thermal.SH.AdvElc.Elec</t>
  </si>
  <si>
    <t>TES_per_sqm.kWh.PT.Res.HH.Thermal.SH.ConvElc.Elec</t>
  </si>
  <si>
    <t>TES_per_sqm.kWh.PT.Res.HH.Thermal.SH.TotalCirculation.Elec</t>
  </si>
  <si>
    <t>TES_per_sqm.kWh.PT.Res.HH.Thermal.SC.AC.Elec</t>
  </si>
  <si>
    <t>TES_per_sqm.kWh.PT.Res.HH.Thermal.WH.Solids.Solids</t>
  </si>
  <si>
    <t>TES_per_sqm.kWh.PT.Res.HH.Thermal.WH.LPG.LPG</t>
  </si>
  <si>
    <t>TES_per_sqm.kWh.PT.Res.HH.Thermal.WH.Oil.Oil_LiqBio</t>
  </si>
  <si>
    <t>TES_per_sqm.kWh.PT.Res.HH.Thermal.WH.Gas.NG_Biogas</t>
  </si>
  <si>
    <t>TES_per_sqm.kWh.PT.Res.HH.Thermal.WH.Biomass.Biomass_Waste</t>
  </si>
  <si>
    <t>TES_per_sqm.kWh.PT.Res.HH.Thermal.WH.Geo.Geo</t>
  </si>
  <si>
    <t>TES_per_sqm.kWh.PT.Res.HH.Thermal.WH.DistrHeat.Steam_Distr</t>
  </si>
  <si>
    <t>TES_per_sqm.kWh.PT.Res.HH.Thermal.WH.Elc.Elec</t>
  </si>
  <si>
    <t>TES_per_sqm.kWh.PT.Res.HH.Thermal.WH.TotalSolar.Solar</t>
  </si>
  <si>
    <t>TES_per_sqm.kWh.PT.Res.HH.Thermal.CO.Solids.Solids</t>
  </si>
  <si>
    <t>TES_per_sqm.kWh.PT.Res.HH.Thermal.CO.LPG.LPG</t>
  </si>
  <si>
    <t>TES_per_sqm.kWh.PT.Res.HH.Thermal.CO.Gas.NG_Biogas</t>
  </si>
  <si>
    <t>TES_per_sqm.kWh.PT.Res.HH.Thermal.CO.Biomass.Biomass_Waste</t>
  </si>
  <si>
    <t>TES_per_sqm.kWh.PT.Res.HH.Thermal.CO.Elc.Elec</t>
  </si>
  <si>
    <t>PT - CO2 emissions per surface area</t>
  </si>
  <si>
    <t>EMI_per_sqm.kgCO2.PT.Res.HH.Thermal.SH.Solids.Solids</t>
  </si>
  <si>
    <t>EMI_per_sqm.kgCO2.PT.Res.HH.Thermal.SH.LPG.LPG</t>
  </si>
  <si>
    <t>EMI_per_sqm.kgCO2.PT.Res.HH.Thermal.SH.Oil.Oil_LiqBio</t>
  </si>
  <si>
    <t>EMI_per_sqm.kgCO2.PT.Res.HH.Thermal.SH.Gas.NG_Biogas</t>
  </si>
  <si>
    <t>EMI_per_sqm.kgCO2.PT.Res.HH.Thermal.SH.Biomass.Biomass_Waste</t>
  </si>
  <si>
    <t>EMI_per_sqm.kgCO2.PT.Res.HH.Thermal.SH.Geo.Geo</t>
  </si>
  <si>
    <t>EMI_per_sqm.kgCO2.PT.Res.HH.Thermal.SH.DistrHeat.Steam_Distr</t>
  </si>
  <si>
    <t>EMI_per_sqm.kgCO2.PT.Res.HH.Thermal.SH.AdvElc.Elec</t>
  </si>
  <si>
    <t>EMI_per_sqm.kgCO2.PT.Res.HH.Thermal.SH.ConvElc.Elec</t>
  </si>
  <si>
    <t>EMI_per_sqm.kgCO2.PT.Res.HH.Thermal.SH.TotalCirculation.Elec</t>
  </si>
  <si>
    <t>EMI_per_sqm.kgCO2.PT.Res.HH.Thermal.SC.AC.Elec</t>
  </si>
  <si>
    <t>EMI_per_sqm.kgCO2.PT.Res.HH.Thermal.WH.Solids.Solids</t>
  </si>
  <si>
    <t>EMI_per_sqm.kgCO2.PT.Res.HH.Thermal.WH.LPG.LPG</t>
  </si>
  <si>
    <t>EMI_per_sqm.kgCO2.PT.Res.HH.Thermal.WH.Oil.Oil_LiqBio</t>
  </si>
  <si>
    <t>EMI_per_sqm.kgCO2.PT.Res.HH.Thermal.WH.Gas.NG_Biogas</t>
  </si>
  <si>
    <t>EMI_per_sqm.kgCO2.PT.Res.HH.Thermal.WH.Biomass.Biomass_Waste</t>
  </si>
  <si>
    <t>EMI_per_sqm.kgCO2.PT.Res.HH.Thermal.WH.Geo.Geo</t>
  </si>
  <si>
    <t>EMI_per_sqm.kgCO2.PT.Res.HH.Thermal.WH.DistrHeat.Steam_Distr</t>
  </si>
  <si>
    <t>EMI_per_sqm.kgCO2.PT.Res.HH.Thermal.WH.Elc.Elec</t>
  </si>
  <si>
    <t>EMI_per_sqm.kgCO2.PT.Res.HH.Thermal.WH.TotalSolar.Solar</t>
  </si>
  <si>
    <t>EMI_per_sqm.kgCO2.PT.Res.HH.Thermal.CO.Solids.Solids</t>
  </si>
  <si>
    <t>EMI_per_sqm.kgCO2.PT.Res.HH.Thermal.CO.LPG.LPG</t>
  </si>
  <si>
    <t>EMI_per_sqm.kgCO2.PT.Res.HH.Thermal.CO.Gas.NG_Biogas</t>
  </si>
  <si>
    <t>EMI_per_sqm.kgCO2.PT.Res.HH.Thermal.CO.Biomass.Biomass_Waste</t>
  </si>
  <si>
    <t>EMI_per_sqm.kgCO2.PT.Res.HH.Thermal.CO.Elc.Elec</t>
  </si>
  <si>
    <t>PT - Number of new and renovated households</t>
  </si>
  <si>
    <t>NUM.number.PT.Res.HHnew.Thermal</t>
  </si>
  <si>
    <t>NUM.number.PT.Res.HHnew.Thermal.SH</t>
  </si>
  <si>
    <t>NUM.number.PT.Res.HHnew.Thermal.SH.Solids</t>
  </si>
  <si>
    <t>NUM.number.PT.Res.HHnew.Thermal.SH.LPG</t>
  </si>
  <si>
    <t>NUM.number.PT.Res.HHnew.Thermal.SH.Oil</t>
  </si>
  <si>
    <t>NUM.number.PT.Res.HHnew.Thermal.SH.Gas</t>
  </si>
  <si>
    <t>NUM.number.PT.Res.HHnew.Thermal.SH.Biomass</t>
  </si>
  <si>
    <t>NUM.number.PT.Res.HHnew.Thermal.SH.Geo</t>
  </si>
  <si>
    <t>NUM.number.PT.Res.HHnew.Thermal.SH.DistrHeat</t>
  </si>
  <si>
    <t>NUM.number.PT.Res.HHnew.Thermal.SH.AdvElc</t>
  </si>
  <si>
    <t>NUM.number.PT.Res.HHnew.Thermal.SH.ConvElc</t>
  </si>
  <si>
    <t>NUM.number.PT.Res.HHnew.Thermal.SC</t>
  </si>
  <si>
    <t>NUM.number.PT.Res.HHnew.Thermal.SC.AC</t>
  </si>
  <si>
    <t>NUM.number.PT.Res.HHnew.Thermal.WH</t>
  </si>
  <si>
    <t>NUM.number.PT.Res.HHnew.Thermal.WH.Solids</t>
  </si>
  <si>
    <t>NUM.number.PT.Res.HHnew.Thermal.WH.LPG</t>
  </si>
  <si>
    <t>NUM.number.PT.Res.HHnew.Thermal.WH.Oil</t>
  </si>
  <si>
    <t>NUM.number.PT.Res.HHnew.Thermal.WH.Gas</t>
  </si>
  <si>
    <t>NUM.number.PT.Res.HHnew.Thermal.WH.Biomass</t>
  </si>
  <si>
    <t>NUM.number.PT.Res.HHnew.Thermal.WH.Geo</t>
  </si>
  <si>
    <t>NUM.number.PT.Res.HHnew.Thermal.WH.DistrHeat</t>
  </si>
  <si>
    <t>NUM.number.PT.Res.HHnew.Thermal.WH.Elc</t>
  </si>
  <si>
    <t>NUM.number.PT.Res.HHnew.Thermal.WH.Solar</t>
  </si>
  <si>
    <t>NUM.number.PT.Res.HHnew.Thermal.CO</t>
  </si>
  <si>
    <t>NUM.number.PT.Res.HHnew.Thermal.CO.Solids</t>
  </si>
  <si>
    <t>NUM.number.PT.Res.HHnew.Thermal.CO.LPG</t>
  </si>
  <si>
    <t>NUM.number.PT.Res.HHnew.Thermal.CO.Gas</t>
  </si>
  <si>
    <t>NUM.number.PT.Res.HHnew.Thermal.CO.Biomass</t>
  </si>
  <si>
    <t>NUM.number.PT.Res.HHnew.Thermal.CO.Elc</t>
  </si>
  <si>
    <t>PT - Final energy consumption in new and renovated households</t>
  </si>
  <si>
    <t>FEC.ktoe.PT.Res.HHnew.Thermal</t>
  </si>
  <si>
    <t>FEC.ktoe.PT.Res.HHnew.Thermal.SH</t>
  </si>
  <si>
    <t>FEC.ktoe.PT.Res.HHnew.Thermal.SH.Solids.Solids</t>
  </si>
  <si>
    <t>FEC.ktoe.PT.Res.HHnew.Thermal.SH.LPG.LPG</t>
  </si>
  <si>
    <t>FEC.ktoe.PT.Res.HHnew.Thermal.SH.Oil.Oil_LiqBio</t>
  </si>
  <si>
    <t>FEC.ktoe.PT.Res.HHnew.Thermal.SH.Gas.NG_Biogas</t>
  </si>
  <si>
    <t>FEC.ktoe.PT.Res.HHnew.Thermal.SH.Biomass.Biomass_Waste</t>
  </si>
  <si>
    <t>FEC.ktoe.PT.Res.HHnew.Thermal.SH.Geo.Geo</t>
  </si>
  <si>
    <t>FEC.ktoe.PT.Res.HHnew.Thermal.SH.DistrHeat.Steam_Distr</t>
  </si>
  <si>
    <t>FEC.ktoe.PT.Res.HHnew.Thermal.SH.AdvElc.Elec</t>
  </si>
  <si>
    <t>FEC.ktoe.PT.Res.HHnew.Thermal.SH.ConvElc.Elec</t>
  </si>
  <si>
    <t>FEC.ktoe.PT.Res.HHnew.Thermal.SH.TotalCirculation.Elec</t>
  </si>
  <si>
    <t>FEC.ktoe.PT.Res.HHnew.Thermal.SC</t>
  </si>
  <si>
    <t>FEC.ktoe.PT.Res.HHnew.Thermal.SC.AC.Elec</t>
  </si>
  <si>
    <t>FEC.ktoe.PT.Res.HHnew.Thermal.WH</t>
  </si>
  <si>
    <t>FEC.ktoe.PT.Res.HHnew.Thermal.WH.Solids.Solids</t>
  </si>
  <si>
    <t>FEC.ktoe.PT.Res.HHnew.Thermal.WH.LPG.LPG</t>
  </si>
  <si>
    <t>FEC.ktoe.PT.Res.HHnew.Thermal.WH.Oil.Oil_LiqBio</t>
  </si>
  <si>
    <t>FEC.ktoe.PT.Res.HHnew.Thermal.WH.Gas.NG_Biogas</t>
  </si>
  <si>
    <t>FEC.ktoe.PT.Res.HHnew.Thermal.WH.Biomass.Biomass_Waste</t>
  </si>
  <si>
    <t>FEC.ktoe.PT.Res.HHnew.Thermal.WH.Geo.Geo</t>
  </si>
  <si>
    <t>FEC.ktoe.PT.Res.HHnew.Thermal.WH.DistrHeat.Steam_Distr</t>
  </si>
  <si>
    <t>FEC.ktoe.PT.Res.HHnew.Thermal.WH.Elc.Elec</t>
  </si>
  <si>
    <t>FEC.ktoe.PT.Res.HHnew.Thermal.WH.TotalSolar.Solar</t>
  </si>
  <si>
    <t>FEC.ktoe.PT.Res.HHnew.Thermal.CO</t>
  </si>
  <si>
    <t>FEC.ktoe.PT.Res.HHnew.Thermal.CO.Solids.Solids</t>
  </si>
  <si>
    <t>FEC.ktoe.PT.Res.HHnew.Thermal.CO.LPG.LPG</t>
  </si>
  <si>
    <t>FEC.ktoe.PT.Res.HHnew.Thermal.CO.Gas.NG_Biogas</t>
  </si>
  <si>
    <t>FEC.ktoe.PT.Res.HHnew.Thermal.CO.Biomass.Biomass_Waste</t>
  </si>
  <si>
    <t>FEC.ktoe.PT.Res.HHnew.Thermal.CO.Elc.Elec</t>
  </si>
  <si>
    <t>PT - Thermal energy service in new and renovated households</t>
  </si>
  <si>
    <t>TES.ktoe.PT.Res.HHnew.Thermal</t>
  </si>
  <si>
    <t>TES.ktoe.PT.Res.HHnew.Thermal.SH</t>
  </si>
  <si>
    <t>TES.ktoe.PT.Res.HHnew.Thermal.SH.Solids.Solids</t>
  </si>
  <si>
    <t>TES.ktoe.PT.Res.HHnew.Thermal.SH.LPG.LPG</t>
  </si>
  <si>
    <t>TES.ktoe.PT.Res.HHnew.Thermal.SH.Oil.Oil_LiqBio</t>
  </si>
  <si>
    <t>TES.ktoe.PT.Res.HHnew.Thermal.SH.Gas.NG_Biogas</t>
  </si>
  <si>
    <t>TES.ktoe.PT.Res.HHnew.Thermal.SH.Biomass.Biomass_Waste</t>
  </si>
  <si>
    <t>TES.ktoe.PT.Res.HHnew.Thermal.SH.Geo.Geo</t>
  </si>
  <si>
    <t>TES.ktoe.PT.Res.HHnew.Thermal.SH.DistrHeat.Steam_Distr</t>
  </si>
  <si>
    <t>TES.ktoe.PT.Res.HHnew.Thermal.SH.AdvElc.Elec</t>
  </si>
  <si>
    <t>TES.ktoe.PT.Res.HHnew.Thermal.SH.ConvElc.Elec</t>
  </si>
  <si>
    <t>TES.ktoe.PT.Res.HHnew.Thermal.SH.TotalCirculation.Elec</t>
  </si>
  <si>
    <t>TES.ktoe.PT.Res.HHnew.Thermal.SC</t>
  </si>
  <si>
    <t>TES.ktoe.PT.Res.HHnew.Thermal.SC.AC.Elec</t>
  </si>
  <si>
    <t>TES.ktoe.PT.Res.HHnew.Thermal.WH</t>
  </si>
  <si>
    <t>TES.ktoe.PT.Res.HHnew.Thermal.WH.Solids.Solids</t>
  </si>
  <si>
    <t>TES.ktoe.PT.Res.HHnew.Thermal.WH.LPG.LPG</t>
  </si>
  <si>
    <t>TES.ktoe.PT.Res.HHnew.Thermal.WH.Oil.Oil_LiqBio</t>
  </si>
  <si>
    <t>TES.ktoe.PT.Res.HHnew.Thermal.WH.Gas.NG_Biogas</t>
  </si>
  <si>
    <t>TES.ktoe.PT.Res.HHnew.Thermal.WH.Biomass.Biomass_Waste</t>
  </si>
  <si>
    <t>TES.ktoe.PT.Res.HHnew.Thermal.WH.Geo.Geo</t>
  </si>
  <si>
    <t>TES.ktoe.PT.Res.HHnew.Thermal.WH.DistrHeat.Steam_Distr</t>
  </si>
  <si>
    <t>TES.ktoe.PT.Res.HHnew.Thermal.WH.Elc.Elec</t>
  </si>
  <si>
    <t>TES.ktoe.PT.Res.HHnew.Thermal.WH.TotalSolar.Solar</t>
  </si>
  <si>
    <t>TES.ktoe.PT.Res.HHnew.Thermal.CO</t>
  </si>
  <si>
    <t>TES.ktoe.PT.Res.HHnew.Thermal.CO.Solids.Solids</t>
  </si>
  <si>
    <t>TES.ktoe.PT.Res.HHnew.Thermal.CO.LPG.LPG</t>
  </si>
  <si>
    <t>TES.ktoe.PT.Res.HHnew.Thermal.CO.Gas.NG_Biogas</t>
  </si>
  <si>
    <t>TES.ktoe.PT.Res.HHnew.Thermal.CO.Biomass.Biomass_Waste</t>
  </si>
  <si>
    <t>TES.ktoe.PT.Res.HHnew.Thermal.CO.Elc.Elec</t>
  </si>
  <si>
    <t>PT - System efficiency indicator of new and renovated households</t>
  </si>
  <si>
    <t>Eff.ratio.PT.Res.HHnew.Thermal</t>
  </si>
  <si>
    <t>Eff.ratio.PT.Res.HHnew.Thermal.SH</t>
  </si>
  <si>
    <t>Eff.ratio.PT.Res.HHnew.Thermal.SH.Solids.Solids</t>
  </si>
  <si>
    <t>Eff.ratio.PT.Res.HHnew.Thermal.SH.LPG.LPG</t>
  </si>
  <si>
    <t>Eff.ratio.PT.Res.HHnew.Thermal.SH.Oil.Oil_LiqBio</t>
  </si>
  <si>
    <t>Eff.ratio.PT.Res.HHnew.Thermal.SH.Gas.NG_Biogas</t>
  </si>
  <si>
    <t>Eff.ratio.PT.Res.HHnew.Thermal.SH.Biomass.Biomass_Waste</t>
  </si>
  <si>
    <t>Eff.ratio.PT.Res.HHnew.Thermal.SH.Geo.Geo</t>
  </si>
  <si>
    <t>Eff.ratio.PT.Res.HHnew.Thermal.SH.DistrHeat.Steam_Distr</t>
  </si>
  <si>
    <t>Eff.ratio.PT.Res.HHnew.Thermal.SH.AdvElc.Elec</t>
  </si>
  <si>
    <t>Eff.ratio.PT.Res.HHnew.Thermal.SH.ConvElc.Elec</t>
  </si>
  <si>
    <t>Eff.ratio.PT.Res.HHnew.Thermal.SH.TotalCirculation.Elec</t>
  </si>
  <si>
    <t>Eff.ratio.PT.Res.HHnew.Thermal.SC</t>
  </si>
  <si>
    <t>Eff.ratio.PT.Res.HHnew.Thermal.SC.AC.Elec</t>
  </si>
  <si>
    <t>Eff.ratio.PT.Res.HHnew.Thermal.WH</t>
  </si>
  <si>
    <t>Eff.ratio.PT.Res.HHnew.Thermal.WH.Solids.Solids</t>
  </si>
  <si>
    <t>Eff.ratio.PT.Res.HHnew.Thermal.WH.LPG.LPG</t>
  </si>
  <si>
    <t>Eff.ratio.PT.Res.HHnew.Thermal.WH.Oil.Oil_LiqBio</t>
  </si>
  <si>
    <t>Eff.ratio.PT.Res.HHnew.Thermal.WH.Gas.NG_Biogas</t>
  </si>
  <si>
    <t>Eff.ratio.PT.Res.HHnew.Thermal.WH.Biomass.Biomass_Waste</t>
  </si>
  <si>
    <t>Eff.ratio.PT.Res.HHnew.Thermal.WH.Geo.Geo</t>
  </si>
  <si>
    <t>Eff.ratio.PT.Res.HHnew.Thermal.WH.DistrHeat.Steam_Distr</t>
  </si>
  <si>
    <t>Eff.ratio.PT.Res.HHnew.Thermal.WH.Elc.Elec</t>
  </si>
  <si>
    <t>Eff.ratio.PT.Res.HHnew.Thermal.WH.TotalSolar.Solar</t>
  </si>
  <si>
    <t>Eff.ratio.PT.Res.HHnew.Thermal.CO</t>
  </si>
  <si>
    <t>Eff.ratio.PT.Res.HHnew.Thermal.CO.Solids.Solids</t>
  </si>
  <si>
    <t>Eff.ratio.PT.Res.HHnew.Thermal.CO.LPG.LPG</t>
  </si>
  <si>
    <t>Eff.ratio.PT.Res.HHnew.Thermal.CO.Gas.NG_Biogas</t>
  </si>
  <si>
    <t>Eff.ratio.PT.Res.HHnew.Thermal.CO.Biomass.Biomass_Waste</t>
  </si>
  <si>
    <t>Eff.ratio.PT.Res.HHnew.Thermal.CO.Elc.Elec</t>
  </si>
  <si>
    <t>PT - CO2 emissions in new and renovated households</t>
  </si>
  <si>
    <t>EMI.ktCO2.PT.Res.HHnew.Thermal</t>
  </si>
  <si>
    <t>EMI.ktCO2.PT.Res.HHnew.Thermal.SH</t>
  </si>
  <si>
    <t>EMI.ktCO2.PT.Res.HHnew.Thermal.SH.Solids.Solids</t>
  </si>
  <si>
    <t>EMI.ktCO2.PT.Res.HHnew.Thermal.SH.LPG.LPG</t>
  </si>
  <si>
    <t>EMI.ktCO2.PT.Res.HHnew.Thermal.SH.Oil.Oil_LiqBio</t>
  </si>
  <si>
    <t>EMI.ktCO2.PT.Res.HHnew.Thermal.SH.Gas.NG_Biogas</t>
  </si>
  <si>
    <t>EMI.ktCO2.PT.Res.HHnew.Thermal.SH.Biomass.Biomass_Waste</t>
  </si>
  <si>
    <t>EMI.ktCO2.PT.Res.HHnew.Thermal.SH.Geo.Geo</t>
  </si>
  <si>
    <t>EMI.ktCO2.PT.Res.HHnew.Thermal.SH.DistrHeat.Steam_Distr</t>
  </si>
  <si>
    <t>EMI.ktCO2.PT.Res.HHnew.Thermal.SH.AdvElc.Elec</t>
  </si>
  <si>
    <t>EMI.ktCO2.PT.Res.HHnew.Thermal.SH.ConvElc.Elec</t>
  </si>
  <si>
    <t>EMI.ktCO2.PT.Res.HHnew.Thermal.SH.TotalCirculation.Elec</t>
  </si>
  <si>
    <t>EMI.ktCO2.PT.Res.HHnew.Thermal.SC</t>
  </si>
  <si>
    <t>EMI.ktCO2.PT.Res.HHnew.Thermal.SC.AC.Elec</t>
  </si>
  <si>
    <t>EMI.ktCO2.PT.Res.HHnew.Thermal.WH</t>
  </si>
  <si>
    <t>EMI.ktCO2.PT.Res.HHnew.Thermal.WH.Solids.Solids</t>
  </si>
  <si>
    <t>EMI.ktCO2.PT.Res.HHnew.Thermal.WH.LPG.LPG</t>
  </si>
  <si>
    <t>EMI.ktCO2.PT.Res.HHnew.Thermal.WH.Oil.Oil_LiqBio</t>
  </si>
  <si>
    <t>EMI.ktCO2.PT.Res.HHnew.Thermal.WH.Gas.NG_Biogas</t>
  </si>
  <si>
    <t>EMI.ktCO2.PT.Res.HHnew.Thermal.WH.Biomass.Biomass_Waste</t>
  </si>
  <si>
    <t>EMI.ktCO2.PT.Res.HHnew.Thermal.WH.Geo.Geo</t>
  </si>
  <si>
    <t>EMI.ktCO2.PT.Res.HHnew.Thermal.WH.DistrHeat.Steam_Distr</t>
  </si>
  <si>
    <t>EMI.ktCO2.PT.Res.HHnew.Thermal.WH.Elc.Elec</t>
  </si>
  <si>
    <t>EMI.ktCO2.PT.Res.HHnew.Thermal.WH.TotalSolar.Solar</t>
  </si>
  <si>
    <t>EMI.ktCO2.PT.Res.HHnew.Thermal.CO</t>
  </si>
  <si>
    <t>EMI.ktCO2.PT.Res.HHnew.Thermal.CO.Solids.Solids</t>
  </si>
  <si>
    <t>EMI.ktCO2.PT.Res.HHnew.Thermal.CO.LPG.LPG</t>
  </si>
  <si>
    <t>EMI.ktCO2.PT.Res.HHnew.Thermal.CO.Gas.NG_Biogas</t>
  </si>
  <si>
    <t>EMI.ktCO2.PT.Res.HHnew.Thermal.CO.Biomass.Biomass_Waste</t>
  </si>
  <si>
    <t>EMI.ktCO2.PT.Res.HHnew.Thermal.CO.Elc.Elec</t>
  </si>
  <si>
    <t>PT - Final energy consumption of new and renovated households (per household)</t>
  </si>
  <si>
    <t>FEC_per_household.kWh.PT.Res.HHnew.Thermal</t>
  </si>
  <si>
    <t>FEC_per_household.kWh.PT.Res.HHnew.Thermal.SH</t>
  </si>
  <si>
    <t>FEC_per_household.kWh.PT.Res.HHnew.Thermal.SH.Solids.Solids</t>
  </si>
  <si>
    <t>FEC_per_household.kWh.PT.Res.HHnew.Thermal.SH.LPG.LPG</t>
  </si>
  <si>
    <t>FEC_per_household.kWh.PT.Res.HHnew.Thermal.SH.Oil.Oil_LiqBio</t>
  </si>
  <si>
    <t>FEC_per_household.kWh.PT.Res.HHnew.Thermal.SH.Gas.NG_Biogas</t>
  </si>
  <si>
    <t>FEC_per_household.kWh.PT.Res.HHnew.Thermal.SH.Biomass.Biomass_Waste</t>
  </si>
  <si>
    <t>FEC_per_household.kWh.PT.Res.HHnew.Thermal.SH.Geo.Geo</t>
  </si>
  <si>
    <t>FEC_per_household.kWh.PT.Res.HHnew.Thermal.SH.DistrHeat.Steam_Distr</t>
  </si>
  <si>
    <t>FEC_per_household.kWh.PT.Res.HHnew.Thermal.SH.AdvElc.Elec</t>
  </si>
  <si>
    <t>FEC_per_household.kWh.PT.Res.HHnew.Thermal.SH.ConvElc.Elec</t>
  </si>
  <si>
    <t>FEC_per_household.kWh.PT.Res.HHnew.Thermal.SH.TotalCirculation.Elec</t>
  </si>
  <si>
    <t>FEC_per_household.kWh.PT.Res.HHnew.Thermal.SC</t>
  </si>
  <si>
    <t>FEC_per_household.kWh.PT.Res.HHnew.Thermal.SC.AC.Elec</t>
  </si>
  <si>
    <t>FEC_per_household.kWh.PT.Res.HHnew.Thermal.WH</t>
  </si>
  <si>
    <t>FEC_per_household.kWh.PT.Res.HHnew.Thermal.WH.Solids.Solids</t>
  </si>
  <si>
    <t>FEC_per_household.kWh.PT.Res.HHnew.Thermal.WH.LPG.LPG</t>
  </si>
  <si>
    <t>FEC_per_household.kWh.PT.Res.HHnew.Thermal.WH.Oil.Oil_LiqBio</t>
  </si>
  <si>
    <t>FEC_per_household.kWh.PT.Res.HHnew.Thermal.WH.Gas.NG_Biogas</t>
  </si>
  <si>
    <t>FEC_per_household.kWh.PT.Res.HHnew.Thermal.WH.Biomass.Biomass_Waste</t>
  </si>
  <si>
    <t>FEC_per_household.kWh.PT.Res.HHnew.Thermal.WH.Geo.Geo</t>
  </si>
  <si>
    <t>FEC_per_household.kWh.PT.Res.HHnew.Thermal.WH.DistrHeat.Steam_Distr</t>
  </si>
  <si>
    <t>FEC_per_household.kWh.PT.Res.HHnew.Thermal.WH.Elc.Elec</t>
  </si>
  <si>
    <t>FEC_per_household.kWh.PT.Res.HHnew.Thermal.WH.TotalSolar.Solar</t>
  </si>
  <si>
    <t>FEC_per_household.kWh.PT.Res.HHnew.Thermal.CO</t>
  </si>
  <si>
    <t>FEC_per_household.kWh.PT.Res.HHnew.Thermal.CO.Solids.Solids</t>
  </si>
  <si>
    <t>FEC_per_household.kWh.PT.Res.HHnew.Thermal.CO.LPG.LPG</t>
  </si>
  <si>
    <t>FEC_per_household.kWh.PT.Res.HHnew.Thermal.CO.Gas.NG_Biogas</t>
  </si>
  <si>
    <t>FEC_per_household.kWh.PT.Res.HHnew.Thermal.CO.Biomass.Biomass_Waste</t>
  </si>
  <si>
    <t>FEC_per_household.kWh.PT.Res.HHnew.Thermal.CO.Elc.Elec</t>
  </si>
  <si>
    <t>PT - Thermal energy service of new and renovated households (per household)</t>
  </si>
  <si>
    <t>TES_per_household.kWh.PT.Res.HHnew.Thermal</t>
  </si>
  <si>
    <t>TES_per_household.kWh.PT.Res.HHnew.Thermal.SH</t>
  </si>
  <si>
    <t>TES_per_household.kWh.PT.Res.HHnew.Thermal.SH.Solids.Solids</t>
  </si>
  <si>
    <t>TES_per_household.kWh.PT.Res.HHnew.Thermal.SH.LPG.LPG</t>
  </si>
  <si>
    <t>TES_per_household.kWh.PT.Res.HHnew.Thermal.SH.Oil.Oil_LiqBio</t>
  </si>
  <si>
    <t>TES_per_household.kWh.PT.Res.HHnew.Thermal.SH.Gas.NG_Biogas</t>
  </si>
  <si>
    <t>TES_per_household.kWh.PT.Res.HHnew.Thermal.SH.Biomass.Biomass_Waste</t>
  </si>
  <si>
    <t>TES_per_household.kWh.PT.Res.HHnew.Thermal.SH.Geo.Geo</t>
  </si>
  <si>
    <t>TES_per_household.kWh.PT.Res.HHnew.Thermal.SH.DistrHeat.Steam_Distr</t>
  </si>
  <si>
    <t>TES_per_household.kWh.PT.Res.HHnew.Thermal.SH.AdvElc.Elec</t>
  </si>
  <si>
    <t>TES_per_household.kWh.PT.Res.HHnew.Thermal.SH.ConvElc.Elec</t>
  </si>
  <si>
    <t>TES_per_household.kWh.PT.Res.HHnew.Thermal.SH.TotalCirculation.Elec</t>
  </si>
  <si>
    <t>TES_per_household.kWh.PT.Res.HHnew.Thermal.SC</t>
  </si>
  <si>
    <t>TES_per_household.kWh.PT.Res.HHnew.Thermal.SC.AC.Elec</t>
  </si>
  <si>
    <t>TES_per_household.kWh.PT.Res.HHnew.Thermal.WH</t>
  </si>
  <si>
    <t>TES_per_household.kWh.PT.Res.HHnew.Thermal.WH.Solids.Solids</t>
  </si>
  <si>
    <t>TES_per_household.kWh.PT.Res.HHnew.Thermal.WH.LPG.LPG</t>
  </si>
  <si>
    <t>TES_per_household.kWh.PT.Res.HHnew.Thermal.WH.Oil.Oil_LiqBio</t>
  </si>
  <si>
    <t>TES_per_household.kWh.PT.Res.HHnew.Thermal.WH.Gas.NG_Biogas</t>
  </si>
  <si>
    <t>TES_per_household.kWh.PT.Res.HHnew.Thermal.WH.Biomass.Biomass_Waste</t>
  </si>
  <si>
    <t>TES_per_household.kWh.PT.Res.HHnew.Thermal.WH.Geo.Geo</t>
  </si>
  <si>
    <t>TES_per_household.kWh.PT.Res.HHnew.Thermal.WH.DistrHeat.Steam_Distr</t>
  </si>
  <si>
    <t>TES_per_household.kWh.PT.Res.HHnew.Thermal.WH.Elc.Elec</t>
  </si>
  <si>
    <t>TES_per_household.kWh.PT.Res.HHnew.Thermal.WH.TotalSolar.Solar</t>
  </si>
  <si>
    <t>TES_per_household.kWh.PT.Res.HHnew.Thermal.CO</t>
  </si>
  <si>
    <t>TES_per_household.kWh.PT.Res.HHnew.Thermal.CO.Solids.Solids</t>
  </si>
  <si>
    <t>TES_per_household.kWh.PT.Res.HHnew.Thermal.CO.LPG.LPG</t>
  </si>
  <si>
    <t>TES_per_household.kWh.PT.Res.HHnew.Thermal.CO.Gas.NG_Biogas</t>
  </si>
  <si>
    <t>TES_per_household.kWh.PT.Res.HHnew.Thermal.CO.Biomass.Biomass_Waste</t>
  </si>
  <si>
    <t>TES_per_household.kWh.PT.Res.HHnew.Thermal.CO.Elc.Elec</t>
  </si>
  <si>
    <t>PT - CO2 emissions in new and renovated households (per household)</t>
  </si>
  <si>
    <t>EMI_per_household.kgCO2.PT.Res.HHnew.Thermal</t>
  </si>
  <si>
    <t>EMI_per_household.kgCO2.PT.Res.HHnew.Thermal.SH</t>
  </si>
  <si>
    <t>EMI_per_household.kgCO2.PT.Res.HHnew.Thermal.SH.Solids.Solids</t>
  </si>
  <si>
    <t>EMI_per_household.kgCO2.PT.Res.HHnew.Thermal.SH.LPG.LPG</t>
  </si>
  <si>
    <t>EMI_per_household.kgCO2.PT.Res.HHnew.Thermal.SH.Oil.Oil_LiqBio</t>
  </si>
  <si>
    <t>EMI_per_household.kgCO2.PT.Res.HHnew.Thermal.SH.Gas.NG_Biogas</t>
  </si>
  <si>
    <t>EMI_per_household.kgCO2.PT.Res.HHnew.Thermal.SH.Biomass.Biomass_Waste</t>
  </si>
  <si>
    <t>EMI_per_household.kgCO2.PT.Res.HHnew.Thermal.SH.Geo.Geo</t>
  </si>
  <si>
    <t>EMI_per_household.kgCO2.PT.Res.HHnew.Thermal.SH.DistrHeat.Steam_Distr</t>
  </si>
  <si>
    <t>EMI_per_household.kgCO2.PT.Res.HHnew.Thermal.SH.AdvElc.Elec</t>
  </si>
  <si>
    <t>EMI_per_household.kgCO2.PT.Res.HHnew.Thermal.SH.ConvElc.Elec</t>
  </si>
  <si>
    <t>EMI_per_household.kgCO2.PT.Res.HHnew.Thermal.SH.TotalCirculation.Elec</t>
  </si>
  <si>
    <t>EMI_per_household.kgCO2.PT.Res.HHnew.Thermal.SC</t>
  </si>
  <si>
    <t>EMI_per_household.kgCO2.PT.Res.HHnew.Thermal.SC.AC.Elec</t>
  </si>
  <si>
    <t>EMI_per_household.kgCO2.PT.Res.HHnew.Thermal.WH</t>
  </si>
  <si>
    <t>EMI_per_household.kgCO2.PT.Res.HHnew.Thermal.WH.Solids.Solids</t>
  </si>
  <si>
    <t>EMI_per_household.kgCO2.PT.Res.HHnew.Thermal.WH.LPG.LPG</t>
  </si>
  <si>
    <t>EMI_per_household.kgCO2.PT.Res.HHnew.Thermal.WH.Oil.Oil_LiqBio</t>
  </si>
  <si>
    <t>EMI_per_household.kgCO2.PT.Res.HHnew.Thermal.WH.Gas.NG_Biogas</t>
  </si>
  <si>
    <t>EMI_per_household.kgCO2.PT.Res.HHnew.Thermal.WH.Biomass.Biomass_Waste</t>
  </si>
  <si>
    <t>EMI_per_household.kgCO2.PT.Res.HHnew.Thermal.WH.Geo.Geo</t>
  </si>
  <si>
    <t>EMI_per_household.kgCO2.PT.Res.HHnew.Thermal.WH.DistrHeat.Steam_Distr</t>
  </si>
  <si>
    <t>EMI_per_household.kgCO2.PT.Res.HHnew.Thermal.WH.Elc.Elec</t>
  </si>
  <si>
    <t>EMI_per_household.kgCO2.PT.Res.HHnew.Thermal.WH.TotalSolar.Solar</t>
  </si>
  <si>
    <t>EMI_per_household.kgCO2.PT.Res.HHnew.Thermal.CO</t>
  </si>
  <si>
    <t>EMI_per_household.kgCO2.PT.Res.HHnew.Thermal.CO.Solids.Solids</t>
  </si>
  <si>
    <t>EMI_per_household.kgCO2.PT.Res.HHnew.Thermal.CO.LPG.LPG</t>
  </si>
  <si>
    <t>EMI_per_household.kgCO2.PT.Res.HHnew.Thermal.CO.Gas.NG_Biogas</t>
  </si>
  <si>
    <t>EMI_per_household.kgCO2.PT.Res.HHnew.Thermal.CO.Biomass.Biomass_Waste</t>
  </si>
  <si>
    <t>EMI_per_household.kgCO2.PT.Res.HHnew.Thermal.CO.Elc.Elec</t>
  </si>
  <si>
    <t>PT - Final energy consumption in new and renovated households per surface area</t>
  </si>
  <si>
    <t>FEC_per_sqm.kWh.PT.Res.HHnew.Thermal</t>
  </si>
  <si>
    <t>FEC_per_sqm.kWh.PT.Res.HHnew.Thermal.SH</t>
  </si>
  <si>
    <t>FEC_per_sqm.kWh.PT.Res.HHnew.Thermal.SH.Solids.Solids</t>
  </si>
  <si>
    <t>FEC_per_sqm.kWh.PT.Res.HHnew.Thermal.SH.LPG.LPG</t>
  </si>
  <si>
    <t>FEC_per_sqm.kWh.PT.Res.HHnew.Thermal.SH.Oil.Oil_LiqBio</t>
  </si>
  <si>
    <t>FEC_per_sqm.kWh.PT.Res.HHnew.Thermal.SH.Gas.NG_Biogas</t>
  </si>
  <si>
    <t>FEC_per_sqm.kWh.PT.Res.HHnew.Thermal.SH.Biomass.Biomass_Waste</t>
  </si>
  <si>
    <t>FEC_per_sqm.kWh.PT.Res.HHnew.Thermal.SH.Geo.Geo</t>
  </si>
  <si>
    <t>FEC_per_sqm.kWh.PT.Res.HHnew.Thermal.SH.DistrHeat.Steam_Distr</t>
  </si>
  <si>
    <t>FEC_per_sqm.kWh.PT.Res.HHnew.Thermal.SH.AdvElc.Elec</t>
  </si>
  <si>
    <t>FEC_per_sqm.kWh.PT.Res.HHnew.Thermal.SH.ConvElc.Elec</t>
  </si>
  <si>
    <t>FEC_per_sqm.kWh.PT.Res.HHnew.Thermal.SH.TotalCirculation.Elec</t>
  </si>
  <si>
    <t>FEC_per_sqm.kWh.PT.Res.HHnew.Thermal.SC</t>
  </si>
  <si>
    <t>FEC_per_sqm.kWh.PT.Res.HHnew.Thermal.SC.AC.Elec</t>
  </si>
  <si>
    <t>FEC_per_sqm.kWh.PT.Res.HHnew.Thermal.WH</t>
  </si>
  <si>
    <t>FEC_per_sqm.kWh.PT.Res.HHnew.Thermal.WH.Solids.Solids</t>
  </si>
  <si>
    <t>FEC_per_sqm.kWh.PT.Res.HHnew.Thermal.WH.LPG.LPG</t>
  </si>
  <si>
    <t>FEC_per_sqm.kWh.PT.Res.HHnew.Thermal.WH.Oil.Oil_LiqBio</t>
  </si>
  <si>
    <t>FEC_per_sqm.kWh.PT.Res.HHnew.Thermal.WH.Gas.NG_Biogas</t>
  </si>
  <si>
    <t>FEC_per_sqm.kWh.PT.Res.HHnew.Thermal.WH.Biomass.Biomass_Waste</t>
  </si>
  <si>
    <t>FEC_per_sqm.kWh.PT.Res.HHnew.Thermal.WH.Geo.Geo</t>
  </si>
  <si>
    <t>FEC_per_sqm.kWh.PT.Res.HHnew.Thermal.WH.DistrHeat.Steam_Distr</t>
  </si>
  <si>
    <t>FEC_per_sqm.kWh.PT.Res.HHnew.Thermal.WH.Elc.Elec</t>
  </si>
  <si>
    <t>FEC_per_sqm.kWh.PT.Res.HHnew.Thermal.WH.TotalSolar.Solar</t>
  </si>
  <si>
    <t>FEC_per_sqm.kWh.PT.Res.HHnew.Thermal.CO</t>
  </si>
  <si>
    <t>FEC_per_sqm.kWh.PT.Res.HHnew.Thermal.CO.Solids.Solids</t>
  </si>
  <si>
    <t>FEC_per_sqm.kWh.PT.Res.HHnew.Thermal.CO.LPG.LPG</t>
  </si>
  <si>
    <t>FEC_per_sqm.kWh.PT.Res.HHnew.Thermal.CO.Gas.NG_Biogas</t>
  </si>
  <si>
    <t>FEC_per_sqm.kWh.PT.Res.HHnew.Thermal.CO.Biomass.Biomass_Waste</t>
  </si>
  <si>
    <t>FEC_per_sqm.kWh.PT.Res.HHnew.Thermal.CO.Elc.Elec</t>
  </si>
  <si>
    <t>PT - Thermal energy service in new and renovated households per surface area</t>
  </si>
  <si>
    <t>TES_per_sqm.kWh.PT.Res.HHnew.Thermal</t>
  </si>
  <si>
    <t>TES_per_sqm.kWh.PT.Res.HHnew.Thermal.SH</t>
  </si>
  <si>
    <t>TES_per_sqm.kWh.PT.Res.HHnew.Thermal.SH.Solids.Solids</t>
  </si>
  <si>
    <t>TES_per_sqm.kWh.PT.Res.HHnew.Thermal.SH.LPG.LPG</t>
  </si>
  <si>
    <t>TES_per_sqm.kWh.PT.Res.HHnew.Thermal.SH.Oil.Oil_LiqBio</t>
  </si>
  <si>
    <t>TES_per_sqm.kWh.PT.Res.HHnew.Thermal.SH.Gas.NG_Biogas</t>
  </si>
  <si>
    <t>TES_per_sqm.kWh.PT.Res.HHnew.Thermal.SH.Biomass.Biomass_Waste</t>
  </si>
  <si>
    <t>TES_per_sqm.kWh.PT.Res.HHnew.Thermal.SH.Geo.Geo</t>
  </si>
  <si>
    <t>TES_per_sqm.kWh.PT.Res.HHnew.Thermal.SH.DistrHeat.Steam_Distr</t>
  </si>
  <si>
    <t>TES_per_sqm.kWh.PT.Res.HHnew.Thermal.SH.AdvElc.Elec</t>
  </si>
  <si>
    <t>TES_per_sqm.kWh.PT.Res.HHnew.Thermal.SH.ConvElc.Elec</t>
  </si>
  <si>
    <t>TES_per_sqm.kWh.PT.Res.HHnew.Thermal.SH.TotalCirculation.Elec</t>
  </si>
  <si>
    <t>TES_per_sqm.kWh.PT.Res.HHnew.Thermal.SC</t>
  </si>
  <si>
    <t>TES_per_sqm.kWh.PT.Res.HHnew.Thermal.SC.AC.Elec</t>
  </si>
  <si>
    <t>TES_per_sqm.kWh.PT.Res.HHnew.Thermal.WH</t>
  </si>
  <si>
    <t>TES_per_sqm.kWh.PT.Res.HHnew.Thermal.WH.Solids.Solids</t>
  </si>
  <si>
    <t>TES_per_sqm.kWh.PT.Res.HHnew.Thermal.WH.LPG.LPG</t>
  </si>
  <si>
    <t>TES_per_sqm.kWh.PT.Res.HHnew.Thermal.WH.Oil.Oil_LiqBio</t>
  </si>
  <si>
    <t>TES_per_sqm.kWh.PT.Res.HHnew.Thermal.WH.Gas.NG_Biogas</t>
  </si>
  <si>
    <t>TES_per_sqm.kWh.PT.Res.HHnew.Thermal.WH.Biomass.Biomass_Waste</t>
  </si>
  <si>
    <t>TES_per_sqm.kWh.PT.Res.HHnew.Thermal.WH.Geo.Geo</t>
  </si>
  <si>
    <t>TES_per_sqm.kWh.PT.Res.HHnew.Thermal.WH.DistrHeat.Steam_Distr</t>
  </si>
  <si>
    <t>TES_per_sqm.kWh.PT.Res.HHnew.Thermal.WH.Elc.Elec</t>
  </si>
  <si>
    <t>TES_per_sqm.kWh.PT.Res.HHnew.Thermal.WH.TotalSolar.Solar</t>
  </si>
  <si>
    <t>TES_per_sqm.kWh.PT.Res.HHnew.Thermal.CO</t>
  </si>
  <si>
    <t>TES_per_sqm.kWh.PT.Res.HHnew.Thermal.CO.Solids.Solids</t>
  </si>
  <si>
    <t>TES_per_sqm.kWh.PT.Res.HHnew.Thermal.CO.LPG.LPG</t>
  </si>
  <si>
    <t>TES_per_sqm.kWh.PT.Res.HHnew.Thermal.CO.Gas.NG_Biogas</t>
  </si>
  <si>
    <t>TES_per_sqm.kWh.PT.Res.HHnew.Thermal.CO.Biomass.Biomass_Waste</t>
  </si>
  <si>
    <t>TES_per_sqm.kWh.PT.Res.HHnew.Thermal.CO.Elc.Elec</t>
  </si>
  <si>
    <t>PT - CO2 emissions in new and renovated households per surface area</t>
  </si>
  <si>
    <t>EMI_per_sqm.kgCO2.PT.Res.HHnew.Thermal</t>
  </si>
  <si>
    <t>EMI_per_sqm.kgCO2.PT.Res.HHnew.Thermal.SH</t>
  </si>
  <si>
    <t>EMI_per_sqm.kgCO2.PT.Res.HHnew.Thermal.SH.Solids.Solids</t>
  </si>
  <si>
    <t>EMI_per_sqm.kgCO2.PT.Res.HHnew.Thermal.SH.LPG.LPG</t>
  </si>
  <si>
    <t>EMI_per_sqm.kgCO2.PT.Res.HHnew.Thermal.SH.Oil.Oil_LiqBio</t>
  </si>
  <si>
    <t>EMI_per_sqm.kgCO2.PT.Res.HHnew.Thermal.SH.Gas.NG_Biogas</t>
  </si>
  <si>
    <t>EMI_per_sqm.kgCO2.PT.Res.HHnew.Thermal.SH.Biomass.Biomass_Waste</t>
  </si>
  <si>
    <t>EMI_per_sqm.kgCO2.PT.Res.HHnew.Thermal.SH.Geo.Geo</t>
  </si>
  <si>
    <t>EMI_per_sqm.kgCO2.PT.Res.HHnew.Thermal.SH.DistrHeat.Steam_Distr</t>
  </si>
  <si>
    <t>EMI_per_sqm.kgCO2.PT.Res.HHnew.Thermal.SH.AdvElc.Elec</t>
  </si>
  <si>
    <t>EMI_per_sqm.kgCO2.PT.Res.HHnew.Thermal.SH.ConvElc.Elec</t>
  </si>
  <si>
    <t>EMI_per_sqm.kgCO2.PT.Res.HHnew.Thermal.SH.TotalCirculation.Elec</t>
  </si>
  <si>
    <t>EMI_per_sqm.kgCO2.PT.Res.HHnew.Thermal.SC</t>
  </si>
  <si>
    <t>EMI_per_sqm.kgCO2.PT.Res.HHnew.Thermal.SC.AC.Elec</t>
  </si>
  <si>
    <t>EMI_per_sqm.kgCO2.PT.Res.HHnew.Thermal.WH</t>
  </si>
  <si>
    <t>EMI_per_sqm.kgCO2.PT.Res.HHnew.Thermal.WH.Solids.Solids</t>
  </si>
  <si>
    <t>EMI_per_sqm.kgCO2.PT.Res.HHnew.Thermal.WH.LPG.LPG</t>
  </si>
  <si>
    <t>EMI_per_sqm.kgCO2.PT.Res.HHnew.Thermal.WH.Oil.Oil_LiqBio</t>
  </si>
  <si>
    <t>EMI_per_sqm.kgCO2.PT.Res.HHnew.Thermal.WH.Gas.NG_Biogas</t>
  </si>
  <si>
    <t>EMI_per_sqm.kgCO2.PT.Res.HHnew.Thermal.WH.Biomass.Biomass_Waste</t>
  </si>
  <si>
    <t>EMI_per_sqm.kgCO2.PT.Res.HHnew.Thermal.WH.Geo.Geo</t>
  </si>
  <si>
    <t>EMI_per_sqm.kgCO2.PT.Res.HHnew.Thermal.WH.DistrHeat.Steam_Distr</t>
  </si>
  <si>
    <t>EMI_per_sqm.kgCO2.PT.Res.HHnew.Thermal.WH.Elc.Elec</t>
  </si>
  <si>
    <t>EMI_per_sqm.kgCO2.PT.Res.HHnew.Thermal.WH.TotalSolar.Solar</t>
  </si>
  <si>
    <t>EMI_per_sqm.kgCO2.PT.Res.HHnew.Thermal.CO</t>
  </si>
  <si>
    <t>EMI_per_sqm.kgCO2.PT.Res.HHnew.Thermal.CO.Solids.Solids</t>
  </si>
  <si>
    <t>EMI_per_sqm.kgCO2.PT.Res.HHnew.Thermal.CO.LPG.LPG</t>
  </si>
  <si>
    <t>EMI_per_sqm.kgCO2.PT.Res.HHnew.Thermal.CO.Gas.NG_Biogas</t>
  </si>
  <si>
    <t>EMI_per_sqm.kgCO2.PT.Res.HHnew.Thermal.CO.Biomass.Biomass_Waste</t>
  </si>
  <si>
    <t>EMI_per_sqm.kgCO2.PT.Res.HHnew.Thermal.CO.Elc.Elec</t>
  </si>
  <si>
    <t>FEC.ktoe.PT.Res.HH.Appl.RF</t>
  </si>
  <si>
    <t>FEC.ktoe.PT.Res.HH.Appl.WM</t>
  </si>
  <si>
    <t>FEC.ktoe.PT.Res.HH.Appl.DR</t>
  </si>
  <si>
    <t>FEC.ktoe.PT.Res.HH.Appl.DW</t>
  </si>
  <si>
    <t>FEC.ktoe.PT.Res.HH.Appl.TV</t>
  </si>
  <si>
    <t>FEC.ktoe.PT.Res.HH.Appl.IT</t>
  </si>
  <si>
    <t>FEC.ktoe.PT.Res.HH.Appl.LI</t>
  </si>
  <si>
    <t>FEC.ktoe.PT.Res.HH.Appl.OA</t>
  </si>
  <si>
    <t>Size.MW.PT.Res.HH.Appl</t>
  </si>
  <si>
    <t>Size.MW.PT.Res.HH.Appl.RF</t>
  </si>
  <si>
    <t>Size.MW.PT.Res.HH.Appl.WM</t>
  </si>
  <si>
    <t>Size.MW.PT.Res.HH.Appl.DR</t>
  </si>
  <si>
    <t>Size.MW.PT.Res.HH.Appl.DW</t>
  </si>
  <si>
    <t>Size.MW.PT.Res.HH.Appl.TV</t>
  </si>
  <si>
    <t>Size.MW.PT.Res.HH.Appl.IT</t>
  </si>
  <si>
    <t>Size.MW.PT.Res.HH.Appl.LI</t>
  </si>
  <si>
    <t>Size.MW.PT.Res.HH.Appl.OA</t>
  </si>
  <si>
    <t>NUM.number.PT.Res.HH.Appl.RF</t>
  </si>
  <si>
    <t>NUM.number.PT.Res.HH.Appl.WM</t>
  </si>
  <si>
    <t>NUM.number.PT.Res.HH.Appl.DR</t>
  </si>
  <si>
    <t>NUM.number.PT.Res.HH.Appl.DW</t>
  </si>
  <si>
    <t>NUM.number.PT.Res.HH.Appl.TV</t>
  </si>
  <si>
    <t>NUM.number.PT.Res.HH.Appl.IT</t>
  </si>
  <si>
    <t>NUM.number.PT.Res.HH.Appl.LI</t>
  </si>
  <si>
    <t>NUM.number.PT.Res.HH.Appl.OA</t>
  </si>
  <si>
    <t>NUM.number.PT.Res.HH.Applnew.RF</t>
  </si>
  <si>
    <t>NUM.number.PT.Res.HH.Applnew.WM</t>
  </si>
  <si>
    <t>NUM.number.PT.Res.HH.Applnew.DR</t>
  </si>
  <si>
    <t>NUM.number.PT.Res.HH.Applnew.DW</t>
  </si>
  <si>
    <t>NUM.number.PT.Res.HH.Applnew.TV</t>
  </si>
  <si>
    <t>NUM.number.PT.Res.HH.Applnew.IT</t>
  </si>
  <si>
    <t>NUM.number.PT.Res.HH.Applnew.LI</t>
  </si>
  <si>
    <t>NUM.number.PT.Res.HH.Applnew.OA</t>
  </si>
  <si>
    <t>NUM.number.PT.Res.HH.Applrepl.RF</t>
  </si>
  <si>
    <t>NUM.number.PT.Res.HH.Applrepl.WM</t>
  </si>
  <si>
    <t>NUM.number.PT.Res.HH.Applrepl.DR</t>
  </si>
  <si>
    <t>NUM.number.PT.Res.HH.Applrepl.DW</t>
  </si>
  <si>
    <t>NUM.number.PT.Res.HH.Applrepl.TV</t>
  </si>
  <si>
    <t>NUM.number.PT.Res.HH.Applrepl.IT</t>
  </si>
  <si>
    <t>NUM.number.PT.Res.HH.Applrepl.LI</t>
  </si>
  <si>
    <t>NUM.number.PT.Res.HH.Applrepl.OA</t>
  </si>
  <si>
    <t>Op.hours.PT.Res.HH.Appl.RF</t>
  </si>
  <si>
    <t>Op.hours.PT.Res.HH.Appl.WM</t>
  </si>
  <si>
    <t>Op.hours.PT.Res.HH.Appl.DR</t>
  </si>
  <si>
    <t>Op.hours.PT.Res.HH.Appl.DW</t>
  </si>
  <si>
    <t>Op.hours.PT.Res.HH.Appl.TV</t>
  </si>
  <si>
    <t>Op.hours.PT.Res.HH.Appl.IT</t>
  </si>
  <si>
    <t>Op.hours.PT.Res.HH.Appl.LI</t>
  </si>
  <si>
    <t>Op.hours.PT.Res.HH.Appl.OA</t>
  </si>
  <si>
    <t>Size_per_appl.W.PT.Res.HH.Appl.RF</t>
  </si>
  <si>
    <t>Size_per_appl.W.PT.Res.HH.Appl.WM</t>
  </si>
  <si>
    <t>Size_per_appl.W.PT.Res.HH.Appl.DR</t>
  </si>
  <si>
    <t>Size_per_appl.W.PT.Res.HH.Appl.DW</t>
  </si>
  <si>
    <t>Size_per_appl.W.PT.Res.HH.Appl.TV</t>
  </si>
  <si>
    <t>Size_per_appl.W.PT.Res.HH.Appl.IT</t>
  </si>
  <si>
    <t>Size_per_appl.W.PT.Res.HH.Appl.LI</t>
  </si>
  <si>
    <t>Size_per_appl.W.PT.Res.HH.Appl.OA</t>
  </si>
  <si>
    <t>Size_per_appl.W.PT.Res.HH.Applnew.RF</t>
  </si>
  <si>
    <t>Size_per_appl.W.PT.Res.HH.Applnew.WM</t>
  </si>
  <si>
    <t>Size_per_appl.W.PT.Res.HH.Applnew.DR</t>
  </si>
  <si>
    <t>Size_per_appl.W.PT.Res.HH.Applnew.DW</t>
  </si>
  <si>
    <t>Size_per_appl.W.PT.Res.HH.Applnew.TV</t>
  </si>
  <si>
    <t>Size_per_appl.W.PT.Res.HH.Applnew.IT</t>
  </si>
  <si>
    <t>Size_per_appl.W.PT.Res.HH.Applnew.LI</t>
  </si>
  <si>
    <t>Size_per_appl.W.PT.Res.HH.Applnew.OA</t>
  </si>
  <si>
    <t>NUM.number_per_household.PT.Res.HH.Appl.RF</t>
  </si>
  <si>
    <t>NUM.number_per_household.PT.Res.HH.Appl.WM</t>
  </si>
  <si>
    <t>NUM.number_per_household.PT.Res.HH.Appl.DR</t>
  </si>
  <si>
    <t>NUM.number_per_household.PT.Res.HH.Appl.DW</t>
  </si>
  <si>
    <t>NUM.number_per_household.PT.Res.HH.Appl.TV</t>
  </si>
  <si>
    <t>NUM.number_per_household.PT.Res.HH.Appl.IT</t>
  </si>
  <si>
    <t>NUM.number_per_household.PT.Res.HH.Appl.LI</t>
  </si>
  <si>
    <t>NUM.number_per_household.PT.Res.HH.Appl.OA</t>
  </si>
  <si>
    <t>Size_per_household.W.PT.Res.HH.Appl.RF</t>
  </si>
  <si>
    <t>Size_per_household.W.PT.Res.HH.Appl.WM</t>
  </si>
  <si>
    <t>Size_per_household.W.PT.Res.HH.Appl.DR</t>
  </si>
  <si>
    <t>Size_per_household.W.PT.Res.HH.Appl.DW</t>
  </si>
  <si>
    <t>Size_per_household.W.PT.Res.HH.Appl.TV</t>
  </si>
  <si>
    <t>Size_per_household.W.PT.Res.HH.Appl.IT</t>
  </si>
  <si>
    <t>Size_per_household.W.PT.Res.HH.Appl.LI</t>
  </si>
  <si>
    <t>Size_per_household.W.PT.Res.HH.Appl.OA</t>
  </si>
  <si>
    <t>FEC_per_household.kWh.PT.Res.HH.Appl.RF</t>
  </si>
  <si>
    <t>FEC_per_household.kWh.PT.Res.HH.Appl.WM</t>
  </si>
  <si>
    <t>FEC_per_household.kWh.PT.Res.HH.Appl.DR</t>
  </si>
  <si>
    <t>FEC_per_household.kWh.PT.Res.HH.Appl.DW</t>
  </si>
  <si>
    <t>FEC_per_household.kWh.PT.Res.HH.Appl.TV</t>
  </si>
  <si>
    <t>FEC_per_household.kWh.PT.Res.HH.Appl.IT</t>
  </si>
  <si>
    <t>FEC_per_household.kWh.PT.Res.HH.Appl.LI</t>
  </si>
  <si>
    <t>FEC_per_household.kWh.PT.Res.HH.Appl.OA</t>
  </si>
  <si>
    <t>Lumens_per_household.lumen.PT.Res.HH.Appl.LI</t>
  </si>
  <si>
    <t>PT - Number of households (detailed structure)</t>
  </si>
  <si>
    <t>NUM.number.PT.Res.HH.Thermal.SH.Solids.SH</t>
  </si>
  <si>
    <t>NUM.number.PT.Res.HH.Thermal.SH.Solids.SC.AC</t>
  </si>
  <si>
    <t>NUM.number.PT.Res.HH.Thermal.SH.Solids.WH.Solids.NoSolar</t>
  </si>
  <si>
    <t>NUM.number.PT.Res.HH.Thermal.SH.Solids.WH.LPG.NoSolar</t>
  </si>
  <si>
    <t>NUM.number.PT.Res.HH.Thermal.SH.Solids.WH.LPG.Solar</t>
  </si>
  <si>
    <t>NUM.number.PT.Res.HH.Thermal.SH.Solids.WH.Elc.NoSolar</t>
  </si>
  <si>
    <t>NUM.number.PT.Res.HH.Thermal.SH.Solids.WH.Elc.Solar</t>
  </si>
  <si>
    <t>NUM.number.PT.Res.HH.Thermal.SH.Solids.CO.Solids</t>
  </si>
  <si>
    <t>NUM.number.PT.Res.HH.Thermal.SH.Solids.CO.LPG</t>
  </si>
  <si>
    <t>NUM.number.PT.Res.HH.Thermal.SH.Solids.CO.Elc</t>
  </si>
  <si>
    <t>NUM.number.PT.Res.HH.Thermal.SH.LPG.SH</t>
  </si>
  <si>
    <t>NUM.number.PT.Res.HH.Thermal.SH.LPG.SC.AC</t>
  </si>
  <si>
    <t>NUM.number.PT.Res.HH.Thermal.SH.LPG.WH.LPG.NoSolar</t>
  </si>
  <si>
    <t>NUM.number.PT.Res.HH.Thermal.SH.LPG.WH.LPG.Solar</t>
  </si>
  <si>
    <t>NUM.number.PT.Res.HH.Thermal.SH.LPG.WH.Elc.NoSolar</t>
  </si>
  <si>
    <t>NUM.number.PT.Res.HH.Thermal.SH.LPG.WH.Elc.Solar</t>
  </si>
  <si>
    <t>NUM.number.PT.Res.HH.Thermal.SH.LPG.CO.LPG</t>
  </si>
  <si>
    <t>NUM.number.PT.Res.HH.Thermal.SH.LPG.CO.Elc</t>
  </si>
  <si>
    <t>NUM.number.PT.Res.HH.Thermal.SH.Oil.SH</t>
  </si>
  <si>
    <t>NUM.number.PT.Res.HH.Thermal.SH.Oil.SC.AC</t>
  </si>
  <si>
    <t>NUM.number.PT.Res.HH.Thermal.SH.Oil.WH.Oil.NoSolar</t>
  </si>
  <si>
    <t>NUM.number.PT.Res.HH.Thermal.SH.Oil.WH.Oil.Solar</t>
  </si>
  <si>
    <t>NUM.number.PT.Res.HH.Thermal.SH.Oil.WH.Elc.NoSolar</t>
  </si>
  <si>
    <t>NUM.number.PT.Res.HH.Thermal.SH.Oil.WH.Elc.Solar</t>
  </si>
  <si>
    <t>NUM.number.PT.Res.HH.Thermal.SH.Oil.CO.LPG</t>
  </si>
  <si>
    <t>NUM.number.PT.Res.HH.Thermal.SH.Oil.CO.Elc</t>
  </si>
  <si>
    <t>NUM.number.PT.Res.HH.Thermal.SH.Gas.SH</t>
  </si>
  <si>
    <t>NUM.number.PT.Res.HH.Thermal.SH.Gas.SC.AC</t>
  </si>
  <si>
    <t>NUM.number.PT.Res.HH.Thermal.SH.Gas.WH.Gas.NoSolar</t>
  </si>
  <si>
    <t>NUM.number.PT.Res.HH.Thermal.SH.Gas.WH.Gas.Solar</t>
  </si>
  <si>
    <t>NUM.number.PT.Res.HH.Thermal.SH.Gas.WH.Elc.NoSolar</t>
  </si>
  <si>
    <t>NUM.number.PT.Res.HH.Thermal.SH.Gas.WH.Elc.Solar</t>
  </si>
  <si>
    <t>NUM.number.PT.Res.HH.Thermal.SH.Gas.CO.Gas</t>
  </si>
  <si>
    <t>NUM.number.PT.Res.HH.Thermal.SH.Gas.CO.Elc</t>
  </si>
  <si>
    <t>NUM.number.PT.Res.HH.Thermal.SH.Biomass.SH</t>
  </si>
  <si>
    <t>NUM.number.PT.Res.HH.Thermal.SH.Biomass.SC.AC</t>
  </si>
  <si>
    <t>NUM.number.PT.Res.HH.Thermal.SH.Biomass.WH.Biomass.NoSolar</t>
  </si>
  <si>
    <t>NUM.number.PT.Res.HH.Thermal.SH.Biomass.WH.Biomass.Solar</t>
  </si>
  <si>
    <t>NUM.number.PT.Res.HH.Thermal.SH.Biomass.WH.LPG.NoSolar</t>
  </si>
  <si>
    <t>NUM.number.PT.Res.HH.Thermal.SH.Biomass.WH.LPG.Solar</t>
  </si>
  <si>
    <t>NUM.number.PT.Res.HH.Thermal.SH.Biomass.WH.Elc.NoSolar</t>
  </si>
  <si>
    <t>NUM.number.PT.Res.HH.Thermal.SH.Biomass.WH.Elc.Solar</t>
  </si>
  <si>
    <t>NUM.number.PT.Res.HH.Thermal.SH.Biomass.CO.Biomass</t>
  </si>
  <si>
    <t>NUM.number.PT.Res.HH.Thermal.SH.Biomass.CO.LPG</t>
  </si>
  <si>
    <t>NUM.number.PT.Res.HH.Thermal.SH.Biomass.CO.Elc</t>
  </si>
  <si>
    <t>NUM.number.PT.Res.HH.Thermal.SH.Geo.SH</t>
  </si>
  <si>
    <t>NUM.number.PT.Res.HH.Thermal.SH.Geo.SC.AC</t>
  </si>
  <si>
    <t>NUM.number.PT.Res.HH.Thermal.SH.Geo.WH.Geo.NoSolar</t>
  </si>
  <si>
    <t>NUM.number.PT.Res.HH.Thermal.SH.Geo.WH.Geo.Solar</t>
  </si>
  <si>
    <t>NUM.number.PT.Res.HH.Thermal.SH.Geo.WH.Elc.NoSolar</t>
  </si>
  <si>
    <t>NUM.number.PT.Res.HH.Thermal.SH.Geo.WH.Elc.Solar</t>
  </si>
  <si>
    <t>NUM.number.PT.Res.HH.Thermal.SH.Geo.CO.LPG</t>
  </si>
  <si>
    <t>NUM.number.PT.Res.HH.Thermal.SH.Geo.CO.Elc</t>
  </si>
  <si>
    <t>NUM.number.PT.Res.HH.Thermal.SH.DistrHeat.SH</t>
  </si>
  <si>
    <t>NUM.number.PT.Res.HH.Thermal.SH.DistrHeat.SC.AC</t>
  </si>
  <si>
    <t>NUM.number.PT.Res.HH.Thermal.SH.DistrHeat.WH.DistrHeat.NoSolar</t>
  </si>
  <si>
    <t>NUM.number.PT.Res.HH.Thermal.SH.DistrHeat.WH.DistrHeat.Solar</t>
  </si>
  <si>
    <t>NUM.number.PT.Res.HH.Thermal.SH.DistrHeat.WH.Elc.NoSolar</t>
  </si>
  <si>
    <t>NUM.number.PT.Res.HH.Thermal.SH.DistrHeat.WH.Elc.Solar</t>
  </si>
  <si>
    <t>NUM.number.PT.Res.HH.Thermal.SH.DistrHeat.CO.LPG</t>
  </si>
  <si>
    <t>NUM.number.PT.Res.HH.Thermal.SH.DistrHeat.CO.Elc</t>
  </si>
  <si>
    <t>NUM.number.PT.Res.HH.Thermal.SH.AdvElc.SH</t>
  </si>
  <si>
    <t>NUM.number.PT.Res.HH.Thermal.SH.AdvElc.SC.AC</t>
  </si>
  <si>
    <t>NUM.number.PT.Res.HH.Thermal.SH.AdvElc.WH.LPG.NoSolar</t>
  </si>
  <si>
    <t>NUM.number.PT.Res.HH.Thermal.SH.AdvElc.WH.LPG.Solar</t>
  </si>
  <si>
    <t>NUM.number.PT.Res.HH.Thermal.SH.AdvElc.WH.Elc.NoSolar</t>
  </si>
  <si>
    <t>NUM.number.PT.Res.HH.Thermal.SH.AdvElc.WH.Elc.Solar</t>
  </si>
  <si>
    <t>NUM.number.PT.Res.HH.Thermal.SH.AdvElc.CO.LPG</t>
  </si>
  <si>
    <t>NUM.number.PT.Res.HH.Thermal.SH.AdvElc.CO.Elc</t>
  </si>
  <si>
    <t>NUM.number.PT.Res.HH.Thermal.SH.ConvElc.SH</t>
  </si>
  <si>
    <t>NUM.number.PT.Res.HH.Thermal.SH.ConvElc.SC.AC</t>
  </si>
  <si>
    <t>NUM.number.PT.Res.HH.Thermal.SH.ConvElc.WH.LPG.NoSolar</t>
  </si>
  <si>
    <t>NUM.number.PT.Res.HH.Thermal.SH.ConvElc.WH.LPG.Solar</t>
  </si>
  <si>
    <t>NUM.number.PT.Res.HH.Thermal.SH.ConvElc.WH.Elc.NoSolar</t>
  </si>
  <si>
    <t>NUM.number.PT.Res.HH.Thermal.SH.ConvElc.WH.Elc.Solar</t>
  </si>
  <si>
    <t>NUM.number.PT.Res.HH.Thermal.SH.ConvElc.CO.LPG</t>
  </si>
  <si>
    <t>NUM.number.PT.Res.HH.Thermal.SH.ConvElc.CO.Elc</t>
  </si>
  <si>
    <t>PT - Retired equipment (detailed structure)</t>
  </si>
  <si>
    <t>NUM.number.PT.Res.HH.ThermalOut.SH.Solids</t>
  </si>
  <si>
    <t>NUM.number.PT.Res.HH.ThermalOut.SH.Solids.SH</t>
  </si>
  <si>
    <t>NUM.number.PT.Res.HH.ThermalOut.SH.Solids.SC.AC</t>
  </si>
  <si>
    <t>NUM.number.PT.Res.HH.ThermalOut.SH.Solids.WH.Solids.NoSolar</t>
  </si>
  <si>
    <t>NUM.number.PT.Res.HH.ThermalOut.SH.Solids.WH.LPG.NoSolar</t>
  </si>
  <si>
    <t>NUM.number.PT.Res.HH.ThermalOut.SH.Solids.WH.LPG.Solar</t>
  </si>
  <si>
    <t>NUM.number.PT.Res.HH.ThermalOut.SH.Solids.WH.Elc.NoSolar</t>
  </si>
  <si>
    <t>NUM.number.PT.Res.HH.ThermalOut.SH.Solids.WH.Elc.Solar</t>
  </si>
  <si>
    <t>NUM.number.PT.Res.HH.ThermalOut.SH.Solids.CO.Solids</t>
  </si>
  <si>
    <t>NUM.number.PT.Res.HH.ThermalOut.SH.Solids.CO.LPG</t>
  </si>
  <si>
    <t>NUM.number.PT.Res.HH.ThermalOut.SH.Solids.CO.Elc</t>
  </si>
  <si>
    <t>NUM.number.PT.Res.HH.ThermalOut.SH.LPG</t>
  </si>
  <si>
    <t>NUM.number.PT.Res.HH.ThermalOut.SH.LPG.SH</t>
  </si>
  <si>
    <t>NUM.number.PT.Res.HH.ThermalOut.SH.LPG.SC.AC</t>
  </si>
  <si>
    <t>NUM.number.PT.Res.HH.ThermalOut.SH.LPG.WH.LPG.NoSolar</t>
  </si>
  <si>
    <t>NUM.number.PT.Res.HH.ThermalOut.SH.LPG.WH.LPG.Solar</t>
  </si>
  <si>
    <t>NUM.number.PT.Res.HH.ThermalOut.SH.LPG.WH.Elc.NoSolar</t>
  </si>
  <si>
    <t>NUM.number.PT.Res.HH.ThermalOut.SH.LPG.WH.Elc.Solar</t>
  </si>
  <si>
    <t>NUM.number.PT.Res.HH.ThermalOut.SH.LPG.CO.LPG</t>
  </si>
  <si>
    <t>NUM.number.PT.Res.HH.ThermalOut.SH.LPG.CO.Elc</t>
  </si>
  <si>
    <t>NUM.number.PT.Res.HH.ThermalOut.SH.Oil</t>
  </si>
  <si>
    <t>NUM.number.PT.Res.HH.ThermalOut.SH.Oil.SH</t>
  </si>
  <si>
    <t>NUM.number.PT.Res.HH.ThermalOut.SH.Oil.SC.AC</t>
  </si>
  <si>
    <t>NUM.number.PT.Res.HH.ThermalOut.SH.Oil.WH.Oil.NoSolar</t>
  </si>
  <si>
    <t>NUM.number.PT.Res.HH.ThermalOut.SH.Oil.WH.Oil.Solar</t>
  </si>
  <si>
    <t>NUM.number.PT.Res.HH.ThermalOut.SH.Oil.WH.Elc.NoSolar</t>
  </si>
  <si>
    <t>NUM.number.PT.Res.HH.ThermalOut.SH.Oil.WH.Elc.Solar</t>
  </si>
  <si>
    <t>NUM.number.PT.Res.HH.ThermalOut.SH.Oil.CO.LPG</t>
  </si>
  <si>
    <t>NUM.number.PT.Res.HH.ThermalOut.SH.Oil.CO.Elc</t>
  </si>
  <si>
    <t>NUM.number.PT.Res.HH.ThermalOut.SH.Gas</t>
  </si>
  <si>
    <t>NUM.number.PT.Res.HH.ThermalOut.SH.Gas.SH</t>
  </si>
  <si>
    <t>NUM.number.PT.Res.HH.ThermalOut.SH.Gas.SC.AC</t>
  </si>
  <si>
    <t>NUM.number.PT.Res.HH.ThermalOut.SH.Gas.WH.Gas.NoSolar</t>
  </si>
  <si>
    <t>NUM.number.PT.Res.HH.ThermalOut.SH.Gas.WH.Gas.Solar</t>
  </si>
  <si>
    <t>NUM.number.PT.Res.HH.ThermalOut.SH.Gas.WH.Elc.NoSolar</t>
  </si>
  <si>
    <t>NUM.number.PT.Res.HH.ThermalOut.SH.Gas.WH.Elc.Solar</t>
  </si>
  <si>
    <t>NUM.number.PT.Res.HH.ThermalOut.SH.Gas.CO.Gas</t>
  </si>
  <si>
    <t>NUM.number.PT.Res.HH.ThermalOut.SH.Gas.CO.Elc</t>
  </si>
  <si>
    <t>NUM.number.PT.Res.HH.ThermalOut.SH.Biomass</t>
  </si>
  <si>
    <t>NUM.number.PT.Res.HH.ThermalOut.SH.Biomass.SH</t>
  </si>
  <si>
    <t>NUM.number.PT.Res.HH.ThermalOut.SH.Biomass.SC.AC</t>
  </si>
  <si>
    <t>NUM.number.PT.Res.HH.ThermalOut.SH.Biomass.WH.Biomass.NoSolar</t>
  </si>
  <si>
    <t>NUM.number.PT.Res.HH.ThermalOut.SH.Biomass.WH.Biomass.Solar</t>
  </si>
  <si>
    <t>NUM.number.PT.Res.HH.ThermalOut.SH.Biomass.WH.LPG.NoSolar</t>
  </si>
  <si>
    <t>NUM.number.PT.Res.HH.ThermalOut.SH.Biomass.WH.LPG.Solar</t>
  </si>
  <si>
    <t>NUM.number.PT.Res.HH.ThermalOut.SH.Biomass.WH.Elc.NoSolar</t>
  </si>
  <si>
    <t>NUM.number.PT.Res.HH.ThermalOut.SH.Biomass.WH.Elc.Solar</t>
  </si>
  <si>
    <t>NUM.number.PT.Res.HH.ThermalOut.SH.Biomass.CO.Biomass</t>
  </si>
  <si>
    <t>NUM.number.PT.Res.HH.ThermalOut.SH.Biomass.CO.LPG</t>
  </si>
  <si>
    <t>NUM.number.PT.Res.HH.ThermalOut.SH.Biomass.CO.Elc</t>
  </si>
  <si>
    <t>NUM.number.PT.Res.HH.ThermalOut.SH.Geo</t>
  </si>
  <si>
    <t>NUM.number.PT.Res.HH.ThermalOut.SH.Geo.SH</t>
  </si>
  <si>
    <t>NUM.number.PT.Res.HH.ThermalOut.SH.Geo.SC.AC</t>
  </si>
  <si>
    <t>NUM.number.PT.Res.HH.ThermalOut.SH.Geo.WH.Geo.NoSolar</t>
  </si>
  <si>
    <t>NUM.number.PT.Res.HH.ThermalOut.SH.Geo.WH.Geo.Solar</t>
  </si>
  <si>
    <t>NUM.number.PT.Res.HH.ThermalOut.SH.Geo.WH.Elc.NoSolar</t>
  </si>
  <si>
    <t>NUM.number.PT.Res.HH.ThermalOut.SH.Geo.WH.Elc.Solar</t>
  </si>
  <si>
    <t>NUM.number.PT.Res.HH.ThermalOut.SH.Geo.CO.LPG</t>
  </si>
  <si>
    <t>NUM.number.PT.Res.HH.ThermalOut.SH.Geo.CO.Elc</t>
  </si>
  <si>
    <t>NUM.number.PT.Res.HH.ThermalOut.SH.DistrHeat</t>
  </si>
  <si>
    <t>NUM.number.PT.Res.HH.ThermalOut.SH.DistrHeat.SH</t>
  </si>
  <si>
    <t>NUM.number.PT.Res.HH.ThermalOut.SH.DistrHeat.SC.AC</t>
  </si>
  <si>
    <t>NUM.number.PT.Res.HH.ThermalOut.SH.DistrHeat.WH.DistrHeat.NoSolar</t>
  </si>
  <si>
    <t>NUM.number.PT.Res.HH.ThermalOut.SH.DistrHeat.WH.DistrHeat.Solar</t>
  </si>
  <si>
    <t>NUM.number.PT.Res.HH.ThermalOut.SH.DistrHeat.WH.Elc.NoSolar</t>
  </si>
  <si>
    <t>NUM.number.PT.Res.HH.ThermalOut.SH.DistrHeat.WH.Elc.Solar</t>
  </si>
  <si>
    <t>NUM.number.PT.Res.HH.ThermalOut.SH.DistrHeat.CO.LPG</t>
  </si>
  <si>
    <t>NUM.number.PT.Res.HH.ThermalOut.SH.DistrHeat.CO.Elc</t>
  </si>
  <si>
    <t>NUM.number.PT.Res.HH.ThermalOut.SH.AdvElc</t>
  </si>
  <si>
    <t>NUM.number.PT.Res.HH.ThermalOut.SH.AdvElc.SH</t>
  </si>
  <si>
    <t>NUM.number.PT.Res.HH.ThermalOut.SH.AdvElc.SC.AC</t>
  </si>
  <si>
    <t>NUM.number.PT.Res.HH.ThermalOut.SH.AdvElc.WH.LPG.NoSolar</t>
  </si>
  <si>
    <t>NUM.number.PT.Res.HH.ThermalOut.SH.AdvElc.WH.LPG.Solar</t>
  </si>
  <si>
    <t>NUM.number.PT.Res.HH.ThermalOut.SH.AdvElc.WH.Elc.NoSolar</t>
  </si>
  <si>
    <t>NUM.number.PT.Res.HH.ThermalOut.SH.AdvElc.WH.Elc.Solar</t>
  </si>
  <si>
    <t>NUM.number.PT.Res.HH.ThermalOut.SH.AdvElc.CO.LPG</t>
  </si>
  <si>
    <t>NUM.number.PT.Res.HH.ThermalOut.SH.AdvElc.CO.Elc</t>
  </si>
  <si>
    <t>NUM.number.PT.Res.HH.ThermalOut.SH.ConvElc</t>
  </si>
  <si>
    <t>NUM.number.PT.Res.HH.ThermalOut.SH.ConvElc.SH</t>
  </si>
  <si>
    <t>NUM.number.PT.Res.HH.ThermalOut.SH.ConvElc.SC.AC</t>
  </si>
  <si>
    <t>NUM.number.PT.Res.HH.ThermalOut.SH.ConvElc.WH.LPG.NoSolar</t>
  </si>
  <si>
    <t>NUM.number.PT.Res.HH.ThermalOut.SH.ConvElc.WH.LPG.Solar</t>
  </si>
  <si>
    <t>NUM.number.PT.Res.HH.ThermalOut.SH.ConvElc.WH.Elc.NoSolar</t>
  </si>
  <si>
    <t>NUM.number.PT.Res.HH.ThermalOut.SH.ConvElc.WH.Elc.Solar</t>
  </si>
  <si>
    <t>NUM.number.PT.Res.HH.ThermalOut.SH.ConvElc.CO.LPG</t>
  </si>
  <si>
    <t>NUM.number.PT.Res.HH.ThermalOut.SH.ConvElc.CO.Elc</t>
  </si>
  <si>
    <t>PT - New equipment installations (detailed structure)</t>
  </si>
  <si>
    <t>NUM.number.PT.Res.HH.ThermalNew.SH.Solids</t>
  </si>
  <si>
    <t>NUM.number.PT.Res.HH.ThermalNew.SH.Solids.SH</t>
  </si>
  <si>
    <t>NUM.number.PT.Res.HH.ThermalNew.SH.Solids.SC.AC</t>
  </si>
  <si>
    <t>NUM.number.PT.Res.HH.ThermalNew.SH.Solids.WH.Solids.NoSolar</t>
  </si>
  <si>
    <t>NUM.number.PT.Res.HH.ThermalNew.SH.Solids.WH.LPG.NoSolar</t>
  </si>
  <si>
    <t>NUM.number.PT.Res.HH.ThermalNew.SH.Solids.WH.LPG.Solar</t>
  </si>
  <si>
    <t>NUM.number.PT.Res.HH.ThermalNew.SH.Solids.WH.Elc.NoSolar</t>
  </si>
  <si>
    <t>NUM.number.PT.Res.HH.ThermalNew.SH.Solids.WH.Elc.Solar</t>
  </si>
  <si>
    <t>NUM.number.PT.Res.HH.ThermalNew.SH.Solids.CO.Solids</t>
  </si>
  <si>
    <t>NUM.number.PT.Res.HH.ThermalNew.SH.Solids.CO.LPG</t>
  </si>
  <si>
    <t>NUM.number.PT.Res.HH.ThermalNew.SH.Solids.CO.Elc</t>
  </si>
  <si>
    <t>NUM.number.PT.Res.HH.ThermalNew.SH.LPG</t>
  </si>
  <si>
    <t>NUM.number.PT.Res.HH.ThermalNew.SH.LPG.SH</t>
  </si>
  <si>
    <t>NUM.number.PT.Res.HH.ThermalNew.SH.LPG.SC.AC</t>
  </si>
  <si>
    <t>NUM.number.PT.Res.HH.ThermalNew.SH.LPG.WH.LPG.NoSolar</t>
  </si>
  <si>
    <t>NUM.number.PT.Res.HH.ThermalNew.SH.LPG.WH.LPG.Solar</t>
  </si>
  <si>
    <t>NUM.number.PT.Res.HH.ThermalNew.SH.LPG.WH.Elc.NoSolar</t>
  </si>
  <si>
    <t>NUM.number.PT.Res.HH.ThermalNew.SH.LPG.WH.Elc.Solar</t>
  </si>
  <si>
    <t>NUM.number.PT.Res.HH.ThermalNew.SH.LPG.CO.LPG</t>
  </si>
  <si>
    <t>NUM.number.PT.Res.HH.ThermalNew.SH.LPG.CO.Elc</t>
  </si>
  <si>
    <t>NUM.number.PT.Res.HH.ThermalNew.SH.Oil</t>
  </si>
  <si>
    <t>NUM.number.PT.Res.HH.ThermalNew.SH.Oil.SH</t>
  </si>
  <si>
    <t>NUM.number.PT.Res.HH.ThermalNew.SH.Oil.SC.AC</t>
  </si>
  <si>
    <t>NUM.number.PT.Res.HH.ThermalNew.SH.Oil.WH.Oil.NoSolar</t>
  </si>
  <si>
    <t>NUM.number.PT.Res.HH.ThermalNew.SH.Oil.WH.Oil.Solar</t>
  </si>
  <si>
    <t>NUM.number.PT.Res.HH.ThermalNew.SH.Oil.WH.Elc.NoSolar</t>
  </si>
  <si>
    <t>NUM.number.PT.Res.HH.ThermalNew.SH.Oil.WH.Elc.Solar</t>
  </si>
  <si>
    <t>NUM.number.PT.Res.HH.ThermalNew.SH.Oil.CO.LPG</t>
  </si>
  <si>
    <t>NUM.number.PT.Res.HH.ThermalNew.SH.Oil.CO.Elc</t>
  </si>
  <si>
    <t>NUM.number.PT.Res.HH.ThermalNew.SH.Gas</t>
  </si>
  <si>
    <t>NUM.number.PT.Res.HH.ThermalNew.SH.Gas.SH</t>
  </si>
  <si>
    <t>NUM.number.PT.Res.HH.ThermalNew.SH.Gas.SC.AC</t>
  </si>
  <si>
    <t>NUM.number.PT.Res.HH.ThermalNew.SH.Gas.WH.Gas.NoSolar</t>
  </si>
  <si>
    <t>NUM.number.PT.Res.HH.ThermalNew.SH.Gas.WH.Gas.Solar</t>
  </si>
  <si>
    <t>NUM.number.PT.Res.HH.ThermalNew.SH.Gas.WH.Elc.NoSolar</t>
  </si>
  <si>
    <t>NUM.number.PT.Res.HH.ThermalNew.SH.Gas.WH.Elc.Solar</t>
  </si>
  <si>
    <t>NUM.number.PT.Res.HH.ThermalNew.SH.Gas.CO.Gas</t>
  </si>
  <si>
    <t>NUM.number.PT.Res.HH.ThermalNew.SH.Gas.CO.Elc</t>
  </si>
  <si>
    <t>NUM.number.PT.Res.HH.ThermalNew.SH.Biomass</t>
  </si>
  <si>
    <t>NUM.number.PT.Res.HH.ThermalNew.SH.Biomass.SH</t>
  </si>
  <si>
    <t>NUM.number.PT.Res.HH.ThermalNew.SH.Biomass.SC.AC</t>
  </si>
  <si>
    <t>NUM.number.PT.Res.HH.ThermalNew.SH.Biomass.WH.Biomass.NoSolar</t>
  </si>
  <si>
    <t>NUM.number.PT.Res.HH.ThermalNew.SH.Biomass.WH.Biomass.Solar</t>
  </si>
  <si>
    <t>NUM.number.PT.Res.HH.ThermalNew.SH.Biomass.WH.LPG.NoSolar</t>
  </si>
  <si>
    <t>NUM.number.PT.Res.HH.ThermalNew.SH.Biomass.WH.LPG.Solar</t>
  </si>
  <si>
    <t>NUM.number.PT.Res.HH.ThermalNew.SH.Biomass.WH.Elc.NoSolar</t>
  </si>
  <si>
    <t>NUM.number.PT.Res.HH.ThermalNew.SH.Biomass.WH.Elc.Solar</t>
  </si>
  <si>
    <t>NUM.number.PT.Res.HH.ThermalNew.SH.Biomass.CO.Biomass</t>
  </si>
  <si>
    <t>NUM.number.PT.Res.HH.ThermalNew.SH.Biomass.CO.LPG</t>
  </si>
  <si>
    <t>NUM.number.PT.Res.HH.ThermalNew.SH.Biomass.CO.Elc</t>
  </si>
  <si>
    <t>NUM.number.PT.Res.HH.ThermalNew.SH.Geo</t>
  </si>
  <si>
    <t>NUM.number.PT.Res.HH.ThermalNew.SH.Geo.SH</t>
  </si>
  <si>
    <t>NUM.number.PT.Res.HH.ThermalNew.SH.Geo.SC.AC</t>
  </si>
  <si>
    <t>NUM.number.PT.Res.HH.ThermalNew.SH.Geo.WH.Geo.NoSolar</t>
  </si>
  <si>
    <t>NUM.number.PT.Res.HH.ThermalNew.SH.Geo.WH.Geo.Solar</t>
  </si>
  <si>
    <t>NUM.number.PT.Res.HH.ThermalNew.SH.Geo.WH.Elc.NoSolar</t>
  </si>
  <si>
    <t>NUM.number.PT.Res.HH.ThermalNew.SH.Geo.WH.Elc.Solar</t>
  </si>
  <si>
    <t>NUM.number.PT.Res.HH.ThermalNew.SH.Geo.CO.LPG</t>
  </si>
  <si>
    <t>NUM.number.PT.Res.HH.ThermalNew.SH.Geo.CO.Elc</t>
  </si>
  <si>
    <t>NUM.number.PT.Res.HH.ThermalNew.SH.DistrHeat</t>
  </si>
  <si>
    <t>NUM.number.PT.Res.HH.ThermalNew.SH.DistrHeat.SH</t>
  </si>
  <si>
    <t>NUM.number.PT.Res.HH.ThermalNew.SH.DistrHeat.SC.AC</t>
  </si>
  <si>
    <t>NUM.number.PT.Res.HH.ThermalNew.SH.DistrHeat.WH.DistrHeat.NoSolar</t>
  </si>
  <si>
    <t>NUM.number.PT.Res.HH.ThermalNew.SH.DistrHeat.WH.DistrHeat.Solar</t>
  </si>
  <si>
    <t>NUM.number.PT.Res.HH.ThermalNew.SH.DistrHeat.WH.Elc.NoSolar</t>
  </si>
  <si>
    <t>NUM.number.PT.Res.HH.ThermalNew.SH.DistrHeat.WH.Elc.Solar</t>
  </si>
  <si>
    <t>NUM.number.PT.Res.HH.ThermalNew.SH.DistrHeat.CO.LPG</t>
  </si>
  <si>
    <t>NUM.number.PT.Res.HH.ThermalNew.SH.DistrHeat.CO.Elc</t>
  </si>
  <si>
    <t>NUM.number.PT.Res.HH.ThermalNew.SH.AdvElc</t>
  </si>
  <si>
    <t>NUM.number.PT.Res.HH.ThermalNew.SH.AdvElc.SH</t>
  </si>
  <si>
    <t>NUM.number.PT.Res.HH.ThermalNew.SH.AdvElc.SC.AC</t>
  </si>
  <si>
    <t>NUM.number.PT.Res.HH.ThermalNew.SH.AdvElc.WH.LPG.NoSolar</t>
  </si>
  <si>
    <t>NUM.number.PT.Res.HH.ThermalNew.SH.AdvElc.WH.LPG.Solar</t>
  </si>
  <si>
    <t>NUM.number.PT.Res.HH.ThermalNew.SH.AdvElc.WH.Elc.NoSolar</t>
  </si>
  <si>
    <t>NUM.number.PT.Res.HH.ThermalNew.SH.AdvElc.WH.Elc.Solar</t>
  </si>
  <si>
    <t>NUM.number.PT.Res.HH.ThermalNew.SH.AdvElc.CO.LPG</t>
  </si>
  <si>
    <t>NUM.number.PT.Res.HH.ThermalNew.SH.AdvElc.CO.Elc</t>
  </si>
  <si>
    <t>NUM.number.PT.Res.HH.ThermalNew.SH.ConvElc</t>
  </si>
  <si>
    <t>NUM.number.PT.Res.HH.ThermalNew.SH.ConvElc.SH</t>
  </si>
  <si>
    <t>NUM.number.PT.Res.HH.ThermalNew.SH.ConvElc.SC.AC</t>
  </si>
  <si>
    <t>NUM.number.PT.Res.HH.ThermalNew.SH.ConvElc.WH.LPG.NoSolar</t>
  </si>
  <si>
    <t>NUM.number.PT.Res.HH.ThermalNew.SH.ConvElc.WH.LPG.Solar</t>
  </si>
  <si>
    <t>NUM.number.PT.Res.HH.ThermalNew.SH.ConvElc.WH.Elc.NoSolar</t>
  </si>
  <si>
    <t>NUM.number.PT.Res.HH.ThermalNew.SH.ConvElc.WH.Elc.Solar</t>
  </si>
  <si>
    <t>NUM.number.PT.Res.HH.ThermalNew.SH.ConvElc.CO.LPG</t>
  </si>
  <si>
    <t>NUM.number.PT.Res.HH.ThermalNew.SH.ConvElc.CO.Elc</t>
  </si>
  <si>
    <t>PT - New equipment installations in new and renovated households (detailed structure)</t>
  </si>
  <si>
    <t>NUM.number.PT.Res.HHnew.ThermalNew.SH.Solids</t>
  </si>
  <si>
    <t>NUM.number.PT.Res.HHnew.ThermalNew.SH.Solids.SH</t>
  </si>
  <si>
    <t>NUM.number.PT.Res.HHnew.ThermalNew.SH.Solids.SC.AC</t>
  </si>
  <si>
    <t>NUM.number.PT.Res.HHnew.ThermalNew.SH.Solids.WH.Solids.NoSolar</t>
  </si>
  <si>
    <t>NUM.number.PT.Res.HHnew.ThermalNew.SH.Solids.WH.LPG.NoSolar</t>
  </si>
  <si>
    <t>NUM.number.PT.Res.HHnew.ThermalNew.SH.Solids.WH.LPG.Solar</t>
  </si>
  <si>
    <t>NUM.number.PT.Res.HHnew.ThermalNew.SH.Solids.WH.Elc.NoSolar</t>
  </si>
  <si>
    <t>NUM.number.PT.Res.HHnew.ThermalNew.SH.Solids.WH.Elc.Solar</t>
  </si>
  <si>
    <t>NUM.number.PT.Res.HHnew.ThermalNew.SH.Solids.CO.Solids</t>
  </si>
  <si>
    <t>NUM.number.PT.Res.HHnew.ThermalNew.SH.Solids.CO.LPG</t>
  </si>
  <si>
    <t>NUM.number.PT.Res.HHnew.ThermalNew.SH.Solids.CO.Elc</t>
  </si>
  <si>
    <t>NUM.number.PT.Res.HHnew.ThermalNew.SH.LPG</t>
  </si>
  <si>
    <t>NUM.number.PT.Res.HHnew.ThermalNew.SH.LPG.SH</t>
  </si>
  <si>
    <t>NUM.number.PT.Res.HHnew.ThermalNew.SH.LPG.SC.AC</t>
  </si>
  <si>
    <t>NUM.number.PT.Res.HHnew.ThermalNew.SH.LPG.WH.LPG.NoSolar</t>
  </si>
  <si>
    <t>NUM.number.PT.Res.HHnew.ThermalNew.SH.LPG.WH.LPG.Solar</t>
  </si>
  <si>
    <t>NUM.number.PT.Res.HHnew.ThermalNew.SH.LPG.WH.Elc.NoSolar</t>
  </si>
  <si>
    <t>NUM.number.PT.Res.HHnew.ThermalNew.SH.LPG.WH.Elc.Solar</t>
  </si>
  <si>
    <t>NUM.number.PT.Res.HHnew.ThermalNew.SH.LPG.CO.LPG</t>
  </si>
  <si>
    <t>NUM.number.PT.Res.HHnew.ThermalNew.SH.LPG.CO.Elc</t>
  </si>
  <si>
    <t>NUM.number.PT.Res.HHnew.ThermalNew.SH.Oil</t>
  </si>
  <si>
    <t>NUM.number.PT.Res.HHnew.ThermalNew.SH.Oil.SH</t>
  </si>
  <si>
    <t>NUM.number.PT.Res.HHnew.ThermalNew.SH.Oil.SC.AC</t>
  </si>
  <si>
    <t>NUM.number.PT.Res.HHnew.ThermalNew.SH.Oil.WH.Oil.NoSolar</t>
  </si>
  <si>
    <t>NUM.number.PT.Res.HHnew.ThermalNew.SH.Oil.WH.Oil.Solar</t>
  </si>
  <si>
    <t>NUM.number.PT.Res.HHnew.ThermalNew.SH.Oil.WH.Elc.NoSolar</t>
  </si>
  <si>
    <t>NUM.number.PT.Res.HHnew.ThermalNew.SH.Oil.WH.Elc.Solar</t>
  </si>
  <si>
    <t>NUM.number.PT.Res.HHnew.ThermalNew.SH.Oil.CO.LPG</t>
  </si>
  <si>
    <t>NUM.number.PT.Res.HHnew.ThermalNew.SH.Oil.CO.Elc</t>
  </si>
  <si>
    <t>NUM.number.PT.Res.HHnew.ThermalNew.SH.Gas</t>
  </si>
  <si>
    <t>NUM.number.PT.Res.HHnew.ThermalNew.SH.Gas.SH</t>
  </si>
  <si>
    <t>NUM.number.PT.Res.HHnew.ThermalNew.SH.Gas.SC.AC</t>
  </si>
  <si>
    <t>NUM.number.PT.Res.HHnew.ThermalNew.SH.Gas.WH.Gas.NoSolar</t>
  </si>
  <si>
    <t>NUM.number.PT.Res.HHnew.ThermalNew.SH.Gas.WH.Gas.Solar</t>
  </si>
  <si>
    <t>NUM.number.PT.Res.HHnew.ThermalNew.SH.Gas.WH.Elc.NoSolar</t>
  </si>
  <si>
    <t>NUM.number.PT.Res.HHnew.ThermalNew.SH.Gas.WH.Elc.Solar</t>
  </si>
  <si>
    <t>NUM.number.PT.Res.HHnew.ThermalNew.SH.Gas.CO.Gas</t>
  </si>
  <si>
    <t>NUM.number.PT.Res.HHnew.ThermalNew.SH.Gas.CO.Elc</t>
  </si>
  <si>
    <t>NUM.number.PT.Res.HHnew.ThermalNew.SH.Biomass</t>
  </si>
  <si>
    <t>NUM.number.PT.Res.HHnew.ThermalNew.SH.Biomass.SH</t>
  </si>
  <si>
    <t>NUM.number.PT.Res.HHnew.ThermalNew.SH.Biomass.SC.AC</t>
  </si>
  <si>
    <t>NUM.number.PT.Res.HHnew.ThermalNew.SH.Biomass.WH.Biomass.NoSolar</t>
  </si>
  <si>
    <t>NUM.number.PT.Res.HHnew.ThermalNew.SH.Biomass.WH.Biomass.Solar</t>
  </si>
  <si>
    <t>NUM.number.PT.Res.HHnew.ThermalNew.SH.Biomass.WH.LPG.NoSolar</t>
  </si>
  <si>
    <t>NUM.number.PT.Res.HHnew.ThermalNew.SH.Biomass.WH.LPG.Solar</t>
  </si>
  <si>
    <t>NUM.number.PT.Res.HHnew.ThermalNew.SH.Biomass.WH.Elc.NoSolar</t>
  </si>
  <si>
    <t>NUM.number.PT.Res.HHnew.ThermalNew.SH.Biomass.WH.Elc.Solar</t>
  </si>
  <si>
    <t>NUM.number.PT.Res.HHnew.ThermalNew.SH.Biomass.CO.Biomass</t>
  </si>
  <si>
    <t>NUM.number.PT.Res.HHnew.ThermalNew.SH.Biomass.CO.LPG</t>
  </si>
  <si>
    <t>NUM.number.PT.Res.HHnew.ThermalNew.SH.Biomass.CO.Elc</t>
  </si>
  <si>
    <t>NUM.number.PT.Res.HHnew.ThermalNew.SH.Geo</t>
  </si>
  <si>
    <t>NUM.number.PT.Res.HHnew.ThermalNew.SH.Geo.SH</t>
  </si>
  <si>
    <t>NUM.number.PT.Res.HHnew.ThermalNew.SH.Geo.SC.AC</t>
  </si>
  <si>
    <t>NUM.number.PT.Res.HHnew.ThermalNew.SH.Geo.WH.Geo.NoSolar</t>
  </si>
  <si>
    <t>NUM.number.PT.Res.HHnew.ThermalNew.SH.Geo.WH.Geo.Solar</t>
  </si>
  <si>
    <t>NUM.number.PT.Res.HHnew.ThermalNew.SH.Geo.WH.Elc.NoSolar</t>
  </si>
  <si>
    <t>NUM.number.PT.Res.HHnew.ThermalNew.SH.Geo.WH.Elc.Solar</t>
  </si>
  <si>
    <t>NUM.number.PT.Res.HHnew.ThermalNew.SH.Geo.CO.LPG</t>
  </si>
  <si>
    <t>NUM.number.PT.Res.HHnew.ThermalNew.SH.Geo.CO.Elc</t>
  </si>
  <si>
    <t>NUM.number.PT.Res.HHnew.ThermalNew.SH.DistrHeat</t>
  </si>
  <si>
    <t>NUM.number.PT.Res.HHnew.ThermalNew.SH.DistrHeat.SH</t>
  </si>
  <si>
    <t>NUM.number.PT.Res.HHnew.ThermalNew.SH.DistrHeat.SC.AC</t>
  </si>
  <si>
    <t>NUM.number.PT.Res.HHnew.ThermalNew.SH.DistrHeat.WH.DistrHeat.NoSolar</t>
  </si>
  <si>
    <t>NUM.number.PT.Res.HHnew.ThermalNew.SH.DistrHeat.WH.DistrHeat.Solar</t>
  </si>
  <si>
    <t>NUM.number.PT.Res.HHnew.ThermalNew.SH.DistrHeat.WH.Elc.NoSolar</t>
  </si>
  <si>
    <t>NUM.number.PT.Res.HHnew.ThermalNew.SH.DistrHeat.WH.Elc.Solar</t>
  </si>
  <si>
    <t>NUM.number.PT.Res.HHnew.ThermalNew.SH.DistrHeat.CO.LPG</t>
  </si>
  <si>
    <t>NUM.number.PT.Res.HHnew.ThermalNew.SH.DistrHeat.CO.Elc</t>
  </si>
  <si>
    <t>NUM.number.PT.Res.HHnew.ThermalNew.SH.AdvElc</t>
  </si>
  <si>
    <t>NUM.number.PT.Res.HHnew.ThermalNew.SH.AdvElc.SH</t>
  </si>
  <si>
    <t>NUM.number.PT.Res.HHnew.ThermalNew.SH.AdvElc.SC.AC</t>
  </si>
  <si>
    <t>NUM.number.PT.Res.HHnew.ThermalNew.SH.AdvElc.WH.LPG.NoSolar</t>
  </si>
  <si>
    <t>NUM.number.PT.Res.HHnew.ThermalNew.SH.AdvElc.WH.LPG.Solar</t>
  </si>
  <si>
    <t>NUM.number.PT.Res.HHnew.ThermalNew.SH.AdvElc.WH.Elc.NoSolar</t>
  </si>
  <si>
    <t>NUM.number.PT.Res.HHnew.ThermalNew.SH.AdvElc.WH.Elc.Solar</t>
  </si>
  <si>
    <t>NUM.number.PT.Res.HHnew.ThermalNew.SH.AdvElc.CO.LPG</t>
  </si>
  <si>
    <t>NUM.number.PT.Res.HHnew.ThermalNew.SH.AdvElc.CO.Elc</t>
  </si>
  <si>
    <t>NUM.number.PT.Res.HHnew.ThermalNew.SH.ConvElc</t>
  </si>
  <si>
    <t>NUM.number.PT.Res.HHnew.ThermalNew.SH.ConvElc.SH</t>
  </si>
  <si>
    <t>NUM.number.PT.Res.HHnew.ThermalNew.SH.ConvElc.SC.AC</t>
  </si>
  <si>
    <t>NUM.number.PT.Res.HHnew.ThermalNew.SH.ConvElc.WH.LPG.NoSolar</t>
  </si>
  <si>
    <t>NUM.number.PT.Res.HHnew.ThermalNew.SH.ConvElc.WH.LPG.Solar</t>
  </si>
  <si>
    <t>NUM.number.PT.Res.HHnew.ThermalNew.SH.ConvElc.WH.Elc.NoSolar</t>
  </si>
  <si>
    <t>NUM.number.PT.Res.HHnew.ThermalNew.SH.ConvElc.WH.Elc.Solar</t>
  </si>
  <si>
    <t>NUM.number.PT.Res.HHnew.ThermalNew.SH.ConvElc.CO.LPG</t>
  </si>
  <si>
    <t>NUM.number.PT.Res.HHnew.ThermalNew.SH.ConvElc.CO.Elc</t>
  </si>
  <si>
    <t>PT - New equipment installations via replacement (detailed structure)</t>
  </si>
  <si>
    <t>NUM.number.PT.Res.HH.ThermalRepl.SH.Solids</t>
  </si>
  <si>
    <t>NUM.number.PT.Res.HH.ThermalRepl.SH.Solids.SH</t>
  </si>
  <si>
    <t>NUM.number.PT.Res.HH.ThermalRepl.SH.Solids.SC.AC</t>
  </si>
  <si>
    <t>NUM.number.PT.Res.HH.ThermalRepl.SH.Solids.WH.Solids.NoSolar</t>
  </si>
  <si>
    <t>NUM.number.PT.Res.HH.ThermalRepl.SH.Solids.WH.LPG.NoSolar</t>
  </si>
  <si>
    <t>NUM.number.PT.Res.HH.ThermalRepl.SH.Solids.WH.LPG.Solar</t>
  </si>
  <si>
    <t>NUM.number.PT.Res.HH.ThermalRepl.SH.Solids.WH.Elc.NoSolar</t>
  </si>
  <si>
    <t>NUM.number.PT.Res.HH.ThermalRepl.SH.Solids.WH.Elc.Solar</t>
  </si>
  <si>
    <t>NUM.number.PT.Res.HH.ThermalRepl.SH.Solids.CO.Solids</t>
  </si>
  <si>
    <t>NUM.number.PT.Res.HH.ThermalRepl.SH.Solids.CO.LPG</t>
  </si>
  <si>
    <t>NUM.number.PT.Res.HH.ThermalRepl.SH.Solids.CO.Elc</t>
  </si>
  <si>
    <t>NUM.number.PT.Res.HH.ThermalRepl.SH.LPG</t>
  </si>
  <si>
    <t>NUM.number.PT.Res.HH.ThermalRepl.SH.LPG.SH</t>
  </si>
  <si>
    <t>NUM.number.PT.Res.HH.ThermalRepl.SH.LPG.SC.AC</t>
  </si>
  <si>
    <t>NUM.number.PT.Res.HH.ThermalRepl.SH.LPG.WH.LPG.NoSolar</t>
  </si>
  <si>
    <t>NUM.number.PT.Res.HH.ThermalRepl.SH.LPG.WH.LPG.Solar</t>
  </si>
  <si>
    <t>NUM.number.PT.Res.HH.ThermalRepl.SH.LPG.WH.Elc.NoSolar</t>
  </si>
  <si>
    <t>NUM.number.PT.Res.HH.ThermalRepl.SH.LPG.WH.Elc.Solar</t>
  </si>
  <si>
    <t>NUM.number.PT.Res.HH.ThermalRepl.SH.LPG.CO.LPG</t>
  </si>
  <si>
    <t>NUM.number.PT.Res.HH.ThermalRepl.SH.LPG.CO.Elc</t>
  </si>
  <si>
    <t>NUM.number.PT.Res.HH.ThermalRepl.SH.Oil</t>
  </si>
  <si>
    <t>NUM.number.PT.Res.HH.ThermalRepl.SH.Oil.SH</t>
  </si>
  <si>
    <t>NUM.number.PT.Res.HH.ThermalRepl.SH.Oil.SC.AC</t>
  </si>
  <si>
    <t>NUM.number.PT.Res.HH.ThermalRepl.SH.Oil.WH.Oil.NoSolar</t>
  </si>
  <si>
    <t>NUM.number.PT.Res.HH.ThermalRepl.SH.Oil.WH.Oil.Solar</t>
  </si>
  <si>
    <t>NUM.number.PT.Res.HH.ThermalRepl.SH.Oil.WH.Elc.NoSolar</t>
  </si>
  <si>
    <t>NUM.number.PT.Res.HH.ThermalRepl.SH.Oil.WH.Elc.Solar</t>
  </si>
  <si>
    <t>NUM.number.PT.Res.HH.ThermalRepl.SH.Oil.CO.LPG</t>
  </si>
  <si>
    <t>NUM.number.PT.Res.HH.ThermalRepl.SH.Oil.CO.Elc</t>
  </si>
  <si>
    <t>NUM.number.PT.Res.HH.ThermalRepl.SH.Gas</t>
  </si>
  <si>
    <t>NUM.number.PT.Res.HH.ThermalRepl.SH.Gas.SH</t>
  </si>
  <si>
    <t>NUM.number.PT.Res.HH.ThermalRepl.SH.Gas.SC.AC</t>
  </si>
  <si>
    <t>NUM.number.PT.Res.HH.ThermalRepl.SH.Gas.WH.Gas.NoSolar</t>
  </si>
  <si>
    <t>NUM.number.PT.Res.HH.ThermalRepl.SH.Gas.WH.Gas.Solar</t>
  </si>
  <si>
    <t>NUM.number.PT.Res.HH.ThermalRepl.SH.Gas.WH.Elc.NoSolar</t>
  </si>
  <si>
    <t>NUM.number.PT.Res.HH.ThermalRepl.SH.Gas.WH.Elc.Solar</t>
  </si>
  <si>
    <t>NUM.number.PT.Res.HH.ThermalRepl.SH.Gas.CO.Gas</t>
  </si>
  <si>
    <t>NUM.number.PT.Res.HH.ThermalRepl.SH.Gas.CO.Elc</t>
  </si>
  <si>
    <t>NUM.number.PT.Res.HH.ThermalRepl.SH.Biomass</t>
  </si>
  <si>
    <t>NUM.number.PT.Res.HH.ThermalRepl.SH.Biomass.SH</t>
  </si>
  <si>
    <t>NUM.number.PT.Res.HH.ThermalRepl.SH.Biomass.SC.AC</t>
  </si>
  <si>
    <t>NUM.number.PT.Res.HH.ThermalRepl.SH.Biomass.WH.Biomass.NoSolar</t>
  </si>
  <si>
    <t>NUM.number.PT.Res.HH.ThermalRepl.SH.Biomass.WH.Biomass.Solar</t>
  </si>
  <si>
    <t>NUM.number.PT.Res.HH.ThermalRepl.SH.Biomass.WH.LPG.NoSolar</t>
  </si>
  <si>
    <t>NUM.number.PT.Res.HH.ThermalRepl.SH.Biomass.WH.LPG.Solar</t>
  </si>
  <si>
    <t>NUM.number.PT.Res.HH.ThermalRepl.SH.Biomass.WH.Elc.NoSolar</t>
  </si>
  <si>
    <t>NUM.number.PT.Res.HH.ThermalRepl.SH.Biomass.WH.Elc.Solar</t>
  </si>
  <si>
    <t>NUM.number.PT.Res.HH.ThermalRepl.SH.Biomass.CO.Biomass</t>
  </si>
  <si>
    <t>NUM.number.PT.Res.HH.ThermalRepl.SH.Biomass.CO.LPG</t>
  </si>
  <si>
    <t>NUM.number.PT.Res.HH.ThermalRepl.SH.Biomass.CO.Elc</t>
  </si>
  <si>
    <t>NUM.number.PT.Res.HH.ThermalRepl.SH.Geo</t>
  </si>
  <si>
    <t>NUM.number.PT.Res.HH.ThermalRepl.SH.Geo.SH</t>
  </si>
  <si>
    <t>NUM.number.PT.Res.HH.ThermalRepl.SH.Geo.SC.AC</t>
  </si>
  <si>
    <t>NUM.number.PT.Res.HH.ThermalRepl.SH.Geo.WH.Geo.NoSolar</t>
  </si>
  <si>
    <t>NUM.number.PT.Res.HH.ThermalRepl.SH.Geo.WH.Geo.Solar</t>
  </si>
  <si>
    <t>NUM.number.PT.Res.HH.ThermalRepl.SH.Geo.WH.Elc.NoSolar</t>
  </si>
  <si>
    <t>NUM.number.PT.Res.HH.ThermalRepl.SH.Geo.WH.Elc.Solar</t>
  </si>
  <si>
    <t>NUM.number.PT.Res.HH.ThermalRepl.SH.Geo.CO.LPG</t>
  </si>
  <si>
    <t>NUM.number.PT.Res.HH.ThermalRepl.SH.Geo.CO.Elc</t>
  </si>
  <si>
    <t>NUM.number.PT.Res.HH.ThermalRepl.SH.DistrHeat</t>
  </si>
  <si>
    <t>NUM.number.PT.Res.HH.ThermalRepl.SH.DistrHeat.SH</t>
  </si>
  <si>
    <t>NUM.number.PT.Res.HH.ThermalRepl.SH.DistrHeat.SC.AC</t>
  </si>
  <si>
    <t>NUM.number.PT.Res.HH.ThermalRepl.SH.DistrHeat.WH.DistrHeat.NoSolar</t>
  </si>
  <si>
    <t>NUM.number.PT.Res.HH.ThermalRepl.SH.DistrHeat.WH.DistrHeat.Solar</t>
  </si>
  <si>
    <t>NUM.number.PT.Res.HH.ThermalRepl.SH.DistrHeat.WH.Elc.NoSolar</t>
  </si>
  <si>
    <t>NUM.number.PT.Res.HH.ThermalRepl.SH.DistrHeat.WH.Elc.Solar</t>
  </si>
  <si>
    <t>NUM.number.PT.Res.HH.ThermalRepl.SH.DistrHeat.CO.LPG</t>
  </si>
  <si>
    <t>NUM.number.PT.Res.HH.ThermalRepl.SH.DistrHeat.CO.Elc</t>
  </si>
  <si>
    <t>NUM.number.PT.Res.HH.ThermalRepl.SH.AdvElc</t>
  </si>
  <si>
    <t>NUM.number.PT.Res.HH.ThermalRepl.SH.AdvElc.SH</t>
  </si>
  <si>
    <t>NUM.number.PT.Res.HH.ThermalRepl.SH.AdvElc.SC.AC</t>
  </si>
  <si>
    <t>NUM.number.PT.Res.HH.ThermalRepl.SH.AdvElc.WH.LPG.NoSolar</t>
  </si>
  <si>
    <t>NUM.number.PT.Res.HH.ThermalRepl.SH.AdvElc.WH.LPG.Solar</t>
  </si>
  <si>
    <t>NUM.number.PT.Res.HH.ThermalRepl.SH.AdvElc.WH.Elc.NoSolar</t>
  </si>
  <si>
    <t>NUM.number.PT.Res.HH.ThermalRepl.SH.AdvElc.WH.Elc.Solar</t>
  </si>
  <si>
    <t>NUM.number.PT.Res.HH.ThermalRepl.SH.AdvElc.CO.LPG</t>
  </si>
  <si>
    <t>NUM.number.PT.Res.HH.ThermalRepl.SH.AdvElc.CO.Elc</t>
  </si>
  <si>
    <t>NUM.number.PT.Res.HH.ThermalRepl.SH.ConvElc</t>
  </si>
  <si>
    <t>NUM.number.PT.Res.HH.ThermalRepl.SH.ConvElc.SH</t>
  </si>
  <si>
    <t>NUM.number.PT.Res.HH.ThermalRepl.SH.ConvElc.SC.AC</t>
  </si>
  <si>
    <t>NUM.number.PT.Res.HH.ThermalRepl.SH.ConvElc.WH.LPG.NoSolar</t>
  </si>
  <si>
    <t>NUM.number.PT.Res.HH.ThermalRepl.SH.ConvElc.WH.LPG.Solar</t>
  </si>
  <si>
    <t>NUM.number.PT.Res.HH.ThermalRepl.SH.ConvElc.WH.Elc.NoSolar</t>
  </si>
  <si>
    <t>NUM.number.PT.Res.HH.ThermalRepl.SH.ConvElc.WH.Elc.Solar</t>
  </si>
  <si>
    <t>NUM.number.PT.Res.HH.ThermalRepl.SH.ConvElc.CO.LPG</t>
  </si>
  <si>
    <t>NUM.number.PT.Res.HH.ThermalRepl.SH.ConvElc.CO.Elc</t>
  </si>
  <si>
    <t>PT - Equipment installations in 2021 - vintage structure</t>
  </si>
  <si>
    <t>VIN.number.PT.Res.HH.Thermal.SH.Solids</t>
  </si>
  <si>
    <t>VIN.number.PT.Res.HH.Thermal.SH.Solids.SH</t>
  </si>
  <si>
    <t>VIN.number.PT.Res.HH.Thermal.SH.Solids.SC.AC</t>
  </si>
  <si>
    <t>VIN.number.PT.Res.HH.Thermal.SH.Solids.WH.Solids.NoSolar</t>
  </si>
  <si>
    <t>VIN.number.PT.Res.HH.Thermal.SH.Solids.WH.LPG.NoSolar</t>
  </si>
  <si>
    <t>VIN.number.PT.Res.HH.Thermal.SH.Solids.WH.LPG.Solar</t>
  </si>
  <si>
    <t>VIN.number.PT.Res.HH.Thermal.SH.Solids.WH.Elc.NoSolar</t>
  </si>
  <si>
    <t>VIN.number.PT.Res.HH.Thermal.SH.Solids.WH.Elc.Solar</t>
  </si>
  <si>
    <t>VIN.number.PT.Res.HH.Thermal.SH.Solids.CO.Solids</t>
  </si>
  <si>
    <t>VIN.number.PT.Res.HH.Thermal.SH.Solids.CO.LPG</t>
  </si>
  <si>
    <t>VIN.number.PT.Res.HH.Thermal.SH.Solids.CO.Elc</t>
  </si>
  <si>
    <t>VIN.number.PT.Res.HH.Thermal.SH.LPG</t>
  </si>
  <si>
    <t>VIN.number.PT.Res.HH.Thermal.SH.LPG.SH</t>
  </si>
  <si>
    <t>VIN.number.PT.Res.HH.Thermal.SH.LPG.SC.AC</t>
  </si>
  <si>
    <t>VIN.number.PT.Res.HH.Thermal.SH.LPG.WH.LPG.NoSolar</t>
  </si>
  <si>
    <t>VIN.number.PT.Res.HH.Thermal.SH.LPG.WH.LPG.Solar</t>
  </si>
  <si>
    <t>VIN.number.PT.Res.HH.Thermal.SH.LPG.WH.Elc.NoSolar</t>
  </si>
  <si>
    <t>VIN.number.PT.Res.HH.Thermal.SH.LPG.WH.Elc.Solar</t>
  </si>
  <si>
    <t>VIN.number.PT.Res.HH.Thermal.SH.LPG.CO.LPG</t>
  </si>
  <si>
    <t>VIN.number.PT.Res.HH.Thermal.SH.LPG.CO.Elc</t>
  </si>
  <si>
    <t>VIN.number.PT.Res.HH.Thermal.SH.Oil</t>
  </si>
  <si>
    <t>VIN.number.PT.Res.HH.Thermal.SH.Oil.SH</t>
  </si>
  <si>
    <t>VIN.number.PT.Res.HH.Thermal.SH.Oil.SC.AC</t>
  </si>
  <si>
    <t>VIN.number.PT.Res.HH.Thermal.SH.Oil.WH.Oil.NoSolar</t>
  </si>
  <si>
    <t>VIN.number.PT.Res.HH.Thermal.SH.Oil.WH.Oil.Solar</t>
  </si>
  <si>
    <t>VIN.number.PT.Res.HH.Thermal.SH.Oil.WH.Elc.NoSolar</t>
  </si>
  <si>
    <t>VIN.number.PT.Res.HH.Thermal.SH.Oil.WH.Elc.Solar</t>
  </si>
  <si>
    <t>VIN.number.PT.Res.HH.Thermal.SH.Oil.CO.LPG</t>
  </si>
  <si>
    <t>VIN.number.PT.Res.HH.Thermal.SH.Oil.CO.Elc</t>
  </si>
  <si>
    <t>VIN.number.PT.Res.HH.Thermal.SH.Gas</t>
  </si>
  <si>
    <t>VIN.number.PT.Res.HH.Thermal.SH.Gas.SH</t>
  </si>
  <si>
    <t>VIN.number.PT.Res.HH.Thermal.SH.Gas.SC.AC</t>
  </si>
  <si>
    <t>VIN.number.PT.Res.HH.Thermal.SH.Gas.WH.Gas.NoSolar</t>
  </si>
  <si>
    <t>VIN.number.PT.Res.HH.Thermal.SH.Gas.WH.Gas.Solar</t>
  </si>
  <si>
    <t>VIN.number.PT.Res.HH.Thermal.SH.Gas.WH.Elc.NoSolar</t>
  </si>
  <si>
    <t>VIN.number.PT.Res.HH.Thermal.SH.Gas.WH.Elc.Solar</t>
  </si>
  <si>
    <t>VIN.number.PT.Res.HH.Thermal.SH.Gas.CO.Gas</t>
  </si>
  <si>
    <t>VIN.number.PT.Res.HH.Thermal.SH.Gas.CO.Elc</t>
  </si>
  <si>
    <t>VIN.number.PT.Res.HH.Thermal.SH.Biomass</t>
  </si>
  <si>
    <t>VIN.number.PT.Res.HH.Thermal.SH.Biomass.SH</t>
  </si>
  <si>
    <t>VIN.number.PT.Res.HH.Thermal.SH.Biomass.SC.AC</t>
  </si>
  <si>
    <t>VIN.number.PT.Res.HH.Thermal.SH.Biomass.WH.Biomass.NoSolar</t>
  </si>
  <si>
    <t>VIN.number.PT.Res.HH.Thermal.SH.Biomass.WH.Biomass.Solar</t>
  </si>
  <si>
    <t>VIN.number.PT.Res.HH.Thermal.SH.Biomass.WH.LPG.NoSolar</t>
  </si>
  <si>
    <t>VIN.number.PT.Res.HH.Thermal.SH.Biomass.WH.LPG.Solar</t>
  </si>
  <si>
    <t>VIN.number.PT.Res.HH.Thermal.SH.Biomass.WH.Elc.NoSolar</t>
  </si>
  <si>
    <t>VIN.number.PT.Res.HH.Thermal.SH.Biomass.WH.Elc.Solar</t>
  </si>
  <si>
    <t>VIN.number.PT.Res.HH.Thermal.SH.Biomass.CO.Biomass</t>
  </si>
  <si>
    <t>VIN.number.PT.Res.HH.Thermal.SH.Biomass.CO.LPG</t>
  </si>
  <si>
    <t>VIN.number.PT.Res.HH.Thermal.SH.Biomass.CO.Elc</t>
  </si>
  <si>
    <t>VIN.number.PT.Res.HH.Thermal.SH.Geo</t>
  </si>
  <si>
    <t>VIN.number.PT.Res.HH.Thermal.SH.Geo.SH</t>
  </si>
  <si>
    <t>VIN.number.PT.Res.HH.Thermal.SH.Geo.SC.AC</t>
  </si>
  <si>
    <t>VIN.number.PT.Res.HH.Thermal.SH.Geo.WH.Geo.NoSolar</t>
  </si>
  <si>
    <t>VIN.number.PT.Res.HH.Thermal.SH.Geo.WH.Geo.Solar</t>
  </si>
  <si>
    <t>VIN.number.PT.Res.HH.Thermal.SH.Geo.WH.Elc.NoSolar</t>
  </si>
  <si>
    <t>VIN.number.PT.Res.HH.Thermal.SH.Geo.WH.Elc.Solar</t>
  </si>
  <si>
    <t>VIN.number.PT.Res.HH.Thermal.SH.Geo.CO.LPG</t>
  </si>
  <si>
    <t>VIN.number.PT.Res.HH.Thermal.SH.Geo.CO.Elc</t>
  </si>
  <si>
    <t>VIN.number.PT.Res.HH.Thermal.SH.DistrHeat</t>
  </si>
  <si>
    <t>VIN.number.PT.Res.HH.Thermal.SH.DistrHeat.SH</t>
  </si>
  <si>
    <t>VIN.number.PT.Res.HH.Thermal.SH.DistrHeat.SC.AC</t>
  </si>
  <si>
    <t>VIN.number.PT.Res.HH.Thermal.SH.DistrHeat.WH.DistrHeat.NoSolar</t>
  </si>
  <si>
    <t>VIN.number.PT.Res.HH.Thermal.SH.DistrHeat.WH.DistrHeat.Solar</t>
  </si>
  <si>
    <t>VIN.number.PT.Res.HH.Thermal.SH.DistrHeat.WH.Elc.NoSolar</t>
  </si>
  <si>
    <t>VIN.number.PT.Res.HH.Thermal.SH.DistrHeat.WH.Elc.Solar</t>
  </si>
  <si>
    <t>VIN.number.PT.Res.HH.Thermal.SH.DistrHeat.CO.LPG</t>
  </si>
  <si>
    <t>VIN.number.PT.Res.HH.Thermal.SH.DistrHeat.CO.Elc</t>
  </si>
  <si>
    <t>VIN.number.PT.Res.HH.Thermal.SH.AdvElc</t>
  </si>
  <si>
    <t>VIN.number.PT.Res.HH.Thermal.SH.AdvElc.SH</t>
  </si>
  <si>
    <t>VIN.number.PT.Res.HH.Thermal.SH.AdvElc.SC.AC</t>
  </si>
  <si>
    <t>VIN.number.PT.Res.HH.Thermal.SH.AdvElc.WH.LPG.NoSolar</t>
  </si>
  <si>
    <t>VIN.number.PT.Res.HH.Thermal.SH.AdvElc.WH.LPG.Solar</t>
  </si>
  <si>
    <t>VIN.number.PT.Res.HH.Thermal.SH.AdvElc.WH.Elc.NoSolar</t>
  </si>
  <si>
    <t>VIN.number.PT.Res.HH.Thermal.SH.AdvElc.WH.Elc.Solar</t>
  </si>
  <si>
    <t>VIN.number.PT.Res.HH.Thermal.SH.AdvElc.CO.LPG</t>
  </si>
  <si>
    <t>VIN.number.PT.Res.HH.Thermal.SH.AdvElc.CO.Elc</t>
  </si>
  <si>
    <t>VIN.number.PT.Res.HH.Thermal.SH.ConvElc</t>
  </si>
  <si>
    <t>VIN.number.PT.Res.HH.Thermal.SH.ConvElc.SH</t>
  </si>
  <si>
    <t>VIN.number.PT.Res.HH.Thermal.SH.ConvElc.SC.AC</t>
  </si>
  <si>
    <t>VIN.number.PT.Res.HH.Thermal.SH.ConvElc.WH.LPG.NoSolar</t>
  </si>
  <si>
    <t>VIN.number.PT.Res.HH.Thermal.SH.ConvElc.WH.LPG.Solar</t>
  </si>
  <si>
    <t>VIN.number.PT.Res.HH.Thermal.SH.ConvElc.WH.Elc.NoSolar</t>
  </si>
  <si>
    <t>VIN.number.PT.Res.HH.Thermal.SH.ConvElc.WH.Elc.Solar</t>
  </si>
  <si>
    <t>VIN.number.PT.Res.HH.Thermal.SH.ConvElc.CO.LPG</t>
  </si>
  <si>
    <t>VIN.number.PT.Res.HH.Thermal.SH.ConvElc.CO.Elc</t>
  </si>
  <si>
    <t>PT - Final energy consumption (detailed structure)</t>
  </si>
  <si>
    <t>FEC.ktoe.PT.Res.HH.Thermal.SH.Solids</t>
  </si>
  <si>
    <t>FEC.ktoe.PT.Res.HH.Thermal.SH.Solids.SH</t>
  </si>
  <si>
    <t>FEC.ktoe.PT.Res.HH.Thermal.SH.Solids.SH.Solids</t>
  </si>
  <si>
    <t>FEC.ktoe.PT.Res.HH.Thermal.SH.Solids.SH.Elec</t>
  </si>
  <si>
    <t>FEC.ktoe.PT.Res.HH.Thermal.SH.Solids.SC</t>
  </si>
  <si>
    <t>FEC.ktoe.PT.Res.HH.Thermal.SH.Solids.SC.AC.Elec</t>
  </si>
  <si>
    <t>FEC.ktoe.PT.Res.HH.Thermal.SH.Solids.WH</t>
  </si>
  <si>
    <t>FEC.ktoe.PT.Res.HH.Thermal.SH.Solids.WH.Solids.NoSolar.Solids</t>
  </si>
  <si>
    <t>FEC.ktoe.PT.Res.HH.Thermal.SH.Solids.WH.LPG.NoSolar.LPG</t>
  </si>
  <si>
    <t>FEC.ktoe.PT.Res.HH.Thermal.SH.Solids.WH.LPG.Solar</t>
  </si>
  <si>
    <t>FEC.ktoe.PT.Res.HH.Thermal.SH.Solids.WH.LPG.Solar.LPG</t>
  </si>
  <si>
    <t>FEC.ktoe.PT.Res.HH.Thermal.SH.Solids.WH.LPG.Solar.Solar</t>
  </si>
  <si>
    <t>FEC.ktoe.PT.Res.HH.Thermal.SH.Solids.WH.Elc.NoSolar.Elec</t>
  </si>
  <si>
    <t>FEC.ktoe.PT.Res.HH.Thermal.SH.Solids.WH.Elc.Solar</t>
  </si>
  <si>
    <t>FEC.ktoe.PT.Res.HH.Thermal.SH.Solids.WH.Elc.Solar.Elec</t>
  </si>
  <si>
    <t>FEC.ktoe.PT.Res.HH.Thermal.SH.Solids.WH.Elc.Solar.Solar</t>
  </si>
  <si>
    <t>FEC.ktoe.PT.Res.HH.Thermal.SH.Solids.CO</t>
  </si>
  <si>
    <t>FEC.ktoe.PT.Res.HH.Thermal.SH.Solids.CO.Solids.Solids</t>
  </si>
  <si>
    <t>FEC.ktoe.PT.Res.HH.Thermal.SH.Solids.CO.LPG.LPG</t>
  </si>
  <si>
    <t>FEC.ktoe.PT.Res.HH.Thermal.SH.Solids.CO.Elc.Elec</t>
  </si>
  <si>
    <t>FEC.ktoe.PT.Res.HH.Thermal.SH.LPG</t>
  </si>
  <si>
    <t>FEC.ktoe.PT.Res.HH.Thermal.SH.LPG.SH</t>
  </si>
  <si>
    <t>FEC.ktoe.PT.Res.HH.Thermal.SH.LPG.SH.LPG</t>
  </si>
  <si>
    <t>FEC.ktoe.PT.Res.HH.Thermal.SH.LPG.SH.Elec</t>
  </si>
  <si>
    <t>FEC.ktoe.PT.Res.HH.Thermal.SH.LPG.SC</t>
  </si>
  <si>
    <t>FEC.ktoe.PT.Res.HH.Thermal.SH.LPG.SC.AC.Elec</t>
  </si>
  <si>
    <t>FEC.ktoe.PT.Res.HH.Thermal.SH.LPG.WH</t>
  </si>
  <si>
    <t>FEC.ktoe.PT.Res.HH.Thermal.SH.LPG.WH.LPG.NoSolar.LPG</t>
  </si>
  <si>
    <t>FEC.ktoe.PT.Res.HH.Thermal.SH.LPG.WH.LPG.Solar</t>
  </si>
  <si>
    <t>FEC.ktoe.PT.Res.HH.Thermal.SH.LPG.WH.LPG.Solar.LPG</t>
  </si>
  <si>
    <t>FEC.ktoe.PT.Res.HH.Thermal.SH.LPG.WH.LPG.Solar.Solar</t>
  </si>
  <si>
    <t>FEC.ktoe.PT.Res.HH.Thermal.SH.LPG.WH.Elc.NoSolar.Elec</t>
  </si>
  <si>
    <t>FEC.ktoe.PT.Res.HH.Thermal.SH.LPG.WH.Elc.Solar</t>
  </si>
  <si>
    <t>FEC.ktoe.PT.Res.HH.Thermal.SH.LPG.WH.Elc.Solar.Elec</t>
  </si>
  <si>
    <t>FEC.ktoe.PT.Res.HH.Thermal.SH.LPG.WH.Elc.Solar.Solar</t>
  </si>
  <si>
    <t>FEC.ktoe.PT.Res.HH.Thermal.SH.LPG.CO</t>
  </si>
  <si>
    <t>FEC.ktoe.PT.Res.HH.Thermal.SH.LPG.CO.LPG.LPG</t>
  </si>
  <si>
    <t>FEC.ktoe.PT.Res.HH.Thermal.SH.LPG.CO.Elc.Elec</t>
  </si>
  <si>
    <t>FEC.ktoe.PT.Res.HH.Thermal.SH.Oil</t>
  </si>
  <si>
    <t>FEC.ktoe.PT.Res.HH.Thermal.SH.Oil.SH</t>
  </si>
  <si>
    <t>FEC.ktoe.PT.Res.HH.Thermal.SH.Oil.SH.Oil</t>
  </si>
  <si>
    <t>FEC.ktoe.PT.Res.HH.Thermal.SH.Oil.SH.Elec</t>
  </si>
  <si>
    <t>FEC.ktoe.PT.Res.HH.Thermal.SH.Oil.SC</t>
  </si>
  <si>
    <t>FEC.ktoe.PT.Res.HH.Thermal.SH.Oil.SC.AC.Elec</t>
  </si>
  <si>
    <t>FEC.ktoe.PT.Res.HH.Thermal.SH.Oil.WH</t>
  </si>
  <si>
    <t>FEC.ktoe.PT.Res.HH.Thermal.SH.Oil.WH.Oil.NoSolar.Oil</t>
  </si>
  <si>
    <t>FEC.ktoe.PT.Res.HH.Thermal.SH.Oil.WH.Oil.Solar</t>
  </si>
  <si>
    <t>FEC.ktoe.PT.Res.HH.Thermal.SH.Oil.WH.Oil.Solar.Oil</t>
  </si>
  <si>
    <t>FEC.ktoe.PT.Res.HH.Thermal.SH.Oil.WH.Oil.Solar.Solar</t>
  </si>
  <si>
    <t>FEC.ktoe.PT.Res.HH.Thermal.SH.Oil.WH.Elc.NoSolar.Elec</t>
  </si>
  <si>
    <t>FEC.ktoe.PT.Res.HH.Thermal.SH.Oil.WH.Elc.Solar</t>
  </si>
  <si>
    <t>FEC.ktoe.PT.Res.HH.Thermal.SH.Oil.WH.Elc.Solar.Elec</t>
  </si>
  <si>
    <t>FEC.ktoe.PT.Res.HH.Thermal.SH.Oil.WH.Elc.Solar.Solar</t>
  </si>
  <si>
    <t>FEC.ktoe.PT.Res.HH.Thermal.SH.Oil.CO</t>
  </si>
  <si>
    <t>FEC.ktoe.PT.Res.HH.Thermal.SH.Oil.CO.LPG.LPG</t>
  </si>
  <si>
    <t>FEC.ktoe.PT.Res.HH.Thermal.SH.Oil.CO.Elc.Elec</t>
  </si>
  <si>
    <t>FEC.ktoe.PT.Res.HH.Thermal.SH.Gas</t>
  </si>
  <si>
    <t>FEC.ktoe.PT.Res.HH.Thermal.SH.Gas.SH</t>
  </si>
  <si>
    <t>FEC.ktoe.PT.Res.HH.Thermal.SH.Gas.SH.Gas</t>
  </si>
  <si>
    <t>FEC.ktoe.PT.Res.HH.Thermal.SH.Gas.SH.Elec</t>
  </si>
  <si>
    <t>FEC.ktoe.PT.Res.HH.Thermal.SH.Gas.SC</t>
  </si>
  <si>
    <t>FEC.ktoe.PT.Res.HH.Thermal.SH.Gas.SC.AC.Elec</t>
  </si>
  <si>
    <t>FEC.ktoe.PT.Res.HH.Thermal.SH.Gas.WH</t>
  </si>
  <si>
    <t>FEC.ktoe.PT.Res.HH.Thermal.SH.Gas.WH.Gas.NoSolar.Gas</t>
  </si>
  <si>
    <t>FEC.ktoe.PT.Res.HH.Thermal.SH.Gas.WH.Gas.Solar</t>
  </si>
  <si>
    <t>FEC.ktoe.PT.Res.HH.Thermal.SH.Gas.WH.Gas.Solar.Gas</t>
  </si>
  <si>
    <t>FEC.ktoe.PT.Res.HH.Thermal.SH.Gas.WH.Gas.Solar.Solar</t>
  </si>
  <si>
    <t>FEC.ktoe.PT.Res.HH.Thermal.SH.Gas.WH.Elc.NoSolar.Elec</t>
  </si>
  <si>
    <t>FEC.ktoe.PT.Res.HH.Thermal.SH.Gas.WH.Elc.Solar</t>
  </si>
  <si>
    <t>FEC.ktoe.PT.Res.HH.Thermal.SH.Gas.WH.Elc.Solar.Elec</t>
  </si>
  <si>
    <t>FEC.ktoe.PT.Res.HH.Thermal.SH.Gas.WH.Elc.Solar.Solar</t>
  </si>
  <si>
    <t>FEC.ktoe.PT.Res.HH.Thermal.SH.Gas.CO</t>
  </si>
  <si>
    <t>FEC.ktoe.PT.Res.HH.Thermal.SH.Gas.CO.Gas.Gas</t>
  </si>
  <si>
    <t>FEC.ktoe.PT.Res.HH.Thermal.SH.Gas.CO.Elc.Elec</t>
  </si>
  <si>
    <t>FEC.ktoe.PT.Res.HH.Thermal.SH.Biomass</t>
  </si>
  <si>
    <t>FEC.ktoe.PT.Res.HH.Thermal.SH.Biomass.SH</t>
  </si>
  <si>
    <t>FEC.ktoe.PT.Res.HH.Thermal.SH.Biomass.SH.Biomass</t>
  </si>
  <si>
    <t>FEC.ktoe.PT.Res.HH.Thermal.SH.Biomass.SH.Elec</t>
  </si>
  <si>
    <t>FEC.ktoe.PT.Res.HH.Thermal.SH.Biomass.SC</t>
  </si>
  <si>
    <t>FEC.ktoe.PT.Res.HH.Thermal.SH.Biomass.SC.AC.Elec</t>
  </si>
  <si>
    <t>FEC.ktoe.PT.Res.HH.Thermal.SH.Biomass.WH</t>
  </si>
  <si>
    <t>FEC.ktoe.PT.Res.HH.Thermal.SH.Biomass.WH.Biomass.NoSolar.Biomass</t>
  </si>
  <si>
    <t>FEC.ktoe.PT.Res.HH.Thermal.SH.Biomass.WH.Biomass.Solar</t>
  </si>
  <si>
    <t>FEC.ktoe.PT.Res.HH.Thermal.SH.Biomass.WH.Biomass.Solar.Biomass</t>
  </si>
  <si>
    <t>FEC.ktoe.PT.Res.HH.Thermal.SH.Biomass.WH.Biomass.Solar.Solar</t>
  </si>
  <si>
    <t>FEC.ktoe.PT.Res.HH.Thermal.SH.Biomass.WH.LPG.NoSolar.LPG</t>
  </si>
  <si>
    <t>FEC.ktoe.PT.Res.HH.Thermal.SH.Biomass.WH.LPG.Solar</t>
  </si>
  <si>
    <t>FEC.ktoe.PT.Res.HH.Thermal.SH.Biomass.WH.LPG.Solar.LPG</t>
  </si>
  <si>
    <t>FEC.ktoe.PT.Res.HH.Thermal.SH.Biomass.WH.LPG.Solar.Solar</t>
  </si>
  <si>
    <t>FEC.ktoe.PT.Res.HH.Thermal.SH.Biomass.WH.Elc.NoSolar.Elec</t>
  </si>
  <si>
    <t>FEC.ktoe.PT.Res.HH.Thermal.SH.Biomass.WH.Elc.Solar</t>
  </si>
  <si>
    <t>FEC.ktoe.PT.Res.HH.Thermal.SH.Biomass.WH.Elc.Solar.Elec</t>
  </si>
  <si>
    <t>FEC.ktoe.PT.Res.HH.Thermal.SH.Biomass.WH.Elc.Solar.Solar</t>
  </si>
  <si>
    <t>FEC.ktoe.PT.Res.HH.Thermal.SH.Biomass.CO</t>
  </si>
  <si>
    <t>FEC.ktoe.PT.Res.HH.Thermal.SH.Biomass.CO.Biomass.Biomass</t>
  </si>
  <si>
    <t>FEC.ktoe.PT.Res.HH.Thermal.SH.Biomass.CO.LPG.LPG</t>
  </si>
  <si>
    <t>FEC.ktoe.PT.Res.HH.Thermal.SH.Biomass.CO.Elc.Elec</t>
  </si>
  <si>
    <t>FEC.ktoe.PT.Res.HH.Thermal.SH.Geo</t>
  </si>
  <si>
    <t>FEC.ktoe.PT.Res.HH.Thermal.SH.Geo.SH</t>
  </si>
  <si>
    <t>FEC.ktoe.PT.Res.HH.Thermal.SH.Geo.SH.Geo</t>
  </si>
  <si>
    <t>FEC.ktoe.PT.Res.HH.Thermal.SH.Geo.SH.Elec</t>
  </si>
  <si>
    <t>FEC.ktoe.PT.Res.HH.Thermal.SH.Geo.SC</t>
  </si>
  <si>
    <t>FEC.ktoe.PT.Res.HH.Thermal.SH.Geo.SC.AC.Elec</t>
  </si>
  <si>
    <t>FEC.ktoe.PT.Res.HH.Thermal.SH.Geo.WH</t>
  </si>
  <si>
    <t>FEC.ktoe.PT.Res.HH.Thermal.SH.Geo.WH.Geo.NoSolar.Geo</t>
  </si>
  <si>
    <t>FEC.ktoe.PT.Res.HH.Thermal.SH.Geo.WH.Geo.Solar</t>
  </si>
  <si>
    <t>FEC.ktoe.PT.Res.HH.Thermal.SH.Geo.WH.Geo.Solar.Geo</t>
  </si>
  <si>
    <t>FEC.ktoe.PT.Res.HH.Thermal.SH.Geo.WH.Geo.Solar.Solar</t>
  </si>
  <si>
    <t>FEC.ktoe.PT.Res.HH.Thermal.SH.Geo.WH.Elc.NoSolar.Elec</t>
  </si>
  <si>
    <t>FEC.ktoe.PT.Res.HH.Thermal.SH.Geo.WH.Elc.Solar</t>
  </si>
  <si>
    <t>FEC.ktoe.PT.Res.HH.Thermal.SH.Geo.WH.Elc.Solar.Elec</t>
  </si>
  <si>
    <t>FEC.ktoe.PT.Res.HH.Thermal.SH.Geo.WH.Elc.Solar.Solar</t>
  </si>
  <si>
    <t>FEC.ktoe.PT.Res.HH.Thermal.SH.Geo.CO</t>
  </si>
  <si>
    <t>FEC.ktoe.PT.Res.HH.Thermal.SH.Geo.CO.LPG.LPG</t>
  </si>
  <si>
    <t>FEC.ktoe.PT.Res.HH.Thermal.SH.Geo.CO.Elc.Elec</t>
  </si>
  <si>
    <t>FEC.ktoe.PT.Res.HH.Thermal.SH.DistrHeat</t>
  </si>
  <si>
    <t>FEC.ktoe.PT.Res.HH.Thermal.SH.DistrHeat.SH</t>
  </si>
  <si>
    <t>FEC.ktoe.PT.Res.HH.Thermal.SH.DistrHeat.SH.Steam_Distr</t>
  </si>
  <si>
    <t>FEC.ktoe.PT.Res.HH.Thermal.SH.DistrHeat.SH.Elec</t>
  </si>
  <si>
    <t>FEC.ktoe.PT.Res.HH.Thermal.SH.DistrHeat.SC</t>
  </si>
  <si>
    <t>FEC.ktoe.PT.Res.HH.Thermal.SH.DistrHeat.SC.AC.Elec</t>
  </si>
  <si>
    <t>FEC.ktoe.PT.Res.HH.Thermal.SH.DistrHeat.WH</t>
  </si>
  <si>
    <t>FEC.ktoe.PT.Res.HH.Thermal.SH.DistrHeat.WH.DistrHeat.NoSolar.Steam_Distr</t>
  </si>
  <si>
    <t>FEC.ktoe.PT.Res.HH.Thermal.SH.DistrHeat.WH.DistrHeat.Solar</t>
  </si>
  <si>
    <t>FEC.ktoe.PT.Res.HH.Thermal.SH.DistrHeat.WH.DistrHeat.Solar.Steam_Distr</t>
  </si>
  <si>
    <t>FEC.ktoe.PT.Res.HH.Thermal.SH.DistrHeat.WH.DistrHeat.Solar.Solar</t>
  </si>
  <si>
    <t>FEC.ktoe.PT.Res.HH.Thermal.SH.DistrHeat.WH.Elc.NoSolar.Elec</t>
  </si>
  <si>
    <t>FEC.ktoe.PT.Res.HH.Thermal.SH.DistrHeat.WH.Elc.Solar</t>
  </si>
  <si>
    <t>FEC.ktoe.PT.Res.HH.Thermal.SH.DistrHeat.WH.Elc.Solar.Elec</t>
  </si>
  <si>
    <t>FEC.ktoe.PT.Res.HH.Thermal.SH.DistrHeat.WH.Elc.Solar.Solar</t>
  </si>
  <si>
    <t>FEC.ktoe.PT.Res.HH.Thermal.SH.DistrHeat.CO</t>
  </si>
  <si>
    <t>FEC.ktoe.PT.Res.HH.Thermal.SH.DistrHeat.CO.LPG.LPG</t>
  </si>
  <si>
    <t>FEC.ktoe.PT.Res.HH.Thermal.SH.DistrHeat.CO.Elc.Elec</t>
  </si>
  <si>
    <t>FEC.ktoe.PT.Res.HH.Thermal.SH.AdvElc</t>
  </si>
  <si>
    <t>FEC.ktoe.PT.Res.HH.Thermal.SH.AdvElc.SH</t>
  </si>
  <si>
    <t>FEC.ktoe.PT.Res.HH.Thermal.SH.AdvElc.SH.Elec</t>
  </si>
  <si>
    <t>FEC.ktoe.PT.Res.HH.Thermal.SH.AdvElc.SC</t>
  </si>
  <si>
    <t>FEC.ktoe.PT.Res.HH.Thermal.SH.AdvElc.SC.AC.Elec</t>
  </si>
  <si>
    <t>FEC.ktoe.PT.Res.HH.Thermal.SH.AdvElc.WH</t>
  </si>
  <si>
    <t>FEC.ktoe.PT.Res.HH.Thermal.SH.AdvElc.WH.LPG.NoSolar.LPG</t>
  </si>
  <si>
    <t>FEC.ktoe.PT.Res.HH.Thermal.SH.AdvElc.WH.LPG.Solar</t>
  </si>
  <si>
    <t>FEC.ktoe.PT.Res.HH.Thermal.SH.AdvElc.WH.LPG.Solar.LPG</t>
  </si>
  <si>
    <t>FEC.ktoe.PT.Res.HH.Thermal.SH.AdvElc.WH.LPG.Solar.Solar</t>
  </si>
  <si>
    <t>FEC.ktoe.PT.Res.HH.Thermal.SH.AdvElc.WH.Elc.NoSolar.Elec</t>
  </si>
  <si>
    <t>FEC.ktoe.PT.Res.HH.Thermal.SH.AdvElc.WH.Elc.Solar</t>
  </si>
  <si>
    <t>FEC.ktoe.PT.Res.HH.Thermal.SH.AdvElc.WH.Elc.Solar.Elec</t>
  </si>
  <si>
    <t>FEC.ktoe.PT.Res.HH.Thermal.SH.AdvElc.WH.Elc.Solar.Solar</t>
  </si>
  <si>
    <t>FEC.ktoe.PT.Res.HH.Thermal.SH.AdvElc.CO</t>
  </si>
  <si>
    <t>FEC.ktoe.PT.Res.HH.Thermal.SH.AdvElc.CO.LPG.LPG</t>
  </si>
  <si>
    <t>FEC.ktoe.PT.Res.HH.Thermal.SH.AdvElc.CO.Elc.Elec</t>
  </si>
  <si>
    <t>FEC.ktoe.PT.Res.HH.Thermal.SH.ConvElc</t>
  </si>
  <si>
    <t>FEC.ktoe.PT.Res.HH.Thermal.SH.ConvElc.SH</t>
  </si>
  <si>
    <t>FEC.ktoe.PT.Res.HH.Thermal.SH.ConvElc.SH.Elec</t>
  </si>
  <si>
    <t>FEC.ktoe.PT.Res.HH.Thermal.SH.ConvElc.SC</t>
  </si>
  <si>
    <t>FEC.ktoe.PT.Res.HH.Thermal.SH.ConvElc.SC.AC.Elec</t>
  </si>
  <si>
    <t>FEC.ktoe.PT.Res.HH.Thermal.SH.ConvElc.WH</t>
  </si>
  <si>
    <t>FEC.ktoe.PT.Res.HH.Thermal.SH.ConvElc.WH.LPG.NoSolar.LPG</t>
  </si>
  <si>
    <t>FEC.ktoe.PT.Res.HH.Thermal.SH.ConvElc.WH.LPG.Solar</t>
  </si>
  <si>
    <t>FEC.ktoe.PT.Res.HH.Thermal.SH.ConvElc.WH.LPG.Solar.LPG</t>
  </si>
  <si>
    <t>FEC.ktoe.PT.Res.HH.Thermal.SH.ConvElc.WH.LPG.Solar.Solar</t>
  </si>
  <si>
    <t>FEC.ktoe.PT.Res.HH.Thermal.SH.ConvElc.WH.Elc.NoSolar.Elec</t>
  </si>
  <si>
    <t>FEC.ktoe.PT.Res.HH.Thermal.SH.ConvElc.WH.Elc.Solar</t>
  </si>
  <si>
    <t>FEC.ktoe.PT.Res.HH.Thermal.SH.ConvElc.WH.Elc.Solar.Elec</t>
  </si>
  <si>
    <t>FEC.ktoe.PT.Res.HH.Thermal.SH.ConvElc.WH.Elc.Solar.Solar</t>
  </si>
  <si>
    <t>FEC.ktoe.PT.Res.HH.Thermal.SH.ConvElc.CO</t>
  </si>
  <si>
    <t>FEC.ktoe.PT.Res.HH.Thermal.SH.ConvElc.CO.LPG.LPG</t>
  </si>
  <si>
    <t>FEC.ktoe.PT.Res.HH.Thermal.SH.ConvElc.CO.Elc.Elec</t>
  </si>
  <si>
    <t>PT - Thermal energy service (detailed structure)</t>
  </si>
  <si>
    <t>TES.ktoe.PT.Res.HH.Thermal.SH.Solids</t>
  </si>
  <si>
    <t>TES.ktoe.PT.Res.HH.Thermal.SH.Solids.SH</t>
  </si>
  <si>
    <t>TES.ktoe.PT.Res.HH.Thermal.SH.Solids.SH.Solids</t>
  </si>
  <si>
    <t>TES.ktoe.PT.Res.HH.Thermal.SH.Solids.SH.Elec</t>
  </si>
  <si>
    <t>TES.ktoe.PT.Res.HH.Thermal.SH.Solids.SC</t>
  </si>
  <si>
    <t>TES.ktoe.PT.Res.HH.Thermal.SH.Solids.SC.AC.Elec</t>
  </si>
  <si>
    <t>TES.ktoe.PT.Res.HH.Thermal.SH.Solids.WH</t>
  </si>
  <si>
    <t>TES.ktoe.PT.Res.HH.Thermal.SH.Solids.WH.Solids.NoSolar.Solids</t>
  </si>
  <si>
    <t>TES.ktoe.PT.Res.HH.Thermal.SH.Solids.WH.LPG.NoSolar.LPG</t>
  </si>
  <si>
    <t>TES.ktoe.PT.Res.HH.Thermal.SH.Solids.WH.LPG.Solar</t>
  </si>
  <si>
    <t>TES.ktoe.PT.Res.HH.Thermal.SH.Solids.WH.LPG.Solar.LPG</t>
  </si>
  <si>
    <t>TES.ktoe.PT.Res.HH.Thermal.SH.Solids.WH.LPG.Solar.Solar</t>
  </si>
  <si>
    <t>TES.ktoe.PT.Res.HH.Thermal.SH.Solids.WH.Elc.NoSolar.Elec</t>
  </si>
  <si>
    <t>TES.ktoe.PT.Res.HH.Thermal.SH.Solids.WH.Elc.Solar</t>
  </si>
  <si>
    <t>TES.ktoe.PT.Res.HH.Thermal.SH.Solids.WH.Elc.Solar.Elec</t>
  </si>
  <si>
    <t>TES.ktoe.PT.Res.HH.Thermal.SH.Solids.WH.Elc.Solar.Solar</t>
  </si>
  <si>
    <t>TES.ktoe.PT.Res.HH.Thermal.SH.Solids.CO</t>
  </si>
  <si>
    <t>TES.ktoe.PT.Res.HH.Thermal.SH.Solids.CO.Solids.Solids</t>
  </si>
  <si>
    <t>TES.ktoe.PT.Res.HH.Thermal.SH.Solids.CO.LPG.LPG</t>
  </si>
  <si>
    <t>TES.ktoe.PT.Res.HH.Thermal.SH.Solids.CO.Elc.Elec</t>
  </si>
  <si>
    <t>TES.ktoe.PT.Res.HH.Thermal.SH.LPG</t>
  </si>
  <si>
    <t>TES.ktoe.PT.Res.HH.Thermal.SH.LPG.SH</t>
  </si>
  <si>
    <t>TES.ktoe.PT.Res.HH.Thermal.SH.LPG.SH.LPG</t>
  </si>
  <si>
    <t>TES.ktoe.PT.Res.HH.Thermal.SH.LPG.SH.Elec</t>
  </si>
  <si>
    <t>TES.ktoe.PT.Res.HH.Thermal.SH.LPG.SC</t>
  </si>
  <si>
    <t>TES.ktoe.PT.Res.HH.Thermal.SH.LPG.SC.AC.Elec</t>
  </si>
  <si>
    <t>TES.ktoe.PT.Res.HH.Thermal.SH.LPG.WH</t>
  </si>
  <si>
    <t>TES.ktoe.PT.Res.HH.Thermal.SH.LPG.WH.LPG.NoSolar.LPG</t>
  </si>
  <si>
    <t>TES.ktoe.PT.Res.HH.Thermal.SH.LPG.WH.LPG.Solar</t>
  </si>
  <si>
    <t>TES.ktoe.PT.Res.HH.Thermal.SH.LPG.WH.LPG.Solar.LPG</t>
  </si>
  <si>
    <t>TES.ktoe.PT.Res.HH.Thermal.SH.LPG.WH.LPG.Solar.Solar</t>
  </si>
  <si>
    <t>TES.ktoe.PT.Res.HH.Thermal.SH.LPG.WH.Elc.NoSolar.Elec</t>
  </si>
  <si>
    <t>TES.ktoe.PT.Res.HH.Thermal.SH.LPG.WH.Elc.Solar</t>
  </si>
  <si>
    <t>TES.ktoe.PT.Res.HH.Thermal.SH.LPG.WH.Elc.Solar.Elec</t>
  </si>
  <si>
    <t>TES.ktoe.PT.Res.HH.Thermal.SH.LPG.WH.Elc.Solar.Solar</t>
  </si>
  <si>
    <t>TES.ktoe.PT.Res.HH.Thermal.SH.LPG.CO</t>
  </si>
  <si>
    <t>TES.ktoe.PT.Res.HH.Thermal.SH.LPG.CO.LPG.LPG</t>
  </si>
  <si>
    <t>TES.ktoe.PT.Res.HH.Thermal.SH.LPG.CO.Elc.Elec</t>
  </si>
  <si>
    <t>TES.ktoe.PT.Res.HH.Thermal.SH.Oil</t>
  </si>
  <si>
    <t>TES.ktoe.PT.Res.HH.Thermal.SH.Oil.SH</t>
  </si>
  <si>
    <t>TES.ktoe.PT.Res.HH.Thermal.SH.Oil.SH.Oil</t>
  </si>
  <si>
    <t>TES.ktoe.PT.Res.HH.Thermal.SH.Oil.SH.Elec</t>
  </si>
  <si>
    <t>TES.ktoe.PT.Res.HH.Thermal.SH.Oil.SC</t>
  </si>
  <si>
    <t>TES.ktoe.PT.Res.HH.Thermal.SH.Oil.SC.AC.Elec</t>
  </si>
  <si>
    <t>TES.ktoe.PT.Res.HH.Thermal.SH.Oil.WH</t>
  </si>
  <si>
    <t>TES.ktoe.PT.Res.HH.Thermal.SH.Oil.WH.Oil.NoSolar.Oil</t>
  </si>
  <si>
    <t>TES.ktoe.PT.Res.HH.Thermal.SH.Oil.WH.Oil.Solar</t>
  </si>
  <si>
    <t>TES.ktoe.PT.Res.HH.Thermal.SH.Oil.WH.Oil.Solar.Oil</t>
  </si>
  <si>
    <t>TES.ktoe.PT.Res.HH.Thermal.SH.Oil.WH.Oil.Solar.Solar</t>
  </si>
  <si>
    <t>TES.ktoe.PT.Res.HH.Thermal.SH.Oil.WH.Elc.NoSolar.Elec</t>
  </si>
  <si>
    <t>TES.ktoe.PT.Res.HH.Thermal.SH.Oil.WH.Elc.Solar</t>
  </si>
  <si>
    <t>TES.ktoe.PT.Res.HH.Thermal.SH.Oil.WH.Elc.Solar.Elec</t>
  </si>
  <si>
    <t>TES.ktoe.PT.Res.HH.Thermal.SH.Oil.WH.Elc.Solar.Solar</t>
  </si>
  <si>
    <t>TES.ktoe.PT.Res.HH.Thermal.SH.Oil.CO</t>
  </si>
  <si>
    <t>TES.ktoe.PT.Res.HH.Thermal.SH.Oil.CO.LPG.LPG</t>
  </si>
  <si>
    <t>TES.ktoe.PT.Res.HH.Thermal.SH.Oil.CO.Elc.Elec</t>
  </si>
  <si>
    <t>TES.ktoe.PT.Res.HH.Thermal.SH.Gas</t>
  </si>
  <si>
    <t>TES.ktoe.PT.Res.HH.Thermal.SH.Gas.SH</t>
  </si>
  <si>
    <t>TES.ktoe.PT.Res.HH.Thermal.SH.Gas.SH.Gas</t>
  </si>
  <si>
    <t>TES.ktoe.PT.Res.HH.Thermal.SH.Gas.SH.Elec</t>
  </si>
  <si>
    <t>TES.ktoe.PT.Res.HH.Thermal.SH.Gas.SC</t>
  </si>
  <si>
    <t>TES.ktoe.PT.Res.HH.Thermal.SH.Gas.SC.AC.Elec</t>
  </si>
  <si>
    <t>TES.ktoe.PT.Res.HH.Thermal.SH.Gas.WH</t>
  </si>
  <si>
    <t>TES.ktoe.PT.Res.HH.Thermal.SH.Gas.WH.Gas.NoSolar.Gas</t>
  </si>
  <si>
    <t>TES.ktoe.PT.Res.HH.Thermal.SH.Gas.WH.Gas.Solar</t>
  </si>
  <si>
    <t>TES.ktoe.PT.Res.HH.Thermal.SH.Gas.WH.Gas.Solar.Gas</t>
  </si>
  <si>
    <t>TES.ktoe.PT.Res.HH.Thermal.SH.Gas.WH.Gas.Solar.Solar</t>
  </si>
  <si>
    <t>TES.ktoe.PT.Res.HH.Thermal.SH.Gas.WH.Elc.NoSolar.Elec</t>
  </si>
  <si>
    <t>TES.ktoe.PT.Res.HH.Thermal.SH.Gas.WH.Elc.Solar</t>
  </si>
  <si>
    <t>TES.ktoe.PT.Res.HH.Thermal.SH.Gas.WH.Elc.Solar.Elec</t>
  </si>
  <si>
    <t>TES.ktoe.PT.Res.HH.Thermal.SH.Gas.WH.Elc.Solar.Solar</t>
  </si>
  <si>
    <t>TES.ktoe.PT.Res.HH.Thermal.SH.Gas.CO</t>
  </si>
  <si>
    <t>TES.ktoe.PT.Res.HH.Thermal.SH.Gas.CO.Gas.Gas</t>
  </si>
  <si>
    <t>TES.ktoe.PT.Res.HH.Thermal.SH.Gas.CO.Elc.Elec</t>
  </si>
  <si>
    <t>TES.ktoe.PT.Res.HH.Thermal.SH.Biomass</t>
  </si>
  <si>
    <t>TES.ktoe.PT.Res.HH.Thermal.SH.Biomass.SH</t>
  </si>
  <si>
    <t>TES.ktoe.PT.Res.HH.Thermal.SH.Biomass.SH.Biomass</t>
  </si>
  <si>
    <t>TES.ktoe.PT.Res.HH.Thermal.SH.Biomass.SH.Elec</t>
  </si>
  <si>
    <t>TES.ktoe.PT.Res.HH.Thermal.SH.Biomass.SC</t>
  </si>
  <si>
    <t>TES.ktoe.PT.Res.HH.Thermal.SH.Biomass.SC.AC.Elec</t>
  </si>
  <si>
    <t>TES.ktoe.PT.Res.HH.Thermal.SH.Biomass.WH</t>
  </si>
  <si>
    <t>TES.ktoe.PT.Res.HH.Thermal.SH.Biomass.WH.Biomass.NoSolar.Biomass</t>
  </si>
  <si>
    <t>TES.ktoe.PT.Res.HH.Thermal.SH.Biomass.WH.Biomass.Solar</t>
  </si>
  <si>
    <t>TES.ktoe.PT.Res.HH.Thermal.SH.Biomass.WH.Biomass.Solar.Biomass</t>
  </si>
  <si>
    <t>TES.ktoe.PT.Res.HH.Thermal.SH.Biomass.WH.Biomass.Solar.Solar</t>
  </si>
  <si>
    <t>TES.ktoe.PT.Res.HH.Thermal.SH.Biomass.WH.LPG.NoSolar.LPG</t>
  </si>
  <si>
    <t>TES.ktoe.PT.Res.HH.Thermal.SH.Biomass.WH.LPG.Solar</t>
  </si>
  <si>
    <t>TES.ktoe.PT.Res.HH.Thermal.SH.Biomass.WH.LPG.Solar.LPG</t>
  </si>
  <si>
    <t>TES.ktoe.PT.Res.HH.Thermal.SH.Biomass.WH.LPG.Solar.Solar</t>
  </si>
  <si>
    <t>TES.ktoe.PT.Res.HH.Thermal.SH.Biomass.WH.Elc.NoSolar.Elec</t>
  </si>
  <si>
    <t>TES.ktoe.PT.Res.HH.Thermal.SH.Biomass.WH.Elc.Solar</t>
  </si>
  <si>
    <t>TES.ktoe.PT.Res.HH.Thermal.SH.Biomass.WH.Elc.Solar.Elec</t>
  </si>
  <si>
    <t>TES.ktoe.PT.Res.HH.Thermal.SH.Biomass.WH.Elc.Solar.Solar</t>
  </si>
  <si>
    <t>TES.ktoe.PT.Res.HH.Thermal.SH.Biomass.CO</t>
  </si>
  <si>
    <t>TES.ktoe.PT.Res.HH.Thermal.SH.Biomass.CO.Biomass.Biomass</t>
  </si>
  <si>
    <t>TES.ktoe.PT.Res.HH.Thermal.SH.Biomass.CO.LPG.LPG</t>
  </si>
  <si>
    <t>TES.ktoe.PT.Res.HH.Thermal.SH.Biomass.CO.Elc.Elec</t>
  </si>
  <si>
    <t>TES.ktoe.PT.Res.HH.Thermal.SH.Geo</t>
  </si>
  <si>
    <t>TES.ktoe.PT.Res.HH.Thermal.SH.Geo.SH</t>
  </si>
  <si>
    <t>TES.ktoe.PT.Res.HH.Thermal.SH.Geo.SH.Geo</t>
  </si>
  <si>
    <t>TES.ktoe.PT.Res.HH.Thermal.SH.Geo.SH.Elec</t>
  </si>
  <si>
    <t>TES.ktoe.PT.Res.HH.Thermal.SH.Geo.SC</t>
  </si>
  <si>
    <t>TES.ktoe.PT.Res.HH.Thermal.SH.Geo.SC.AC.Elec</t>
  </si>
  <si>
    <t>TES.ktoe.PT.Res.HH.Thermal.SH.Geo.WH</t>
  </si>
  <si>
    <t>TES.ktoe.PT.Res.HH.Thermal.SH.Geo.WH.Geo.NoSolar.Geo</t>
  </si>
  <si>
    <t>TES.ktoe.PT.Res.HH.Thermal.SH.Geo.WH.Geo.Solar</t>
  </si>
  <si>
    <t>TES.ktoe.PT.Res.HH.Thermal.SH.Geo.WH.Geo.Solar.Geo</t>
  </si>
  <si>
    <t>TES.ktoe.PT.Res.HH.Thermal.SH.Geo.WH.Geo.Solar.Solar</t>
  </si>
  <si>
    <t>TES.ktoe.PT.Res.HH.Thermal.SH.Geo.WH.Elc.NoSolar.Elec</t>
  </si>
  <si>
    <t>TES.ktoe.PT.Res.HH.Thermal.SH.Geo.WH.Elc.Solar</t>
  </si>
  <si>
    <t>TES.ktoe.PT.Res.HH.Thermal.SH.Geo.WH.Elc.Solar.Elec</t>
  </si>
  <si>
    <t>TES.ktoe.PT.Res.HH.Thermal.SH.Geo.WH.Elc.Solar.Solar</t>
  </si>
  <si>
    <t>TES.ktoe.PT.Res.HH.Thermal.SH.Geo.CO</t>
  </si>
  <si>
    <t>TES.ktoe.PT.Res.HH.Thermal.SH.Geo.CO.LPG.LPG</t>
  </si>
  <si>
    <t>TES.ktoe.PT.Res.HH.Thermal.SH.Geo.CO.Elc.Elec</t>
  </si>
  <si>
    <t>TES.ktoe.PT.Res.HH.Thermal.SH.DistrHeat</t>
  </si>
  <si>
    <t>TES.ktoe.PT.Res.HH.Thermal.SH.DistrHeat.SH</t>
  </si>
  <si>
    <t>TES.ktoe.PT.Res.HH.Thermal.SH.DistrHeat.SH.Steam_Distr</t>
  </si>
  <si>
    <t>TES.ktoe.PT.Res.HH.Thermal.SH.DistrHeat.SH.Elec</t>
  </si>
  <si>
    <t>TES.ktoe.PT.Res.HH.Thermal.SH.DistrHeat.SC</t>
  </si>
  <si>
    <t>TES.ktoe.PT.Res.HH.Thermal.SH.DistrHeat.SC.AC.Elec</t>
  </si>
  <si>
    <t>TES.ktoe.PT.Res.HH.Thermal.SH.DistrHeat.WH</t>
  </si>
  <si>
    <t>TES.ktoe.PT.Res.HH.Thermal.SH.DistrHeat.WH.DistrHeat.NoSolar.Steam_Distr</t>
  </si>
  <si>
    <t>TES.ktoe.PT.Res.HH.Thermal.SH.DistrHeat.WH.DistrHeat.Solar</t>
  </si>
  <si>
    <t>TES.ktoe.PT.Res.HH.Thermal.SH.DistrHeat.WH.DistrHeat.Solar.Steam_Distr</t>
  </si>
  <si>
    <t>TES.ktoe.PT.Res.HH.Thermal.SH.DistrHeat.WH.DistrHeat.Solar.Solar</t>
  </si>
  <si>
    <t>TES.ktoe.PT.Res.HH.Thermal.SH.DistrHeat.WH.Elc.NoSolar.Elec</t>
  </si>
  <si>
    <t>TES.ktoe.PT.Res.HH.Thermal.SH.DistrHeat.WH.Elc.Solar</t>
  </si>
  <si>
    <t>TES.ktoe.PT.Res.HH.Thermal.SH.DistrHeat.WH.Elc.Solar.Elec</t>
  </si>
  <si>
    <t>TES.ktoe.PT.Res.HH.Thermal.SH.DistrHeat.WH.Elc.Solar.Solar</t>
  </si>
  <si>
    <t>TES.ktoe.PT.Res.HH.Thermal.SH.DistrHeat.CO</t>
  </si>
  <si>
    <t>TES.ktoe.PT.Res.HH.Thermal.SH.DistrHeat.CO.LPG.LPG</t>
  </si>
  <si>
    <t>TES.ktoe.PT.Res.HH.Thermal.SH.DistrHeat.CO.Elc.Elec</t>
  </si>
  <si>
    <t>TES.ktoe.PT.Res.HH.Thermal.SH.AdvElc</t>
  </si>
  <si>
    <t>TES.ktoe.PT.Res.HH.Thermal.SH.AdvElc.SH</t>
  </si>
  <si>
    <t>TES.ktoe.PT.Res.HH.Thermal.SH.AdvElc.SH.Elec</t>
  </si>
  <si>
    <t>TES.ktoe.PT.Res.HH.Thermal.SH.AdvElc.SC</t>
  </si>
  <si>
    <t>TES.ktoe.PT.Res.HH.Thermal.SH.AdvElc.SC.AC.Elec</t>
  </si>
  <si>
    <t>TES.ktoe.PT.Res.HH.Thermal.SH.AdvElc.WH</t>
  </si>
  <si>
    <t>TES.ktoe.PT.Res.HH.Thermal.SH.AdvElc.WH.LPG.NoSolar.LPG</t>
  </si>
  <si>
    <t>TES.ktoe.PT.Res.HH.Thermal.SH.AdvElc.WH.LPG.Solar</t>
  </si>
  <si>
    <t>TES.ktoe.PT.Res.HH.Thermal.SH.AdvElc.WH.LPG.Solar.LPG</t>
  </si>
  <si>
    <t>TES.ktoe.PT.Res.HH.Thermal.SH.AdvElc.WH.LPG.Solar.Solar</t>
  </si>
  <si>
    <t>TES.ktoe.PT.Res.HH.Thermal.SH.AdvElc.WH.Elc.NoSolar.Elec</t>
  </si>
  <si>
    <t>TES.ktoe.PT.Res.HH.Thermal.SH.AdvElc.WH.Elc.Solar</t>
  </si>
  <si>
    <t>TES.ktoe.PT.Res.HH.Thermal.SH.AdvElc.WH.Elc.Solar.Elec</t>
  </si>
  <si>
    <t>TES.ktoe.PT.Res.HH.Thermal.SH.AdvElc.WH.Elc.Solar.Solar</t>
  </si>
  <si>
    <t>TES.ktoe.PT.Res.HH.Thermal.SH.AdvElc.CO</t>
  </si>
  <si>
    <t>TES.ktoe.PT.Res.HH.Thermal.SH.AdvElc.CO.LPG.LPG</t>
  </si>
  <si>
    <t>TES.ktoe.PT.Res.HH.Thermal.SH.AdvElc.CO.Elc.Elec</t>
  </si>
  <si>
    <t>TES.ktoe.PT.Res.HH.Thermal.SH.ConvElc</t>
  </si>
  <si>
    <t>TES.ktoe.PT.Res.HH.Thermal.SH.ConvElc.SH</t>
  </si>
  <si>
    <t>TES.ktoe.PT.Res.HH.Thermal.SH.ConvElc.SH.Elec</t>
  </si>
  <si>
    <t>TES.ktoe.PT.Res.HH.Thermal.SH.ConvElc.SC</t>
  </si>
  <si>
    <t>TES.ktoe.PT.Res.HH.Thermal.SH.ConvElc.SC.AC.Elec</t>
  </si>
  <si>
    <t>TES.ktoe.PT.Res.HH.Thermal.SH.ConvElc.WH</t>
  </si>
  <si>
    <t>TES.ktoe.PT.Res.HH.Thermal.SH.ConvElc.WH.LPG.NoSolar.LPG</t>
  </si>
  <si>
    <t>TES.ktoe.PT.Res.HH.Thermal.SH.ConvElc.WH.LPG.Solar</t>
  </si>
  <si>
    <t>TES.ktoe.PT.Res.HH.Thermal.SH.ConvElc.WH.LPG.Solar.LPG</t>
  </si>
  <si>
    <t>TES.ktoe.PT.Res.HH.Thermal.SH.ConvElc.WH.LPG.Solar.Solar</t>
  </si>
  <si>
    <t>TES.ktoe.PT.Res.HH.Thermal.SH.ConvElc.WH.Elc.NoSolar.Elec</t>
  </si>
  <si>
    <t>TES.ktoe.PT.Res.HH.Thermal.SH.ConvElc.WH.Elc.Solar</t>
  </si>
  <si>
    <t>TES.ktoe.PT.Res.HH.Thermal.SH.ConvElc.WH.Elc.Solar.Elec</t>
  </si>
  <si>
    <t>TES.ktoe.PT.Res.HH.Thermal.SH.ConvElc.WH.Elc.Solar.Solar</t>
  </si>
  <si>
    <t>TES.ktoe.PT.Res.HH.Thermal.SH.ConvElc.CO</t>
  </si>
  <si>
    <t>TES.ktoe.PT.Res.HH.Thermal.SH.ConvElc.CO.LPG.LPG</t>
  </si>
  <si>
    <t>TES.ktoe.PT.Res.HH.Thermal.SH.ConvElc.CO.Elc.Elec</t>
  </si>
  <si>
    <t>PT - System efficiency indicator (detailed structure)</t>
  </si>
  <si>
    <t>Eff.ratio.PT.Res.HH.Thermal.SH.Solids</t>
  </si>
  <si>
    <t>Eff.ratio.PT.Res.HH.Thermal.SH.Solids.SH</t>
  </si>
  <si>
    <t>Eff.ratio.PT.Res.HH.Thermal.SH.Solids.SH.Solids</t>
  </si>
  <si>
    <t>Eff.ratio.PT.Res.HH.Thermal.SH.Solids.SH.Elec</t>
  </si>
  <si>
    <t>Eff.ratio.PT.Res.HH.Thermal.SH.Solids.SC</t>
  </si>
  <si>
    <t>Eff.ratio.PT.Res.HH.Thermal.SH.Solids.SC.AC.Elec</t>
  </si>
  <si>
    <t>Eff.ratio.PT.Res.HH.Thermal.SH.Solids.WH</t>
  </si>
  <si>
    <t>Eff.ratio.PT.Res.HH.Thermal.SH.Solids.WH.Solids.NoSolar.Solids</t>
  </si>
  <si>
    <t>Eff.ratio.PT.Res.HH.Thermal.SH.Solids.WH.LPG.NoSolar.LPG</t>
  </si>
  <si>
    <t>Eff.ratio.PT.Res.HH.Thermal.SH.Solids.WH.LPG.Solar</t>
  </si>
  <si>
    <t>Eff.ratio.PT.Res.HH.Thermal.SH.Solids.WH.LPG.Solar.LPG</t>
  </si>
  <si>
    <t>Eff.ratio.PT.Res.HH.Thermal.SH.Solids.WH.LPG.Solar.Solar</t>
  </si>
  <si>
    <t>Eff.ratio.PT.Res.HH.Thermal.SH.Solids.WH.Elc.NoSolar.Elec</t>
  </si>
  <si>
    <t>Eff.ratio.PT.Res.HH.Thermal.SH.Solids.WH.Elc.Solar</t>
  </si>
  <si>
    <t>Eff.ratio.PT.Res.HH.Thermal.SH.Solids.WH.Elc.Solar.Elec</t>
  </si>
  <si>
    <t>Eff.ratio.PT.Res.HH.Thermal.SH.Solids.WH.Elc.Solar.Solar</t>
  </si>
  <si>
    <t>Eff.ratio.PT.Res.HH.Thermal.SH.Solids.CO</t>
  </si>
  <si>
    <t>Eff.ratio.PT.Res.HH.Thermal.SH.Solids.CO.Solids.Solids</t>
  </si>
  <si>
    <t>Eff.ratio.PT.Res.HH.Thermal.SH.Solids.CO.LPG.LPG</t>
  </si>
  <si>
    <t>Eff.ratio.PT.Res.HH.Thermal.SH.Solids.CO.Elc.Elec</t>
  </si>
  <si>
    <t>Eff.ratio.PT.Res.HH.Thermal.SH.LPG</t>
  </si>
  <si>
    <t>Eff.ratio.PT.Res.HH.Thermal.SH.LPG.SH</t>
  </si>
  <si>
    <t>Eff.ratio.PT.Res.HH.Thermal.SH.LPG.SH.LPG</t>
  </si>
  <si>
    <t>Eff.ratio.PT.Res.HH.Thermal.SH.LPG.SH.Elec</t>
  </si>
  <si>
    <t>Eff.ratio.PT.Res.HH.Thermal.SH.LPG.SC</t>
  </si>
  <si>
    <t>Eff.ratio.PT.Res.HH.Thermal.SH.LPG.SC.AC.Elec</t>
  </si>
  <si>
    <t>Eff.ratio.PT.Res.HH.Thermal.SH.LPG.WH</t>
  </si>
  <si>
    <t>Eff.ratio.PT.Res.HH.Thermal.SH.LPG.WH.LPG.NoSolar.LPG</t>
  </si>
  <si>
    <t>Eff.ratio.PT.Res.HH.Thermal.SH.LPG.WH.LPG.Solar</t>
  </si>
  <si>
    <t>Eff.ratio.PT.Res.HH.Thermal.SH.LPG.WH.LPG.Solar.LPG</t>
  </si>
  <si>
    <t>Eff.ratio.PT.Res.HH.Thermal.SH.LPG.WH.LPG.Solar.Solar</t>
  </si>
  <si>
    <t>Eff.ratio.PT.Res.HH.Thermal.SH.LPG.WH.Elc.NoSolar.Elec</t>
  </si>
  <si>
    <t>Eff.ratio.PT.Res.HH.Thermal.SH.LPG.WH.Elc.Solar</t>
  </si>
  <si>
    <t>Eff.ratio.PT.Res.HH.Thermal.SH.LPG.WH.Elc.Solar.Elec</t>
  </si>
  <si>
    <t>Eff.ratio.PT.Res.HH.Thermal.SH.LPG.WH.Elc.Solar.Solar</t>
  </si>
  <si>
    <t>Eff.ratio.PT.Res.HH.Thermal.SH.LPG.CO</t>
  </si>
  <si>
    <t>Eff.ratio.PT.Res.HH.Thermal.SH.LPG.CO.LPG.LPG</t>
  </si>
  <si>
    <t>Eff.ratio.PT.Res.HH.Thermal.SH.LPG.CO.Elc.Elec</t>
  </si>
  <si>
    <t>Eff.ratio.PT.Res.HH.Thermal.SH.Oil</t>
  </si>
  <si>
    <t>Eff.ratio.PT.Res.HH.Thermal.SH.Oil.SH</t>
  </si>
  <si>
    <t>Eff.ratio.PT.Res.HH.Thermal.SH.Oil.SH.Oil</t>
  </si>
  <si>
    <t>Eff.ratio.PT.Res.HH.Thermal.SH.Oil.SH.Elec</t>
  </si>
  <si>
    <t>Eff.ratio.PT.Res.HH.Thermal.SH.Oil.SC</t>
  </si>
  <si>
    <t>Eff.ratio.PT.Res.HH.Thermal.SH.Oil.SC.AC.Elec</t>
  </si>
  <si>
    <t>Eff.ratio.PT.Res.HH.Thermal.SH.Oil.WH</t>
  </si>
  <si>
    <t>Eff.ratio.PT.Res.HH.Thermal.SH.Oil.WH.Oil.NoSolar.Oil</t>
  </si>
  <si>
    <t>Eff.ratio.PT.Res.HH.Thermal.SH.Oil.WH.Oil.Solar</t>
  </si>
  <si>
    <t>Eff.ratio.PT.Res.HH.Thermal.SH.Oil.WH.Oil.Solar.Oil</t>
  </si>
  <si>
    <t>Eff.ratio.PT.Res.HH.Thermal.SH.Oil.WH.Oil.Solar.Solar</t>
  </si>
  <si>
    <t>Eff.ratio.PT.Res.HH.Thermal.SH.Oil.WH.Elc.NoSolar.Elec</t>
  </si>
  <si>
    <t>Eff.ratio.PT.Res.HH.Thermal.SH.Oil.WH.Elc.Solar</t>
  </si>
  <si>
    <t>Eff.ratio.PT.Res.HH.Thermal.SH.Oil.WH.Elc.Solar.Elec</t>
  </si>
  <si>
    <t>Eff.ratio.PT.Res.HH.Thermal.SH.Oil.WH.Elc.Solar.Solar</t>
  </si>
  <si>
    <t>Eff.ratio.PT.Res.HH.Thermal.SH.Oil.CO</t>
  </si>
  <si>
    <t>Eff.ratio.PT.Res.HH.Thermal.SH.Oil.CO.LPG.LPG</t>
  </si>
  <si>
    <t>Eff.ratio.PT.Res.HH.Thermal.SH.Oil.CO.Elc.Elec</t>
  </si>
  <si>
    <t>Eff.ratio.PT.Res.HH.Thermal.SH.Gas</t>
  </si>
  <si>
    <t>Eff.ratio.PT.Res.HH.Thermal.SH.Gas.SH</t>
  </si>
  <si>
    <t>Eff.ratio.PT.Res.HH.Thermal.SH.Gas.SH.Gas</t>
  </si>
  <si>
    <t>Eff.ratio.PT.Res.HH.Thermal.SH.Gas.SH.Elec</t>
  </si>
  <si>
    <t>Eff.ratio.PT.Res.HH.Thermal.SH.Gas.SC</t>
  </si>
  <si>
    <t>Eff.ratio.PT.Res.HH.Thermal.SH.Gas.SC.AC.Elec</t>
  </si>
  <si>
    <t>Eff.ratio.PT.Res.HH.Thermal.SH.Gas.WH</t>
  </si>
  <si>
    <t>Eff.ratio.PT.Res.HH.Thermal.SH.Gas.WH.Gas.NoSolar.Gas</t>
  </si>
  <si>
    <t>Eff.ratio.PT.Res.HH.Thermal.SH.Gas.WH.Gas.Solar</t>
  </si>
  <si>
    <t>Eff.ratio.PT.Res.HH.Thermal.SH.Gas.WH.Gas.Solar.Gas</t>
  </si>
  <si>
    <t>Eff.ratio.PT.Res.HH.Thermal.SH.Gas.WH.Gas.Solar.Solar</t>
  </si>
  <si>
    <t>Eff.ratio.PT.Res.HH.Thermal.SH.Gas.WH.Elc.NoSolar.Elec</t>
  </si>
  <si>
    <t>Eff.ratio.PT.Res.HH.Thermal.SH.Gas.WH.Elc.Solar</t>
  </si>
  <si>
    <t>Eff.ratio.PT.Res.HH.Thermal.SH.Gas.WH.Elc.Solar.Elec</t>
  </si>
  <si>
    <t>Eff.ratio.PT.Res.HH.Thermal.SH.Gas.WH.Elc.Solar.Solar</t>
  </si>
  <si>
    <t>Eff.ratio.PT.Res.HH.Thermal.SH.Gas.CO</t>
  </si>
  <si>
    <t>Eff.ratio.PT.Res.HH.Thermal.SH.Gas.CO.Gas.Gas</t>
  </si>
  <si>
    <t>Eff.ratio.PT.Res.HH.Thermal.SH.Gas.CO.Elc.Elec</t>
  </si>
  <si>
    <t>Eff.ratio.PT.Res.HH.Thermal.SH.Biomass</t>
  </si>
  <si>
    <t>Eff.ratio.PT.Res.HH.Thermal.SH.Biomass.SH</t>
  </si>
  <si>
    <t>Eff.ratio.PT.Res.HH.Thermal.SH.Biomass.SH.Biomass</t>
  </si>
  <si>
    <t>Eff.ratio.PT.Res.HH.Thermal.SH.Biomass.SH.Elec</t>
  </si>
  <si>
    <t>Eff.ratio.PT.Res.HH.Thermal.SH.Biomass.SC</t>
  </si>
  <si>
    <t>Eff.ratio.PT.Res.HH.Thermal.SH.Biomass.SC.AC.Elec</t>
  </si>
  <si>
    <t>Eff.ratio.PT.Res.HH.Thermal.SH.Biomass.WH</t>
  </si>
  <si>
    <t>Eff.ratio.PT.Res.HH.Thermal.SH.Biomass.WH.Biomass.NoSolar.Biomass</t>
  </si>
  <si>
    <t>Eff.ratio.PT.Res.HH.Thermal.SH.Biomass.WH.Biomass.Solar</t>
  </si>
  <si>
    <t>Eff.ratio.PT.Res.HH.Thermal.SH.Biomass.WH.Biomass.Solar.Biomass</t>
  </si>
  <si>
    <t>Eff.ratio.PT.Res.HH.Thermal.SH.Biomass.WH.Biomass.Solar.Solar</t>
  </si>
  <si>
    <t>Eff.ratio.PT.Res.HH.Thermal.SH.Biomass.WH.LPG.NoSolar.LPG</t>
  </si>
  <si>
    <t>Eff.ratio.PT.Res.HH.Thermal.SH.Biomass.WH.LPG.Solar</t>
  </si>
  <si>
    <t>Eff.ratio.PT.Res.HH.Thermal.SH.Biomass.WH.LPG.Solar.LPG</t>
  </si>
  <si>
    <t>Eff.ratio.PT.Res.HH.Thermal.SH.Biomass.WH.LPG.Solar.Solar</t>
  </si>
  <si>
    <t>Eff.ratio.PT.Res.HH.Thermal.SH.Biomass.WH.Elc.NoSolar.Elec</t>
  </si>
  <si>
    <t>Eff.ratio.PT.Res.HH.Thermal.SH.Biomass.WH.Elc.Solar</t>
  </si>
  <si>
    <t>Eff.ratio.PT.Res.HH.Thermal.SH.Biomass.WH.Elc.Solar.Elec</t>
  </si>
  <si>
    <t>Eff.ratio.PT.Res.HH.Thermal.SH.Biomass.WH.Elc.Solar.Solar</t>
  </si>
  <si>
    <t>Eff.ratio.PT.Res.HH.Thermal.SH.Biomass.CO</t>
  </si>
  <si>
    <t>Eff.ratio.PT.Res.HH.Thermal.SH.Biomass.CO.Biomass.Biomass</t>
  </si>
  <si>
    <t>Eff.ratio.PT.Res.HH.Thermal.SH.Biomass.CO.LPG.LPG</t>
  </si>
  <si>
    <t>Eff.ratio.PT.Res.HH.Thermal.SH.Biomass.CO.Elc.Elec</t>
  </si>
  <si>
    <t>Eff.ratio.PT.Res.HH.Thermal.SH.Geo</t>
  </si>
  <si>
    <t>Eff.ratio.PT.Res.HH.Thermal.SH.Geo.SH</t>
  </si>
  <si>
    <t>Eff.ratio.PT.Res.HH.Thermal.SH.Geo.SH.Geo</t>
  </si>
  <si>
    <t>Eff.ratio.PT.Res.HH.Thermal.SH.Geo.SH.Elec</t>
  </si>
  <si>
    <t>Eff.ratio.PT.Res.HH.Thermal.SH.Geo.SC</t>
  </si>
  <si>
    <t>Eff.ratio.PT.Res.HH.Thermal.SH.Geo.SC.AC.Elec</t>
  </si>
  <si>
    <t>Eff.ratio.PT.Res.HH.Thermal.SH.Geo.WH</t>
  </si>
  <si>
    <t>Eff.ratio.PT.Res.HH.Thermal.SH.Geo.WH.Geo.NoSolar.Geo</t>
  </si>
  <si>
    <t>Eff.ratio.PT.Res.HH.Thermal.SH.Geo.WH.Geo.Solar</t>
  </si>
  <si>
    <t>Eff.ratio.PT.Res.HH.Thermal.SH.Geo.WH.Geo.Solar.Geo</t>
  </si>
  <si>
    <t>Eff.ratio.PT.Res.HH.Thermal.SH.Geo.WH.Geo.Solar.Solar</t>
  </si>
  <si>
    <t>Eff.ratio.PT.Res.HH.Thermal.SH.Geo.WH.Elc.NoSolar.Elec</t>
  </si>
  <si>
    <t>Eff.ratio.PT.Res.HH.Thermal.SH.Geo.WH.Elc.Solar</t>
  </si>
  <si>
    <t>Eff.ratio.PT.Res.HH.Thermal.SH.Geo.WH.Elc.Solar.Elec</t>
  </si>
  <si>
    <t>Eff.ratio.PT.Res.HH.Thermal.SH.Geo.WH.Elc.Solar.Solar</t>
  </si>
  <si>
    <t>Eff.ratio.PT.Res.HH.Thermal.SH.Geo.CO</t>
  </si>
  <si>
    <t>Eff.ratio.PT.Res.HH.Thermal.SH.Geo.CO.LPG.LPG</t>
  </si>
  <si>
    <t>Eff.ratio.PT.Res.HH.Thermal.SH.Geo.CO.Elc.Elec</t>
  </si>
  <si>
    <t>Eff.ratio.PT.Res.HH.Thermal.SH.DistrHeat</t>
  </si>
  <si>
    <t>Eff.ratio.PT.Res.HH.Thermal.SH.DistrHeat.SH</t>
  </si>
  <si>
    <t>Eff.ratio.PT.Res.HH.Thermal.SH.DistrHeat.SH.Steam_Distr</t>
  </si>
  <si>
    <t>Eff.ratio.PT.Res.HH.Thermal.SH.DistrHeat.SH.Elec</t>
  </si>
  <si>
    <t>Eff.ratio.PT.Res.HH.Thermal.SH.DistrHeat.SC</t>
  </si>
  <si>
    <t>Eff.ratio.PT.Res.HH.Thermal.SH.DistrHeat.SC.AC.Elec</t>
  </si>
  <si>
    <t>Eff.ratio.PT.Res.HH.Thermal.SH.DistrHeat.WH</t>
  </si>
  <si>
    <t>Eff.ratio.PT.Res.HH.Thermal.SH.DistrHeat.WH.DistrHeat.NoSolar.Steam_Distr</t>
  </si>
  <si>
    <t>Eff.ratio.PT.Res.HH.Thermal.SH.DistrHeat.WH.DistrHeat.Solar</t>
  </si>
  <si>
    <t>Eff.ratio.PT.Res.HH.Thermal.SH.DistrHeat.WH.DistrHeat.Solar.Steam_Distr</t>
  </si>
  <si>
    <t>Eff.ratio.PT.Res.HH.Thermal.SH.DistrHeat.WH.DistrHeat.Solar.Solar</t>
  </si>
  <si>
    <t>Eff.ratio.PT.Res.HH.Thermal.SH.DistrHeat.WH.Elc.NoSolar.Elec</t>
  </si>
  <si>
    <t>Eff.ratio.PT.Res.HH.Thermal.SH.DistrHeat.WH.Elc.Solar</t>
  </si>
  <si>
    <t>Eff.ratio.PT.Res.HH.Thermal.SH.DistrHeat.WH.Elc.Solar.Elec</t>
  </si>
  <si>
    <t>Eff.ratio.PT.Res.HH.Thermal.SH.DistrHeat.WH.Elc.Solar.Solar</t>
  </si>
  <si>
    <t>Eff.ratio.PT.Res.HH.Thermal.SH.DistrHeat.CO</t>
  </si>
  <si>
    <t>Eff.ratio.PT.Res.HH.Thermal.SH.DistrHeat.CO.LPG.LPG</t>
  </si>
  <si>
    <t>Eff.ratio.PT.Res.HH.Thermal.SH.DistrHeat.CO.Elc.Elec</t>
  </si>
  <si>
    <t>Eff.ratio.PT.Res.HH.Thermal.SH.AdvElc</t>
  </si>
  <si>
    <t>Eff.ratio.PT.Res.HH.Thermal.SH.AdvElc.SH</t>
  </si>
  <si>
    <t>Eff.ratio.PT.Res.HH.Thermal.SH.AdvElc.SH.Elec</t>
  </si>
  <si>
    <t>Eff.ratio.PT.Res.HH.Thermal.SH.AdvElc.SC</t>
  </si>
  <si>
    <t>Eff.ratio.PT.Res.HH.Thermal.SH.AdvElc.SC.AC.Elec</t>
  </si>
  <si>
    <t>Eff.ratio.PT.Res.HH.Thermal.SH.AdvElc.WH</t>
  </si>
  <si>
    <t>Eff.ratio.PT.Res.HH.Thermal.SH.AdvElc.WH.LPG.NoSolar.LPG</t>
  </si>
  <si>
    <t>Eff.ratio.PT.Res.HH.Thermal.SH.AdvElc.WH.LPG.Solar</t>
  </si>
  <si>
    <t>Eff.ratio.PT.Res.HH.Thermal.SH.AdvElc.WH.LPG.Solar.LPG</t>
  </si>
  <si>
    <t>Eff.ratio.PT.Res.HH.Thermal.SH.AdvElc.WH.LPG.Solar.Solar</t>
  </si>
  <si>
    <t>Eff.ratio.PT.Res.HH.Thermal.SH.AdvElc.WH.Elc.NoSolar.Elec</t>
  </si>
  <si>
    <t>Eff.ratio.PT.Res.HH.Thermal.SH.AdvElc.WH.Elc.Solar</t>
  </si>
  <si>
    <t>Eff.ratio.PT.Res.HH.Thermal.SH.AdvElc.WH.Elc.Solar.Elec</t>
  </si>
  <si>
    <t>Eff.ratio.PT.Res.HH.Thermal.SH.AdvElc.WH.Elc.Solar.Solar</t>
  </si>
  <si>
    <t>Eff.ratio.PT.Res.HH.Thermal.SH.AdvElc.CO</t>
  </si>
  <si>
    <t>Eff.ratio.PT.Res.HH.Thermal.SH.AdvElc.CO.LPG.LPG</t>
  </si>
  <si>
    <t>Eff.ratio.PT.Res.HH.Thermal.SH.AdvElc.CO.Elc.Elec</t>
  </si>
  <si>
    <t>Eff.ratio.PT.Res.HH.Thermal.SH.ConvElc</t>
  </si>
  <si>
    <t>Eff.ratio.PT.Res.HH.Thermal.SH.ConvElc.SH</t>
  </si>
  <si>
    <t>Eff.ratio.PT.Res.HH.Thermal.SH.ConvElc.SH.Elec</t>
  </si>
  <si>
    <t>Eff.ratio.PT.Res.HH.Thermal.SH.ConvElc.SC</t>
  </si>
  <si>
    <t>Eff.ratio.PT.Res.HH.Thermal.SH.ConvElc.SC.AC.Elec</t>
  </si>
  <si>
    <t>Eff.ratio.PT.Res.HH.Thermal.SH.ConvElc.WH</t>
  </si>
  <si>
    <t>Eff.ratio.PT.Res.HH.Thermal.SH.ConvElc.WH.LPG.NoSolar.LPG</t>
  </si>
  <si>
    <t>Eff.ratio.PT.Res.HH.Thermal.SH.ConvElc.WH.LPG.Solar</t>
  </si>
  <si>
    <t>Eff.ratio.PT.Res.HH.Thermal.SH.ConvElc.WH.LPG.Solar.LPG</t>
  </si>
  <si>
    <t>Eff.ratio.PT.Res.HH.Thermal.SH.ConvElc.WH.LPG.Solar.Solar</t>
  </si>
  <si>
    <t>Eff.ratio.PT.Res.HH.Thermal.SH.ConvElc.WH.Elc.NoSolar.Elec</t>
  </si>
  <si>
    <t>Eff.ratio.PT.Res.HH.Thermal.SH.ConvElc.WH.Elc.Solar</t>
  </si>
  <si>
    <t>Eff.ratio.PT.Res.HH.Thermal.SH.ConvElc.WH.Elc.Solar.Elec</t>
  </si>
  <si>
    <t>Eff.ratio.PT.Res.HH.Thermal.SH.ConvElc.WH.Elc.Solar.Solar</t>
  </si>
  <si>
    <t>Eff.ratio.PT.Res.HH.Thermal.SH.ConvElc.CO</t>
  </si>
  <si>
    <t>Eff.ratio.PT.Res.HH.Thermal.SH.ConvElc.CO.LPG.LPG</t>
  </si>
  <si>
    <t>Eff.ratio.PT.Res.HH.Thermal.SH.ConvElc.CO.Elc.Elec</t>
  </si>
  <si>
    <t>PT - CO2 emissions (detailed structure)</t>
  </si>
  <si>
    <t>EMI.ktCO2.PT.Res.HH.Thermal.SH.Solids</t>
  </si>
  <si>
    <t>EMI.ktCO2.PT.Res.HH.Thermal.SH.Solids.SH</t>
  </si>
  <si>
    <t>EMI.ktCO2.PT.Res.HH.Thermal.SH.Solids.SH.Solids</t>
  </si>
  <si>
    <t>EMI.ktCO2.PT.Res.HH.Thermal.SH.Solids.SH.Elec</t>
  </si>
  <si>
    <t>EMI.ktCO2.PT.Res.HH.Thermal.SH.Solids.SC</t>
  </si>
  <si>
    <t>EMI.ktCO2.PT.Res.HH.Thermal.SH.Solids.SC.AC.Elec</t>
  </si>
  <si>
    <t>EMI.ktCO2.PT.Res.HH.Thermal.SH.Solids.WH</t>
  </si>
  <si>
    <t>EMI.ktCO2.PT.Res.HH.Thermal.SH.Solids.WH.Solids.NoSolar.Solids</t>
  </si>
  <si>
    <t>EMI.ktCO2.PT.Res.HH.Thermal.SH.Solids.WH.LPG.NoSolar.LPG</t>
  </si>
  <si>
    <t>EMI.ktCO2.PT.Res.HH.Thermal.SH.Solids.WH.LPG.Solar</t>
  </si>
  <si>
    <t>EMI.ktCO2.PT.Res.HH.Thermal.SH.Solids.WH.LPG.Solar.LPG</t>
  </si>
  <si>
    <t>EMI.ktCO2.PT.Res.HH.Thermal.SH.Solids.WH.LPG.Solar.Solar</t>
  </si>
  <si>
    <t>EMI.ktCO2.PT.Res.HH.Thermal.SH.Solids.WH.Elc.NoSolar.Elec</t>
  </si>
  <si>
    <t>EMI.ktCO2.PT.Res.HH.Thermal.SH.Solids.WH.Elc.Solar</t>
  </si>
  <si>
    <t>EMI.ktCO2.PT.Res.HH.Thermal.SH.Solids.WH.Elc.Solar.Elec</t>
  </si>
  <si>
    <t>EMI.ktCO2.PT.Res.HH.Thermal.SH.Solids.WH.Elc.Solar.Solar</t>
  </si>
  <si>
    <t>EMI.ktCO2.PT.Res.HH.Thermal.SH.Solids.CO</t>
  </si>
  <si>
    <t>EMI.ktCO2.PT.Res.HH.Thermal.SH.Solids.CO.Solids.Solids</t>
  </si>
  <si>
    <t>EMI.ktCO2.PT.Res.HH.Thermal.SH.Solids.CO.LPG.LPG</t>
  </si>
  <si>
    <t>EMI.ktCO2.PT.Res.HH.Thermal.SH.Solids.CO.Elc.Elec</t>
  </si>
  <si>
    <t>EMI.ktCO2.PT.Res.HH.Thermal.SH.LPG</t>
  </si>
  <si>
    <t>EMI.ktCO2.PT.Res.HH.Thermal.SH.LPG.SH</t>
  </si>
  <si>
    <t>EMI.ktCO2.PT.Res.HH.Thermal.SH.LPG.SH.LPG</t>
  </si>
  <si>
    <t>EMI.ktCO2.PT.Res.HH.Thermal.SH.LPG.SH.Elec</t>
  </si>
  <si>
    <t>EMI.ktCO2.PT.Res.HH.Thermal.SH.LPG.SC</t>
  </si>
  <si>
    <t>EMI.ktCO2.PT.Res.HH.Thermal.SH.LPG.SC.AC.Elec</t>
  </si>
  <si>
    <t>EMI.ktCO2.PT.Res.HH.Thermal.SH.LPG.WH</t>
  </si>
  <si>
    <t>EMI.ktCO2.PT.Res.HH.Thermal.SH.LPG.WH.LPG.NoSolar.LPG</t>
  </si>
  <si>
    <t>EMI.ktCO2.PT.Res.HH.Thermal.SH.LPG.WH.LPG.Solar</t>
  </si>
  <si>
    <t>EMI.ktCO2.PT.Res.HH.Thermal.SH.LPG.WH.LPG.Solar.LPG</t>
  </si>
  <si>
    <t>EMI.ktCO2.PT.Res.HH.Thermal.SH.LPG.WH.LPG.Solar.Solar</t>
  </si>
  <si>
    <t>EMI.ktCO2.PT.Res.HH.Thermal.SH.LPG.WH.Elc.NoSolar.Elec</t>
  </si>
  <si>
    <t>EMI.ktCO2.PT.Res.HH.Thermal.SH.LPG.WH.Elc.Solar</t>
  </si>
  <si>
    <t>EMI.ktCO2.PT.Res.HH.Thermal.SH.LPG.WH.Elc.Solar.Elec</t>
  </si>
  <si>
    <t>EMI.ktCO2.PT.Res.HH.Thermal.SH.LPG.WH.Elc.Solar.Solar</t>
  </si>
  <si>
    <t>EMI.ktCO2.PT.Res.HH.Thermal.SH.LPG.CO</t>
  </si>
  <si>
    <t>EMI.ktCO2.PT.Res.HH.Thermal.SH.LPG.CO.LPG.LPG</t>
  </si>
  <si>
    <t>EMI.ktCO2.PT.Res.HH.Thermal.SH.LPG.CO.Elc.Elec</t>
  </si>
  <si>
    <t>EMI.ktCO2.PT.Res.HH.Thermal.SH.Oil</t>
  </si>
  <si>
    <t>EMI.ktCO2.PT.Res.HH.Thermal.SH.Oil.SH</t>
  </si>
  <si>
    <t>EMI.ktCO2.PT.Res.HH.Thermal.SH.Oil.SH.Oil</t>
  </si>
  <si>
    <t>EMI.ktCO2.PT.Res.HH.Thermal.SH.Oil.SH.Elec</t>
  </si>
  <si>
    <t>EMI.ktCO2.PT.Res.HH.Thermal.SH.Oil.SC</t>
  </si>
  <si>
    <t>EMI.ktCO2.PT.Res.HH.Thermal.SH.Oil.SC.AC.Elec</t>
  </si>
  <si>
    <t>EMI.ktCO2.PT.Res.HH.Thermal.SH.Oil.WH</t>
  </si>
  <si>
    <t>EMI.ktCO2.PT.Res.HH.Thermal.SH.Oil.WH.Oil.NoSolar.Oil</t>
  </si>
  <si>
    <t>EMI.ktCO2.PT.Res.HH.Thermal.SH.Oil.WH.Oil.Solar</t>
  </si>
  <si>
    <t>EMI.ktCO2.PT.Res.HH.Thermal.SH.Oil.WH.Oil.Solar.Oil</t>
  </si>
  <si>
    <t>EMI.ktCO2.PT.Res.HH.Thermal.SH.Oil.WH.Oil.Solar.Solar</t>
  </si>
  <si>
    <t>EMI.ktCO2.PT.Res.HH.Thermal.SH.Oil.WH.Elc.NoSolar.Elec</t>
  </si>
  <si>
    <t>EMI.ktCO2.PT.Res.HH.Thermal.SH.Oil.WH.Elc.Solar</t>
  </si>
  <si>
    <t>EMI.ktCO2.PT.Res.HH.Thermal.SH.Oil.WH.Elc.Solar.Elec</t>
  </si>
  <si>
    <t>EMI.ktCO2.PT.Res.HH.Thermal.SH.Oil.WH.Elc.Solar.Solar</t>
  </si>
  <si>
    <t>EMI.ktCO2.PT.Res.HH.Thermal.SH.Oil.CO</t>
  </si>
  <si>
    <t>EMI.ktCO2.PT.Res.HH.Thermal.SH.Oil.CO.LPG.LPG</t>
  </si>
  <si>
    <t>EMI.ktCO2.PT.Res.HH.Thermal.SH.Oil.CO.Elc.Elec</t>
  </si>
  <si>
    <t>EMI.ktCO2.PT.Res.HH.Thermal.SH.Gas</t>
  </si>
  <si>
    <t>EMI.ktCO2.PT.Res.HH.Thermal.SH.Gas.SH</t>
  </si>
  <si>
    <t>EMI.ktCO2.PT.Res.HH.Thermal.SH.Gas.SH.Gas</t>
  </si>
  <si>
    <t>EMI.ktCO2.PT.Res.HH.Thermal.SH.Gas.SH.Elec</t>
  </si>
  <si>
    <t>EMI.ktCO2.PT.Res.HH.Thermal.SH.Gas.SC</t>
  </si>
  <si>
    <t>EMI.ktCO2.PT.Res.HH.Thermal.SH.Gas.SC.AC.Elec</t>
  </si>
  <si>
    <t>EMI.ktCO2.PT.Res.HH.Thermal.SH.Gas.WH</t>
  </si>
  <si>
    <t>EMI.ktCO2.PT.Res.HH.Thermal.SH.Gas.WH.Gas.NoSolar.Gas</t>
  </si>
  <si>
    <t>EMI.ktCO2.PT.Res.HH.Thermal.SH.Gas.WH.Gas.Solar</t>
  </si>
  <si>
    <t>EMI.ktCO2.PT.Res.HH.Thermal.SH.Gas.WH.Gas.Solar.Gas</t>
  </si>
  <si>
    <t>EMI.ktCO2.PT.Res.HH.Thermal.SH.Gas.WH.Gas.Solar.Solar</t>
  </si>
  <si>
    <t>EMI.ktCO2.PT.Res.HH.Thermal.SH.Gas.WH.Elc.NoSolar.Elec</t>
  </si>
  <si>
    <t>EMI.ktCO2.PT.Res.HH.Thermal.SH.Gas.WH.Elc.Solar</t>
  </si>
  <si>
    <t>EMI.ktCO2.PT.Res.HH.Thermal.SH.Gas.WH.Elc.Solar.Elec</t>
  </si>
  <si>
    <t>EMI.ktCO2.PT.Res.HH.Thermal.SH.Gas.WH.Elc.Solar.Solar</t>
  </si>
  <si>
    <t>EMI.ktCO2.PT.Res.HH.Thermal.SH.Gas.CO</t>
  </si>
  <si>
    <t>EMI.ktCO2.PT.Res.HH.Thermal.SH.Gas.CO.Gas.Gas</t>
  </si>
  <si>
    <t>EMI.ktCO2.PT.Res.HH.Thermal.SH.Gas.CO.Elc.Elec</t>
  </si>
  <si>
    <t>EMI.ktCO2.PT.Res.HH.Thermal.SH.Biomass</t>
  </si>
  <si>
    <t>EMI.ktCO2.PT.Res.HH.Thermal.SH.Biomass.SH</t>
  </si>
  <si>
    <t>EMI.ktCO2.PT.Res.HH.Thermal.SH.Biomass.SH.Biomass</t>
  </si>
  <si>
    <t>EMI.ktCO2.PT.Res.HH.Thermal.SH.Biomass.SH.Elec</t>
  </si>
  <si>
    <t>EMI.ktCO2.PT.Res.HH.Thermal.SH.Biomass.SC</t>
  </si>
  <si>
    <t>EMI.ktCO2.PT.Res.HH.Thermal.SH.Biomass.SC.AC.Elec</t>
  </si>
  <si>
    <t>EMI.ktCO2.PT.Res.HH.Thermal.SH.Biomass.WH</t>
  </si>
  <si>
    <t>EMI.ktCO2.PT.Res.HH.Thermal.SH.Biomass.WH.Biomass.NoSolar.Biomass</t>
  </si>
  <si>
    <t>EMI.ktCO2.PT.Res.HH.Thermal.SH.Biomass.WH.Biomass.Solar</t>
  </si>
  <si>
    <t>EMI.ktCO2.PT.Res.HH.Thermal.SH.Biomass.WH.Biomass.Solar.Biomass</t>
  </si>
  <si>
    <t>EMI.ktCO2.PT.Res.HH.Thermal.SH.Biomass.WH.Biomass.Solar.Solar</t>
  </si>
  <si>
    <t>EMI.ktCO2.PT.Res.HH.Thermal.SH.Biomass.WH.LPG.NoSolar.LPG</t>
  </si>
  <si>
    <t>EMI.ktCO2.PT.Res.HH.Thermal.SH.Biomass.WH.LPG.Solar</t>
  </si>
  <si>
    <t>EMI.ktCO2.PT.Res.HH.Thermal.SH.Biomass.WH.LPG.Solar.LPG</t>
  </si>
  <si>
    <t>EMI.ktCO2.PT.Res.HH.Thermal.SH.Biomass.WH.LPG.Solar.Solar</t>
  </si>
  <si>
    <t>EMI.ktCO2.PT.Res.HH.Thermal.SH.Biomass.WH.Elc.NoSolar.Elec</t>
  </si>
  <si>
    <t>EMI.ktCO2.PT.Res.HH.Thermal.SH.Biomass.WH.Elc.Solar</t>
  </si>
  <si>
    <t>EMI.ktCO2.PT.Res.HH.Thermal.SH.Biomass.WH.Elc.Solar.Elec</t>
  </si>
  <si>
    <t>EMI.ktCO2.PT.Res.HH.Thermal.SH.Biomass.WH.Elc.Solar.Solar</t>
  </si>
  <si>
    <t>EMI.ktCO2.PT.Res.HH.Thermal.SH.Biomass.CO</t>
  </si>
  <si>
    <t>EMI.ktCO2.PT.Res.HH.Thermal.SH.Biomass.CO.Biomass.Biomass</t>
  </si>
  <si>
    <t>EMI.ktCO2.PT.Res.HH.Thermal.SH.Biomass.CO.LPG.LPG</t>
  </si>
  <si>
    <t>EMI.ktCO2.PT.Res.HH.Thermal.SH.Biomass.CO.Elc.Elec</t>
  </si>
  <si>
    <t>EMI.ktCO2.PT.Res.HH.Thermal.SH.Geo</t>
  </si>
  <si>
    <t>EMI.ktCO2.PT.Res.HH.Thermal.SH.Geo.SH</t>
  </si>
  <si>
    <t>EMI.ktCO2.PT.Res.HH.Thermal.SH.Geo.SH.Geo</t>
  </si>
  <si>
    <t>EMI.ktCO2.PT.Res.HH.Thermal.SH.Geo.SH.Elec</t>
  </si>
  <si>
    <t>EMI.ktCO2.PT.Res.HH.Thermal.SH.Geo.SC</t>
  </si>
  <si>
    <t>EMI.ktCO2.PT.Res.HH.Thermal.SH.Geo.SC.AC.Elec</t>
  </si>
  <si>
    <t>EMI.ktCO2.PT.Res.HH.Thermal.SH.Geo.WH</t>
  </si>
  <si>
    <t>EMI.ktCO2.PT.Res.HH.Thermal.SH.Geo.WH.Geo.NoSolar.Geo</t>
  </si>
  <si>
    <t>EMI.ktCO2.PT.Res.HH.Thermal.SH.Geo.WH.Geo.Solar</t>
  </si>
  <si>
    <t>EMI.ktCO2.PT.Res.HH.Thermal.SH.Geo.WH.Geo.Solar.Geo</t>
  </si>
  <si>
    <t>EMI.ktCO2.PT.Res.HH.Thermal.SH.Geo.WH.Geo.Solar.Solar</t>
  </si>
  <si>
    <t>EMI.ktCO2.PT.Res.HH.Thermal.SH.Geo.WH.Elc.NoSolar.Elec</t>
  </si>
  <si>
    <t>EMI.ktCO2.PT.Res.HH.Thermal.SH.Geo.WH.Elc.Solar</t>
  </si>
  <si>
    <t>EMI.ktCO2.PT.Res.HH.Thermal.SH.Geo.WH.Elc.Solar.Elec</t>
  </si>
  <si>
    <t>EMI.ktCO2.PT.Res.HH.Thermal.SH.Geo.WH.Elc.Solar.Solar</t>
  </si>
  <si>
    <t>EMI.ktCO2.PT.Res.HH.Thermal.SH.Geo.CO</t>
  </si>
  <si>
    <t>EMI.ktCO2.PT.Res.HH.Thermal.SH.Geo.CO.LPG.LPG</t>
  </si>
  <si>
    <t>EMI.ktCO2.PT.Res.HH.Thermal.SH.Geo.CO.Elc.Elec</t>
  </si>
  <si>
    <t>EMI.ktCO2.PT.Res.HH.Thermal.SH.DistrHeat</t>
  </si>
  <si>
    <t>EMI.ktCO2.PT.Res.HH.Thermal.SH.DistrHeat.SH</t>
  </si>
  <si>
    <t>EMI.ktCO2.PT.Res.HH.Thermal.SH.DistrHeat.SH.Steam_Distr</t>
  </si>
  <si>
    <t>EMI.ktCO2.PT.Res.HH.Thermal.SH.DistrHeat.SH.Elec</t>
  </si>
  <si>
    <t>EMI.ktCO2.PT.Res.HH.Thermal.SH.DistrHeat.SC</t>
  </si>
  <si>
    <t>EMI.ktCO2.PT.Res.HH.Thermal.SH.DistrHeat.SC.AC.Elec</t>
  </si>
  <si>
    <t>EMI.ktCO2.PT.Res.HH.Thermal.SH.DistrHeat.WH</t>
  </si>
  <si>
    <t>EMI.ktCO2.PT.Res.HH.Thermal.SH.DistrHeat.WH.DistrHeat.NoSolar.Steam_Distr</t>
  </si>
  <si>
    <t>EMI.ktCO2.PT.Res.HH.Thermal.SH.DistrHeat.WH.DistrHeat.Solar</t>
  </si>
  <si>
    <t>EMI.ktCO2.PT.Res.HH.Thermal.SH.DistrHeat.WH.DistrHeat.Solar.Steam_Distr</t>
  </si>
  <si>
    <t>EMI.ktCO2.PT.Res.HH.Thermal.SH.DistrHeat.WH.DistrHeat.Solar.Solar</t>
  </si>
  <si>
    <t>EMI.ktCO2.PT.Res.HH.Thermal.SH.DistrHeat.WH.Elc.NoSolar.Elec</t>
  </si>
  <si>
    <t>EMI.ktCO2.PT.Res.HH.Thermal.SH.DistrHeat.WH.Elc.Solar</t>
  </si>
  <si>
    <t>EMI.ktCO2.PT.Res.HH.Thermal.SH.DistrHeat.WH.Elc.Solar.Elec</t>
  </si>
  <si>
    <t>EMI.ktCO2.PT.Res.HH.Thermal.SH.DistrHeat.WH.Elc.Solar.Solar</t>
  </si>
  <si>
    <t>EMI.ktCO2.PT.Res.HH.Thermal.SH.DistrHeat.CO</t>
  </si>
  <si>
    <t>EMI.ktCO2.PT.Res.HH.Thermal.SH.DistrHeat.CO.LPG.LPG</t>
  </si>
  <si>
    <t>EMI.ktCO2.PT.Res.HH.Thermal.SH.DistrHeat.CO.Elc.Elec</t>
  </si>
  <si>
    <t>EMI.ktCO2.PT.Res.HH.Thermal.SH.AdvElc</t>
  </si>
  <si>
    <t>EMI.ktCO2.PT.Res.HH.Thermal.SH.AdvElc.SH</t>
  </si>
  <si>
    <t>EMI.ktCO2.PT.Res.HH.Thermal.SH.AdvElc.SH.Elec</t>
  </si>
  <si>
    <t>EMI.ktCO2.PT.Res.HH.Thermal.SH.AdvElc.SC</t>
  </si>
  <si>
    <t>EMI.ktCO2.PT.Res.HH.Thermal.SH.AdvElc.SC.AC.Elec</t>
  </si>
  <si>
    <t>EMI.ktCO2.PT.Res.HH.Thermal.SH.AdvElc.WH</t>
  </si>
  <si>
    <t>EMI.ktCO2.PT.Res.HH.Thermal.SH.AdvElc.WH.LPG.NoSolar.LPG</t>
  </si>
  <si>
    <t>EMI.ktCO2.PT.Res.HH.Thermal.SH.AdvElc.WH.LPG.Solar</t>
  </si>
  <si>
    <t>EMI.ktCO2.PT.Res.HH.Thermal.SH.AdvElc.WH.LPG.Solar.LPG</t>
  </si>
  <si>
    <t>EMI.ktCO2.PT.Res.HH.Thermal.SH.AdvElc.WH.LPG.Solar.Solar</t>
  </si>
  <si>
    <t>EMI.ktCO2.PT.Res.HH.Thermal.SH.AdvElc.WH.Elc.NoSolar.Elec</t>
  </si>
  <si>
    <t>EMI.ktCO2.PT.Res.HH.Thermal.SH.AdvElc.WH.Elc.Solar</t>
  </si>
  <si>
    <t>EMI.ktCO2.PT.Res.HH.Thermal.SH.AdvElc.WH.Elc.Solar.Elec</t>
  </si>
  <si>
    <t>EMI.ktCO2.PT.Res.HH.Thermal.SH.AdvElc.WH.Elc.Solar.Solar</t>
  </si>
  <si>
    <t>EMI.ktCO2.PT.Res.HH.Thermal.SH.AdvElc.CO</t>
  </si>
  <si>
    <t>EMI.ktCO2.PT.Res.HH.Thermal.SH.AdvElc.CO.LPG.LPG</t>
  </si>
  <si>
    <t>EMI.ktCO2.PT.Res.HH.Thermal.SH.AdvElc.CO.Elc.Elec</t>
  </si>
  <si>
    <t>EMI.ktCO2.PT.Res.HH.Thermal.SH.ConvElc</t>
  </si>
  <si>
    <t>EMI.ktCO2.PT.Res.HH.Thermal.SH.ConvElc.SH</t>
  </si>
  <si>
    <t>EMI.ktCO2.PT.Res.HH.Thermal.SH.ConvElc.SH.Elec</t>
  </si>
  <si>
    <t>EMI.ktCO2.PT.Res.HH.Thermal.SH.ConvElc.SC</t>
  </si>
  <si>
    <t>EMI.ktCO2.PT.Res.HH.Thermal.SH.ConvElc.SC.AC.Elec</t>
  </si>
  <si>
    <t>EMI.ktCO2.PT.Res.HH.Thermal.SH.ConvElc.WH</t>
  </si>
  <si>
    <t>EMI.ktCO2.PT.Res.HH.Thermal.SH.ConvElc.WH.LPG.NoSolar.LPG</t>
  </si>
  <si>
    <t>EMI.ktCO2.PT.Res.HH.Thermal.SH.ConvElc.WH.LPG.Solar</t>
  </si>
  <si>
    <t>EMI.ktCO2.PT.Res.HH.Thermal.SH.ConvElc.WH.LPG.Solar.LPG</t>
  </si>
  <si>
    <t>EMI.ktCO2.PT.Res.HH.Thermal.SH.ConvElc.WH.LPG.Solar.Solar</t>
  </si>
  <si>
    <t>EMI.ktCO2.PT.Res.HH.Thermal.SH.ConvElc.WH.Elc.NoSolar.Elec</t>
  </si>
  <si>
    <t>EMI.ktCO2.PT.Res.HH.Thermal.SH.ConvElc.WH.Elc.Solar</t>
  </si>
  <si>
    <t>EMI.ktCO2.PT.Res.HH.Thermal.SH.ConvElc.WH.Elc.Solar.Elec</t>
  </si>
  <si>
    <t>EMI.ktCO2.PT.Res.HH.Thermal.SH.ConvElc.WH.Elc.Solar.Solar</t>
  </si>
  <si>
    <t>EMI.ktCO2.PT.Res.HH.Thermal.SH.ConvElc.CO</t>
  </si>
  <si>
    <t>EMI.ktCO2.PT.Res.HH.Thermal.SH.ConvElc.CO.LPG.LPG</t>
  </si>
  <si>
    <t>EMI.ktCO2.PT.Res.HH.Thermal.SH.ConvElc.CO.Elc.Elec</t>
  </si>
  <si>
    <t>PT - Final energy consumption per household (detailed structure)</t>
  </si>
  <si>
    <t>FEC_per_household.kWh.PT.Res.HH.Thermal.SH.Solids</t>
  </si>
  <si>
    <t>FEC_per_household.kWh.PT.Res.HH.Thermal.SH.Solids.SH</t>
  </si>
  <si>
    <t>FEC_per_household.kWh.PT.Res.HH.Thermal.SH.Solids.SH.Solids</t>
  </si>
  <si>
    <t>FEC_per_household.kWh.PT.Res.HH.Thermal.SH.Solids.SH.Elec</t>
  </si>
  <si>
    <t>FEC_per_household.kWh.PT.Res.HH.Thermal.SH.Solids.SC</t>
  </si>
  <si>
    <t>FEC_per_household.kWh.PT.Res.HH.Thermal.SH.Solids.SC.AC.Elec</t>
  </si>
  <si>
    <t>FEC_per_household.kWh.PT.Res.HH.Thermal.SH.Solids.WH</t>
  </si>
  <si>
    <t>FEC_per_household.kWh.PT.Res.HH.Thermal.SH.Solids.WH.Solids.NoSolar.Solids</t>
  </si>
  <si>
    <t>FEC_per_household.kWh.PT.Res.HH.Thermal.SH.Solids.WH.LPG.NoSolar.LPG</t>
  </si>
  <si>
    <t>FEC_per_household.kWh.PT.Res.HH.Thermal.SH.Solids.WH.LPG.Solar</t>
  </si>
  <si>
    <t>FEC_per_household.kWh.PT.Res.HH.Thermal.SH.Solids.WH.LPG.Solar.LPG</t>
  </si>
  <si>
    <t>FEC_per_household.kWh.PT.Res.HH.Thermal.SH.Solids.WH.LPG.Solar.Solar</t>
  </si>
  <si>
    <t>FEC_per_household.kWh.PT.Res.HH.Thermal.SH.Solids.WH.Elc.NoSolar.Elec</t>
  </si>
  <si>
    <t>FEC_per_household.kWh.PT.Res.HH.Thermal.SH.Solids.WH.Elc.Solar</t>
  </si>
  <si>
    <t>FEC_per_household.kWh.PT.Res.HH.Thermal.SH.Solids.WH.Elc.Solar.Elec</t>
  </si>
  <si>
    <t>FEC_per_household.kWh.PT.Res.HH.Thermal.SH.Solids.WH.Elc.Solar.Solar</t>
  </si>
  <si>
    <t>FEC_per_household.kWh.PT.Res.HH.Thermal.SH.Solids.CO</t>
  </si>
  <si>
    <t>FEC_per_household.kWh.PT.Res.HH.Thermal.SH.Solids.CO.Solids.Solids</t>
  </si>
  <si>
    <t>FEC_per_household.kWh.PT.Res.HH.Thermal.SH.Solids.CO.LPG.LPG</t>
  </si>
  <si>
    <t>FEC_per_household.kWh.PT.Res.HH.Thermal.SH.Solids.CO.Elc.Elec</t>
  </si>
  <si>
    <t>FEC_per_household.kWh.PT.Res.HH.Thermal.SH.LPG</t>
  </si>
  <si>
    <t>FEC_per_household.kWh.PT.Res.HH.Thermal.SH.LPG.SH</t>
  </si>
  <si>
    <t>FEC_per_household.kWh.PT.Res.HH.Thermal.SH.LPG.SH.LPG</t>
  </si>
  <si>
    <t>FEC_per_household.kWh.PT.Res.HH.Thermal.SH.LPG.SH.Elec</t>
  </si>
  <si>
    <t>FEC_per_household.kWh.PT.Res.HH.Thermal.SH.LPG.SC</t>
  </si>
  <si>
    <t>FEC_per_household.kWh.PT.Res.HH.Thermal.SH.LPG.SC.AC.Elec</t>
  </si>
  <si>
    <t>FEC_per_household.kWh.PT.Res.HH.Thermal.SH.LPG.WH</t>
  </si>
  <si>
    <t>FEC_per_household.kWh.PT.Res.HH.Thermal.SH.LPG.WH.LPG.NoSolar.LPG</t>
  </si>
  <si>
    <t>FEC_per_household.kWh.PT.Res.HH.Thermal.SH.LPG.WH.LPG.Solar</t>
  </si>
  <si>
    <t>FEC_per_household.kWh.PT.Res.HH.Thermal.SH.LPG.WH.LPG.Solar.LPG</t>
  </si>
  <si>
    <t>FEC_per_household.kWh.PT.Res.HH.Thermal.SH.LPG.WH.LPG.Solar.Solar</t>
  </si>
  <si>
    <t>FEC_per_household.kWh.PT.Res.HH.Thermal.SH.LPG.WH.Elc.NoSolar.Elec</t>
  </si>
  <si>
    <t>FEC_per_household.kWh.PT.Res.HH.Thermal.SH.LPG.WH.Elc.Solar</t>
  </si>
  <si>
    <t>FEC_per_household.kWh.PT.Res.HH.Thermal.SH.LPG.WH.Elc.Solar.Elec</t>
  </si>
  <si>
    <t>FEC_per_household.kWh.PT.Res.HH.Thermal.SH.LPG.WH.Elc.Solar.Solar</t>
  </si>
  <si>
    <t>FEC_per_household.kWh.PT.Res.HH.Thermal.SH.LPG.CO</t>
  </si>
  <si>
    <t>FEC_per_household.kWh.PT.Res.HH.Thermal.SH.LPG.CO.LPG.LPG</t>
  </si>
  <si>
    <t>FEC_per_household.kWh.PT.Res.HH.Thermal.SH.LPG.CO.Elc.Elec</t>
  </si>
  <si>
    <t>FEC_per_household.kWh.PT.Res.HH.Thermal.SH.Oil</t>
  </si>
  <si>
    <t>FEC_per_household.kWh.PT.Res.HH.Thermal.SH.Oil.SH</t>
  </si>
  <si>
    <t>FEC_per_household.kWh.PT.Res.HH.Thermal.SH.Oil.SH.Oil</t>
  </si>
  <si>
    <t>FEC_per_household.kWh.PT.Res.HH.Thermal.SH.Oil.SH.Elec</t>
  </si>
  <si>
    <t>FEC_per_household.kWh.PT.Res.HH.Thermal.SH.Oil.SC</t>
  </si>
  <si>
    <t>FEC_per_household.kWh.PT.Res.HH.Thermal.SH.Oil.SC.AC.Elec</t>
  </si>
  <si>
    <t>FEC_per_household.kWh.PT.Res.HH.Thermal.SH.Oil.WH</t>
  </si>
  <si>
    <t>FEC_per_household.kWh.PT.Res.HH.Thermal.SH.Oil.WH.Oil.NoSolar.Oil</t>
  </si>
  <si>
    <t>FEC_per_household.kWh.PT.Res.HH.Thermal.SH.Oil.WH.Oil.Solar</t>
  </si>
  <si>
    <t>FEC_per_household.kWh.PT.Res.HH.Thermal.SH.Oil.WH.Oil.Solar.Oil</t>
  </si>
  <si>
    <t>FEC_per_household.kWh.PT.Res.HH.Thermal.SH.Oil.WH.Oil.Solar.Solar</t>
  </si>
  <si>
    <t>FEC_per_household.kWh.PT.Res.HH.Thermal.SH.Oil.WH.Elc.NoSolar.Elec</t>
  </si>
  <si>
    <t>FEC_per_household.kWh.PT.Res.HH.Thermal.SH.Oil.WH.Elc.Solar</t>
  </si>
  <si>
    <t>FEC_per_household.kWh.PT.Res.HH.Thermal.SH.Oil.WH.Elc.Solar.Elec</t>
  </si>
  <si>
    <t>FEC_per_household.kWh.PT.Res.HH.Thermal.SH.Oil.WH.Elc.Solar.Solar</t>
  </si>
  <si>
    <t>FEC_per_household.kWh.PT.Res.HH.Thermal.SH.Oil.CO</t>
  </si>
  <si>
    <t>FEC_per_household.kWh.PT.Res.HH.Thermal.SH.Oil.CO.LPG.LPG</t>
  </si>
  <si>
    <t>FEC_per_household.kWh.PT.Res.HH.Thermal.SH.Oil.CO.Elc.Elec</t>
  </si>
  <si>
    <t>FEC_per_household.kWh.PT.Res.HH.Thermal.SH.Gas</t>
  </si>
  <si>
    <t>FEC_per_household.kWh.PT.Res.HH.Thermal.SH.Gas.SH</t>
  </si>
  <si>
    <t>FEC_per_household.kWh.PT.Res.HH.Thermal.SH.Gas.SH.Gas</t>
  </si>
  <si>
    <t>FEC_per_household.kWh.PT.Res.HH.Thermal.SH.Gas.SH.Elec</t>
  </si>
  <si>
    <t>FEC_per_household.kWh.PT.Res.HH.Thermal.SH.Gas.SC</t>
  </si>
  <si>
    <t>FEC_per_household.kWh.PT.Res.HH.Thermal.SH.Gas.SC.AC.Elec</t>
  </si>
  <si>
    <t>FEC_per_household.kWh.PT.Res.HH.Thermal.SH.Gas.WH</t>
  </si>
  <si>
    <t>FEC_per_household.kWh.PT.Res.HH.Thermal.SH.Gas.WH.Gas.NoSolar.Gas</t>
  </si>
  <si>
    <t>FEC_per_household.kWh.PT.Res.HH.Thermal.SH.Gas.WH.Gas.Solar</t>
  </si>
  <si>
    <t>FEC_per_household.kWh.PT.Res.HH.Thermal.SH.Gas.WH.Gas.Solar.Gas</t>
  </si>
  <si>
    <t>FEC_per_household.kWh.PT.Res.HH.Thermal.SH.Gas.WH.Gas.Solar.Solar</t>
  </si>
  <si>
    <t>FEC_per_household.kWh.PT.Res.HH.Thermal.SH.Gas.WH.Elc.NoSolar.Elec</t>
  </si>
  <si>
    <t>FEC_per_household.kWh.PT.Res.HH.Thermal.SH.Gas.WH.Elc.Solar</t>
  </si>
  <si>
    <t>FEC_per_household.kWh.PT.Res.HH.Thermal.SH.Gas.WH.Elc.Solar.Elec</t>
  </si>
  <si>
    <t>FEC_per_household.kWh.PT.Res.HH.Thermal.SH.Gas.WH.Elc.Solar.Solar</t>
  </si>
  <si>
    <t>FEC_per_household.kWh.PT.Res.HH.Thermal.SH.Gas.CO</t>
  </si>
  <si>
    <t>FEC_per_household.kWh.PT.Res.HH.Thermal.SH.Gas.CO.Gas.Gas</t>
  </si>
  <si>
    <t>FEC_per_household.kWh.PT.Res.HH.Thermal.SH.Gas.CO.Elc.Elec</t>
  </si>
  <si>
    <t>FEC_per_household.kWh.PT.Res.HH.Thermal.SH.Biomass</t>
  </si>
  <si>
    <t>FEC_per_household.kWh.PT.Res.HH.Thermal.SH.Biomass.SH</t>
  </si>
  <si>
    <t>FEC_per_household.kWh.PT.Res.HH.Thermal.SH.Biomass.SH.Biomass</t>
  </si>
  <si>
    <t>FEC_per_household.kWh.PT.Res.HH.Thermal.SH.Biomass.SH.Elec</t>
  </si>
  <si>
    <t>FEC_per_household.kWh.PT.Res.HH.Thermal.SH.Biomass.SC</t>
  </si>
  <si>
    <t>FEC_per_household.kWh.PT.Res.HH.Thermal.SH.Biomass.SC.AC.Elec</t>
  </si>
  <si>
    <t>FEC_per_household.kWh.PT.Res.HH.Thermal.SH.Biomass.WH</t>
  </si>
  <si>
    <t>FEC_per_household.kWh.PT.Res.HH.Thermal.SH.Biomass.WH.Biomass.NoSolar.Biomass</t>
  </si>
  <si>
    <t>FEC_per_household.kWh.PT.Res.HH.Thermal.SH.Biomass.WH.Biomass.Solar</t>
  </si>
  <si>
    <t>FEC_per_household.kWh.PT.Res.HH.Thermal.SH.Biomass.WH.Biomass.Solar.Biomass</t>
  </si>
  <si>
    <t>FEC_per_household.kWh.PT.Res.HH.Thermal.SH.Biomass.WH.Biomass.Solar.Solar</t>
  </si>
  <si>
    <t>FEC_per_household.kWh.PT.Res.HH.Thermal.SH.Biomass.WH.LPG.NoSolar.LPG</t>
  </si>
  <si>
    <t>FEC_per_household.kWh.PT.Res.HH.Thermal.SH.Biomass.WH.LPG.Solar</t>
  </si>
  <si>
    <t>FEC_per_household.kWh.PT.Res.HH.Thermal.SH.Biomass.WH.LPG.Solar.LPG</t>
  </si>
  <si>
    <t>FEC_per_household.kWh.PT.Res.HH.Thermal.SH.Biomass.WH.LPG.Solar.Solar</t>
  </si>
  <si>
    <t>FEC_per_household.kWh.PT.Res.HH.Thermal.SH.Biomass.WH.Elc.NoSolar.Elec</t>
  </si>
  <si>
    <t>FEC_per_household.kWh.PT.Res.HH.Thermal.SH.Biomass.WH.Elc.Solar</t>
  </si>
  <si>
    <t>FEC_per_household.kWh.PT.Res.HH.Thermal.SH.Biomass.WH.Elc.Solar.Elec</t>
  </si>
  <si>
    <t>FEC_per_household.kWh.PT.Res.HH.Thermal.SH.Biomass.WH.Elc.Solar.Solar</t>
  </si>
  <si>
    <t>FEC_per_household.kWh.PT.Res.HH.Thermal.SH.Biomass.CO</t>
  </si>
  <si>
    <t>FEC_per_household.kWh.PT.Res.HH.Thermal.SH.Biomass.CO.Biomass.Biomass</t>
  </si>
  <si>
    <t>FEC_per_household.kWh.PT.Res.HH.Thermal.SH.Biomass.CO.LPG.LPG</t>
  </si>
  <si>
    <t>FEC_per_household.kWh.PT.Res.HH.Thermal.SH.Biomass.CO.Elc.Elec</t>
  </si>
  <si>
    <t>FEC_per_household.kWh.PT.Res.HH.Thermal.SH.Geo</t>
  </si>
  <si>
    <t>FEC_per_household.kWh.PT.Res.HH.Thermal.SH.Geo.SH</t>
  </si>
  <si>
    <t>FEC_per_household.kWh.PT.Res.HH.Thermal.SH.Geo.SH.Geo</t>
  </si>
  <si>
    <t>FEC_per_household.kWh.PT.Res.HH.Thermal.SH.Geo.SH.Elec</t>
  </si>
  <si>
    <t>FEC_per_household.kWh.PT.Res.HH.Thermal.SH.Geo.SC</t>
  </si>
  <si>
    <t>FEC_per_household.kWh.PT.Res.HH.Thermal.SH.Geo.SC.AC.Elec</t>
  </si>
  <si>
    <t>FEC_per_household.kWh.PT.Res.HH.Thermal.SH.Geo.WH</t>
  </si>
  <si>
    <t>FEC_per_household.kWh.PT.Res.HH.Thermal.SH.Geo.WH.Geo.NoSolar.Geo</t>
  </si>
  <si>
    <t>FEC_per_household.kWh.PT.Res.HH.Thermal.SH.Geo.WH.Geo.Solar</t>
  </si>
  <si>
    <t>FEC_per_household.kWh.PT.Res.HH.Thermal.SH.Geo.WH.Geo.Solar.Geo</t>
  </si>
  <si>
    <t>FEC_per_household.kWh.PT.Res.HH.Thermal.SH.Geo.WH.Geo.Solar.Solar</t>
  </si>
  <si>
    <t>FEC_per_household.kWh.PT.Res.HH.Thermal.SH.Geo.WH.Elc.NoSolar.Elec</t>
  </si>
  <si>
    <t>FEC_per_household.kWh.PT.Res.HH.Thermal.SH.Geo.WH.Elc.Solar</t>
  </si>
  <si>
    <t>FEC_per_household.kWh.PT.Res.HH.Thermal.SH.Geo.WH.Elc.Solar.Elec</t>
  </si>
  <si>
    <t>FEC_per_household.kWh.PT.Res.HH.Thermal.SH.Geo.WH.Elc.Solar.Solar</t>
  </si>
  <si>
    <t>FEC_per_household.kWh.PT.Res.HH.Thermal.SH.Geo.CO</t>
  </si>
  <si>
    <t>FEC_per_household.kWh.PT.Res.HH.Thermal.SH.Geo.CO.LPG.LPG</t>
  </si>
  <si>
    <t>FEC_per_household.kWh.PT.Res.HH.Thermal.SH.Geo.CO.Elc.Elec</t>
  </si>
  <si>
    <t>FEC_per_household.kWh.PT.Res.HH.Thermal.SH.DistrHeat</t>
  </si>
  <si>
    <t>FEC_per_household.kWh.PT.Res.HH.Thermal.SH.DistrHeat.SH</t>
  </si>
  <si>
    <t>FEC_per_household.kWh.PT.Res.HH.Thermal.SH.DistrHeat.SH.Steam_Distr</t>
  </si>
  <si>
    <t>FEC_per_household.kWh.PT.Res.HH.Thermal.SH.DistrHeat.SH.Elec</t>
  </si>
  <si>
    <t>FEC_per_household.kWh.PT.Res.HH.Thermal.SH.DistrHeat.SC</t>
  </si>
  <si>
    <t>FEC_per_household.kWh.PT.Res.HH.Thermal.SH.DistrHeat.SC.AC.Elec</t>
  </si>
  <si>
    <t>FEC_per_household.kWh.PT.Res.HH.Thermal.SH.DistrHeat.WH</t>
  </si>
  <si>
    <t>FEC_per_household.kWh.PT.Res.HH.Thermal.SH.DistrHeat.WH.DistrHeat.NoSolar.Steam_Distr</t>
  </si>
  <si>
    <t>FEC_per_household.kWh.PT.Res.HH.Thermal.SH.DistrHeat.WH.DistrHeat.Solar</t>
  </si>
  <si>
    <t>FEC_per_household.kWh.PT.Res.HH.Thermal.SH.DistrHeat.WH.DistrHeat.Solar.Steam_Distr</t>
  </si>
  <si>
    <t>FEC_per_household.kWh.PT.Res.HH.Thermal.SH.DistrHeat.WH.DistrHeat.Solar.Solar</t>
  </si>
  <si>
    <t>FEC_per_household.kWh.PT.Res.HH.Thermal.SH.DistrHeat.WH.Elc.NoSolar.Elec</t>
  </si>
  <si>
    <t>FEC_per_household.kWh.PT.Res.HH.Thermal.SH.DistrHeat.WH.Elc.Solar</t>
  </si>
  <si>
    <t>FEC_per_household.kWh.PT.Res.HH.Thermal.SH.DistrHeat.WH.Elc.Solar.Elec</t>
  </si>
  <si>
    <t>FEC_per_household.kWh.PT.Res.HH.Thermal.SH.DistrHeat.WH.Elc.Solar.Solar</t>
  </si>
  <si>
    <t>FEC_per_household.kWh.PT.Res.HH.Thermal.SH.DistrHeat.CO</t>
  </si>
  <si>
    <t>FEC_per_household.kWh.PT.Res.HH.Thermal.SH.DistrHeat.CO.LPG.LPG</t>
  </si>
  <si>
    <t>FEC_per_household.kWh.PT.Res.HH.Thermal.SH.DistrHeat.CO.Elc.Elec</t>
  </si>
  <si>
    <t>FEC_per_household.kWh.PT.Res.HH.Thermal.SH.AdvElc</t>
  </si>
  <si>
    <t>FEC_per_household.kWh.PT.Res.HH.Thermal.SH.AdvElc.SH</t>
  </si>
  <si>
    <t>FEC_per_household.kWh.PT.Res.HH.Thermal.SH.AdvElc.SH.Elec</t>
  </si>
  <si>
    <t>FEC_per_household.kWh.PT.Res.HH.Thermal.SH.AdvElc.SC</t>
  </si>
  <si>
    <t>FEC_per_household.kWh.PT.Res.HH.Thermal.SH.AdvElc.SC.AC.Elec</t>
  </si>
  <si>
    <t>FEC_per_household.kWh.PT.Res.HH.Thermal.SH.AdvElc.WH</t>
  </si>
  <si>
    <t>FEC_per_household.kWh.PT.Res.HH.Thermal.SH.AdvElc.WH.LPG.NoSolar.LPG</t>
  </si>
  <si>
    <t>FEC_per_household.kWh.PT.Res.HH.Thermal.SH.AdvElc.WH.LPG.Solar</t>
  </si>
  <si>
    <t>FEC_per_household.kWh.PT.Res.HH.Thermal.SH.AdvElc.WH.LPG.Solar.LPG</t>
  </si>
  <si>
    <t>FEC_per_household.kWh.PT.Res.HH.Thermal.SH.AdvElc.WH.LPG.Solar.Solar</t>
  </si>
  <si>
    <t>FEC_per_household.kWh.PT.Res.HH.Thermal.SH.AdvElc.WH.Elc.NoSolar.Elec</t>
  </si>
  <si>
    <t>FEC_per_household.kWh.PT.Res.HH.Thermal.SH.AdvElc.WH.Elc.Solar</t>
  </si>
  <si>
    <t>FEC_per_household.kWh.PT.Res.HH.Thermal.SH.AdvElc.WH.Elc.Solar.Elec</t>
  </si>
  <si>
    <t>FEC_per_household.kWh.PT.Res.HH.Thermal.SH.AdvElc.WH.Elc.Solar.Solar</t>
  </si>
  <si>
    <t>FEC_per_household.kWh.PT.Res.HH.Thermal.SH.AdvElc.CO</t>
  </si>
  <si>
    <t>FEC_per_household.kWh.PT.Res.HH.Thermal.SH.AdvElc.CO.LPG.LPG</t>
  </si>
  <si>
    <t>FEC_per_household.kWh.PT.Res.HH.Thermal.SH.AdvElc.CO.Elc.Elec</t>
  </si>
  <si>
    <t>FEC_per_household.kWh.PT.Res.HH.Thermal.SH.ConvElc</t>
  </si>
  <si>
    <t>FEC_per_household.kWh.PT.Res.HH.Thermal.SH.ConvElc.SH</t>
  </si>
  <si>
    <t>FEC_per_household.kWh.PT.Res.HH.Thermal.SH.ConvElc.SH.Elec</t>
  </si>
  <si>
    <t>FEC_per_household.kWh.PT.Res.HH.Thermal.SH.ConvElc.SC</t>
  </si>
  <si>
    <t>FEC_per_household.kWh.PT.Res.HH.Thermal.SH.ConvElc.SC.AC.Elec</t>
  </si>
  <si>
    <t>FEC_per_household.kWh.PT.Res.HH.Thermal.SH.ConvElc.WH</t>
  </si>
  <si>
    <t>FEC_per_household.kWh.PT.Res.HH.Thermal.SH.ConvElc.WH.LPG.NoSolar.LPG</t>
  </si>
  <si>
    <t>FEC_per_household.kWh.PT.Res.HH.Thermal.SH.ConvElc.WH.LPG.Solar</t>
  </si>
  <si>
    <t>FEC_per_household.kWh.PT.Res.HH.Thermal.SH.ConvElc.WH.LPG.Solar.LPG</t>
  </si>
  <si>
    <t>FEC_per_household.kWh.PT.Res.HH.Thermal.SH.ConvElc.WH.LPG.Solar.Solar</t>
  </si>
  <si>
    <t>FEC_per_household.kWh.PT.Res.HH.Thermal.SH.ConvElc.WH.Elc.NoSolar.Elec</t>
  </si>
  <si>
    <t>FEC_per_household.kWh.PT.Res.HH.Thermal.SH.ConvElc.WH.Elc.Solar</t>
  </si>
  <si>
    <t>FEC_per_household.kWh.PT.Res.HH.Thermal.SH.ConvElc.WH.Elc.Solar.Elec</t>
  </si>
  <si>
    <t>FEC_per_household.kWh.PT.Res.HH.Thermal.SH.ConvElc.WH.Elc.Solar.Solar</t>
  </si>
  <si>
    <t>FEC_per_household.kWh.PT.Res.HH.Thermal.SH.ConvElc.CO</t>
  </si>
  <si>
    <t>FEC_per_household.kWh.PT.Res.HH.Thermal.SH.ConvElc.CO.LPG.LPG</t>
  </si>
  <si>
    <t>FEC_per_household.kWh.PT.Res.HH.Thermal.SH.ConvElc.CO.Elc.Elec</t>
  </si>
  <si>
    <t>PT - Thermal energy service per household (detailed structure)</t>
  </si>
  <si>
    <t>TES_per_household.kWh.PT.Res.HH.Thermal.SH.Solids</t>
  </si>
  <si>
    <t>TES_per_household.kWh.PT.Res.HH.Thermal.SH.Solids.SH</t>
  </si>
  <si>
    <t>TES_per_household.kWh.PT.Res.HH.Thermal.SH.Solids.SH.Solids</t>
  </si>
  <si>
    <t>TES_per_household.kWh.PT.Res.HH.Thermal.SH.Solids.SH.Elec</t>
  </si>
  <si>
    <t>TES_per_household.kWh.PT.Res.HH.Thermal.SH.Solids.SC</t>
  </si>
  <si>
    <t>TES_per_household.kWh.PT.Res.HH.Thermal.SH.Solids.SC.AC.Elec</t>
  </si>
  <si>
    <t>TES_per_household.kWh.PT.Res.HH.Thermal.SH.Solids.WH</t>
  </si>
  <si>
    <t>TES_per_household.kWh.PT.Res.HH.Thermal.SH.Solids.WH.Solids.NoSolar.Solids</t>
  </si>
  <si>
    <t>TES_per_household.kWh.PT.Res.HH.Thermal.SH.Solids.WH.LPG.NoSolar.LPG</t>
  </si>
  <si>
    <t>TES_per_household.kWh.PT.Res.HH.Thermal.SH.Solids.WH.LPG.Solar</t>
  </si>
  <si>
    <t>TES_per_household.kWh.PT.Res.HH.Thermal.SH.Solids.WH.LPG.Solar.LPG</t>
  </si>
  <si>
    <t>TES_per_household.kWh.PT.Res.HH.Thermal.SH.Solids.WH.LPG.Solar.Solar</t>
  </si>
  <si>
    <t>TES_per_household.kWh.PT.Res.HH.Thermal.SH.Solids.WH.Elc.NoSolar.Elec</t>
  </si>
  <si>
    <t>TES_per_household.kWh.PT.Res.HH.Thermal.SH.Solids.WH.Elc.Solar</t>
  </si>
  <si>
    <t>TES_per_household.kWh.PT.Res.HH.Thermal.SH.Solids.WH.Elc.Solar.Elec</t>
  </si>
  <si>
    <t>TES_per_household.kWh.PT.Res.HH.Thermal.SH.Solids.WH.Elc.Solar.Solar</t>
  </si>
  <si>
    <t>TES_per_household.kWh.PT.Res.HH.Thermal.SH.Solids.CO</t>
  </si>
  <si>
    <t>TES_per_household.kWh.PT.Res.HH.Thermal.SH.Solids.CO.Solids.Solids</t>
  </si>
  <si>
    <t>TES_per_household.kWh.PT.Res.HH.Thermal.SH.Solids.CO.LPG.LPG</t>
  </si>
  <si>
    <t>TES_per_household.kWh.PT.Res.HH.Thermal.SH.Solids.CO.Elc.Elec</t>
  </si>
  <si>
    <t>TES_per_household.kWh.PT.Res.HH.Thermal.SH.LPG</t>
  </si>
  <si>
    <t>TES_per_household.kWh.PT.Res.HH.Thermal.SH.LPG.SH</t>
  </si>
  <si>
    <t>TES_per_household.kWh.PT.Res.HH.Thermal.SH.LPG.SH.LPG</t>
  </si>
  <si>
    <t>TES_per_household.kWh.PT.Res.HH.Thermal.SH.LPG.SH.Elec</t>
  </si>
  <si>
    <t>TES_per_household.kWh.PT.Res.HH.Thermal.SH.LPG.SC</t>
  </si>
  <si>
    <t>TES_per_household.kWh.PT.Res.HH.Thermal.SH.LPG.SC.AC.Elec</t>
  </si>
  <si>
    <t>TES_per_household.kWh.PT.Res.HH.Thermal.SH.LPG.WH</t>
  </si>
  <si>
    <t>TES_per_household.kWh.PT.Res.HH.Thermal.SH.LPG.WH.LPG.NoSolar.LPG</t>
  </si>
  <si>
    <t>TES_per_household.kWh.PT.Res.HH.Thermal.SH.LPG.WH.LPG.Solar</t>
  </si>
  <si>
    <t>TES_per_household.kWh.PT.Res.HH.Thermal.SH.LPG.WH.LPG.Solar.LPG</t>
  </si>
  <si>
    <t>TES_per_household.kWh.PT.Res.HH.Thermal.SH.LPG.WH.LPG.Solar.Solar</t>
  </si>
  <si>
    <t>TES_per_household.kWh.PT.Res.HH.Thermal.SH.LPG.WH.Elc.NoSolar.Elec</t>
  </si>
  <si>
    <t>TES_per_household.kWh.PT.Res.HH.Thermal.SH.LPG.WH.Elc.Solar</t>
  </si>
  <si>
    <t>TES_per_household.kWh.PT.Res.HH.Thermal.SH.LPG.WH.Elc.Solar.Elec</t>
  </si>
  <si>
    <t>TES_per_household.kWh.PT.Res.HH.Thermal.SH.LPG.WH.Elc.Solar.Solar</t>
  </si>
  <si>
    <t>TES_per_household.kWh.PT.Res.HH.Thermal.SH.LPG.CO</t>
  </si>
  <si>
    <t>TES_per_household.kWh.PT.Res.HH.Thermal.SH.LPG.CO.LPG.LPG</t>
  </si>
  <si>
    <t>TES_per_household.kWh.PT.Res.HH.Thermal.SH.LPG.CO.Elc.Elec</t>
  </si>
  <si>
    <t>TES_per_household.kWh.PT.Res.HH.Thermal.SH.Oil</t>
  </si>
  <si>
    <t>TES_per_household.kWh.PT.Res.HH.Thermal.SH.Oil.SH</t>
  </si>
  <si>
    <t>TES_per_household.kWh.PT.Res.HH.Thermal.SH.Oil.SH.Oil</t>
  </si>
  <si>
    <t>TES_per_household.kWh.PT.Res.HH.Thermal.SH.Oil.SH.Elec</t>
  </si>
  <si>
    <t>TES_per_household.kWh.PT.Res.HH.Thermal.SH.Oil.SC</t>
  </si>
  <si>
    <t>TES_per_household.kWh.PT.Res.HH.Thermal.SH.Oil.SC.AC.Elec</t>
  </si>
  <si>
    <t>TES_per_household.kWh.PT.Res.HH.Thermal.SH.Oil.WH</t>
  </si>
  <si>
    <t>TES_per_household.kWh.PT.Res.HH.Thermal.SH.Oil.WH.Oil.NoSolar.Oil</t>
  </si>
  <si>
    <t>TES_per_household.kWh.PT.Res.HH.Thermal.SH.Oil.WH.Oil.Solar</t>
  </si>
  <si>
    <t>TES_per_household.kWh.PT.Res.HH.Thermal.SH.Oil.WH.Oil.Solar.Oil</t>
  </si>
  <si>
    <t>TES_per_household.kWh.PT.Res.HH.Thermal.SH.Oil.WH.Oil.Solar.Solar</t>
  </si>
  <si>
    <t>TES_per_household.kWh.PT.Res.HH.Thermal.SH.Oil.WH.Elc.NoSolar.Elec</t>
  </si>
  <si>
    <t>TES_per_household.kWh.PT.Res.HH.Thermal.SH.Oil.WH.Elc.Solar</t>
  </si>
  <si>
    <t>TES_per_household.kWh.PT.Res.HH.Thermal.SH.Oil.WH.Elc.Solar.Elec</t>
  </si>
  <si>
    <t>TES_per_household.kWh.PT.Res.HH.Thermal.SH.Oil.WH.Elc.Solar.Solar</t>
  </si>
  <si>
    <t>TES_per_household.kWh.PT.Res.HH.Thermal.SH.Oil.CO</t>
  </si>
  <si>
    <t>TES_per_household.kWh.PT.Res.HH.Thermal.SH.Oil.CO.LPG.LPG</t>
  </si>
  <si>
    <t>TES_per_household.kWh.PT.Res.HH.Thermal.SH.Oil.CO.Elc.Elec</t>
  </si>
  <si>
    <t>TES_per_household.kWh.PT.Res.HH.Thermal.SH.Gas</t>
  </si>
  <si>
    <t>TES_per_household.kWh.PT.Res.HH.Thermal.SH.Gas.SH</t>
  </si>
  <si>
    <t>TES_per_household.kWh.PT.Res.HH.Thermal.SH.Gas.SH.Gas</t>
  </si>
  <si>
    <t>TES_per_household.kWh.PT.Res.HH.Thermal.SH.Gas.SH.Elec</t>
  </si>
  <si>
    <t>TES_per_household.kWh.PT.Res.HH.Thermal.SH.Gas.SC</t>
  </si>
  <si>
    <t>TES_per_household.kWh.PT.Res.HH.Thermal.SH.Gas.SC.AC.Elec</t>
  </si>
  <si>
    <t>TES_per_household.kWh.PT.Res.HH.Thermal.SH.Gas.WH</t>
  </si>
  <si>
    <t>TES_per_household.kWh.PT.Res.HH.Thermal.SH.Gas.WH.Gas.NoSolar.Gas</t>
  </si>
  <si>
    <t>TES_per_household.kWh.PT.Res.HH.Thermal.SH.Gas.WH.Gas.Solar</t>
  </si>
  <si>
    <t>TES_per_household.kWh.PT.Res.HH.Thermal.SH.Gas.WH.Gas.Solar.Gas</t>
  </si>
  <si>
    <t>TES_per_household.kWh.PT.Res.HH.Thermal.SH.Gas.WH.Gas.Solar.Solar</t>
  </si>
  <si>
    <t>TES_per_household.kWh.PT.Res.HH.Thermal.SH.Gas.WH.Elc.NoSolar.Elec</t>
  </si>
  <si>
    <t>TES_per_household.kWh.PT.Res.HH.Thermal.SH.Gas.WH.Elc.Solar</t>
  </si>
  <si>
    <t>TES_per_household.kWh.PT.Res.HH.Thermal.SH.Gas.WH.Elc.Solar.Elec</t>
  </si>
  <si>
    <t>TES_per_household.kWh.PT.Res.HH.Thermal.SH.Gas.WH.Elc.Solar.Solar</t>
  </si>
  <si>
    <t>TES_per_household.kWh.PT.Res.HH.Thermal.SH.Gas.CO</t>
  </si>
  <si>
    <t>TES_per_household.kWh.PT.Res.HH.Thermal.SH.Gas.CO.Gas.Gas</t>
  </si>
  <si>
    <t>TES_per_household.kWh.PT.Res.HH.Thermal.SH.Gas.CO.Elc.Elec</t>
  </si>
  <si>
    <t>TES_per_household.kWh.PT.Res.HH.Thermal.SH.Biomass</t>
  </si>
  <si>
    <t>TES_per_household.kWh.PT.Res.HH.Thermal.SH.Biomass.SH</t>
  </si>
  <si>
    <t>TES_per_household.kWh.PT.Res.HH.Thermal.SH.Biomass.SH.Biomass</t>
  </si>
  <si>
    <t>TES_per_household.kWh.PT.Res.HH.Thermal.SH.Biomass.SH.Elec</t>
  </si>
  <si>
    <t>TES_per_household.kWh.PT.Res.HH.Thermal.SH.Biomass.SC</t>
  </si>
  <si>
    <t>TES_per_household.kWh.PT.Res.HH.Thermal.SH.Biomass.SC.AC.Elec</t>
  </si>
  <si>
    <t>TES_per_household.kWh.PT.Res.HH.Thermal.SH.Biomass.WH</t>
  </si>
  <si>
    <t>TES_per_household.kWh.PT.Res.HH.Thermal.SH.Biomass.WH.Biomass.NoSolar.Biomass</t>
  </si>
  <si>
    <t>TES_per_household.kWh.PT.Res.HH.Thermal.SH.Biomass.WH.Biomass.Solar</t>
  </si>
  <si>
    <t>TES_per_household.kWh.PT.Res.HH.Thermal.SH.Biomass.WH.Biomass.Solar.Biomass</t>
  </si>
  <si>
    <t>TES_per_household.kWh.PT.Res.HH.Thermal.SH.Biomass.WH.Biomass.Solar.Solar</t>
  </si>
  <si>
    <t>TES_per_household.kWh.PT.Res.HH.Thermal.SH.Biomass.WH.LPG.NoSolar.LPG</t>
  </si>
  <si>
    <t>TES_per_household.kWh.PT.Res.HH.Thermal.SH.Biomass.WH.LPG.Solar</t>
  </si>
  <si>
    <t>TES_per_household.kWh.PT.Res.HH.Thermal.SH.Biomass.WH.LPG.Solar.LPG</t>
  </si>
  <si>
    <t>TES_per_household.kWh.PT.Res.HH.Thermal.SH.Biomass.WH.LPG.Solar.Solar</t>
  </si>
  <si>
    <t>TES_per_household.kWh.PT.Res.HH.Thermal.SH.Biomass.WH.Elc.NoSolar.Elec</t>
  </si>
  <si>
    <t>TES_per_household.kWh.PT.Res.HH.Thermal.SH.Biomass.WH.Elc.Solar</t>
  </si>
  <si>
    <t>TES_per_household.kWh.PT.Res.HH.Thermal.SH.Biomass.WH.Elc.Solar.Elec</t>
  </si>
  <si>
    <t>TES_per_household.kWh.PT.Res.HH.Thermal.SH.Biomass.WH.Elc.Solar.Solar</t>
  </si>
  <si>
    <t>TES_per_household.kWh.PT.Res.HH.Thermal.SH.Biomass.CO</t>
  </si>
  <si>
    <t>TES_per_household.kWh.PT.Res.HH.Thermal.SH.Biomass.CO.Biomass.Biomass</t>
  </si>
  <si>
    <t>TES_per_household.kWh.PT.Res.HH.Thermal.SH.Biomass.CO.LPG.LPG</t>
  </si>
  <si>
    <t>TES_per_household.kWh.PT.Res.HH.Thermal.SH.Biomass.CO.Elc.Elec</t>
  </si>
  <si>
    <t>TES_per_household.kWh.PT.Res.HH.Thermal.SH.Geo</t>
  </si>
  <si>
    <t>TES_per_household.kWh.PT.Res.HH.Thermal.SH.Geo.SH</t>
  </si>
  <si>
    <t>TES_per_household.kWh.PT.Res.HH.Thermal.SH.Geo.SH.Geo</t>
  </si>
  <si>
    <t>TES_per_household.kWh.PT.Res.HH.Thermal.SH.Geo.SH.Elec</t>
  </si>
  <si>
    <t>TES_per_household.kWh.PT.Res.HH.Thermal.SH.Geo.SC</t>
  </si>
  <si>
    <t>TES_per_household.kWh.PT.Res.HH.Thermal.SH.Geo.SC.AC.Elec</t>
  </si>
  <si>
    <t>TES_per_household.kWh.PT.Res.HH.Thermal.SH.Geo.WH</t>
  </si>
  <si>
    <t>TES_per_household.kWh.PT.Res.HH.Thermal.SH.Geo.WH.Geo.NoSolar.Geo</t>
  </si>
  <si>
    <t>TES_per_household.kWh.PT.Res.HH.Thermal.SH.Geo.WH.Geo.Solar</t>
  </si>
  <si>
    <t>TES_per_household.kWh.PT.Res.HH.Thermal.SH.Geo.WH.Geo.Solar.Geo</t>
  </si>
  <si>
    <t>TES_per_household.kWh.PT.Res.HH.Thermal.SH.Geo.WH.Geo.Solar.Solar</t>
  </si>
  <si>
    <t>TES_per_household.kWh.PT.Res.HH.Thermal.SH.Geo.WH.Elc.NoSolar.Elec</t>
  </si>
  <si>
    <t>TES_per_household.kWh.PT.Res.HH.Thermal.SH.Geo.WH.Elc.Solar</t>
  </si>
  <si>
    <t>TES_per_household.kWh.PT.Res.HH.Thermal.SH.Geo.WH.Elc.Solar.Elec</t>
  </si>
  <si>
    <t>TES_per_household.kWh.PT.Res.HH.Thermal.SH.Geo.WH.Elc.Solar.Solar</t>
  </si>
  <si>
    <t>TES_per_household.kWh.PT.Res.HH.Thermal.SH.Geo.CO</t>
  </si>
  <si>
    <t>TES_per_household.kWh.PT.Res.HH.Thermal.SH.Geo.CO.LPG.LPG</t>
  </si>
  <si>
    <t>TES_per_household.kWh.PT.Res.HH.Thermal.SH.Geo.CO.Elc.Elec</t>
  </si>
  <si>
    <t>TES_per_household.kWh.PT.Res.HH.Thermal.SH.DistrHeat</t>
  </si>
  <si>
    <t>TES_per_household.kWh.PT.Res.HH.Thermal.SH.DistrHeat.SH</t>
  </si>
  <si>
    <t>TES_per_household.kWh.PT.Res.HH.Thermal.SH.DistrHeat.SH.Steam_Distr</t>
  </si>
  <si>
    <t>TES_per_household.kWh.PT.Res.HH.Thermal.SH.DistrHeat.SH.Elec</t>
  </si>
  <si>
    <t>TES_per_household.kWh.PT.Res.HH.Thermal.SH.DistrHeat.SC</t>
  </si>
  <si>
    <t>TES_per_household.kWh.PT.Res.HH.Thermal.SH.DistrHeat.SC.AC.Elec</t>
  </si>
  <si>
    <t>TES_per_household.kWh.PT.Res.HH.Thermal.SH.DistrHeat.WH</t>
  </si>
  <si>
    <t>TES_per_household.kWh.PT.Res.HH.Thermal.SH.DistrHeat.WH.DistrHeat.NoSolar.Steam_Distr</t>
  </si>
  <si>
    <t>TES_per_household.kWh.PT.Res.HH.Thermal.SH.DistrHeat.WH.DistrHeat.Solar</t>
  </si>
  <si>
    <t>TES_per_household.kWh.PT.Res.HH.Thermal.SH.DistrHeat.WH.DistrHeat.Solar.Steam_Distr</t>
  </si>
  <si>
    <t>TES_per_household.kWh.PT.Res.HH.Thermal.SH.DistrHeat.WH.DistrHeat.Solar.Solar</t>
  </si>
  <si>
    <t>TES_per_household.kWh.PT.Res.HH.Thermal.SH.DistrHeat.WH.Elc.NoSolar.Elec</t>
  </si>
  <si>
    <t>TES_per_household.kWh.PT.Res.HH.Thermal.SH.DistrHeat.WH.Elc.Solar</t>
  </si>
  <si>
    <t>TES_per_household.kWh.PT.Res.HH.Thermal.SH.DistrHeat.WH.Elc.Solar.Elec</t>
  </si>
  <si>
    <t>TES_per_household.kWh.PT.Res.HH.Thermal.SH.DistrHeat.WH.Elc.Solar.Solar</t>
  </si>
  <si>
    <t>TES_per_household.kWh.PT.Res.HH.Thermal.SH.DistrHeat.CO</t>
  </si>
  <si>
    <t>TES_per_household.kWh.PT.Res.HH.Thermal.SH.DistrHeat.CO.LPG.LPG</t>
  </si>
  <si>
    <t>TES_per_household.kWh.PT.Res.HH.Thermal.SH.DistrHeat.CO.Elc.Elec</t>
  </si>
  <si>
    <t>TES_per_household.kWh.PT.Res.HH.Thermal.SH.AdvElc</t>
  </si>
  <si>
    <t>TES_per_household.kWh.PT.Res.HH.Thermal.SH.AdvElc.SH</t>
  </si>
  <si>
    <t>TES_per_household.kWh.PT.Res.HH.Thermal.SH.AdvElc.SH.Elec</t>
  </si>
  <si>
    <t>TES_per_household.kWh.PT.Res.HH.Thermal.SH.AdvElc.SC</t>
  </si>
  <si>
    <t>TES_per_household.kWh.PT.Res.HH.Thermal.SH.AdvElc.SC.AC.Elec</t>
  </si>
  <si>
    <t>TES_per_household.kWh.PT.Res.HH.Thermal.SH.AdvElc.WH</t>
  </si>
  <si>
    <t>TES_per_household.kWh.PT.Res.HH.Thermal.SH.AdvElc.WH.LPG.NoSolar.LPG</t>
  </si>
  <si>
    <t>TES_per_household.kWh.PT.Res.HH.Thermal.SH.AdvElc.WH.LPG.Solar</t>
  </si>
  <si>
    <t>TES_per_household.kWh.PT.Res.HH.Thermal.SH.AdvElc.WH.LPG.Solar.LPG</t>
  </si>
  <si>
    <t>TES_per_household.kWh.PT.Res.HH.Thermal.SH.AdvElc.WH.LPG.Solar.Solar</t>
  </si>
  <si>
    <t>TES_per_household.kWh.PT.Res.HH.Thermal.SH.AdvElc.WH.Elc.NoSolar.Elec</t>
  </si>
  <si>
    <t>TES_per_household.kWh.PT.Res.HH.Thermal.SH.AdvElc.WH.Elc.Solar</t>
  </si>
  <si>
    <t>TES_per_household.kWh.PT.Res.HH.Thermal.SH.AdvElc.WH.Elc.Solar.Elec</t>
  </si>
  <si>
    <t>TES_per_household.kWh.PT.Res.HH.Thermal.SH.AdvElc.WH.Elc.Solar.Solar</t>
  </si>
  <si>
    <t>TES_per_household.kWh.PT.Res.HH.Thermal.SH.AdvElc.CO</t>
  </si>
  <si>
    <t>TES_per_household.kWh.PT.Res.HH.Thermal.SH.AdvElc.CO.LPG.LPG</t>
  </si>
  <si>
    <t>TES_per_household.kWh.PT.Res.HH.Thermal.SH.AdvElc.CO.Elc.Elec</t>
  </si>
  <si>
    <t>TES_per_household.kWh.PT.Res.HH.Thermal.SH.ConvElc</t>
  </si>
  <si>
    <t>TES_per_household.kWh.PT.Res.HH.Thermal.SH.ConvElc.SH</t>
  </si>
  <si>
    <t>TES_per_household.kWh.PT.Res.HH.Thermal.SH.ConvElc.SH.Elec</t>
  </si>
  <si>
    <t>TES_per_household.kWh.PT.Res.HH.Thermal.SH.ConvElc.SC</t>
  </si>
  <si>
    <t>TES_per_household.kWh.PT.Res.HH.Thermal.SH.ConvElc.SC.AC.Elec</t>
  </si>
  <si>
    <t>TES_per_household.kWh.PT.Res.HH.Thermal.SH.ConvElc.WH</t>
  </si>
  <si>
    <t>TES_per_household.kWh.PT.Res.HH.Thermal.SH.ConvElc.WH.LPG.NoSolar.LPG</t>
  </si>
  <si>
    <t>TES_per_household.kWh.PT.Res.HH.Thermal.SH.ConvElc.WH.LPG.Solar</t>
  </si>
  <si>
    <t>TES_per_household.kWh.PT.Res.HH.Thermal.SH.ConvElc.WH.LPG.Solar.LPG</t>
  </si>
  <si>
    <t>TES_per_household.kWh.PT.Res.HH.Thermal.SH.ConvElc.WH.LPG.Solar.Solar</t>
  </si>
  <si>
    <t>TES_per_household.kWh.PT.Res.HH.Thermal.SH.ConvElc.WH.Elc.NoSolar.Elec</t>
  </si>
  <si>
    <t>TES_per_household.kWh.PT.Res.HH.Thermal.SH.ConvElc.WH.Elc.Solar</t>
  </si>
  <si>
    <t>TES_per_household.kWh.PT.Res.HH.Thermal.SH.ConvElc.WH.Elc.Solar.Elec</t>
  </si>
  <si>
    <t>TES_per_household.kWh.PT.Res.HH.Thermal.SH.ConvElc.WH.Elc.Solar.Solar</t>
  </si>
  <si>
    <t>TES_per_household.kWh.PT.Res.HH.Thermal.SH.ConvElc.CO</t>
  </si>
  <si>
    <t>TES_per_household.kWh.PT.Res.HH.Thermal.SH.ConvElc.CO.LPG.LPG</t>
  </si>
  <si>
    <t>TES_per_household.kWh.PT.Res.HH.Thermal.SH.ConvElc.CO.Elc.Elec</t>
  </si>
  <si>
    <t>PT - CO2 emissions per household (detailed structure)</t>
  </si>
  <si>
    <t>EMI_per_household.kgCO2.PT.Res.HH.Thermal.SH.Solids</t>
  </si>
  <si>
    <t>EMI_per_household.kgCO2.PT.Res.HH.Thermal.SH.Solids.SH</t>
  </si>
  <si>
    <t>EMI_per_household.kgCO2.PT.Res.HH.Thermal.SH.Solids.SH.Solids</t>
  </si>
  <si>
    <t>EMI_per_household.kgCO2.PT.Res.HH.Thermal.SH.Solids.SH.Elec</t>
  </si>
  <si>
    <t>EMI_per_household.kgCO2.PT.Res.HH.Thermal.SH.Solids.SC</t>
  </si>
  <si>
    <t>EMI_per_household.kgCO2.PT.Res.HH.Thermal.SH.Solids.SC.AC.Elec</t>
  </si>
  <si>
    <t>EMI_per_household.kgCO2.PT.Res.HH.Thermal.SH.Solids.WH</t>
  </si>
  <si>
    <t>EMI_per_household.kgCO2.PT.Res.HH.Thermal.SH.Solids.WH.Solids.NoSolar.Solids</t>
  </si>
  <si>
    <t>EMI_per_household.kgCO2.PT.Res.HH.Thermal.SH.Solids.WH.LPG.NoSolar.LPG</t>
  </si>
  <si>
    <t>EMI_per_household.kgCO2.PT.Res.HH.Thermal.SH.Solids.WH.LPG.Solar</t>
  </si>
  <si>
    <t>EMI_per_household.kgCO2.PT.Res.HH.Thermal.SH.Solids.WH.LPG.Solar.LPG</t>
  </si>
  <si>
    <t>EMI_per_household.kgCO2.PT.Res.HH.Thermal.SH.Solids.WH.LPG.Solar.Solar</t>
  </si>
  <si>
    <t>EMI_per_household.kgCO2.PT.Res.HH.Thermal.SH.Solids.WH.Elc.NoSolar.Elec</t>
  </si>
  <si>
    <t>EMI_per_household.kgCO2.PT.Res.HH.Thermal.SH.Solids.WH.Elc.Solar</t>
  </si>
  <si>
    <t>EMI_per_household.kgCO2.PT.Res.HH.Thermal.SH.Solids.WH.Elc.Solar.Elec</t>
  </si>
  <si>
    <t>EMI_per_household.kgCO2.PT.Res.HH.Thermal.SH.Solids.WH.Elc.Solar.Solar</t>
  </si>
  <si>
    <t>EMI_per_household.kgCO2.PT.Res.HH.Thermal.SH.Solids.CO</t>
  </si>
  <si>
    <t>EMI_per_household.kgCO2.PT.Res.HH.Thermal.SH.Solids.CO.Solids.Solids</t>
  </si>
  <si>
    <t>EMI_per_household.kgCO2.PT.Res.HH.Thermal.SH.Solids.CO.LPG.LPG</t>
  </si>
  <si>
    <t>EMI_per_household.kgCO2.PT.Res.HH.Thermal.SH.Solids.CO.Elc.Elec</t>
  </si>
  <si>
    <t>EMI_per_household.kgCO2.PT.Res.HH.Thermal.SH.LPG</t>
  </si>
  <si>
    <t>EMI_per_household.kgCO2.PT.Res.HH.Thermal.SH.LPG.SH</t>
  </si>
  <si>
    <t>EMI_per_household.kgCO2.PT.Res.HH.Thermal.SH.LPG.SH.LPG</t>
  </si>
  <si>
    <t>EMI_per_household.kgCO2.PT.Res.HH.Thermal.SH.LPG.SH.Elec</t>
  </si>
  <si>
    <t>EMI_per_household.kgCO2.PT.Res.HH.Thermal.SH.LPG.SC</t>
  </si>
  <si>
    <t>EMI_per_household.kgCO2.PT.Res.HH.Thermal.SH.LPG.SC.AC.Elec</t>
  </si>
  <si>
    <t>EMI_per_household.kgCO2.PT.Res.HH.Thermal.SH.LPG.WH</t>
  </si>
  <si>
    <t>EMI_per_household.kgCO2.PT.Res.HH.Thermal.SH.LPG.WH.LPG.NoSolar.LPG</t>
  </si>
  <si>
    <t>EMI_per_household.kgCO2.PT.Res.HH.Thermal.SH.LPG.WH.LPG.Solar</t>
  </si>
  <si>
    <t>EMI_per_household.kgCO2.PT.Res.HH.Thermal.SH.LPG.WH.LPG.Solar.LPG</t>
  </si>
  <si>
    <t>EMI_per_household.kgCO2.PT.Res.HH.Thermal.SH.LPG.WH.LPG.Solar.Solar</t>
  </si>
  <si>
    <t>EMI_per_household.kgCO2.PT.Res.HH.Thermal.SH.LPG.WH.Elc.NoSolar.Elec</t>
  </si>
  <si>
    <t>EMI_per_household.kgCO2.PT.Res.HH.Thermal.SH.LPG.WH.Elc.Solar</t>
  </si>
  <si>
    <t>EMI_per_household.kgCO2.PT.Res.HH.Thermal.SH.LPG.WH.Elc.Solar.Elec</t>
  </si>
  <si>
    <t>EMI_per_household.kgCO2.PT.Res.HH.Thermal.SH.LPG.WH.Elc.Solar.Solar</t>
  </si>
  <si>
    <t>EMI_per_household.kgCO2.PT.Res.HH.Thermal.SH.LPG.CO</t>
  </si>
  <si>
    <t>EMI_per_household.kgCO2.PT.Res.HH.Thermal.SH.LPG.CO.LPG.LPG</t>
  </si>
  <si>
    <t>EMI_per_household.kgCO2.PT.Res.HH.Thermal.SH.LPG.CO.Elc.Elec</t>
  </si>
  <si>
    <t>EMI_per_household.kgCO2.PT.Res.HH.Thermal.SH.Oil</t>
  </si>
  <si>
    <t>EMI_per_household.kgCO2.PT.Res.HH.Thermal.SH.Oil.SH</t>
  </si>
  <si>
    <t>EMI_per_household.kgCO2.PT.Res.HH.Thermal.SH.Oil.SH.Oil</t>
  </si>
  <si>
    <t>EMI_per_household.kgCO2.PT.Res.HH.Thermal.SH.Oil.SH.Elec</t>
  </si>
  <si>
    <t>EMI_per_household.kgCO2.PT.Res.HH.Thermal.SH.Oil.SC</t>
  </si>
  <si>
    <t>EMI_per_household.kgCO2.PT.Res.HH.Thermal.SH.Oil.SC.AC.Elec</t>
  </si>
  <si>
    <t>EMI_per_household.kgCO2.PT.Res.HH.Thermal.SH.Oil.WH</t>
  </si>
  <si>
    <t>EMI_per_household.kgCO2.PT.Res.HH.Thermal.SH.Oil.WH.Oil.NoSolar.Oil</t>
  </si>
  <si>
    <t>EMI_per_household.kgCO2.PT.Res.HH.Thermal.SH.Oil.WH.Oil.Solar</t>
  </si>
  <si>
    <t>EMI_per_household.kgCO2.PT.Res.HH.Thermal.SH.Oil.WH.Oil.Solar.Oil</t>
  </si>
  <si>
    <t>EMI_per_household.kgCO2.PT.Res.HH.Thermal.SH.Oil.WH.Oil.Solar.Solar</t>
  </si>
  <si>
    <t>EMI_per_household.kgCO2.PT.Res.HH.Thermal.SH.Oil.WH.Elc.NoSolar.Elec</t>
  </si>
  <si>
    <t>EMI_per_household.kgCO2.PT.Res.HH.Thermal.SH.Oil.WH.Elc.Solar</t>
  </si>
  <si>
    <t>EMI_per_household.kgCO2.PT.Res.HH.Thermal.SH.Oil.WH.Elc.Solar.Elec</t>
  </si>
  <si>
    <t>EMI_per_household.kgCO2.PT.Res.HH.Thermal.SH.Oil.WH.Elc.Solar.Solar</t>
  </si>
  <si>
    <t>EMI_per_household.kgCO2.PT.Res.HH.Thermal.SH.Oil.CO</t>
  </si>
  <si>
    <t>EMI_per_household.kgCO2.PT.Res.HH.Thermal.SH.Oil.CO.LPG.LPG</t>
  </si>
  <si>
    <t>EMI_per_household.kgCO2.PT.Res.HH.Thermal.SH.Oil.CO.Elc.Elec</t>
  </si>
  <si>
    <t>EMI_per_household.kgCO2.PT.Res.HH.Thermal.SH.Gas</t>
  </si>
  <si>
    <t>EMI_per_household.kgCO2.PT.Res.HH.Thermal.SH.Gas.SH</t>
  </si>
  <si>
    <t>EMI_per_household.kgCO2.PT.Res.HH.Thermal.SH.Gas.SH.Gas</t>
  </si>
  <si>
    <t>EMI_per_household.kgCO2.PT.Res.HH.Thermal.SH.Gas.SH.Elec</t>
  </si>
  <si>
    <t>EMI_per_household.kgCO2.PT.Res.HH.Thermal.SH.Gas.SC</t>
  </si>
  <si>
    <t>EMI_per_household.kgCO2.PT.Res.HH.Thermal.SH.Gas.SC.AC.Elec</t>
  </si>
  <si>
    <t>EMI_per_household.kgCO2.PT.Res.HH.Thermal.SH.Gas.WH</t>
  </si>
  <si>
    <t>EMI_per_household.kgCO2.PT.Res.HH.Thermal.SH.Gas.WH.Gas.NoSolar.Gas</t>
  </si>
  <si>
    <t>EMI_per_household.kgCO2.PT.Res.HH.Thermal.SH.Gas.WH.Gas.Solar</t>
  </si>
  <si>
    <t>EMI_per_household.kgCO2.PT.Res.HH.Thermal.SH.Gas.WH.Gas.Solar.Gas</t>
  </si>
  <si>
    <t>EMI_per_household.kgCO2.PT.Res.HH.Thermal.SH.Gas.WH.Gas.Solar.Solar</t>
  </si>
  <si>
    <t>EMI_per_household.kgCO2.PT.Res.HH.Thermal.SH.Gas.WH.Elc.NoSolar.Elec</t>
  </si>
  <si>
    <t>EMI_per_household.kgCO2.PT.Res.HH.Thermal.SH.Gas.WH.Elc.Solar</t>
  </si>
  <si>
    <t>EMI_per_household.kgCO2.PT.Res.HH.Thermal.SH.Gas.WH.Elc.Solar.Elec</t>
  </si>
  <si>
    <t>EMI_per_household.kgCO2.PT.Res.HH.Thermal.SH.Gas.WH.Elc.Solar.Solar</t>
  </si>
  <si>
    <t>EMI_per_household.kgCO2.PT.Res.HH.Thermal.SH.Gas.CO</t>
  </si>
  <si>
    <t>EMI_per_household.kgCO2.PT.Res.HH.Thermal.SH.Gas.CO.Gas.Gas</t>
  </si>
  <si>
    <t>EMI_per_household.kgCO2.PT.Res.HH.Thermal.SH.Gas.CO.Elc.Elec</t>
  </si>
  <si>
    <t>EMI_per_household.kgCO2.PT.Res.HH.Thermal.SH.Biomass</t>
  </si>
  <si>
    <t>EMI_per_household.kgCO2.PT.Res.HH.Thermal.SH.Biomass.SH</t>
  </si>
  <si>
    <t>EMI_per_household.kgCO2.PT.Res.HH.Thermal.SH.Biomass.SH.Biomass</t>
  </si>
  <si>
    <t>EMI_per_household.kgCO2.PT.Res.HH.Thermal.SH.Biomass.SH.Elec</t>
  </si>
  <si>
    <t>EMI_per_household.kgCO2.PT.Res.HH.Thermal.SH.Biomass.SC</t>
  </si>
  <si>
    <t>EMI_per_household.kgCO2.PT.Res.HH.Thermal.SH.Biomass.SC.AC.Elec</t>
  </si>
  <si>
    <t>EMI_per_household.kgCO2.PT.Res.HH.Thermal.SH.Biomass.WH</t>
  </si>
  <si>
    <t>EMI_per_household.kgCO2.PT.Res.HH.Thermal.SH.Biomass.WH.Biomass.NoSolar.Biomass</t>
  </si>
  <si>
    <t>EMI_per_household.kgCO2.PT.Res.HH.Thermal.SH.Biomass.WH.Biomass.Solar</t>
  </si>
  <si>
    <t>EMI_per_household.kgCO2.PT.Res.HH.Thermal.SH.Biomass.WH.Biomass.Solar.Biomass</t>
  </si>
  <si>
    <t>EMI_per_household.kgCO2.PT.Res.HH.Thermal.SH.Biomass.WH.Biomass.Solar.Solar</t>
  </si>
  <si>
    <t>EMI_per_household.kgCO2.PT.Res.HH.Thermal.SH.Biomass.WH.LPG.NoSolar.LPG</t>
  </si>
  <si>
    <t>EMI_per_household.kgCO2.PT.Res.HH.Thermal.SH.Biomass.WH.LPG.Solar</t>
  </si>
  <si>
    <t>EMI_per_household.kgCO2.PT.Res.HH.Thermal.SH.Biomass.WH.LPG.Solar.LPG</t>
  </si>
  <si>
    <t>EMI_per_household.kgCO2.PT.Res.HH.Thermal.SH.Biomass.WH.LPG.Solar.Solar</t>
  </si>
  <si>
    <t>EMI_per_household.kgCO2.PT.Res.HH.Thermal.SH.Biomass.WH.Elc.NoSolar.Elec</t>
  </si>
  <si>
    <t>EMI_per_household.kgCO2.PT.Res.HH.Thermal.SH.Biomass.WH.Elc.Solar</t>
  </si>
  <si>
    <t>EMI_per_household.kgCO2.PT.Res.HH.Thermal.SH.Biomass.WH.Elc.Solar.Elec</t>
  </si>
  <si>
    <t>EMI_per_household.kgCO2.PT.Res.HH.Thermal.SH.Biomass.WH.Elc.Solar.Solar</t>
  </si>
  <si>
    <t>EMI_per_household.kgCO2.PT.Res.HH.Thermal.SH.Biomass.CO</t>
  </si>
  <si>
    <t>EMI_per_household.kgCO2.PT.Res.HH.Thermal.SH.Biomass.CO.Biomass.Biomass</t>
  </si>
  <si>
    <t>EMI_per_household.kgCO2.PT.Res.HH.Thermal.SH.Biomass.CO.LPG.LPG</t>
  </si>
  <si>
    <t>EMI_per_household.kgCO2.PT.Res.HH.Thermal.SH.Biomass.CO.Elc.Elec</t>
  </si>
  <si>
    <t>EMI_per_household.kgCO2.PT.Res.HH.Thermal.SH.Geo</t>
  </si>
  <si>
    <t>EMI_per_household.kgCO2.PT.Res.HH.Thermal.SH.Geo.SH</t>
  </si>
  <si>
    <t>EMI_per_household.kgCO2.PT.Res.HH.Thermal.SH.Geo.SH.Geo</t>
  </si>
  <si>
    <t>EMI_per_household.kgCO2.PT.Res.HH.Thermal.SH.Geo.SH.Elec</t>
  </si>
  <si>
    <t>EMI_per_household.kgCO2.PT.Res.HH.Thermal.SH.Geo.SC</t>
  </si>
  <si>
    <t>EMI_per_household.kgCO2.PT.Res.HH.Thermal.SH.Geo.SC.AC.Elec</t>
  </si>
  <si>
    <t>EMI_per_household.kgCO2.PT.Res.HH.Thermal.SH.Geo.WH</t>
  </si>
  <si>
    <t>EMI_per_household.kgCO2.PT.Res.HH.Thermal.SH.Geo.WH.Geo.NoSolar.Geo</t>
  </si>
  <si>
    <t>EMI_per_household.kgCO2.PT.Res.HH.Thermal.SH.Geo.WH.Geo.Solar</t>
  </si>
  <si>
    <t>EMI_per_household.kgCO2.PT.Res.HH.Thermal.SH.Geo.WH.Geo.Solar.Geo</t>
  </si>
  <si>
    <t>EMI_per_household.kgCO2.PT.Res.HH.Thermal.SH.Geo.WH.Geo.Solar.Solar</t>
  </si>
  <si>
    <t>EMI_per_household.kgCO2.PT.Res.HH.Thermal.SH.Geo.WH.Elc.NoSolar.Elec</t>
  </si>
  <si>
    <t>EMI_per_household.kgCO2.PT.Res.HH.Thermal.SH.Geo.WH.Elc.Solar</t>
  </si>
  <si>
    <t>EMI_per_household.kgCO2.PT.Res.HH.Thermal.SH.Geo.WH.Elc.Solar.Elec</t>
  </si>
  <si>
    <t>EMI_per_household.kgCO2.PT.Res.HH.Thermal.SH.Geo.WH.Elc.Solar.Solar</t>
  </si>
  <si>
    <t>EMI_per_household.kgCO2.PT.Res.HH.Thermal.SH.Geo.CO</t>
  </si>
  <si>
    <t>EMI_per_household.kgCO2.PT.Res.HH.Thermal.SH.Geo.CO.LPG.LPG</t>
  </si>
  <si>
    <t>EMI_per_household.kgCO2.PT.Res.HH.Thermal.SH.Geo.CO.Elc.Elec</t>
  </si>
  <si>
    <t>EMI_per_household.kgCO2.PT.Res.HH.Thermal.SH.DistrHeat</t>
  </si>
  <si>
    <t>EMI_per_household.kgCO2.PT.Res.HH.Thermal.SH.DistrHeat.SH</t>
  </si>
  <si>
    <t>EMI_per_household.kgCO2.PT.Res.HH.Thermal.SH.DistrHeat.SH.Steam_Distr</t>
  </si>
  <si>
    <t>EMI_per_household.kgCO2.PT.Res.HH.Thermal.SH.DistrHeat.SH.Elec</t>
  </si>
  <si>
    <t>EMI_per_household.kgCO2.PT.Res.HH.Thermal.SH.DistrHeat.SC</t>
  </si>
  <si>
    <t>EMI_per_household.kgCO2.PT.Res.HH.Thermal.SH.DistrHeat.SC.AC.Elec</t>
  </si>
  <si>
    <t>EMI_per_household.kgCO2.PT.Res.HH.Thermal.SH.DistrHeat.WH</t>
  </si>
  <si>
    <t>EMI_per_household.kgCO2.PT.Res.HH.Thermal.SH.DistrHeat.WH.DistrHeat.NoSolar.Steam_Distr</t>
  </si>
  <si>
    <t>EMI_per_household.kgCO2.PT.Res.HH.Thermal.SH.DistrHeat.WH.DistrHeat.Solar</t>
  </si>
  <si>
    <t>EMI_per_household.kgCO2.PT.Res.HH.Thermal.SH.DistrHeat.WH.DistrHeat.Solar.Steam_Distr</t>
  </si>
  <si>
    <t>EMI_per_household.kgCO2.PT.Res.HH.Thermal.SH.DistrHeat.WH.DistrHeat.Solar.Solar</t>
  </si>
  <si>
    <t>EMI_per_household.kgCO2.PT.Res.HH.Thermal.SH.DistrHeat.WH.Elc.NoSolar.Elec</t>
  </si>
  <si>
    <t>EMI_per_household.kgCO2.PT.Res.HH.Thermal.SH.DistrHeat.WH.Elc.Solar</t>
  </si>
  <si>
    <t>EMI_per_household.kgCO2.PT.Res.HH.Thermal.SH.DistrHeat.WH.Elc.Solar.Elec</t>
  </si>
  <si>
    <t>EMI_per_household.kgCO2.PT.Res.HH.Thermal.SH.DistrHeat.WH.Elc.Solar.Solar</t>
  </si>
  <si>
    <t>EMI_per_household.kgCO2.PT.Res.HH.Thermal.SH.DistrHeat.CO</t>
  </si>
  <si>
    <t>EMI_per_household.kgCO2.PT.Res.HH.Thermal.SH.DistrHeat.CO.LPG.LPG</t>
  </si>
  <si>
    <t>EMI_per_household.kgCO2.PT.Res.HH.Thermal.SH.DistrHeat.CO.Elc.Elec</t>
  </si>
  <si>
    <t>EMI_per_household.kgCO2.PT.Res.HH.Thermal.SH.AdvElc</t>
  </si>
  <si>
    <t>EMI_per_household.kgCO2.PT.Res.HH.Thermal.SH.AdvElc.SH</t>
  </si>
  <si>
    <t>EMI_per_household.kgCO2.PT.Res.HH.Thermal.SH.AdvElc.SH.Elec</t>
  </si>
  <si>
    <t>EMI_per_household.kgCO2.PT.Res.HH.Thermal.SH.AdvElc.SC</t>
  </si>
  <si>
    <t>EMI_per_household.kgCO2.PT.Res.HH.Thermal.SH.AdvElc.SC.AC.Elec</t>
  </si>
  <si>
    <t>EMI_per_household.kgCO2.PT.Res.HH.Thermal.SH.AdvElc.WH</t>
  </si>
  <si>
    <t>EMI_per_household.kgCO2.PT.Res.HH.Thermal.SH.AdvElc.WH.LPG.NoSolar.LPG</t>
  </si>
  <si>
    <t>EMI_per_household.kgCO2.PT.Res.HH.Thermal.SH.AdvElc.WH.LPG.Solar</t>
  </si>
  <si>
    <t>EMI_per_household.kgCO2.PT.Res.HH.Thermal.SH.AdvElc.WH.LPG.Solar.LPG</t>
  </si>
  <si>
    <t>EMI_per_household.kgCO2.PT.Res.HH.Thermal.SH.AdvElc.WH.LPG.Solar.Solar</t>
  </si>
  <si>
    <t>EMI_per_household.kgCO2.PT.Res.HH.Thermal.SH.AdvElc.WH.Elc.NoSolar.Elec</t>
  </si>
  <si>
    <t>EMI_per_household.kgCO2.PT.Res.HH.Thermal.SH.AdvElc.WH.Elc.Solar</t>
  </si>
  <si>
    <t>EMI_per_household.kgCO2.PT.Res.HH.Thermal.SH.AdvElc.WH.Elc.Solar.Elec</t>
  </si>
  <si>
    <t>EMI_per_household.kgCO2.PT.Res.HH.Thermal.SH.AdvElc.WH.Elc.Solar.Solar</t>
  </si>
  <si>
    <t>EMI_per_household.kgCO2.PT.Res.HH.Thermal.SH.AdvElc.CO</t>
  </si>
  <si>
    <t>EMI_per_household.kgCO2.PT.Res.HH.Thermal.SH.AdvElc.CO.LPG.LPG</t>
  </si>
  <si>
    <t>EMI_per_household.kgCO2.PT.Res.HH.Thermal.SH.AdvElc.CO.Elc.Elec</t>
  </si>
  <si>
    <t>EMI_per_household.kgCO2.PT.Res.HH.Thermal.SH.ConvElc</t>
  </si>
  <si>
    <t>EMI_per_household.kgCO2.PT.Res.HH.Thermal.SH.ConvElc.SH</t>
  </si>
  <si>
    <t>EMI_per_household.kgCO2.PT.Res.HH.Thermal.SH.ConvElc.SH.Elec</t>
  </si>
  <si>
    <t>EMI_per_household.kgCO2.PT.Res.HH.Thermal.SH.ConvElc.SC</t>
  </si>
  <si>
    <t>EMI_per_household.kgCO2.PT.Res.HH.Thermal.SH.ConvElc.SC.AC.Elec</t>
  </si>
  <si>
    <t>EMI_per_household.kgCO2.PT.Res.HH.Thermal.SH.ConvElc.WH</t>
  </si>
  <si>
    <t>EMI_per_household.kgCO2.PT.Res.HH.Thermal.SH.ConvElc.WH.LPG.NoSolar.LPG</t>
  </si>
  <si>
    <t>EMI_per_household.kgCO2.PT.Res.HH.Thermal.SH.ConvElc.WH.LPG.Solar</t>
  </si>
  <si>
    <t>EMI_per_household.kgCO2.PT.Res.HH.Thermal.SH.ConvElc.WH.LPG.Solar.LPG</t>
  </si>
  <si>
    <t>EMI_per_household.kgCO2.PT.Res.HH.Thermal.SH.ConvElc.WH.LPG.Solar.Solar</t>
  </si>
  <si>
    <t>EMI_per_household.kgCO2.PT.Res.HH.Thermal.SH.ConvElc.WH.Elc.NoSolar.Elec</t>
  </si>
  <si>
    <t>EMI_per_household.kgCO2.PT.Res.HH.Thermal.SH.ConvElc.WH.Elc.Solar</t>
  </si>
  <si>
    <t>EMI_per_household.kgCO2.PT.Res.HH.Thermal.SH.ConvElc.WH.Elc.Solar.Elec</t>
  </si>
  <si>
    <t>EMI_per_household.kgCO2.PT.Res.HH.Thermal.SH.ConvElc.WH.Elc.Solar.Solar</t>
  </si>
  <si>
    <t>EMI_per_household.kgCO2.PT.Res.HH.Thermal.SH.ConvElc.CO</t>
  </si>
  <si>
    <t>EMI_per_household.kgCO2.PT.Res.HH.Thermal.SH.ConvElc.CO.LPG.LPG</t>
  </si>
  <si>
    <t>EMI_per_household.kgCO2.PT.Res.HH.Thermal.SH.ConvElc.CO.Elc.Elec</t>
  </si>
  <si>
    <t>PT - Final energy consumption per surface area (detailed structure)</t>
  </si>
  <si>
    <t>FEC_per_sqm.kWh.PT.Res.HH.Thermal.SH.Solids</t>
  </si>
  <si>
    <t>FEC_per_sqm.kWh.PT.Res.HH.Thermal.SH.Solids.SH</t>
  </si>
  <si>
    <t>FEC_per_sqm.kWh.PT.Res.HH.Thermal.SH.Solids.SH.Solids</t>
  </si>
  <si>
    <t>FEC_per_sqm.kWh.PT.Res.HH.Thermal.SH.Solids.SH.Elec</t>
  </si>
  <si>
    <t>FEC_per_sqm.kWh.PT.Res.HH.Thermal.SH.Solids.SC</t>
  </si>
  <si>
    <t>FEC_per_sqm.kWh.PT.Res.HH.Thermal.SH.Solids.SC.AC.Elec</t>
  </si>
  <si>
    <t>FEC_per_sqm.kWh.PT.Res.HH.Thermal.SH.Solids.WH</t>
  </si>
  <si>
    <t>FEC_per_sqm.kWh.PT.Res.HH.Thermal.SH.Solids.WH.Solids.NoSolar.Solids</t>
  </si>
  <si>
    <t>FEC_per_sqm.kWh.PT.Res.HH.Thermal.SH.Solids.WH.LPG.NoSolar.LPG</t>
  </si>
  <si>
    <t>FEC_per_sqm.kWh.PT.Res.HH.Thermal.SH.Solids.WH.LPG.Solar</t>
  </si>
  <si>
    <t>FEC_per_sqm.kWh.PT.Res.HH.Thermal.SH.Solids.WH.LPG.Solar.LPG</t>
  </si>
  <si>
    <t>FEC_per_sqm.kWh.PT.Res.HH.Thermal.SH.Solids.WH.LPG.Solar.Solar</t>
  </si>
  <si>
    <t>FEC_per_sqm.kWh.PT.Res.HH.Thermal.SH.Solids.WH.Elc.NoSolar.Elec</t>
  </si>
  <si>
    <t>FEC_per_sqm.kWh.PT.Res.HH.Thermal.SH.Solids.WH.Elc.Solar</t>
  </si>
  <si>
    <t>FEC_per_sqm.kWh.PT.Res.HH.Thermal.SH.Solids.WH.Elc.Solar.Elec</t>
  </si>
  <si>
    <t>FEC_per_sqm.kWh.PT.Res.HH.Thermal.SH.Solids.WH.Elc.Solar.Solar</t>
  </si>
  <si>
    <t>FEC_per_sqm.kWh.PT.Res.HH.Thermal.SH.Solids.CO</t>
  </si>
  <si>
    <t>FEC_per_sqm.kWh.PT.Res.HH.Thermal.SH.Solids.CO.Solids.Solids</t>
  </si>
  <si>
    <t>FEC_per_sqm.kWh.PT.Res.HH.Thermal.SH.Solids.CO.LPG.LPG</t>
  </si>
  <si>
    <t>FEC_per_sqm.kWh.PT.Res.HH.Thermal.SH.Solids.CO.Elc.Elec</t>
  </si>
  <si>
    <t>FEC_per_sqm.kWh.PT.Res.HH.Thermal.SH.LPG</t>
  </si>
  <si>
    <t>FEC_per_sqm.kWh.PT.Res.HH.Thermal.SH.LPG.SH</t>
  </si>
  <si>
    <t>FEC_per_sqm.kWh.PT.Res.HH.Thermal.SH.LPG.SH.LPG</t>
  </si>
  <si>
    <t>FEC_per_sqm.kWh.PT.Res.HH.Thermal.SH.LPG.SH.Elec</t>
  </si>
  <si>
    <t>FEC_per_sqm.kWh.PT.Res.HH.Thermal.SH.LPG.SC</t>
  </si>
  <si>
    <t>FEC_per_sqm.kWh.PT.Res.HH.Thermal.SH.LPG.SC.AC.Elec</t>
  </si>
  <si>
    <t>FEC_per_sqm.kWh.PT.Res.HH.Thermal.SH.LPG.WH</t>
  </si>
  <si>
    <t>FEC_per_sqm.kWh.PT.Res.HH.Thermal.SH.LPG.WH.LPG.NoSolar.LPG</t>
  </si>
  <si>
    <t>FEC_per_sqm.kWh.PT.Res.HH.Thermal.SH.LPG.WH.LPG.Solar</t>
  </si>
  <si>
    <t>FEC_per_sqm.kWh.PT.Res.HH.Thermal.SH.LPG.WH.LPG.Solar.LPG</t>
  </si>
  <si>
    <t>FEC_per_sqm.kWh.PT.Res.HH.Thermal.SH.LPG.WH.LPG.Solar.Solar</t>
  </si>
  <si>
    <t>FEC_per_sqm.kWh.PT.Res.HH.Thermal.SH.LPG.WH.Elc.NoSolar.Elec</t>
  </si>
  <si>
    <t>FEC_per_sqm.kWh.PT.Res.HH.Thermal.SH.LPG.WH.Elc.Solar</t>
  </si>
  <si>
    <t>FEC_per_sqm.kWh.PT.Res.HH.Thermal.SH.LPG.WH.Elc.Solar.Elec</t>
  </si>
  <si>
    <t>FEC_per_sqm.kWh.PT.Res.HH.Thermal.SH.LPG.WH.Elc.Solar.Solar</t>
  </si>
  <si>
    <t>FEC_per_sqm.kWh.PT.Res.HH.Thermal.SH.LPG.CO</t>
  </si>
  <si>
    <t>FEC_per_sqm.kWh.PT.Res.HH.Thermal.SH.LPG.CO.LPG.LPG</t>
  </si>
  <si>
    <t>FEC_per_sqm.kWh.PT.Res.HH.Thermal.SH.LPG.CO.Elc.Elec</t>
  </si>
  <si>
    <t>FEC_per_sqm.kWh.PT.Res.HH.Thermal.SH.Oil</t>
  </si>
  <si>
    <t>FEC_per_sqm.kWh.PT.Res.HH.Thermal.SH.Oil.SH</t>
  </si>
  <si>
    <t>FEC_per_sqm.kWh.PT.Res.HH.Thermal.SH.Oil.SH.Oil</t>
  </si>
  <si>
    <t>FEC_per_sqm.kWh.PT.Res.HH.Thermal.SH.Oil.SH.Elec</t>
  </si>
  <si>
    <t>FEC_per_sqm.kWh.PT.Res.HH.Thermal.SH.Oil.SC</t>
  </si>
  <si>
    <t>FEC_per_sqm.kWh.PT.Res.HH.Thermal.SH.Oil.SC.AC.Elec</t>
  </si>
  <si>
    <t>FEC_per_sqm.kWh.PT.Res.HH.Thermal.SH.Oil.WH</t>
  </si>
  <si>
    <t>FEC_per_sqm.kWh.PT.Res.HH.Thermal.SH.Oil.WH.Oil.NoSolar.Oil</t>
  </si>
  <si>
    <t>FEC_per_sqm.kWh.PT.Res.HH.Thermal.SH.Oil.WH.Oil.Solar</t>
  </si>
  <si>
    <t>FEC_per_sqm.kWh.PT.Res.HH.Thermal.SH.Oil.WH.Oil.Solar.Oil</t>
  </si>
  <si>
    <t>FEC_per_sqm.kWh.PT.Res.HH.Thermal.SH.Oil.WH.Oil.Solar.Solar</t>
  </si>
  <si>
    <t>FEC_per_sqm.kWh.PT.Res.HH.Thermal.SH.Oil.WH.Elc.NoSolar.Elec</t>
  </si>
  <si>
    <t>FEC_per_sqm.kWh.PT.Res.HH.Thermal.SH.Oil.WH.Elc.Solar</t>
  </si>
  <si>
    <t>FEC_per_sqm.kWh.PT.Res.HH.Thermal.SH.Oil.WH.Elc.Solar.Elec</t>
  </si>
  <si>
    <t>FEC_per_sqm.kWh.PT.Res.HH.Thermal.SH.Oil.WH.Elc.Solar.Solar</t>
  </si>
  <si>
    <t>FEC_per_sqm.kWh.PT.Res.HH.Thermal.SH.Oil.CO</t>
  </si>
  <si>
    <t>FEC_per_sqm.kWh.PT.Res.HH.Thermal.SH.Oil.CO.LPG.LPG</t>
  </si>
  <si>
    <t>FEC_per_sqm.kWh.PT.Res.HH.Thermal.SH.Oil.CO.Elc.Elec</t>
  </si>
  <si>
    <t>FEC_per_sqm.kWh.PT.Res.HH.Thermal.SH.Gas</t>
  </si>
  <si>
    <t>FEC_per_sqm.kWh.PT.Res.HH.Thermal.SH.Gas.SH</t>
  </si>
  <si>
    <t>FEC_per_sqm.kWh.PT.Res.HH.Thermal.SH.Gas.SH.Gas</t>
  </si>
  <si>
    <t>FEC_per_sqm.kWh.PT.Res.HH.Thermal.SH.Gas.SH.Elec</t>
  </si>
  <si>
    <t>FEC_per_sqm.kWh.PT.Res.HH.Thermal.SH.Gas.SC</t>
  </si>
  <si>
    <t>FEC_per_sqm.kWh.PT.Res.HH.Thermal.SH.Gas.SC.AC.Elec</t>
  </si>
  <si>
    <t>FEC_per_sqm.kWh.PT.Res.HH.Thermal.SH.Gas.WH</t>
  </si>
  <si>
    <t>FEC_per_sqm.kWh.PT.Res.HH.Thermal.SH.Gas.WH.Gas.NoSolar.Gas</t>
  </si>
  <si>
    <t>FEC_per_sqm.kWh.PT.Res.HH.Thermal.SH.Gas.WH.Gas.Solar</t>
  </si>
  <si>
    <t>FEC_per_sqm.kWh.PT.Res.HH.Thermal.SH.Gas.WH.Gas.Solar.Gas</t>
  </si>
  <si>
    <t>FEC_per_sqm.kWh.PT.Res.HH.Thermal.SH.Gas.WH.Gas.Solar.Solar</t>
  </si>
  <si>
    <t>FEC_per_sqm.kWh.PT.Res.HH.Thermal.SH.Gas.WH.Elc.NoSolar.Elec</t>
  </si>
  <si>
    <t>FEC_per_sqm.kWh.PT.Res.HH.Thermal.SH.Gas.WH.Elc.Solar</t>
  </si>
  <si>
    <t>FEC_per_sqm.kWh.PT.Res.HH.Thermal.SH.Gas.WH.Elc.Solar.Elec</t>
  </si>
  <si>
    <t>FEC_per_sqm.kWh.PT.Res.HH.Thermal.SH.Gas.WH.Elc.Solar.Solar</t>
  </si>
  <si>
    <t>FEC_per_sqm.kWh.PT.Res.HH.Thermal.SH.Gas.CO</t>
  </si>
  <si>
    <t>FEC_per_sqm.kWh.PT.Res.HH.Thermal.SH.Gas.CO.Gas.Gas</t>
  </si>
  <si>
    <t>FEC_per_sqm.kWh.PT.Res.HH.Thermal.SH.Gas.CO.Elc.Elec</t>
  </si>
  <si>
    <t>FEC_per_sqm.kWh.PT.Res.HH.Thermal.SH.Biomass</t>
  </si>
  <si>
    <t>FEC_per_sqm.kWh.PT.Res.HH.Thermal.SH.Biomass.SH</t>
  </si>
  <si>
    <t>FEC_per_sqm.kWh.PT.Res.HH.Thermal.SH.Biomass.SH.Biomass</t>
  </si>
  <si>
    <t>FEC_per_sqm.kWh.PT.Res.HH.Thermal.SH.Biomass.SH.Elec</t>
  </si>
  <si>
    <t>FEC_per_sqm.kWh.PT.Res.HH.Thermal.SH.Biomass.SC</t>
  </si>
  <si>
    <t>FEC_per_sqm.kWh.PT.Res.HH.Thermal.SH.Biomass.SC.AC.Elec</t>
  </si>
  <si>
    <t>FEC_per_sqm.kWh.PT.Res.HH.Thermal.SH.Biomass.WH</t>
  </si>
  <si>
    <t>FEC_per_sqm.kWh.PT.Res.HH.Thermal.SH.Biomass.WH.Biomass.NoSolar.Biomass</t>
  </si>
  <si>
    <t>FEC_per_sqm.kWh.PT.Res.HH.Thermal.SH.Biomass.WH.Biomass.Solar</t>
  </si>
  <si>
    <t>FEC_per_sqm.kWh.PT.Res.HH.Thermal.SH.Biomass.WH.Biomass.Solar.Biomass</t>
  </si>
  <si>
    <t>FEC_per_sqm.kWh.PT.Res.HH.Thermal.SH.Biomass.WH.Biomass.Solar.Solar</t>
  </si>
  <si>
    <t>FEC_per_sqm.kWh.PT.Res.HH.Thermal.SH.Biomass.WH.LPG.NoSolar.LPG</t>
  </si>
  <si>
    <t>FEC_per_sqm.kWh.PT.Res.HH.Thermal.SH.Biomass.WH.LPG.Solar</t>
  </si>
  <si>
    <t>FEC_per_sqm.kWh.PT.Res.HH.Thermal.SH.Biomass.WH.LPG.Solar.LPG</t>
  </si>
  <si>
    <t>FEC_per_sqm.kWh.PT.Res.HH.Thermal.SH.Biomass.WH.LPG.Solar.Solar</t>
  </si>
  <si>
    <t>FEC_per_sqm.kWh.PT.Res.HH.Thermal.SH.Biomass.WH.Elc.NoSolar.Elec</t>
  </si>
  <si>
    <t>FEC_per_sqm.kWh.PT.Res.HH.Thermal.SH.Biomass.WH.Elc.Solar</t>
  </si>
  <si>
    <t>FEC_per_sqm.kWh.PT.Res.HH.Thermal.SH.Biomass.WH.Elc.Solar.Elec</t>
  </si>
  <si>
    <t>FEC_per_sqm.kWh.PT.Res.HH.Thermal.SH.Biomass.WH.Elc.Solar.Solar</t>
  </si>
  <si>
    <t>FEC_per_sqm.kWh.PT.Res.HH.Thermal.SH.Biomass.CO</t>
  </si>
  <si>
    <t>FEC_per_sqm.kWh.PT.Res.HH.Thermal.SH.Biomass.CO.Biomass.Biomass</t>
  </si>
  <si>
    <t>FEC_per_sqm.kWh.PT.Res.HH.Thermal.SH.Biomass.CO.LPG.LPG</t>
  </si>
  <si>
    <t>FEC_per_sqm.kWh.PT.Res.HH.Thermal.SH.Biomass.CO.Elc.Elec</t>
  </si>
  <si>
    <t>FEC_per_sqm.kWh.PT.Res.HH.Thermal.SH.Geo</t>
  </si>
  <si>
    <t>FEC_per_sqm.kWh.PT.Res.HH.Thermal.SH.Geo.SH</t>
  </si>
  <si>
    <t>FEC_per_sqm.kWh.PT.Res.HH.Thermal.SH.Geo.SH.Geo</t>
  </si>
  <si>
    <t>FEC_per_sqm.kWh.PT.Res.HH.Thermal.SH.Geo.SH.Elec</t>
  </si>
  <si>
    <t>FEC_per_sqm.kWh.PT.Res.HH.Thermal.SH.Geo.SC</t>
  </si>
  <si>
    <t>FEC_per_sqm.kWh.PT.Res.HH.Thermal.SH.Geo.SC.AC.Elec</t>
  </si>
  <si>
    <t>FEC_per_sqm.kWh.PT.Res.HH.Thermal.SH.Geo.WH</t>
  </si>
  <si>
    <t>FEC_per_sqm.kWh.PT.Res.HH.Thermal.SH.Geo.WH.Geo.NoSolar.Geo</t>
  </si>
  <si>
    <t>FEC_per_sqm.kWh.PT.Res.HH.Thermal.SH.Geo.WH.Geo.Solar</t>
  </si>
  <si>
    <t>FEC_per_sqm.kWh.PT.Res.HH.Thermal.SH.Geo.WH.Geo.Solar.Geo</t>
  </si>
  <si>
    <t>FEC_per_sqm.kWh.PT.Res.HH.Thermal.SH.Geo.WH.Geo.Solar.Solar</t>
  </si>
  <si>
    <t>FEC_per_sqm.kWh.PT.Res.HH.Thermal.SH.Geo.WH.Elc.NoSolar.Elec</t>
  </si>
  <si>
    <t>FEC_per_sqm.kWh.PT.Res.HH.Thermal.SH.Geo.WH.Elc.Solar</t>
  </si>
  <si>
    <t>FEC_per_sqm.kWh.PT.Res.HH.Thermal.SH.Geo.WH.Elc.Solar.Elec</t>
  </si>
  <si>
    <t>FEC_per_sqm.kWh.PT.Res.HH.Thermal.SH.Geo.WH.Elc.Solar.Solar</t>
  </si>
  <si>
    <t>FEC_per_sqm.kWh.PT.Res.HH.Thermal.SH.Geo.CO</t>
  </si>
  <si>
    <t>FEC_per_sqm.kWh.PT.Res.HH.Thermal.SH.Geo.CO.LPG.LPG</t>
  </si>
  <si>
    <t>FEC_per_sqm.kWh.PT.Res.HH.Thermal.SH.Geo.CO.Elc.Elec</t>
  </si>
  <si>
    <t>FEC_per_sqm.kWh.PT.Res.HH.Thermal.SH.DistrHeat</t>
  </si>
  <si>
    <t>FEC_per_sqm.kWh.PT.Res.HH.Thermal.SH.DistrHeat.SH</t>
  </si>
  <si>
    <t>FEC_per_sqm.kWh.PT.Res.HH.Thermal.SH.DistrHeat.SH.Steam_Distr</t>
  </si>
  <si>
    <t>FEC_per_sqm.kWh.PT.Res.HH.Thermal.SH.DistrHeat.SH.Elec</t>
  </si>
  <si>
    <t>FEC_per_sqm.kWh.PT.Res.HH.Thermal.SH.DistrHeat.SC</t>
  </si>
  <si>
    <t>FEC_per_sqm.kWh.PT.Res.HH.Thermal.SH.DistrHeat.SC.AC.Elec</t>
  </si>
  <si>
    <t>FEC_per_sqm.kWh.PT.Res.HH.Thermal.SH.DistrHeat.WH</t>
  </si>
  <si>
    <t>FEC_per_sqm.kWh.PT.Res.HH.Thermal.SH.DistrHeat.WH.DistrHeat.NoSolar.Steam_Distr</t>
  </si>
  <si>
    <t>FEC_per_sqm.kWh.PT.Res.HH.Thermal.SH.DistrHeat.WH.DistrHeat.Solar</t>
  </si>
  <si>
    <t>FEC_per_sqm.kWh.PT.Res.HH.Thermal.SH.DistrHeat.WH.DistrHeat.Solar.Steam_Distr</t>
  </si>
  <si>
    <t>FEC_per_sqm.kWh.PT.Res.HH.Thermal.SH.DistrHeat.WH.DistrHeat.Solar.Solar</t>
  </si>
  <si>
    <t>FEC_per_sqm.kWh.PT.Res.HH.Thermal.SH.DistrHeat.WH.Elc.NoSolar.Elec</t>
  </si>
  <si>
    <t>FEC_per_sqm.kWh.PT.Res.HH.Thermal.SH.DistrHeat.WH.Elc.Solar</t>
  </si>
  <si>
    <t>FEC_per_sqm.kWh.PT.Res.HH.Thermal.SH.DistrHeat.WH.Elc.Solar.Elec</t>
  </si>
  <si>
    <t>FEC_per_sqm.kWh.PT.Res.HH.Thermal.SH.DistrHeat.WH.Elc.Solar.Solar</t>
  </si>
  <si>
    <t>FEC_per_sqm.kWh.PT.Res.HH.Thermal.SH.DistrHeat.CO</t>
  </si>
  <si>
    <t>FEC_per_sqm.kWh.PT.Res.HH.Thermal.SH.DistrHeat.CO.LPG.LPG</t>
  </si>
  <si>
    <t>FEC_per_sqm.kWh.PT.Res.HH.Thermal.SH.DistrHeat.CO.Elc.Elec</t>
  </si>
  <si>
    <t>FEC_per_sqm.kWh.PT.Res.HH.Thermal.SH.AdvElc</t>
  </si>
  <si>
    <t>FEC_per_sqm.kWh.PT.Res.HH.Thermal.SH.AdvElc.SH</t>
  </si>
  <si>
    <t>FEC_per_sqm.kWh.PT.Res.HH.Thermal.SH.AdvElc.SH.Elec</t>
  </si>
  <si>
    <t>FEC_per_sqm.kWh.PT.Res.HH.Thermal.SH.AdvElc.SC</t>
  </si>
  <si>
    <t>FEC_per_sqm.kWh.PT.Res.HH.Thermal.SH.AdvElc.SC.AC.Elec</t>
  </si>
  <si>
    <t>FEC_per_sqm.kWh.PT.Res.HH.Thermal.SH.AdvElc.WH</t>
  </si>
  <si>
    <t>FEC_per_sqm.kWh.PT.Res.HH.Thermal.SH.AdvElc.WH.LPG.NoSolar.LPG</t>
  </si>
  <si>
    <t>FEC_per_sqm.kWh.PT.Res.HH.Thermal.SH.AdvElc.WH.LPG.Solar</t>
  </si>
  <si>
    <t>FEC_per_sqm.kWh.PT.Res.HH.Thermal.SH.AdvElc.WH.LPG.Solar.LPG</t>
  </si>
  <si>
    <t>FEC_per_sqm.kWh.PT.Res.HH.Thermal.SH.AdvElc.WH.LPG.Solar.Solar</t>
  </si>
  <si>
    <t>FEC_per_sqm.kWh.PT.Res.HH.Thermal.SH.AdvElc.WH.Elc.NoSolar.Elec</t>
  </si>
  <si>
    <t>FEC_per_sqm.kWh.PT.Res.HH.Thermal.SH.AdvElc.WH.Elc.Solar</t>
  </si>
  <si>
    <t>FEC_per_sqm.kWh.PT.Res.HH.Thermal.SH.AdvElc.WH.Elc.Solar.Elec</t>
  </si>
  <si>
    <t>FEC_per_sqm.kWh.PT.Res.HH.Thermal.SH.AdvElc.WH.Elc.Solar.Solar</t>
  </si>
  <si>
    <t>FEC_per_sqm.kWh.PT.Res.HH.Thermal.SH.AdvElc.CO</t>
  </si>
  <si>
    <t>FEC_per_sqm.kWh.PT.Res.HH.Thermal.SH.AdvElc.CO.LPG.LPG</t>
  </si>
  <si>
    <t>FEC_per_sqm.kWh.PT.Res.HH.Thermal.SH.AdvElc.CO.Elc.Elec</t>
  </si>
  <si>
    <t>FEC_per_sqm.kWh.PT.Res.HH.Thermal.SH.ConvElc</t>
  </si>
  <si>
    <t>FEC_per_sqm.kWh.PT.Res.HH.Thermal.SH.ConvElc.SH</t>
  </si>
  <si>
    <t>FEC_per_sqm.kWh.PT.Res.HH.Thermal.SH.ConvElc.SH.Elec</t>
  </si>
  <si>
    <t>FEC_per_sqm.kWh.PT.Res.HH.Thermal.SH.ConvElc.SC</t>
  </si>
  <si>
    <t>FEC_per_sqm.kWh.PT.Res.HH.Thermal.SH.ConvElc.SC.AC.Elec</t>
  </si>
  <si>
    <t>FEC_per_sqm.kWh.PT.Res.HH.Thermal.SH.ConvElc.WH</t>
  </si>
  <si>
    <t>FEC_per_sqm.kWh.PT.Res.HH.Thermal.SH.ConvElc.WH.LPG.NoSolar.LPG</t>
  </si>
  <si>
    <t>FEC_per_sqm.kWh.PT.Res.HH.Thermal.SH.ConvElc.WH.LPG.Solar</t>
  </si>
  <si>
    <t>FEC_per_sqm.kWh.PT.Res.HH.Thermal.SH.ConvElc.WH.LPG.Solar.LPG</t>
  </si>
  <si>
    <t>FEC_per_sqm.kWh.PT.Res.HH.Thermal.SH.ConvElc.WH.LPG.Solar.Solar</t>
  </si>
  <si>
    <t>FEC_per_sqm.kWh.PT.Res.HH.Thermal.SH.ConvElc.WH.Elc.NoSolar.Elec</t>
  </si>
  <si>
    <t>FEC_per_sqm.kWh.PT.Res.HH.Thermal.SH.ConvElc.WH.Elc.Solar</t>
  </si>
  <si>
    <t>FEC_per_sqm.kWh.PT.Res.HH.Thermal.SH.ConvElc.WH.Elc.Solar.Elec</t>
  </si>
  <si>
    <t>FEC_per_sqm.kWh.PT.Res.HH.Thermal.SH.ConvElc.WH.Elc.Solar.Solar</t>
  </si>
  <si>
    <t>FEC_per_sqm.kWh.PT.Res.HH.Thermal.SH.ConvElc.CO</t>
  </si>
  <si>
    <t>FEC_per_sqm.kWh.PT.Res.HH.Thermal.SH.ConvElc.CO.LPG.LPG</t>
  </si>
  <si>
    <t>FEC_per_sqm.kWh.PT.Res.HH.Thermal.SH.ConvElc.CO.Elc.Elec</t>
  </si>
  <si>
    <t>PT - Thermal energy service per surface area (detailed structure)</t>
  </si>
  <si>
    <t>TES_per_sqm.kWh.PT.Res.HH.Thermal.SH.Solids</t>
  </si>
  <si>
    <t>TES_per_sqm.kWh.PT.Res.HH.Thermal.SH.Solids.SH</t>
  </si>
  <si>
    <t>TES_per_sqm.kWh.PT.Res.HH.Thermal.SH.Solids.SH.Solids</t>
  </si>
  <si>
    <t>TES_per_sqm.kWh.PT.Res.HH.Thermal.SH.Solids.SH.Elec</t>
  </si>
  <si>
    <t>TES_per_sqm.kWh.PT.Res.HH.Thermal.SH.Solids.SC</t>
  </si>
  <si>
    <t>TES_per_sqm.kWh.PT.Res.HH.Thermal.SH.Solids.SC.AC.Elec</t>
  </si>
  <si>
    <t>TES_per_sqm.kWh.PT.Res.HH.Thermal.SH.Solids.WH</t>
  </si>
  <si>
    <t>TES_per_sqm.kWh.PT.Res.HH.Thermal.SH.Solids.WH.Solids.NoSolar.Solids</t>
  </si>
  <si>
    <t>TES_per_sqm.kWh.PT.Res.HH.Thermal.SH.Solids.WH.LPG.NoSolar.LPG</t>
  </si>
  <si>
    <t>TES_per_sqm.kWh.PT.Res.HH.Thermal.SH.Solids.WH.LPG.Solar</t>
  </si>
  <si>
    <t>TES_per_sqm.kWh.PT.Res.HH.Thermal.SH.Solids.WH.LPG.Solar.LPG</t>
  </si>
  <si>
    <t>TES_per_sqm.kWh.PT.Res.HH.Thermal.SH.Solids.WH.LPG.Solar.Solar</t>
  </si>
  <si>
    <t>TES_per_sqm.kWh.PT.Res.HH.Thermal.SH.Solids.WH.Elc.NoSolar.Elec</t>
  </si>
  <si>
    <t>TES_per_sqm.kWh.PT.Res.HH.Thermal.SH.Solids.WH.Elc.Solar</t>
  </si>
  <si>
    <t>TES_per_sqm.kWh.PT.Res.HH.Thermal.SH.Solids.WH.Elc.Solar.Elec</t>
  </si>
  <si>
    <t>TES_per_sqm.kWh.PT.Res.HH.Thermal.SH.Solids.WH.Elc.Solar.Solar</t>
  </si>
  <si>
    <t>TES_per_sqm.kWh.PT.Res.HH.Thermal.SH.Solids.CO</t>
  </si>
  <si>
    <t>TES_per_sqm.kWh.PT.Res.HH.Thermal.SH.Solids.CO.Solids.Solids</t>
  </si>
  <si>
    <t>TES_per_sqm.kWh.PT.Res.HH.Thermal.SH.Solids.CO.LPG.LPG</t>
  </si>
  <si>
    <t>TES_per_sqm.kWh.PT.Res.HH.Thermal.SH.Solids.CO.Elc.Elec</t>
  </si>
  <si>
    <t>TES_per_sqm.kWh.PT.Res.HH.Thermal.SH.LPG</t>
  </si>
  <si>
    <t>TES_per_sqm.kWh.PT.Res.HH.Thermal.SH.LPG.SH</t>
  </si>
  <si>
    <t>TES_per_sqm.kWh.PT.Res.HH.Thermal.SH.LPG.SH.LPG</t>
  </si>
  <si>
    <t>TES_per_sqm.kWh.PT.Res.HH.Thermal.SH.LPG.SH.Elec</t>
  </si>
  <si>
    <t>TES_per_sqm.kWh.PT.Res.HH.Thermal.SH.LPG.SC</t>
  </si>
  <si>
    <t>TES_per_sqm.kWh.PT.Res.HH.Thermal.SH.LPG.SC.AC.Elec</t>
  </si>
  <si>
    <t>TES_per_sqm.kWh.PT.Res.HH.Thermal.SH.LPG.WH</t>
  </si>
  <si>
    <t>TES_per_sqm.kWh.PT.Res.HH.Thermal.SH.LPG.WH.LPG.NoSolar.LPG</t>
  </si>
  <si>
    <t>TES_per_sqm.kWh.PT.Res.HH.Thermal.SH.LPG.WH.LPG.Solar</t>
  </si>
  <si>
    <t>TES_per_sqm.kWh.PT.Res.HH.Thermal.SH.LPG.WH.LPG.Solar.LPG</t>
  </si>
  <si>
    <t>TES_per_sqm.kWh.PT.Res.HH.Thermal.SH.LPG.WH.LPG.Solar.Solar</t>
  </si>
  <si>
    <t>TES_per_sqm.kWh.PT.Res.HH.Thermal.SH.LPG.WH.Elc.NoSolar.Elec</t>
  </si>
  <si>
    <t>TES_per_sqm.kWh.PT.Res.HH.Thermal.SH.LPG.WH.Elc.Solar</t>
  </si>
  <si>
    <t>TES_per_sqm.kWh.PT.Res.HH.Thermal.SH.LPG.WH.Elc.Solar.Elec</t>
  </si>
  <si>
    <t>TES_per_sqm.kWh.PT.Res.HH.Thermal.SH.LPG.WH.Elc.Solar.Solar</t>
  </si>
  <si>
    <t>TES_per_sqm.kWh.PT.Res.HH.Thermal.SH.LPG.CO</t>
  </si>
  <si>
    <t>TES_per_sqm.kWh.PT.Res.HH.Thermal.SH.LPG.CO.LPG.LPG</t>
  </si>
  <si>
    <t>TES_per_sqm.kWh.PT.Res.HH.Thermal.SH.LPG.CO.Elc.Elec</t>
  </si>
  <si>
    <t>TES_per_sqm.kWh.PT.Res.HH.Thermal.SH.Oil</t>
  </si>
  <si>
    <t>TES_per_sqm.kWh.PT.Res.HH.Thermal.SH.Oil.SH</t>
  </si>
  <si>
    <t>TES_per_sqm.kWh.PT.Res.HH.Thermal.SH.Oil.SH.Oil</t>
  </si>
  <si>
    <t>TES_per_sqm.kWh.PT.Res.HH.Thermal.SH.Oil.SH.Elec</t>
  </si>
  <si>
    <t>TES_per_sqm.kWh.PT.Res.HH.Thermal.SH.Oil.SC</t>
  </si>
  <si>
    <t>TES_per_sqm.kWh.PT.Res.HH.Thermal.SH.Oil.SC.AC.Elec</t>
  </si>
  <si>
    <t>TES_per_sqm.kWh.PT.Res.HH.Thermal.SH.Oil.WH</t>
  </si>
  <si>
    <t>TES_per_sqm.kWh.PT.Res.HH.Thermal.SH.Oil.WH.Oil.NoSolar.Oil</t>
  </si>
  <si>
    <t>TES_per_sqm.kWh.PT.Res.HH.Thermal.SH.Oil.WH.Oil.Solar</t>
  </si>
  <si>
    <t>TES_per_sqm.kWh.PT.Res.HH.Thermal.SH.Oil.WH.Oil.Solar.Oil</t>
  </si>
  <si>
    <t>TES_per_sqm.kWh.PT.Res.HH.Thermal.SH.Oil.WH.Oil.Solar.Solar</t>
  </si>
  <si>
    <t>TES_per_sqm.kWh.PT.Res.HH.Thermal.SH.Oil.WH.Elc.NoSolar.Elec</t>
  </si>
  <si>
    <t>TES_per_sqm.kWh.PT.Res.HH.Thermal.SH.Oil.WH.Elc.Solar</t>
  </si>
  <si>
    <t>TES_per_sqm.kWh.PT.Res.HH.Thermal.SH.Oil.WH.Elc.Solar.Elec</t>
  </si>
  <si>
    <t>TES_per_sqm.kWh.PT.Res.HH.Thermal.SH.Oil.WH.Elc.Solar.Solar</t>
  </si>
  <si>
    <t>TES_per_sqm.kWh.PT.Res.HH.Thermal.SH.Oil.CO</t>
  </si>
  <si>
    <t>TES_per_sqm.kWh.PT.Res.HH.Thermal.SH.Oil.CO.LPG.LPG</t>
  </si>
  <si>
    <t>TES_per_sqm.kWh.PT.Res.HH.Thermal.SH.Oil.CO.Elc.Elec</t>
  </si>
  <si>
    <t>TES_per_sqm.kWh.PT.Res.HH.Thermal.SH.Gas</t>
  </si>
  <si>
    <t>TES_per_sqm.kWh.PT.Res.HH.Thermal.SH.Gas.SH</t>
  </si>
  <si>
    <t>TES_per_sqm.kWh.PT.Res.HH.Thermal.SH.Gas.SH.Gas</t>
  </si>
  <si>
    <t>TES_per_sqm.kWh.PT.Res.HH.Thermal.SH.Gas.SH.Elec</t>
  </si>
  <si>
    <t>TES_per_sqm.kWh.PT.Res.HH.Thermal.SH.Gas.SC</t>
  </si>
  <si>
    <t>TES_per_sqm.kWh.PT.Res.HH.Thermal.SH.Gas.SC.AC.Elec</t>
  </si>
  <si>
    <t>TES_per_sqm.kWh.PT.Res.HH.Thermal.SH.Gas.WH</t>
  </si>
  <si>
    <t>TES_per_sqm.kWh.PT.Res.HH.Thermal.SH.Gas.WH.Gas.NoSolar.Gas</t>
  </si>
  <si>
    <t>TES_per_sqm.kWh.PT.Res.HH.Thermal.SH.Gas.WH.Gas.Solar</t>
  </si>
  <si>
    <t>TES_per_sqm.kWh.PT.Res.HH.Thermal.SH.Gas.WH.Gas.Solar.Gas</t>
  </si>
  <si>
    <t>TES_per_sqm.kWh.PT.Res.HH.Thermal.SH.Gas.WH.Gas.Solar.Solar</t>
  </si>
  <si>
    <t>TES_per_sqm.kWh.PT.Res.HH.Thermal.SH.Gas.WH.Elc.NoSolar.Elec</t>
  </si>
  <si>
    <t>TES_per_sqm.kWh.PT.Res.HH.Thermal.SH.Gas.WH.Elc.Solar</t>
  </si>
  <si>
    <t>TES_per_sqm.kWh.PT.Res.HH.Thermal.SH.Gas.WH.Elc.Solar.Elec</t>
  </si>
  <si>
    <t>TES_per_sqm.kWh.PT.Res.HH.Thermal.SH.Gas.WH.Elc.Solar.Solar</t>
  </si>
  <si>
    <t>TES_per_sqm.kWh.PT.Res.HH.Thermal.SH.Gas.CO</t>
  </si>
  <si>
    <t>TES_per_sqm.kWh.PT.Res.HH.Thermal.SH.Gas.CO.Gas.Gas</t>
  </si>
  <si>
    <t>TES_per_sqm.kWh.PT.Res.HH.Thermal.SH.Gas.CO.Elc.Elec</t>
  </si>
  <si>
    <t>TES_per_sqm.kWh.PT.Res.HH.Thermal.SH.Biomass</t>
  </si>
  <si>
    <t>TES_per_sqm.kWh.PT.Res.HH.Thermal.SH.Biomass.SH</t>
  </si>
  <si>
    <t>TES_per_sqm.kWh.PT.Res.HH.Thermal.SH.Biomass.SH.Biomass</t>
  </si>
  <si>
    <t>TES_per_sqm.kWh.PT.Res.HH.Thermal.SH.Biomass.SH.Elec</t>
  </si>
  <si>
    <t>TES_per_sqm.kWh.PT.Res.HH.Thermal.SH.Biomass.SC</t>
  </si>
  <si>
    <t>TES_per_sqm.kWh.PT.Res.HH.Thermal.SH.Biomass.SC.AC.Elec</t>
  </si>
  <si>
    <t>TES_per_sqm.kWh.PT.Res.HH.Thermal.SH.Biomass.WH</t>
  </si>
  <si>
    <t>TES_per_sqm.kWh.PT.Res.HH.Thermal.SH.Biomass.WH.Biomass.NoSolar.Biomass</t>
  </si>
  <si>
    <t>TES_per_sqm.kWh.PT.Res.HH.Thermal.SH.Biomass.WH.Biomass.Solar</t>
  </si>
  <si>
    <t>TES_per_sqm.kWh.PT.Res.HH.Thermal.SH.Biomass.WH.Biomass.Solar.Biomass</t>
  </si>
  <si>
    <t>TES_per_sqm.kWh.PT.Res.HH.Thermal.SH.Biomass.WH.Biomass.Solar.Solar</t>
  </si>
  <si>
    <t>TES_per_sqm.kWh.PT.Res.HH.Thermal.SH.Biomass.WH.LPG.NoSolar.LPG</t>
  </si>
  <si>
    <t>TES_per_sqm.kWh.PT.Res.HH.Thermal.SH.Biomass.WH.LPG.Solar</t>
  </si>
  <si>
    <t>TES_per_sqm.kWh.PT.Res.HH.Thermal.SH.Biomass.WH.LPG.Solar.LPG</t>
  </si>
  <si>
    <t>TES_per_sqm.kWh.PT.Res.HH.Thermal.SH.Biomass.WH.LPG.Solar.Solar</t>
  </si>
  <si>
    <t>TES_per_sqm.kWh.PT.Res.HH.Thermal.SH.Biomass.WH.Elc.NoSolar.Elec</t>
  </si>
  <si>
    <t>TES_per_sqm.kWh.PT.Res.HH.Thermal.SH.Biomass.WH.Elc.Solar</t>
  </si>
  <si>
    <t>TES_per_sqm.kWh.PT.Res.HH.Thermal.SH.Biomass.WH.Elc.Solar.Elec</t>
  </si>
  <si>
    <t>TES_per_sqm.kWh.PT.Res.HH.Thermal.SH.Biomass.WH.Elc.Solar.Solar</t>
  </si>
  <si>
    <t>TES_per_sqm.kWh.PT.Res.HH.Thermal.SH.Biomass.CO</t>
  </si>
  <si>
    <t>TES_per_sqm.kWh.PT.Res.HH.Thermal.SH.Biomass.CO.Biomass.Biomass</t>
  </si>
  <si>
    <t>TES_per_sqm.kWh.PT.Res.HH.Thermal.SH.Biomass.CO.LPG.LPG</t>
  </si>
  <si>
    <t>TES_per_sqm.kWh.PT.Res.HH.Thermal.SH.Biomass.CO.Elc.Elec</t>
  </si>
  <si>
    <t>TES_per_sqm.kWh.PT.Res.HH.Thermal.SH.Geo</t>
  </si>
  <si>
    <t>TES_per_sqm.kWh.PT.Res.HH.Thermal.SH.Geo.SH</t>
  </si>
  <si>
    <t>TES_per_sqm.kWh.PT.Res.HH.Thermal.SH.Geo.SH.Geo</t>
  </si>
  <si>
    <t>TES_per_sqm.kWh.PT.Res.HH.Thermal.SH.Geo.SH.Elec</t>
  </si>
  <si>
    <t>TES_per_sqm.kWh.PT.Res.HH.Thermal.SH.Geo.SC</t>
  </si>
  <si>
    <t>TES_per_sqm.kWh.PT.Res.HH.Thermal.SH.Geo.SC.AC.Elec</t>
  </si>
  <si>
    <t>TES_per_sqm.kWh.PT.Res.HH.Thermal.SH.Geo.WH</t>
  </si>
  <si>
    <t>TES_per_sqm.kWh.PT.Res.HH.Thermal.SH.Geo.WH.Geo.NoSolar.Geo</t>
  </si>
  <si>
    <t>TES_per_sqm.kWh.PT.Res.HH.Thermal.SH.Geo.WH.Geo.Solar</t>
  </si>
  <si>
    <t>TES_per_sqm.kWh.PT.Res.HH.Thermal.SH.Geo.WH.Geo.Solar.Geo</t>
  </si>
  <si>
    <t>TES_per_sqm.kWh.PT.Res.HH.Thermal.SH.Geo.WH.Geo.Solar.Solar</t>
  </si>
  <si>
    <t>TES_per_sqm.kWh.PT.Res.HH.Thermal.SH.Geo.WH.Elc.NoSolar.Elec</t>
  </si>
  <si>
    <t>TES_per_sqm.kWh.PT.Res.HH.Thermal.SH.Geo.WH.Elc.Solar</t>
  </si>
  <si>
    <t>TES_per_sqm.kWh.PT.Res.HH.Thermal.SH.Geo.WH.Elc.Solar.Elec</t>
  </si>
  <si>
    <t>TES_per_sqm.kWh.PT.Res.HH.Thermal.SH.Geo.WH.Elc.Solar.Solar</t>
  </si>
  <si>
    <t>TES_per_sqm.kWh.PT.Res.HH.Thermal.SH.Geo.CO</t>
  </si>
  <si>
    <t>TES_per_sqm.kWh.PT.Res.HH.Thermal.SH.Geo.CO.LPG.LPG</t>
  </si>
  <si>
    <t>TES_per_sqm.kWh.PT.Res.HH.Thermal.SH.Geo.CO.Elc.Elec</t>
  </si>
  <si>
    <t>TES_per_sqm.kWh.PT.Res.HH.Thermal.SH.DistrHeat</t>
  </si>
  <si>
    <t>TES_per_sqm.kWh.PT.Res.HH.Thermal.SH.DistrHeat.SH</t>
  </si>
  <si>
    <t>TES_per_sqm.kWh.PT.Res.HH.Thermal.SH.DistrHeat.SH.Steam_Distr</t>
  </si>
  <si>
    <t>TES_per_sqm.kWh.PT.Res.HH.Thermal.SH.DistrHeat.SH.Elec</t>
  </si>
  <si>
    <t>TES_per_sqm.kWh.PT.Res.HH.Thermal.SH.DistrHeat.SC</t>
  </si>
  <si>
    <t>TES_per_sqm.kWh.PT.Res.HH.Thermal.SH.DistrHeat.SC.AC.Elec</t>
  </si>
  <si>
    <t>TES_per_sqm.kWh.PT.Res.HH.Thermal.SH.DistrHeat.WH</t>
  </si>
  <si>
    <t>TES_per_sqm.kWh.PT.Res.HH.Thermal.SH.DistrHeat.WH.DistrHeat.NoSolar.Steam_Distr</t>
  </si>
  <si>
    <t>TES_per_sqm.kWh.PT.Res.HH.Thermal.SH.DistrHeat.WH.DistrHeat.Solar</t>
  </si>
  <si>
    <t>TES_per_sqm.kWh.PT.Res.HH.Thermal.SH.DistrHeat.WH.DistrHeat.Solar.Steam_Distr</t>
  </si>
  <si>
    <t>TES_per_sqm.kWh.PT.Res.HH.Thermal.SH.DistrHeat.WH.DistrHeat.Solar.Solar</t>
  </si>
  <si>
    <t>TES_per_sqm.kWh.PT.Res.HH.Thermal.SH.DistrHeat.WH.Elc.NoSolar.Elec</t>
  </si>
  <si>
    <t>TES_per_sqm.kWh.PT.Res.HH.Thermal.SH.DistrHeat.WH.Elc.Solar</t>
  </si>
  <si>
    <t>TES_per_sqm.kWh.PT.Res.HH.Thermal.SH.DistrHeat.WH.Elc.Solar.Elec</t>
  </si>
  <si>
    <t>TES_per_sqm.kWh.PT.Res.HH.Thermal.SH.DistrHeat.WH.Elc.Solar.Solar</t>
  </si>
  <si>
    <t>TES_per_sqm.kWh.PT.Res.HH.Thermal.SH.DistrHeat.CO</t>
  </si>
  <si>
    <t>TES_per_sqm.kWh.PT.Res.HH.Thermal.SH.DistrHeat.CO.LPG.LPG</t>
  </si>
  <si>
    <t>TES_per_sqm.kWh.PT.Res.HH.Thermal.SH.DistrHeat.CO.Elc.Elec</t>
  </si>
  <si>
    <t>TES_per_sqm.kWh.PT.Res.HH.Thermal.SH.AdvElc</t>
  </si>
  <si>
    <t>TES_per_sqm.kWh.PT.Res.HH.Thermal.SH.AdvElc.SH</t>
  </si>
  <si>
    <t>TES_per_sqm.kWh.PT.Res.HH.Thermal.SH.AdvElc.SH.Elec</t>
  </si>
  <si>
    <t>TES_per_sqm.kWh.PT.Res.HH.Thermal.SH.AdvElc.SC</t>
  </si>
  <si>
    <t>TES_per_sqm.kWh.PT.Res.HH.Thermal.SH.AdvElc.SC.AC.Elec</t>
  </si>
  <si>
    <t>TES_per_sqm.kWh.PT.Res.HH.Thermal.SH.AdvElc.WH</t>
  </si>
  <si>
    <t>TES_per_sqm.kWh.PT.Res.HH.Thermal.SH.AdvElc.WH.LPG.NoSolar.LPG</t>
  </si>
  <si>
    <t>TES_per_sqm.kWh.PT.Res.HH.Thermal.SH.AdvElc.WH.LPG.Solar</t>
  </si>
  <si>
    <t>TES_per_sqm.kWh.PT.Res.HH.Thermal.SH.AdvElc.WH.LPG.Solar.LPG</t>
  </si>
  <si>
    <t>TES_per_sqm.kWh.PT.Res.HH.Thermal.SH.AdvElc.WH.LPG.Solar.Solar</t>
  </si>
  <si>
    <t>TES_per_sqm.kWh.PT.Res.HH.Thermal.SH.AdvElc.WH.Elc.NoSolar.Elec</t>
  </si>
  <si>
    <t>TES_per_sqm.kWh.PT.Res.HH.Thermal.SH.AdvElc.WH.Elc.Solar</t>
  </si>
  <si>
    <t>TES_per_sqm.kWh.PT.Res.HH.Thermal.SH.AdvElc.WH.Elc.Solar.Elec</t>
  </si>
  <si>
    <t>TES_per_sqm.kWh.PT.Res.HH.Thermal.SH.AdvElc.WH.Elc.Solar.Solar</t>
  </si>
  <si>
    <t>TES_per_sqm.kWh.PT.Res.HH.Thermal.SH.AdvElc.CO</t>
  </si>
  <si>
    <t>TES_per_sqm.kWh.PT.Res.HH.Thermal.SH.AdvElc.CO.LPG.LPG</t>
  </si>
  <si>
    <t>TES_per_sqm.kWh.PT.Res.HH.Thermal.SH.AdvElc.CO.Elc.Elec</t>
  </si>
  <si>
    <t>TES_per_sqm.kWh.PT.Res.HH.Thermal.SH.ConvElc</t>
  </si>
  <si>
    <t>TES_per_sqm.kWh.PT.Res.HH.Thermal.SH.ConvElc.SH</t>
  </si>
  <si>
    <t>TES_per_sqm.kWh.PT.Res.HH.Thermal.SH.ConvElc.SH.Elec</t>
  </si>
  <si>
    <t>TES_per_sqm.kWh.PT.Res.HH.Thermal.SH.ConvElc.SC</t>
  </si>
  <si>
    <t>TES_per_sqm.kWh.PT.Res.HH.Thermal.SH.ConvElc.SC.AC.Elec</t>
  </si>
  <si>
    <t>TES_per_sqm.kWh.PT.Res.HH.Thermal.SH.ConvElc.WH</t>
  </si>
  <si>
    <t>TES_per_sqm.kWh.PT.Res.HH.Thermal.SH.ConvElc.WH.LPG.NoSolar.LPG</t>
  </si>
  <si>
    <t>TES_per_sqm.kWh.PT.Res.HH.Thermal.SH.ConvElc.WH.LPG.Solar</t>
  </si>
  <si>
    <t>TES_per_sqm.kWh.PT.Res.HH.Thermal.SH.ConvElc.WH.LPG.Solar.LPG</t>
  </si>
  <si>
    <t>TES_per_sqm.kWh.PT.Res.HH.Thermal.SH.ConvElc.WH.LPG.Solar.Solar</t>
  </si>
  <si>
    <t>TES_per_sqm.kWh.PT.Res.HH.Thermal.SH.ConvElc.WH.Elc.NoSolar.Elec</t>
  </si>
  <si>
    <t>TES_per_sqm.kWh.PT.Res.HH.Thermal.SH.ConvElc.WH.Elc.Solar</t>
  </si>
  <si>
    <t>TES_per_sqm.kWh.PT.Res.HH.Thermal.SH.ConvElc.WH.Elc.Solar.Elec</t>
  </si>
  <si>
    <t>TES_per_sqm.kWh.PT.Res.HH.Thermal.SH.ConvElc.WH.Elc.Solar.Solar</t>
  </si>
  <si>
    <t>TES_per_sqm.kWh.PT.Res.HH.Thermal.SH.ConvElc.CO</t>
  </si>
  <si>
    <t>TES_per_sqm.kWh.PT.Res.HH.Thermal.SH.ConvElc.CO.LPG.LPG</t>
  </si>
  <si>
    <t>TES_per_sqm.kWh.PT.Res.HH.Thermal.SH.ConvElc.CO.Elc.Elec</t>
  </si>
  <si>
    <t>PT - CO2 emissions per surface area (detailed structure)</t>
  </si>
  <si>
    <t>EMI_per_sqm.kgCO2.PT.Res.HH.Thermal.SH.Solids</t>
  </si>
  <si>
    <t>EMI_per_sqm.kgCO2.PT.Res.HH.Thermal.SH.Solids.SH</t>
  </si>
  <si>
    <t>EMI_per_sqm.kgCO2.PT.Res.HH.Thermal.SH.Solids.SH.Solids</t>
  </si>
  <si>
    <t>EMI_per_sqm.kgCO2.PT.Res.HH.Thermal.SH.Solids.SH.Elec</t>
  </si>
  <si>
    <t>EMI_per_sqm.kgCO2.PT.Res.HH.Thermal.SH.Solids.SC</t>
  </si>
  <si>
    <t>EMI_per_sqm.kgCO2.PT.Res.HH.Thermal.SH.Solids.SC.AC.Elec</t>
  </si>
  <si>
    <t>EMI_per_sqm.kgCO2.PT.Res.HH.Thermal.SH.Solids.WH</t>
  </si>
  <si>
    <t>EMI_per_sqm.kgCO2.PT.Res.HH.Thermal.SH.Solids.WH.Solids.NoSolar.Solids</t>
  </si>
  <si>
    <t>EMI_per_sqm.kgCO2.PT.Res.HH.Thermal.SH.Solids.WH.LPG.NoSolar.LPG</t>
  </si>
  <si>
    <t>EMI_per_sqm.kgCO2.PT.Res.HH.Thermal.SH.Solids.WH.LPG.Solar</t>
  </si>
  <si>
    <t>EMI_per_sqm.kgCO2.PT.Res.HH.Thermal.SH.Solids.WH.LPG.Solar.LPG</t>
  </si>
  <si>
    <t>EMI_per_sqm.kgCO2.PT.Res.HH.Thermal.SH.Solids.WH.LPG.Solar.Solar</t>
  </si>
  <si>
    <t>EMI_per_sqm.kgCO2.PT.Res.HH.Thermal.SH.Solids.WH.Elc.NoSolar.Elec</t>
  </si>
  <si>
    <t>EMI_per_sqm.kgCO2.PT.Res.HH.Thermal.SH.Solids.WH.Elc.Solar</t>
  </si>
  <si>
    <t>EMI_per_sqm.kgCO2.PT.Res.HH.Thermal.SH.Solids.WH.Elc.Solar.Elec</t>
  </si>
  <si>
    <t>EMI_per_sqm.kgCO2.PT.Res.HH.Thermal.SH.Solids.WH.Elc.Solar.Solar</t>
  </si>
  <si>
    <t>EMI_per_sqm.kgCO2.PT.Res.HH.Thermal.SH.Solids.CO</t>
  </si>
  <si>
    <t>EMI_per_sqm.kgCO2.PT.Res.HH.Thermal.SH.Solids.CO.Solids.Solids</t>
  </si>
  <si>
    <t>EMI_per_sqm.kgCO2.PT.Res.HH.Thermal.SH.Solids.CO.LPG.LPG</t>
  </si>
  <si>
    <t>EMI_per_sqm.kgCO2.PT.Res.HH.Thermal.SH.Solids.CO.Elc.Elec</t>
  </si>
  <si>
    <t>EMI_per_sqm.kgCO2.PT.Res.HH.Thermal.SH.LPG</t>
  </si>
  <si>
    <t>EMI_per_sqm.kgCO2.PT.Res.HH.Thermal.SH.LPG.SH</t>
  </si>
  <si>
    <t>EMI_per_sqm.kgCO2.PT.Res.HH.Thermal.SH.LPG.SH.LPG</t>
  </si>
  <si>
    <t>EMI_per_sqm.kgCO2.PT.Res.HH.Thermal.SH.LPG.SH.Elec</t>
  </si>
  <si>
    <t>EMI_per_sqm.kgCO2.PT.Res.HH.Thermal.SH.LPG.SC</t>
  </si>
  <si>
    <t>EMI_per_sqm.kgCO2.PT.Res.HH.Thermal.SH.LPG.SC.AC.Elec</t>
  </si>
  <si>
    <t>EMI_per_sqm.kgCO2.PT.Res.HH.Thermal.SH.LPG.WH</t>
  </si>
  <si>
    <t>EMI_per_sqm.kgCO2.PT.Res.HH.Thermal.SH.LPG.WH.LPG.NoSolar.LPG</t>
  </si>
  <si>
    <t>EMI_per_sqm.kgCO2.PT.Res.HH.Thermal.SH.LPG.WH.LPG.Solar</t>
  </si>
  <si>
    <t>EMI_per_sqm.kgCO2.PT.Res.HH.Thermal.SH.LPG.WH.LPG.Solar.LPG</t>
  </si>
  <si>
    <t>EMI_per_sqm.kgCO2.PT.Res.HH.Thermal.SH.LPG.WH.LPG.Solar.Solar</t>
  </si>
  <si>
    <t>EMI_per_sqm.kgCO2.PT.Res.HH.Thermal.SH.LPG.WH.Elc.NoSolar.Elec</t>
  </si>
  <si>
    <t>EMI_per_sqm.kgCO2.PT.Res.HH.Thermal.SH.LPG.WH.Elc.Solar</t>
  </si>
  <si>
    <t>EMI_per_sqm.kgCO2.PT.Res.HH.Thermal.SH.LPG.WH.Elc.Solar.Elec</t>
  </si>
  <si>
    <t>EMI_per_sqm.kgCO2.PT.Res.HH.Thermal.SH.LPG.WH.Elc.Solar.Solar</t>
  </si>
  <si>
    <t>EMI_per_sqm.kgCO2.PT.Res.HH.Thermal.SH.LPG.CO</t>
  </si>
  <si>
    <t>EMI_per_sqm.kgCO2.PT.Res.HH.Thermal.SH.LPG.CO.LPG.LPG</t>
  </si>
  <si>
    <t>EMI_per_sqm.kgCO2.PT.Res.HH.Thermal.SH.LPG.CO.Elc.Elec</t>
  </si>
  <si>
    <t>EMI_per_sqm.kgCO2.PT.Res.HH.Thermal.SH.Oil</t>
  </si>
  <si>
    <t>EMI_per_sqm.kgCO2.PT.Res.HH.Thermal.SH.Oil.SH</t>
  </si>
  <si>
    <t>EMI_per_sqm.kgCO2.PT.Res.HH.Thermal.SH.Oil.SH.Oil</t>
  </si>
  <si>
    <t>EMI_per_sqm.kgCO2.PT.Res.HH.Thermal.SH.Oil.SH.Elec</t>
  </si>
  <si>
    <t>EMI_per_sqm.kgCO2.PT.Res.HH.Thermal.SH.Oil.SC</t>
  </si>
  <si>
    <t>EMI_per_sqm.kgCO2.PT.Res.HH.Thermal.SH.Oil.SC.AC.Elec</t>
  </si>
  <si>
    <t>EMI_per_sqm.kgCO2.PT.Res.HH.Thermal.SH.Oil.WH</t>
  </si>
  <si>
    <t>EMI_per_sqm.kgCO2.PT.Res.HH.Thermal.SH.Oil.WH.Oil.NoSolar.Oil</t>
  </si>
  <si>
    <t>EMI_per_sqm.kgCO2.PT.Res.HH.Thermal.SH.Oil.WH.Oil.Solar</t>
  </si>
  <si>
    <t>EMI_per_sqm.kgCO2.PT.Res.HH.Thermal.SH.Oil.WH.Oil.Solar.Oil</t>
  </si>
  <si>
    <t>EMI_per_sqm.kgCO2.PT.Res.HH.Thermal.SH.Oil.WH.Oil.Solar.Solar</t>
  </si>
  <si>
    <t>EMI_per_sqm.kgCO2.PT.Res.HH.Thermal.SH.Oil.WH.Elc.NoSolar.Elec</t>
  </si>
  <si>
    <t>EMI_per_sqm.kgCO2.PT.Res.HH.Thermal.SH.Oil.WH.Elc.Solar</t>
  </si>
  <si>
    <t>EMI_per_sqm.kgCO2.PT.Res.HH.Thermal.SH.Oil.WH.Elc.Solar.Elec</t>
  </si>
  <si>
    <t>EMI_per_sqm.kgCO2.PT.Res.HH.Thermal.SH.Oil.WH.Elc.Solar.Solar</t>
  </si>
  <si>
    <t>EMI_per_sqm.kgCO2.PT.Res.HH.Thermal.SH.Oil.CO</t>
  </si>
  <si>
    <t>EMI_per_sqm.kgCO2.PT.Res.HH.Thermal.SH.Oil.CO.LPG.LPG</t>
  </si>
  <si>
    <t>EMI_per_sqm.kgCO2.PT.Res.HH.Thermal.SH.Oil.CO.Elc.Elec</t>
  </si>
  <si>
    <t>EMI_per_sqm.kgCO2.PT.Res.HH.Thermal.SH.Gas</t>
  </si>
  <si>
    <t>EMI_per_sqm.kgCO2.PT.Res.HH.Thermal.SH.Gas.SH</t>
  </si>
  <si>
    <t>EMI_per_sqm.kgCO2.PT.Res.HH.Thermal.SH.Gas.SH.Gas</t>
  </si>
  <si>
    <t>EMI_per_sqm.kgCO2.PT.Res.HH.Thermal.SH.Gas.SH.Elec</t>
  </si>
  <si>
    <t>EMI_per_sqm.kgCO2.PT.Res.HH.Thermal.SH.Gas.SC</t>
  </si>
  <si>
    <t>EMI_per_sqm.kgCO2.PT.Res.HH.Thermal.SH.Gas.SC.AC.Elec</t>
  </si>
  <si>
    <t>EMI_per_sqm.kgCO2.PT.Res.HH.Thermal.SH.Gas.WH</t>
  </si>
  <si>
    <t>EMI_per_sqm.kgCO2.PT.Res.HH.Thermal.SH.Gas.WH.Gas.NoSolar.Gas</t>
  </si>
  <si>
    <t>EMI_per_sqm.kgCO2.PT.Res.HH.Thermal.SH.Gas.WH.Gas.Solar</t>
  </si>
  <si>
    <t>EMI_per_sqm.kgCO2.PT.Res.HH.Thermal.SH.Gas.WH.Gas.Solar.Gas</t>
  </si>
  <si>
    <t>EMI_per_sqm.kgCO2.PT.Res.HH.Thermal.SH.Gas.WH.Gas.Solar.Solar</t>
  </si>
  <si>
    <t>EMI_per_sqm.kgCO2.PT.Res.HH.Thermal.SH.Gas.WH.Elc.NoSolar.Elec</t>
  </si>
  <si>
    <t>EMI_per_sqm.kgCO2.PT.Res.HH.Thermal.SH.Gas.WH.Elc.Solar</t>
  </si>
  <si>
    <t>EMI_per_sqm.kgCO2.PT.Res.HH.Thermal.SH.Gas.WH.Elc.Solar.Elec</t>
  </si>
  <si>
    <t>EMI_per_sqm.kgCO2.PT.Res.HH.Thermal.SH.Gas.WH.Elc.Solar.Solar</t>
  </si>
  <si>
    <t>EMI_per_sqm.kgCO2.PT.Res.HH.Thermal.SH.Gas.CO</t>
  </si>
  <si>
    <t>EMI_per_sqm.kgCO2.PT.Res.HH.Thermal.SH.Gas.CO.Gas.Gas</t>
  </si>
  <si>
    <t>EMI_per_sqm.kgCO2.PT.Res.HH.Thermal.SH.Gas.CO.Elc.Elec</t>
  </si>
  <si>
    <t>EMI_per_sqm.kgCO2.PT.Res.HH.Thermal.SH.Biomass</t>
  </si>
  <si>
    <t>EMI_per_sqm.kgCO2.PT.Res.HH.Thermal.SH.Biomass.SH</t>
  </si>
  <si>
    <t>EMI_per_sqm.kgCO2.PT.Res.HH.Thermal.SH.Biomass.SH.Biomass</t>
  </si>
  <si>
    <t>EMI_per_sqm.kgCO2.PT.Res.HH.Thermal.SH.Biomass.SH.Elec</t>
  </si>
  <si>
    <t>EMI_per_sqm.kgCO2.PT.Res.HH.Thermal.SH.Biomass.SC</t>
  </si>
  <si>
    <t>EMI_per_sqm.kgCO2.PT.Res.HH.Thermal.SH.Biomass.SC.AC.Elec</t>
  </si>
  <si>
    <t>EMI_per_sqm.kgCO2.PT.Res.HH.Thermal.SH.Biomass.WH</t>
  </si>
  <si>
    <t>EMI_per_sqm.kgCO2.PT.Res.HH.Thermal.SH.Biomass.WH.Biomass.NoSolar.Biomass</t>
  </si>
  <si>
    <t>EMI_per_sqm.kgCO2.PT.Res.HH.Thermal.SH.Biomass.WH.Biomass.Solar</t>
  </si>
  <si>
    <t>EMI_per_sqm.kgCO2.PT.Res.HH.Thermal.SH.Biomass.WH.Biomass.Solar.Biomass</t>
  </si>
  <si>
    <t>EMI_per_sqm.kgCO2.PT.Res.HH.Thermal.SH.Biomass.WH.Biomass.Solar.Solar</t>
  </si>
  <si>
    <t>EMI_per_sqm.kgCO2.PT.Res.HH.Thermal.SH.Biomass.WH.LPG.NoSolar.LPG</t>
  </si>
  <si>
    <t>EMI_per_sqm.kgCO2.PT.Res.HH.Thermal.SH.Biomass.WH.LPG.Solar</t>
  </si>
  <si>
    <t>EMI_per_sqm.kgCO2.PT.Res.HH.Thermal.SH.Biomass.WH.LPG.Solar.LPG</t>
  </si>
  <si>
    <t>EMI_per_sqm.kgCO2.PT.Res.HH.Thermal.SH.Biomass.WH.LPG.Solar.Solar</t>
  </si>
  <si>
    <t>EMI_per_sqm.kgCO2.PT.Res.HH.Thermal.SH.Biomass.WH.Elc.NoSolar.Elec</t>
  </si>
  <si>
    <t>EMI_per_sqm.kgCO2.PT.Res.HH.Thermal.SH.Biomass.WH.Elc.Solar</t>
  </si>
  <si>
    <t>EMI_per_sqm.kgCO2.PT.Res.HH.Thermal.SH.Biomass.WH.Elc.Solar.Elec</t>
  </si>
  <si>
    <t>EMI_per_sqm.kgCO2.PT.Res.HH.Thermal.SH.Biomass.WH.Elc.Solar.Solar</t>
  </si>
  <si>
    <t>EMI_per_sqm.kgCO2.PT.Res.HH.Thermal.SH.Biomass.CO</t>
  </si>
  <si>
    <t>EMI_per_sqm.kgCO2.PT.Res.HH.Thermal.SH.Biomass.CO.Biomass.Biomass</t>
  </si>
  <si>
    <t>EMI_per_sqm.kgCO2.PT.Res.HH.Thermal.SH.Biomass.CO.LPG.LPG</t>
  </si>
  <si>
    <t>EMI_per_sqm.kgCO2.PT.Res.HH.Thermal.SH.Biomass.CO.Elc.Elec</t>
  </si>
  <si>
    <t>EMI_per_sqm.kgCO2.PT.Res.HH.Thermal.SH.Geo</t>
  </si>
  <si>
    <t>EMI_per_sqm.kgCO2.PT.Res.HH.Thermal.SH.Geo.SH</t>
  </si>
  <si>
    <t>EMI_per_sqm.kgCO2.PT.Res.HH.Thermal.SH.Geo.SH.Geo</t>
  </si>
  <si>
    <t>EMI_per_sqm.kgCO2.PT.Res.HH.Thermal.SH.Geo.SH.Elec</t>
  </si>
  <si>
    <t>EMI_per_sqm.kgCO2.PT.Res.HH.Thermal.SH.Geo.SC</t>
  </si>
  <si>
    <t>EMI_per_sqm.kgCO2.PT.Res.HH.Thermal.SH.Geo.SC.AC.Elec</t>
  </si>
  <si>
    <t>EMI_per_sqm.kgCO2.PT.Res.HH.Thermal.SH.Geo.WH</t>
  </si>
  <si>
    <t>EMI_per_sqm.kgCO2.PT.Res.HH.Thermal.SH.Geo.WH.Geo.NoSolar.Geo</t>
  </si>
  <si>
    <t>EMI_per_sqm.kgCO2.PT.Res.HH.Thermal.SH.Geo.WH.Geo.Solar</t>
  </si>
  <si>
    <t>EMI_per_sqm.kgCO2.PT.Res.HH.Thermal.SH.Geo.WH.Geo.Solar.Geo</t>
  </si>
  <si>
    <t>EMI_per_sqm.kgCO2.PT.Res.HH.Thermal.SH.Geo.WH.Geo.Solar.Solar</t>
  </si>
  <si>
    <t>EMI_per_sqm.kgCO2.PT.Res.HH.Thermal.SH.Geo.WH.Elc.NoSolar.Elec</t>
  </si>
  <si>
    <t>EMI_per_sqm.kgCO2.PT.Res.HH.Thermal.SH.Geo.WH.Elc.Solar</t>
  </si>
  <si>
    <t>EMI_per_sqm.kgCO2.PT.Res.HH.Thermal.SH.Geo.WH.Elc.Solar.Elec</t>
  </si>
  <si>
    <t>EMI_per_sqm.kgCO2.PT.Res.HH.Thermal.SH.Geo.WH.Elc.Solar.Solar</t>
  </si>
  <si>
    <t>EMI_per_sqm.kgCO2.PT.Res.HH.Thermal.SH.Geo.CO</t>
  </si>
  <si>
    <t>EMI_per_sqm.kgCO2.PT.Res.HH.Thermal.SH.Geo.CO.LPG.LPG</t>
  </si>
  <si>
    <t>EMI_per_sqm.kgCO2.PT.Res.HH.Thermal.SH.Geo.CO.Elc.Elec</t>
  </si>
  <si>
    <t>EMI_per_sqm.kgCO2.PT.Res.HH.Thermal.SH.DistrHeat</t>
  </si>
  <si>
    <t>EMI_per_sqm.kgCO2.PT.Res.HH.Thermal.SH.DistrHeat.SH</t>
  </si>
  <si>
    <t>EMI_per_sqm.kgCO2.PT.Res.HH.Thermal.SH.DistrHeat.SH.Steam_Distr</t>
  </si>
  <si>
    <t>EMI_per_sqm.kgCO2.PT.Res.HH.Thermal.SH.DistrHeat.SH.Elec</t>
  </si>
  <si>
    <t>EMI_per_sqm.kgCO2.PT.Res.HH.Thermal.SH.DistrHeat.SC</t>
  </si>
  <si>
    <t>EMI_per_sqm.kgCO2.PT.Res.HH.Thermal.SH.DistrHeat.SC.AC.Elec</t>
  </si>
  <si>
    <t>EMI_per_sqm.kgCO2.PT.Res.HH.Thermal.SH.DistrHeat.WH</t>
  </si>
  <si>
    <t>EMI_per_sqm.kgCO2.PT.Res.HH.Thermal.SH.DistrHeat.WH.DistrHeat.NoSolar.Steam_Distr</t>
  </si>
  <si>
    <t>EMI_per_sqm.kgCO2.PT.Res.HH.Thermal.SH.DistrHeat.WH.DistrHeat.Solar</t>
  </si>
  <si>
    <t>EMI_per_sqm.kgCO2.PT.Res.HH.Thermal.SH.DistrHeat.WH.DistrHeat.Solar.Steam_Distr</t>
  </si>
  <si>
    <t>EMI_per_sqm.kgCO2.PT.Res.HH.Thermal.SH.DistrHeat.WH.DistrHeat.Solar.Solar</t>
  </si>
  <si>
    <t>EMI_per_sqm.kgCO2.PT.Res.HH.Thermal.SH.DistrHeat.WH.Elc.NoSolar.Elec</t>
  </si>
  <si>
    <t>EMI_per_sqm.kgCO2.PT.Res.HH.Thermal.SH.DistrHeat.WH.Elc.Solar</t>
  </si>
  <si>
    <t>EMI_per_sqm.kgCO2.PT.Res.HH.Thermal.SH.DistrHeat.WH.Elc.Solar.Elec</t>
  </si>
  <si>
    <t>EMI_per_sqm.kgCO2.PT.Res.HH.Thermal.SH.DistrHeat.WH.Elc.Solar.Solar</t>
  </si>
  <si>
    <t>EMI_per_sqm.kgCO2.PT.Res.HH.Thermal.SH.DistrHeat.CO</t>
  </si>
  <si>
    <t>EMI_per_sqm.kgCO2.PT.Res.HH.Thermal.SH.DistrHeat.CO.LPG.LPG</t>
  </si>
  <si>
    <t>EMI_per_sqm.kgCO2.PT.Res.HH.Thermal.SH.DistrHeat.CO.Elc.Elec</t>
  </si>
  <si>
    <t>EMI_per_sqm.kgCO2.PT.Res.HH.Thermal.SH.AdvElc</t>
  </si>
  <si>
    <t>EMI_per_sqm.kgCO2.PT.Res.HH.Thermal.SH.AdvElc.SH</t>
  </si>
  <si>
    <t>EMI_per_sqm.kgCO2.PT.Res.HH.Thermal.SH.AdvElc.SH.Elec</t>
  </si>
  <si>
    <t>EMI_per_sqm.kgCO2.PT.Res.HH.Thermal.SH.AdvElc.SC</t>
  </si>
  <si>
    <t>EMI_per_sqm.kgCO2.PT.Res.HH.Thermal.SH.AdvElc.SC.AC.Elec</t>
  </si>
  <si>
    <t>EMI_per_sqm.kgCO2.PT.Res.HH.Thermal.SH.AdvElc.WH</t>
  </si>
  <si>
    <t>EMI_per_sqm.kgCO2.PT.Res.HH.Thermal.SH.AdvElc.WH.LPG.NoSolar.LPG</t>
  </si>
  <si>
    <t>EMI_per_sqm.kgCO2.PT.Res.HH.Thermal.SH.AdvElc.WH.LPG.Solar</t>
  </si>
  <si>
    <t>EMI_per_sqm.kgCO2.PT.Res.HH.Thermal.SH.AdvElc.WH.LPG.Solar.LPG</t>
  </si>
  <si>
    <t>EMI_per_sqm.kgCO2.PT.Res.HH.Thermal.SH.AdvElc.WH.LPG.Solar.Solar</t>
  </si>
  <si>
    <t>EMI_per_sqm.kgCO2.PT.Res.HH.Thermal.SH.AdvElc.WH.Elc.NoSolar.Elec</t>
  </si>
  <si>
    <t>EMI_per_sqm.kgCO2.PT.Res.HH.Thermal.SH.AdvElc.WH.Elc.Solar</t>
  </si>
  <si>
    <t>EMI_per_sqm.kgCO2.PT.Res.HH.Thermal.SH.AdvElc.WH.Elc.Solar.Elec</t>
  </si>
  <si>
    <t>EMI_per_sqm.kgCO2.PT.Res.HH.Thermal.SH.AdvElc.WH.Elc.Solar.Solar</t>
  </si>
  <si>
    <t>EMI_per_sqm.kgCO2.PT.Res.HH.Thermal.SH.AdvElc.CO</t>
  </si>
  <si>
    <t>EMI_per_sqm.kgCO2.PT.Res.HH.Thermal.SH.AdvElc.CO.LPG.LPG</t>
  </si>
  <si>
    <t>EMI_per_sqm.kgCO2.PT.Res.HH.Thermal.SH.AdvElc.CO.Elc.Elec</t>
  </si>
  <si>
    <t>EMI_per_sqm.kgCO2.PT.Res.HH.Thermal.SH.ConvElc</t>
  </si>
  <si>
    <t>EMI_per_sqm.kgCO2.PT.Res.HH.Thermal.SH.ConvElc.SH</t>
  </si>
  <si>
    <t>EMI_per_sqm.kgCO2.PT.Res.HH.Thermal.SH.ConvElc.SH.Elec</t>
  </si>
  <si>
    <t>EMI_per_sqm.kgCO2.PT.Res.HH.Thermal.SH.ConvElc.SC</t>
  </si>
  <si>
    <t>EMI_per_sqm.kgCO2.PT.Res.HH.Thermal.SH.ConvElc.SC.AC.Elec</t>
  </si>
  <si>
    <t>EMI_per_sqm.kgCO2.PT.Res.HH.Thermal.SH.ConvElc.WH</t>
  </si>
  <si>
    <t>EMI_per_sqm.kgCO2.PT.Res.HH.Thermal.SH.ConvElc.WH.LPG.NoSolar.LPG</t>
  </si>
  <si>
    <t>EMI_per_sqm.kgCO2.PT.Res.HH.Thermal.SH.ConvElc.WH.LPG.Solar</t>
  </si>
  <si>
    <t>EMI_per_sqm.kgCO2.PT.Res.HH.Thermal.SH.ConvElc.WH.LPG.Solar.LPG</t>
  </si>
  <si>
    <t>EMI_per_sqm.kgCO2.PT.Res.HH.Thermal.SH.ConvElc.WH.LPG.Solar.Solar</t>
  </si>
  <si>
    <t>EMI_per_sqm.kgCO2.PT.Res.HH.Thermal.SH.ConvElc.WH.Elc.NoSolar.Elec</t>
  </si>
  <si>
    <t>EMI_per_sqm.kgCO2.PT.Res.HH.Thermal.SH.ConvElc.WH.Elc.Solar</t>
  </si>
  <si>
    <t>EMI_per_sqm.kgCO2.PT.Res.HH.Thermal.SH.ConvElc.WH.Elc.Solar.Elec</t>
  </si>
  <si>
    <t>EMI_per_sqm.kgCO2.PT.Res.HH.Thermal.SH.ConvElc.WH.Elc.Solar.Solar</t>
  </si>
  <si>
    <t>EMI_per_sqm.kgCO2.PT.Res.HH.Thermal.SH.ConvElc.CO</t>
  </si>
  <si>
    <t>EMI_per_sqm.kgCO2.PT.Res.HH.Thermal.SH.ConvElc.CO.LPG.LPG</t>
  </si>
  <si>
    <t>EMI_per_sqm.kgCO2.PT.Res.HH.Thermal.SH.ConvElc.CO.Elc.Elec</t>
  </si>
  <si>
    <t>PT - Final energy consumption in new and renovated households (detailed structure)</t>
  </si>
  <si>
    <t>FEC.ktoe.PT.Res.HHnew.Thermal.SH.Solids</t>
  </si>
  <si>
    <t>FEC.ktoe.PT.Res.HHnew.Thermal.SH.Solids.SH</t>
  </si>
  <si>
    <t>FEC.ktoe.PT.Res.HHnew.Thermal.SH.Solids.SH.Solids</t>
  </si>
  <si>
    <t>FEC.ktoe.PT.Res.HHnew.Thermal.SH.Solids.SH.Elec</t>
  </si>
  <si>
    <t>FEC.ktoe.PT.Res.HHnew.Thermal.SH.Solids.SC</t>
  </si>
  <si>
    <t>FEC.ktoe.PT.Res.HHnew.Thermal.SH.Solids.SC.AC.Elec</t>
  </si>
  <si>
    <t>FEC.ktoe.PT.Res.HHnew.Thermal.SH.Solids.WH</t>
  </si>
  <si>
    <t>FEC.ktoe.PT.Res.HHnew.Thermal.SH.Solids.WH.Solids.NoSolar.Solids</t>
  </si>
  <si>
    <t>FEC.ktoe.PT.Res.HHnew.Thermal.SH.Solids.WH.LPG.NoSolar.LPG</t>
  </si>
  <si>
    <t>FEC.ktoe.PT.Res.HHnew.Thermal.SH.Solids.WH.LPG.Solar</t>
  </si>
  <si>
    <t>FEC.ktoe.PT.Res.HHnew.Thermal.SH.Solids.WH.LPG.Solar.LPG</t>
  </si>
  <si>
    <t>FEC.ktoe.PT.Res.HHnew.Thermal.SH.Solids.WH.LPG.Solar.Solar</t>
  </si>
  <si>
    <t>FEC.ktoe.PT.Res.HHnew.Thermal.SH.Solids.WH.Elc.NoSolar.Elec</t>
  </si>
  <si>
    <t>FEC.ktoe.PT.Res.HHnew.Thermal.SH.Solids.WH.Elc.Solar</t>
  </si>
  <si>
    <t>FEC.ktoe.PT.Res.HHnew.Thermal.SH.Solids.WH.Elc.Solar.Elec</t>
  </si>
  <si>
    <t>FEC.ktoe.PT.Res.HHnew.Thermal.SH.Solids.WH.Elc.Solar.Solar</t>
  </si>
  <si>
    <t>FEC.ktoe.PT.Res.HHnew.Thermal.SH.Solids.CO</t>
  </si>
  <si>
    <t>FEC.ktoe.PT.Res.HHnew.Thermal.SH.Solids.CO.Solids.Solids</t>
  </si>
  <si>
    <t>FEC.ktoe.PT.Res.HHnew.Thermal.SH.Solids.CO.LPG.LPG</t>
  </si>
  <si>
    <t>FEC.ktoe.PT.Res.HHnew.Thermal.SH.Solids.CO.Elc.Elec</t>
  </si>
  <si>
    <t>FEC.ktoe.PT.Res.HHnew.Thermal.SH.LPG</t>
  </si>
  <si>
    <t>FEC.ktoe.PT.Res.HHnew.Thermal.SH.LPG.SH</t>
  </si>
  <si>
    <t>FEC.ktoe.PT.Res.HHnew.Thermal.SH.LPG.SH.LPG</t>
  </si>
  <si>
    <t>FEC.ktoe.PT.Res.HHnew.Thermal.SH.LPG.SH.Elec</t>
  </si>
  <si>
    <t>FEC.ktoe.PT.Res.HHnew.Thermal.SH.LPG.SC</t>
  </si>
  <si>
    <t>FEC.ktoe.PT.Res.HHnew.Thermal.SH.LPG.SC.AC.Elec</t>
  </si>
  <si>
    <t>FEC.ktoe.PT.Res.HHnew.Thermal.SH.LPG.WH</t>
  </si>
  <si>
    <t>FEC.ktoe.PT.Res.HHnew.Thermal.SH.LPG.WH.LPG.NoSolar.LPG</t>
  </si>
  <si>
    <t>FEC.ktoe.PT.Res.HHnew.Thermal.SH.LPG.WH.LPG.Solar</t>
  </si>
  <si>
    <t>FEC.ktoe.PT.Res.HHnew.Thermal.SH.LPG.WH.LPG.Solar.LPG</t>
  </si>
  <si>
    <t>FEC.ktoe.PT.Res.HHnew.Thermal.SH.LPG.WH.LPG.Solar.Solar</t>
  </si>
  <si>
    <t>FEC.ktoe.PT.Res.HHnew.Thermal.SH.LPG.WH.Elc.NoSolar.Elec</t>
  </si>
  <si>
    <t>FEC.ktoe.PT.Res.HHnew.Thermal.SH.LPG.WH.Elc.Solar</t>
  </si>
  <si>
    <t>FEC.ktoe.PT.Res.HHnew.Thermal.SH.LPG.WH.Elc.Solar.Elec</t>
  </si>
  <si>
    <t>FEC.ktoe.PT.Res.HHnew.Thermal.SH.LPG.WH.Elc.Solar.Solar</t>
  </si>
  <si>
    <t>FEC.ktoe.PT.Res.HHnew.Thermal.SH.LPG.CO</t>
  </si>
  <si>
    <t>FEC.ktoe.PT.Res.HHnew.Thermal.SH.LPG.CO.LPG.LPG</t>
  </si>
  <si>
    <t>FEC.ktoe.PT.Res.HHnew.Thermal.SH.LPG.CO.Elc.Elec</t>
  </si>
  <si>
    <t>FEC.ktoe.PT.Res.HHnew.Thermal.SH.Oil</t>
  </si>
  <si>
    <t>FEC.ktoe.PT.Res.HHnew.Thermal.SH.Oil.SH</t>
  </si>
  <si>
    <t>FEC.ktoe.PT.Res.HHnew.Thermal.SH.Oil.SH.Oil</t>
  </si>
  <si>
    <t>FEC.ktoe.PT.Res.HHnew.Thermal.SH.Oil.SH.Elec</t>
  </si>
  <si>
    <t>FEC.ktoe.PT.Res.HHnew.Thermal.SH.Oil.SC</t>
  </si>
  <si>
    <t>FEC.ktoe.PT.Res.HHnew.Thermal.SH.Oil.SC.AC.Elec</t>
  </si>
  <si>
    <t>FEC.ktoe.PT.Res.HHnew.Thermal.SH.Oil.WH</t>
  </si>
  <si>
    <t>FEC.ktoe.PT.Res.HHnew.Thermal.SH.Oil.WH.Oil.NoSolar.Oil</t>
  </si>
  <si>
    <t>FEC.ktoe.PT.Res.HHnew.Thermal.SH.Oil.WH.Oil.Solar</t>
  </si>
  <si>
    <t>FEC.ktoe.PT.Res.HHnew.Thermal.SH.Oil.WH.Oil.Solar.Oil</t>
  </si>
  <si>
    <t>FEC.ktoe.PT.Res.HHnew.Thermal.SH.Oil.WH.Oil.Solar.Solar</t>
  </si>
  <si>
    <t>FEC.ktoe.PT.Res.HHnew.Thermal.SH.Oil.WH.Elc.NoSolar.Elec</t>
  </si>
  <si>
    <t>FEC.ktoe.PT.Res.HHnew.Thermal.SH.Oil.WH.Elc.Solar</t>
  </si>
  <si>
    <t>FEC.ktoe.PT.Res.HHnew.Thermal.SH.Oil.WH.Elc.Solar.Elec</t>
  </si>
  <si>
    <t>FEC.ktoe.PT.Res.HHnew.Thermal.SH.Oil.WH.Elc.Solar.Solar</t>
  </si>
  <si>
    <t>FEC.ktoe.PT.Res.HHnew.Thermal.SH.Oil.CO</t>
  </si>
  <si>
    <t>FEC.ktoe.PT.Res.HHnew.Thermal.SH.Oil.CO.LPG.LPG</t>
  </si>
  <si>
    <t>FEC.ktoe.PT.Res.HHnew.Thermal.SH.Oil.CO.Elc.Elec</t>
  </si>
  <si>
    <t>FEC.ktoe.PT.Res.HHnew.Thermal.SH.Gas</t>
  </si>
  <si>
    <t>FEC.ktoe.PT.Res.HHnew.Thermal.SH.Gas.SH</t>
  </si>
  <si>
    <t>FEC.ktoe.PT.Res.HHnew.Thermal.SH.Gas.SH.Gas</t>
  </si>
  <si>
    <t>FEC.ktoe.PT.Res.HHnew.Thermal.SH.Gas.SH.Elec</t>
  </si>
  <si>
    <t>FEC.ktoe.PT.Res.HHnew.Thermal.SH.Gas.SC</t>
  </si>
  <si>
    <t>FEC.ktoe.PT.Res.HHnew.Thermal.SH.Gas.SC.AC.Elec</t>
  </si>
  <si>
    <t>FEC.ktoe.PT.Res.HHnew.Thermal.SH.Gas.WH</t>
  </si>
  <si>
    <t>FEC.ktoe.PT.Res.HHnew.Thermal.SH.Gas.WH.Gas.NoSolar.Gas</t>
  </si>
  <si>
    <t>FEC.ktoe.PT.Res.HHnew.Thermal.SH.Gas.WH.Gas.Solar</t>
  </si>
  <si>
    <t>FEC.ktoe.PT.Res.HHnew.Thermal.SH.Gas.WH.Gas.Solar.Gas</t>
  </si>
  <si>
    <t>FEC.ktoe.PT.Res.HHnew.Thermal.SH.Gas.WH.Gas.Solar.Solar</t>
  </si>
  <si>
    <t>FEC.ktoe.PT.Res.HHnew.Thermal.SH.Gas.WH.Elc.NoSolar.Elec</t>
  </si>
  <si>
    <t>FEC.ktoe.PT.Res.HHnew.Thermal.SH.Gas.WH.Elc.Solar</t>
  </si>
  <si>
    <t>FEC.ktoe.PT.Res.HHnew.Thermal.SH.Gas.WH.Elc.Solar.Elec</t>
  </si>
  <si>
    <t>FEC.ktoe.PT.Res.HHnew.Thermal.SH.Gas.WH.Elc.Solar.Solar</t>
  </si>
  <si>
    <t>FEC.ktoe.PT.Res.HHnew.Thermal.SH.Gas.CO</t>
  </si>
  <si>
    <t>FEC.ktoe.PT.Res.HHnew.Thermal.SH.Gas.CO.Gas.Gas</t>
  </si>
  <si>
    <t>FEC.ktoe.PT.Res.HHnew.Thermal.SH.Gas.CO.Elc.Elec</t>
  </si>
  <si>
    <t>FEC.ktoe.PT.Res.HHnew.Thermal.SH.Biomass</t>
  </si>
  <si>
    <t>FEC.ktoe.PT.Res.HHnew.Thermal.SH.Biomass.SH</t>
  </si>
  <si>
    <t>FEC.ktoe.PT.Res.HHnew.Thermal.SH.Biomass.SH.Biomass</t>
  </si>
  <si>
    <t>FEC.ktoe.PT.Res.HHnew.Thermal.SH.Biomass.SH.Elec</t>
  </si>
  <si>
    <t>FEC.ktoe.PT.Res.HHnew.Thermal.SH.Biomass.SC</t>
  </si>
  <si>
    <t>FEC.ktoe.PT.Res.HHnew.Thermal.SH.Biomass.SC.AC.Elec</t>
  </si>
  <si>
    <t>FEC.ktoe.PT.Res.HHnew.Thermal.SH.Biomass.WH</t>
  </si>
  <si>
    <t>FEC.ktoe.PT.Res.HHnew.Thermal.SH.Biomass.WH.Biomass.NoSolar.Biomass</t>
  </si>
  <si>
    <t>FEC.ktoe.PT.Res.HHnew.Thermal.SH.Biomass.WH.Biomass.Solar</t>
  </si>
  <si>
    <t>FEC.ktoe.PT.Res.HHnew.Thermal.SH.Biomass.WH.Biomass.Solar.Biomass</t>
  </si>
  <si>
    <t>FEC.ktoe.PT.Res.HHnew.Thermal.SH.Biomass.WH.Biomass.Solar.Solar</t>
  </si>
  <si>
    <t>FEC.ktoe.PT.Res.HHnew.Thermal.SH.Biomass.WH.LPG.NoSolar.LPG</t>
  </si>
  <si>
    <t>FEC.ktoe.PT.Res.HHnew.Thermal.SH.Biomass.WH.LPG.Solar</t>
  </si>
  <si>
    <t>FEC.ktoe.PT.Res.HHnew.Thermal.SH.Biomass.WH.LPG.Solar.LPG</t>
  </si>
  <si>
    <t>FEC.ktoe.PT.Res.HHnew.Thermal.SH.Biomass.WH.LPG.Solar.Solar</t>
  </si>
  <si>
    <t>FEC.ktoe.PT.Res.HHnew.Thermal.SH.Biomass.WH.Elc.NoSolar.Elec</t>
  </si>
  <si>
    <t>FEC.ktoe.PT.Res.HHnew.Thermal.SH.Biomass.WH.Elc.Solar</t>
  </si>
  <si>
    <t>FEC.ktoe.PT.Res.HHnew.Thermal.SH.Biomass.WH.Elc.Solar.Elec</t>
  </si>
  <si>
    <t>FEC.ktoe.PT.Res.HHnew.Thermal.SH.Biomass.WH.Elc.Solar.Solar</t>
  </si>
  <si>
    <t>FEC.ktoe.PT.Res.HHnew.Thermal.SH.Biomass.CO</t>
  </si>
  <si>
    <t>FEC.ktoe.PT.Res.HHnew.Thermal.SH.Biomass.CO.Biomass.Biomass</t>
  </si>
  <si>
    <t>FEC.ktoe.PT.Res.HHnew.Thermal.SH.Biomass.CO.LPG.LPG</t>
  </si>
  <si>
    <t>FEC.ktoe.PT.Res.HHnew.Thermal.SH.Biomass.CO.Elc.Elec</t>
  </si>
  <si>
    <t>FEC.ktoe.PT.Res.HHnew.Thermal.SH.Geo</t>
  </si>
  <si>
    <t>FEC.ktoe.PT.Res.HHnew.Thermal.SH.Geo.SH</t>
  </si>
  <si>
    <t>FEC.ktoe.PT.Res.HHnew.Thermal.SH.Geo.SH.Geo</t>
  </si>
  <si>
    <t>FEC.ktoe.PT.Res.HHnew.Thermal.SH.Geo.SH.Elec</t>
  </si>
  <si>
    <t>FEC.ktoe.PT.Res.HHnew.Thermal.SH.Geo.SC</t>
  </si>
  <si>
    <t>FEC.ktoe.PT.Res.HHnew.Thermal.SH.Geo.SC.AC.Elec</t>
  </si>
  <si>
    <t>FEC.ktoe.PT.Res.HHnew.Thermal.SH.Geo.WH</t>
  </si>
  <si>
    <t>FEC.ktoe.PT.Res.HHnew.Thermal.SH.Geo.WH.Geo.NoSolar.Geo</t>
  </si>
  <si>
    <t>FEC.ktoe.PT.Res.HHnew.Thermal.SH.Geo.WH.Geo.Solar</t>
  </si>
  <si>
    <t>FEC.ktoe.PT.Res.HHnew.Thermal.SH.Geo.WH.Geo.Solar.Geo</t>
  </si>
  <si>
    <t>FEC.ktoe.PT.Res.HHnew.Thermal.SH.Geo.WH.Geo.Solar.Solar</t>
  </si>
  <si>
    <t>FEC.ktoe.PT.Res.HHnew.Thermal.SH.Geo.WH.Elc.NoSolar.Elec</t>
  </si>
  <si>
    <t>FEC.ktoe.PT.Res.HHnew.Thermal.SH.Geo.WH.Elc.Solar</t>
  </si>
  <si>
    <t>FEC.ktoe.PT.Res.HHnew.Thermal.SH.Geo.WH.Elc.Solar.Elec</t>
  </si>
  <si>
    <t>FEC.ktoe.PT.Res.HHnew.Thermal.SH.Geo.WH.Elc.Solar.Solar</t>
  </si>
  <si>
    <t>FEC.ktoe.PT.Res.HHnew.Thermal.SH.Geo.CO</t>
  </si>
  <si>
    <t>FEC.ktoe.PT.Res.HHnew.Thermal.SH.Geo.CO.LPG.LPG</t>
  </si>
  <si>
    <t>FEC.ktoe.PT.Res.HHnew.Thermal.SH.Geo.CO.Elc.Elec</t>
  </si>
  <si>
    <t>FEC.ktoe.PT.Res.HHnew.Thermal.SH.DistrHeat</t>
  </si>
  <si>
    <t>FEC.ktoe.PT.Res.HHnew.Thermal.SH.DistrHeat.SH</t>
  </si>
  <si>
    <t>FEC.ktoe.PT.Res.HHnew.Thermal.SH.DistrHeat.SH.Steam_Distr</t>
  </si>
  <si>
    <t>FEC.ktoe.PT.Res.HHnew.Thermal.SH.DistrHeat.SH.Elec</t>
  </si>
  <si>
    <t>FEC.ktoe.PT.Res.HHnew.Thermal.SH.DistrHeat.SC</t>
  </si>
  <si>
    <t>FEC.ktoe.PT.Res.HHnew.Thermal.SH.DistrHeat.SC.AC.Elec</t>
  </si>
  <si>
    <t>FEC.ktoe.PT.Res.HHnew.Thermal.SH.DistrHeat.WH</t>
  </si>
  <si>
    <t>FEC.ktoe.PT.Res.HHnew.Thermal.SH.DistrHeat.WH.DistrHeat.NoSolar.Steam_Distr</t>
  </si>
  <si>
    <t>FEC.ktoe.PT.Res.HHnew.Thermal.SH.DistrHeat.WH.DistrHeat.Solar</t>
  </si>
  <si>
    <t>FEC.ktoe.PT.Res.HHnew.Thermal.SH.DistrHeat.WH.DistrHeat.Solar.Steam_Distr</t>
  </si>
  <si>
    <t>FEC.ktoe.PT.Res.HHnew.Thermal.SH.DistrHeat.WH.DistrHeat.Solar.Solar</t>
  </si>
  <si>
    <t>FEC.ktoe.PT.Res.HHnew.Thermal.SH.DistrHeat.WH.Elc.NoSolar.Elec</t>
  </si>
  <si>
    <t>FEC.ktoe.PT.Res.HHnew.Thermal.SH.DistrHeat.WH.Elc.Solar</t>
  </si>
  <si>
    <t>FEC.ktoe.PT.Res.HHnew.Thermal.SH.DistrHeat.WH.Elc.Solar.Elec</t>
  </si>
  <si>
    <t>FEC.ktoe.PT.Res.HHnew.Thermal.SH.DistrHeat.WH.Elc.Solar.Solar</t>
  </si>
  <si>
    <t>FEC.ktoe.PT.Res.HHnew.Thermal.SH.DistrHeat.CO</t>
  </si>
  <si>
    <t>FEC.ktoe.PT.Res.HHnew.Thermal.SH.DistrHeat.CO.LPG.LPG</t>
  </si>
  <si>
    <t>FEC.ktoe.PT.Res.HHnew.Thermal.SH.DistrHeat.CO.Elc.Elec</t>
  </si>
  <si>
    <t>FEC.ktoe.PT.Res.HHnew.Thermal.SH.AdvElc</t>
  </si>
  <si>
    <t>FEC.ktoe.PT.Res.HHnew.Thermal.SH.AdvElc.SH</t>
  </si>
  <si>
    <t>FEC.ktoe.PT.Res.HHnew.Thermal.SH.AdvElc.SH.Elec</t>
  </si>
  <si>
    <t>FEC.ktoe.PT.Res.HHnew.Thermal.SH.AdvElc.SC</t>
  </si>
  <si>
    <t>FEC.ktoe.PT.Res.HHnew.Thermal.SH.AdvElc.SC.AC.Elec</t>
  </si>
  <si>
    <t>FEC.ktoe.PT.Res.HHnew.Thermal.SH.AdvElc.WH</t>
  </si>
  <si>
    <t>FEC.ktoe.PT.Res.HHnew.Thermal.SH.AdvElc.WH.LPG.NoSolar.LPG</t>
  </si>
  <si>
    <t>FEC.ktoe.PT.Res.HHnew.Thermal.SH.AdvElc.WH.LPG.Solar</t>
  </si>
  <si>
    <t>FEC.ktoe.PT.Res.HHnew.Thermal.SH.AdvElc.WH.LPG.Solar.LPG</t>
  </si>
  <si>
    <t>FEC.ktoe.PT.Res.HHnew.Thermal.SH.AdvElc.WH.LPG.Solar.Solar</t>
  </si>
  <si>
    <t>FEC.ktoe.PT.Res.HHnew.Thermal.SH.AdvElc.WH.Elc.NoSolar.Elec</t>
  </si>
  <si>
    <t>FEC.ktoe.PT.Res.HHnew.Thermal.SH.AdvElc.WH.Elc.Solar</t>
  </si>
  <si>
    <t>FEC.ktoe.PT.Res.HHnew.Thermal.SH.AdvElc.WH.Elc.Solar.Elec</t>
  </si>
  <si>
    <t>FEC.ktoe.PT.Res.HHnew.Thermal.SH.AdvElc.WH.Elc.Solar.Solar</t>
  </si>
  <si>
    <t>FEC.ktoe.PT.Res.HHnew.Thermal.SH.AdvElc.CO</t>
  </si>
  <si>
    <t>FEC.ktoe.PT.Res.HHnew.Thermal.SH.AdvElc.CO.LPG.LPG</t>
  </si>
  <si>
    <t>FEC.ktoe.PT.Res.HHnew.Thermal.SH.AdvElc.CO.Elc.Elec</t>
  </si>
  <si>
    <t>FEC.ktoe.PT.Res.HHnew.Thermal.SH.ConvElc</t>
  </si>
  <si>
    <t>FEC.ktoe.PT.Res.HHnew.Thermal.SH.ConvElc.SH</t>
  </si>
  <si>
    <t>FEC.ktoe.PT.Res.HHnew.Thermal.SH.ConvElc.SH.Elec</t>
  </si>
  <si>
    <t>FEC.ktoe.PT.Res.HHnew.Thermal.SH.ConvElc.SC</t>
  </si>
  <si>
    <t>FEC.ktoe.PT.Res.HHnew.Thermal.SH.ConvElc.SC.AC.Elec</t>
  </si>
  <si>
    <t>FEC.ktoe.PT.Res.HHnew.Thermal.SH.ConvElc.WH</t>
  </si>
  <si>
    <t>FEC.ktoe.PT.Res.HHnew.Thermal.SH.ConvElc.WH.LPG.NoSolar.LPG</t>
  </si>
  <si>
    <t>FEC.ktoe.PT.Res.HHnew.Thermal.SH.ConvElc.WH.LPG.Solar</t>
  </si>
  <si>
    <t>FEC.ktoe.PT.Res.HHnew.Thermal.SH.ConvElc.WH.LPG.Solar.LPG</t>
  </si>
  <si>
    <t>FEC.ktoe.PT.Res.HHnew.Thermal.SH.ConvElc.WH.LPG.Solar.Solar</t>
  </si>
  <si>
    <t>FEC.ktoe.PT.Res.HHnew.Thermal.SH.ConvElc.WH.Elc.NoSolar.Elec</t>
  </si>
  <si>
    <t>FEC.ktoe.PT.Res.HHnew.Thermal.SH.ConvElc.WH.Elc.Solar</t>
  </si>
  <si>
    <t>FEC.ktoe.PT.Res.HHnew.Thermal.SH.ConvElc.WH.Elc.Solar.Elec</t>
  </si>
  <si>
    <t>FEC.ktoe.PT.Res.HHnew.Thermal.SH.ConvElc.WH.Elc.Solar.Solar</t>
  </si>
  <si>
    <t>FEC.ktoe.PT.Res.HHnew.Thermal.SH.ConvElc.CO</t>
  </si>
  <si>
    <t>FEC.ktoe.PT.Res.HHnew.Thermal.SH.ConvElc.CO.LPG.LPG</t>
  </si>
  <si>
    <t>FEC.ktoe.PT.Res.HHnew.Thermal.SH.ConvElc.CO.Elc.Elec</t>
  </si>
  <si>
    <t>PT - Thermal energy service in new and renovated households (detailed structure)</t>
  </si>
  <si>
    <t>TES.ktoe.PT.Res.HHnew.Thermal.SH.Solids</t>
  </si>
  <si>
    <t>TES.ktoe.PT.Res.HHnew.Thermal.SH.Solids.SH</t>
  </si>
  <si>
    <t>TES.ktoe.PT.Res.HHnew.Thermal.SH.Solids.SH.Solids</t>
  </si>
  <si>
    <t>TES.ktoe.PT.Res.HHnew.Thermal.SH.Solids.SH.Elec</t>
  </si>
  <si>
    <t>TES.ktoe.PT.Res.HHnew.Thermal.SH.Solids.SC</t>
  </si>
  <si>
    <t>TES.ktoe.PT.Res.HHnew.Thermal.SH.Solids.SC.AC.Elec</t>
  </si>
  <si>
    <t>TES.ktoe.PT.Res.HHnew.Thermal.SH.Solids.WH</t>
  </si>
  <si>
    <t>TES.ktoe.PT.Res.HHnew.Thermal.SH.Solids.WH.Solids.NoSolar.Solids</t>
  </si>
  <si>
    <t>TES.ktoe.PT.Res.HHnew.Thermal.SH.Solids.WH.LPG.NoSolar.LPG</t>
  </si>
  <si>
    <t>TES.ktoe.PT.Res.HHnew.Thermal.SH.Solids.WH.LPG.Solar</t>
  </si>
  <si>
    <t>TES.ktoe.PT.Res.HHnew.Thermal.SH.Solids.WH.LPG.Solar.LPG</t>
  </si>
  <si>
    <t>TES.ktoe.PT.Res.HHnew.Thermal.SH.Solids.WH.LPG.Solar.Solar</t>
  </si>
  <si>
    <t>TES.ktoe.PT.Res.HHnew.Thermal.SH.Solids.WH.Elc.NoSolar.Elec</t>
  </si>
  <si>
    <t>TES.ktoe.PT.Res.HHnew.Thermal.SH.Solids.WH.Elc.Solar</t>
  </si>
  <si>
    <t>TES.ktoe.PT.Res.HHnew.Thermal.SH.Solids.WH.Elc.Solar.Elec</t>
  </si>
  <si>
    <t>TES.ktoe.PT.Res.HHnew.Thermal.SH.Solids.WH.Elc.Solar.Solar</t>
  </si>
  <si>
    <t>TES.ktoe.PT.Res.HHnew.Thermal.SH.Solids.CO</t>
  </si>
  <si>
    <t>TES.ktoe.PT.Res.HHnew.Thermal.SH.Solids.CO.Solids.Solids</t>
  </si>
  <si>
    <t>TES.ktoe.PT.Res.HHnew.Thermal.SH.Solids.CO.LPG.LPG</t>
  </si>
  <si>
    <t>TES.ktoe.PT.Res.HHnew.Thermal.SH.Solids.CO.Elc.Elec</t>
  </si>
  <si>
    <t>TES.ktoe.PT.Res.HHnew.Thermal.SH.LPG</t>
  </si>
  <si>
    <t>TES.ktoe.PT.Res.HHnew.Thermal.SH.LPG.SH</t>
  </si>
  <si>
    <t>TES.ktoe.PT.Res.HHnew.Thermal.SH.LPG.SH.LPG</t>
  </si>
  <si>
    <t>TES.ktoe.PT.Res.HHnew.Thermal.SH.LPG.SH.Elec</t>
  </si>
  <si>
    <t>TES.ktoe.PT.Res.HHnew.Thermal.SH.LPG.SC</t>
  </si>
  <si>
    <t>TES.ktoe.PT.Res.HHnew.Thermal.SH.LPG.SC.AC.Elec</t>
  </si>
  <si>
    <t>TES.ktoe.PT.Res.HHnew.Thermal.SH.LPG.WH</t>
  </si>
  <si>
    <t>TES.ktoe.PT.Res.HHnew.Thermal.SH.LPG.WH.LPG.NoSolar.LPG</t>
  </si>
  <si>
    <t>TES.ktoe.PT.Res.HHnew.Thermal.SH.LPG.WH.LPG.Solar</t>
  </si>
  <si>
    <t>TES.ktoe.PT.Res.HHnew.Thermal.SH.LPG.WH.LPG.Solar.LPG</t>
  </si>
  <si>
    <t>TES.ktoe.PT.Res.HHnew.Thermal.SH.LPG.WH.LPG.Solar.Solar</t>
  </si>
  <si>
    <t>TES.ktoe.PT.Res.HHnew.Thermal.SH.LPG.WH.Elc.NoSolar.Elec</t>
  </si>
  <si>
    <t>TES.ktoe.PT.Res.HHnew.Thermal.SH.LPG.WH.Elc.Solar</t>
  </si>
  <si>
    <t>TES.ktoe.PT.Res.HHnew.Thermal.SH.LPG.WH.Elc.Solar.Elec</t>
  </si>
  <si>
    <t>TES.ktoe.PT.Res.HHnew.Thermal.SH.LPG.WH.Elc.Solar.Solar</t>
  </si>
  <si>
    <t>TES.ktoe.PT.Res.HHnew.Thermal.SH.LPG.CO</t>
  </si>
  <si>
    <t>TES.ktoe.PT.Res.HHnew.Thermal.SH.LPG.CO.LPG.LPG</t>
  </si>
  <si>
    <t>TES.ktoe.PT.Res.HHnew.Thermal.SH.LPG.CO.Elc.Elec</t>
  </si>
  <si>
    <t>TES.ktoe.PT.Res.HHnew.Thermal.SH.Oil</t>
  </si>
  <si>
    <t>TES.ktoe.PT.Res.HHnew.Thermal.SH.Oil.SH</t>
  </si>
  <si>
    <t>TES.ktoe.PT.Res.HHnew.Thermal.SH.Oil.SH.Oil</t>
  </si>
  <si>
    <t>TES.ktoe.PT.Res.HHnew.Thermal.SH.Oil.SH.Elec</t>
  </si>
  <si>
    <t>TES.ktoe.PT.Res.HHnew.Thermal.SH.Oil.SC</t>
  </si>
  <si>
    <t>TES.ktoe.PT.Res.HHnew.Thermal.SH.Oil.SC.AC.Elec</t>
  </si>
  <si>
    <t>TES.ktoe.PT.Res.HHnew.Thermal.SH.Oil.WH</t>
  </si>
  <si>
    <t>TES.ktoe.PT.Res.HHnew.Thermal.SH.Oil.WH.Oil.NoSolar.Oil</t>
  </si>
  <si>
    <t>TES.ktoe.PT.Res.HHnew.Thermal.SH.Oil.WH.Oil.Solar</t>
  </si>
  <si>
    <t>TES.ktoe.PT.Res.HHnew.Thermal.SH.Oil.WH.Oil.Solar.Oil</t>
  </si>
  <si>
    <t>TES.ktoe.PT.Res.HHnew.Thermal.SH.Oil.WH.Oil.Solar.Solar</t>
  </si>
  <si>
    <t>TES.ktoe.PT.Res.HHnew.Thermal.SH.Oil.WH.Elc.NoSolar.Elec</t>
  </si>
  <si>
    <t>TES.ktoe.PT.Res.HHnew.Thermal.SH.Oil.WH.Elc.Solar</t>
  </si>
  <si>
    <t>TES.ktoe.PT.Res.HHnew.Thermal.SH.Oil.WH.Elc.Solar.Elec</t>
  </si>
  <si>
    <t>TES.ktoe.PT.Res.HHnew.Thermal.SH.Oil.WH.Elc.Solar.Solar</t>
  </si>
  <si>
    <t>TES.ktoe.PT.Res.HHnew.Thermal.SH.Oil.CO</t>
  </si>
  <si>
    <t>TES.ktoe.PT.Res.HHnew.Thermal.SH.Oil.CO.LPG.LPG</t>
  </si>
  <si>
    <t>TES.ktoe.PT.Res.HHnew.Thermal.SH.Oil.CO.Elc.Elec</t>
  </si>
  <si>
    <t>TES.ktoe.PT.Res.HHnew.Thermal.SH.Gas</t>
  </si>
  <si>
    <t>TES.ktoe.PT.Res.HHnew.Thermal.SH.Gas.SH</t>
  </si>
  <si>
    <t>TES.ktoe.PT.Res.HHnew.Thermal.SH.Gas.SH.Gas</t>
  </si>
  <si>
    <t>TES.ktoe.PT.Res.HHnew.Thermal.SH.Gas.SH.Elec</t>
  </si>
  <si>
    <t>TES.ktoe.PT.Res.HHnew.Thermal.SH.Gas.SC</t>
  </si>
  <si>
    <t>TES.ktoe.PT.Res.HHnew.Thermal.SH.Gas.SC.AC.Elec</t>
  </si>
  <si>
    <t>TES.ktoe.PT.Res.HHnew.Thermal.SH.Gas.WH</t>
  </si>
  <si>
    <t>TES.ktoe.PT.Res.HHnew.Thermal.SH.Gas.WH.Gas.NoSolar.Gas</t>
  </si>
  <si>
    <t>TES.ktoe.PT.Res.HHnew.Thermal.SH.Gas.WH.Gas.Solar</t>
  </si>
  <si>
    <t>TES.ktoe.PT.Res.HHnew.Thermal.SH.Gas.WH.Gas.Solar.Gas</t>
  </si>
  <si>
    <t>TES.ktoe.PT.Res.HHnew.Thermal.SH.Gas.WH.Gas.Solar.Solar</t>
  </si>
  <si>
    <t>TES.ktoe.PT.Res.HHnew.Thermal.SH.Gas.WH.Elc.NoSolar.Elec</t>
  </si>
  <si>
    <t>TES.ktoe.PT.Res.HHnew.Thermal.SH.Gas.WH.Elc.Solar</t>
  </si>
  <si>
    <t>TES.ktoe.PT.Res.HHnew.Thermal.SH.Gas.WH.Elc.Solar.Elec</t>
  </si>
  <si>
    <t>TES.ktoe.PT.Res.HHnew.Thermal.SH.Gas.WH.Elc.Solar.Solar</t>
  </si>
  <si>
    <t>TES.ktoe.PT.Res.HHnew.Thermal.SH.Gas.CO</t>
  </si>
  <si>
    <t>TES.ktoe.PT.Res.HHnew.Thermal.SH.Gas.CO.Gas.Gas</t>
  </si>
  <si>
    <t>TES.ktoe.PT.Res.HHnew.Thermal.SH.Gas.CO.Elc.Elec</t>
  </si>
  <si>
    <t>TES.ktoe.PT.Res.HHnew.Thermal.SH.Biomass</t>
  </si>
  <si>
    <t>TES.ktoe.PT.Res.HHnew.Thermal.SH.Biomass.SH</t>
  </si>
  <si>
    <t>TES.ktoe.PT.Res.HHnew.Thermal.SH.Biomass.SH.Biomass</t>
  </si>
  <si>
    <t>TES.ktoe.PT.Res.HHnew.Thermal.SH.Biomass.SH.Elec</t>
  </si>
  <si>
    <t>TES.ktoe.PT.Res.HHnew.Thermal.SH.Biomass.SC</t>
  </si>
  <si>
    <t>TES.ktoe.PT.Res.HHnew.Thermal.SH.Biomass.SC.AC.Elec</t>
  </si>
  <si>
    <t>TES.ktoe.PT.Res.HHnew.Thermal.SH.Biomass.WH</t>
  </si>
  <si>
    <t>TES.ktoe.PT.Res.HHnew.Thermal.SH.Biomass.WH.Biomass.NoSolar.Biomass</t>
  </si>
  <si>
    <t>TES.ktoe.PT.Res.HHnew.Thermal.SH.Biomass.WH.Biomass.Solar</t>
  </si>
  <si>
    <t>TES.ktoe.PT.Res.HHnew.Thermal.SH.Biomass.WH.Biomass.Solar.Biomass</t>
  </si>
  <si>
    <t>TES.ktoe.PT.Res.HHnew.Thermal.SH.Biomass.WH.Biomass.Solar.Solar</t>
  </si>
  <si>
    <t>TES.ktoe.PT.Res.HHnew.Thermal.SH.Biomass.WH.LPG.NoSolar.LPG</t>
  </si>
  <si>
    <t>TES.ktoe.PT.Res.HHnew.Thermal.SH.Biomass.WH.LPG.Solar</t>
  </si>
  <si>
    <t>TES.ktoe.PT.Res.HHnew.Thermal.SH.Biomass.WH.LPG.Solar.LPG</t>
  </si>
  <si>
    <t>TES.ktoe.PT.Res.HHnew.Thermal.SH.Biomass.WH.LPG.Solar.Solar</t>
  </si>
  <si>
    <t>TES.ktoe.PT.Res.HHnew.Thermal.SH.Biomass.WH.Elc.NoSolar.Elec</t>
  </si>
  <si>
    <t>TES.ktoe.PT.Res.HHnew.Thermal.SH.Biomass.WH.Elc.Solar</t>
  </si>
  <si>
    <t>TES.ktoe.PT.Res.HHnew.Thermal.SH.Biomass.WH.Elc.Solar.Elec</t>
  </si>
  <si>
    <t>TES.ktoe.PT.Res.HHnew.Thermal.SH.Biomass.WH.Elc.Solar.Solar</t>
  </si>
  <si>
    <t>TES.ktoe.PT.Res.HHnew.Thermal.SH.Biomass.CO</t>
  </si>
  <si>
    <t>TES.ktoe.PT.Res.HHnew.Thermal.SH.Biomass.CO.Biomass.Biomass</t>
  </si>
  <si>
    <t>TES.ktoe.PT.Res.HHnew.Thermal.SH.Biomass.CO.LPG.LPG</t>
  </si>
  <si>
    <t>TES.ktoe.PT.Res.HHnew.Thermal.SH.Biomass.CO.Elc.Elec</t>
  </si>
  <si>
    <t>TES.ktoe.PT.Res.HHnew.Thermal.SH.Geo</t>
  </si>
  <si>
    <t>TES.ktoe.PT.Res.HHnew.Thermal.SH.Geo.SH</t>
  </si>
  <si>
    <t>TES.ktoe.PT.Res.HHnew.Thermal.SH.Geo.SH.Geo</t>
  </si>
  <si>
    <t>TES.ktoe.PT.Res.HHnew.Thermal.SH.Geo.SH.Elec</t>
  </si>
  <si>
    <t>TES.ktoe.PT.Res.HHnew.Thermal.SH.Geo.SC</t>
  </si>
  <si>
    <t>TES.ktoe.PT.Res.HHnew.Thermal.SH.Geo.SC.AC.Elec</t>
  </si>
  <si>
    <t>TES.ktoe.PT.Res.HHnew.Thermal.SH.Geo.WH</t>
  </si>
  <si>
    <t>TES.ktoe.PT.Res.HHnew.Thermal.SH.Geo.WH.Geo.NoSolar.Geo</t>
  </si>
  <si>
    <t>TES.ktoe.PT.Res.HHnew.Thermal.SH.Geo.WH.Geo.Solar</t>
  </si>
  <si>
    <t>TES.ktoe.PT.Res.HHnew.Thermal.SH.Geo.WH.Geo.Solar.Geo</t>
  </si>
  <si>
    <t>TES.ktoe.PT.Res.HHnew.Thermal.SH.Geo.WH.Geo.Solar.Solar</t>
  </si>
  <si>
    <t>TES.ktoe.PT.Res.HHnew.Thermal.SH.Geo.WH.Elc.NoSolar.Elec</t>
  </si>
  <si>
    <t>TES.ktoe.PT.Res.HHnew.Thermal.SH.Geo.WH.Elc.Solar</t>
  </si>
  <si>
    <t>TES.ktoe.PT.Res.HHnew.Thermal.SH.Geo.WH.Elc.Solar.Elec</t>
  </si>
  <si>
    <t>TES.ktoe.PT.Res.HHnew.Thermal.SH.Geo.WH.Elc.Solar.Solar</t>
  </si>
  <si>
    <t>TES.ktoe.PT.Res.HHnew.Thermal.SH.Geo.CO</t>
  </si>
  <si>
    <t>TES.ktoe.PT.Res.HHnew.Thermal.SH.Geo.CO.LPG.LPG</t>
  </si>
  <si>
    <t>TES.ktoe.PT.Res.HHnew.Thermal.SH.Geo.CO.Elc.Elec</t>
  </si>
  <si>
    <t>TES.ktoe.PT.Res.HHnew.Thermal.SH.DistrHeat</t>
  </si>
  <si>
    <t>TES.ktoe.PT.Res.HHnew.Thermal.SH.DistrHeat.SH</t>
  </si>
  <si>
    <t>TES.ktoe.PT.Res.HHnew.Thermal.SH.DistrHeat.SH.Steam_Distr</t>
  </si>
  <si>
    <t>TES.ktoe.PT.Res.HHnew.Thermal.SH.DistrHeat.SH.Elec</t>
  </si>
  <si>
    <t>TES.ktoe.PT.Res.HHnew.Thermal.SH.DistrHeat.SC</t>
  </si>
  <si>
    <t>TES.ktoe.PT.Res.HHnew.Thermal.SH.DistrHeat.SC.AC.Elec</t>
  </si>
  <si>
    <t>TES.ktoe.PT.Res.HHnew.Thermal.SH.DistrHeat.WH</t>
  </si>
  <si>
    <t>TES.ktoe.PT.Res.HHnew.Thermal.SH.DistrHeat.WH.DistrHeat.NoSolar.Steam_Distr</t>
  </si>
  <si>
    <t>TES.ktoe.PT.Res.HHnew.Thermal.SH.DistrHeat.WH.DistrHeat.Solar</t>
  </si>
  <si>
    <t>TES.ktoe.PT.Res.HHnew.Thermal.SH.DistrHeat.WH.DistrHeat.Solar.Steam_Distr</t>
  </si>
  <si>
    <t>TES.ktoe.PT.Res.HHnew.Thermal.SH.DistrHeat.WH.DistrHeat.Solar.Solar</t>
  </si>
  <si>
    <t>TES.ktoe.PT.Res.HHnew.Thermal.SH.DistrHeat.WH.Elc.NoSolar.Elec</t>
  </si>
  <si>
    <t>TES.ktoe.PT.Res.HHnew.Thermal.SH.DistrHeat.WH.Elc.Solar</t>
  </si>
  <si>
    <t>TES.ktoe.PT.Res.HHnew.Thermal.SH.DistrHeat.WH.Elc.Solar.Elec</t>
  </si>
  <si>
    <t>TES.ktoe.PT.Res.HHnew.Thermal.SH.DistrHeat.WH.Elc.Solar.Solar</t>
  </si>
  <si>
    <t>TES.ktoe.PT.Res.HHnew.Thermal.SH.DistrHeat.CO</t>
  </si>
  <si>
    <t>TES.ktoe.PT.Res.HHnew.Thermal.SH.DistrHeat.CO.LPG.LPG</t>
  </si>
  <si>
    <t>TES.ktoe.PT.Res.HHnew.Thermal.SH.DistrHeat.CO.Elc.Elec</t>
  </si>
  <si>
    <t>TES.ktoe.PT.Res.HHnew.Thermal.SH.AdvElc</t>
  </si>
  <si>
    <t>TES.ktoe.PT.Res.HHnew.Thermal.SH.AdvElc.SH</t>
  </si>
  <si>
    <t>TES.ktoe.PT.Res.HHnew.Thermal.SH.AdvElc.SH.Elec</t>
  </si>
  <si>
    <t>TES.ktoe.PT.Res.HHnew.Thermal.SH.AdvElc.SC</t>
  </si>
  <si>
    <t>TES.ktoe.PT.Res.HHnew.Thermal.SH.AdvElc.SC.AC.Elec</t>
  </si>
  <si>
    <t>TES.ktoe.PT.Res.HHnew.Thermal.SH.AdvElc.WH</t>
  </si>
  <si>
    <t>TES.ktoe.PT.Res.HHnew.Thermal.SH.AdvElc.WH.LPG.NoSolar.LPG</t>
  </si>
  <si>
    <t>TES.ktoe.PT.Res.HHnew.Thermal.SH.AdvElc.WH.LPG.Solar</t>
  </si>
  <si>
    <t>TES.ktoe.PT.Res.HHnew.Thermal.SH.AdvElc.WH.LPG.Solar.LPG</t>
  </si>
  <si>
    <t>TES.ktoe.PT.Res.HHnew.Thermal.SH.AdvElc.WH.LPG.Solar.Solar</t>
  </si>
  <si>
    <t>TES.ktoe.PT.Res.HHnew.Thermal.SH.AdvElc.WH.Elc.NoSolar.Elec</t>
  </si>
  <si>
    <t>TES.ktoe.PT.Res.HHnew.Thermal.SH.AdvElc.WH.Elc.Solar</t>
  </si>
  <si>
    <t>TES.ktoe.PT.Res.HHnew.Thermal.SH.AdvElc.WH.Elc.Solar.Elec</t>
  </si>
  <si>
    <t>TES.ktoe.PT.Res.HHnew.Thermal.SH.AdvElc.WH.Elc.Solar.Solar</t>
  </si>
  <si>
    <t>TES.ktoe.PT.Res.HHnew.Thermal.SH.AdvElc.CO</t>
  </si>
  <si>
    <t>TES.ktoe.PT.Res.HHnew.Thermal.SH.AdvElc.CO.LPG.LPG</t>
  </si>
  <si>
    <t>TES.ktoe.PT.Res.HHnew.Thermal.SH.AdvElc.CO.Elc.Elec</t>
  </si>
  <si>
    <t>TES.ktoe.PT.Res.HHnew.Thermal.SH.ConvElc</t>
  </si>
  <si>
    <t>TES.ktoe.PT.Res.HHnew.Thermal.SH.ConvElc.SH</t>
  </si>
  <si>
    <t>TES.ktoe.PT.Res.HHnew.Thermal.SH.ConvElc.SH.Elec</t>
  </si>
  <si>
    <t>TES.ktoe.PT.Res.HHnew.Thermal.SH.ConvElc.SC</t>
  </si>
  <si>
    <t>TES.ktoe.PT.Res.HHnew.Thermal.SH.ConvElc.SC.AC.Elec</t>
  </si>
  <si>
    <t>TES.ktoe.PT.Res.HHnew.Thermal.SH.ConvElc.WH</t>
  </si>
  <si>
    <t>TES.ktoe.PT.Res.HHnew.Thermal.SH.ConvElc.WH.LPG.NoSolar.LPG</t>
  </si>
  <si>
    <t>TES.ktoe.PT.Res.HHnew.Thermal.SH.ConvElc.WH.LPG.Solar</t>
  </si>
  <si>
    <t>TES.ktoe.PT.Res.HHnew.Thermal.SH.ConvElc.WH.LPG.Solar.LPG</t>
  </si>
  <si>
    <t>TES.ktoe.PT.Res.HHnew.Thermal.SH.ConvElc.WH.LPG.Solar.Solar</t>
  </si>
  <si>
    <t>TES.ktoe.PT.Res.HHnew.Thermal.SH.ConvElc.WH.Elc.NoSolar.Elec</t>
  </si>
  <si>
    <t>TES.ktoe.PT.Res.HHnew.Thermal.SH.ConvElc.WH.Elc.Solar</t>
  </si>
  <si>
    <t>TES.ktoe.PT.Res.HHnew.Thermal.SH.ConvElc.WH.Elc.Solar.Elec</t>
  </si>
  <si>
    <t>TES.ktoe.PT.Res.HHnew.Thermal.SH.ConvElc.WH.Elc.Solar.Solar</t>
  </si>
  <si>
    <t>TES.ktoe.PT.Res.HHnew.Thermal.SH.ConvElc.CO</t>
  </si>
  <si>
    <t>TES.ktoe.PT.Res.HHnew.Thermal.SH.ConvElc.CO.LPG.LPG</t>
  </si>
  <si>
    <t>TES.ktoe.PT.Res.HHnew.Thermal.SH.ConvElc.CO.Elc.Elec</t>
  </si>
  <si>
    <t>PT - System efficiency indicator of new and renovated households (detailed structure)</t>
  </si>
  <si>
    <t>Eff.ratio.PT.Res.HHnew.Thermal.SH.Solids</t>
  </si>
  <si>
    <t>Eff.ratio.PT.Res.HHnew.Thermal.SH.Solids.SH</t>
  </si>
  <si>
    <t>Eff.ratio.PT.Res.HHnew.Thermal.SH.Solids.SH.Solids</t>
  </si>
  <si>
    <t>Eff.ratio.PT.Res.HHnew.Thermal.SH.Solids.SH.Elec</t>
  </si>
  <si>
    <t>Eff.ratio.PT.Res.HHnew.Thermal.SH.Solids.SC</t>
  </si>
  <si>
    <t>Eff.ratio.PT.Res.HHnew.Thermal.SH.Solids.SC.AC.Elec</t>
  </si>
  <si>
    <t>Eff.ratio.PT.Res.HHnew.Thermal.SH.Solids.WH</t>
  </si>
  <si>
    <t>Eff.ratio.PT.Res.HHnew.Thermal.SH.Solids.WH.Solids.NoSolar.Solids</t>
  </si>
  <si>
    <t>Eff.ratio.PT.Res.HHnew.Thermal.SH.Solids.WH.LPG.NoSolar.LPG</t>
  </si>
  <si>
    <t>Eff.ratio.PT.Res.HHnew.Thermal.SH.Solids.WH.LPG.Solar</t>
  </si>
  <si>
    <t>Eff.ratio.PT.Res.HHnew.Thermal.SH.Solids.WH.LPG.Solar.LPG</t>
  </si>
  <si>
    <t>Eff.ratio.PT.Res.HHnew.Thermal.SH.Solids.WH.LPG.Solar.Solar</t>
  </si>
  <si>
    <t>Eff.ratio.PT.Res.HHnew.Thermal.SH.Solids.WH.Elc.NoSolar.Elec</t>
  </si>
  <si>
    <t>Eff.ratio.PT.Res.HHnew.Thermal.SH.Solids.WH.Elc.Solar</t>
  </si>
  <si>
    <t>Eff.ratio.PT.Res.HHnew.Thermal.SH.Solids.WH.Elc.Solar.Elec</t>
  </si>
  <si>
    <t>Eff.ratio.PT.Res.HHnew.Thermal.SH.Solids.WH.Elc.Solar.Solar</t>
  </si>
  <si>
    <t>Eff.ratio.PT.Res.HHnew.Thermal.SH.Solids.CO</t>
  </si>
  <si>
    <t>Eff.ratio.PT.Res.HHnew.Thermal.SH.Solids.CO.Solids.Solids</t>
  </si>
  <si>
    <t>Eff.ratio.PT.Res.HHnew.Thermal.SH.Solids.CO.LPG.LPG</t>
  </si>
  <si>
    <t>Eff.ratio.PT.Res.HHnew.Thermal.SH.Solids.CO.Elc.Elec</t>
  </si>
  <si>
    <t>Eff.ratio.PT.Res.HHnew.Thermal.SH.LPG</t>
  </si>
  <si>
    <t>Eff.ratio.PT.Res.HHnew.Thermal.SH.LPG.SH</t>
  </si>
  <si>
    <t>Eff.ratio.PT.Res.HHnew.Thermal.SH.LPG.SH.LPG</t>
  </si>
  <si>
    <t>Eff.ratio.PT.Res.HHnew.Thermal.SH.LPG.SH.Elec</t>
  </si>
  <si>
    <t>Eff.ratio.PT.Res.HHnew.Thermal.SH.LPG.SC</t>
  </si>
  <si>
    <t>Eff.ratio.PT.Res.HHnew.Thermal.SH.LPG.SC.AC.Elec</t>
  </si>
  <si>
    <t>Eff.ratio.PT.Res.HHnew.Thermal.SH.LPG.WH</t>
  </si>
  <si>
    <t>Eff.ratio.PT.Res.HHnew.Thermal.SH.LPG.WH.LPG.NoSolar.LPG</t>
  </si>
  <si>
    <t>Eff.ratio.PT.Res.HHnew.Thermal.SH.LPG.WH.LPG.Solar</t>
  </si>
  <si>
    <t>Eff.ratio.PT.Res.HHnew.Thermal.SH.LPG.WH.LPG.Solar.LPG</t>
  </si>
  <si>
    <t>Eff.ratio.PT.Res.HHnew.Thermal.SH.LPG.WH.LPG.Solar.Solar</t>
  </si>
  <si>
    <t>Eff.ratio.PT.Res.HHnew.Thermal.SH.LPG.WH.Elc.NoSolar.Elec</t>
  </si>
  <si>
    <t>Eff.ratio.PT.Res.HHnew.Thermal.SH.LPG.WH.Elc.Solar</t>
  </si>
  <si>
    <t>Eff.ratio.PT.Res.HHnew.Thermal.SH.LPG.WH.Elc.Solar.Elec</t>
  </si>
  <si>
    <t>Eff.ratio.PT.Res.HHnew.Thermal.SH.LPG.WH.Elc.Solar.Solar</t>
  </si>
  <si>
    <t>Eff.ratio.PT.Res.HHnew.Thermal.SH.LPG.CO</t>
  </si>
  <si>
    <t>Eff.ratio.PT.Res.HHnew.Thermal.SH.LPG.CO.LPG.LPG</t>
  </si>
  <si>
    <t>Eff.ratio.PT.Res.HHnew.Thermal.SH.LPG.CO.Elc.Elec</t>
  </si>
  <si>
    <t>Eff.ratio.PT.Res.HHnew.Thermal.SH.Oil</t>
  </si>
  <si>
    <t>Eff.ratio.PT.Res.HHnew.Thermal.SH.Oil.SH</t>
  </si>
  <si>
    <t>Eff.ratio.PT.Res.HHnew.Thermal.SH.Oil.SH.Oil</t>
  </si>
  <si>
    <t>Eff.ratio.PT.Res.HHnew.Thermal.SH.Oil.SH.Elec</t>
  </si>
  <si>
    <t>Eff.ratio.PT.Res.HHnew.Thermal.SH.Oil.SC</t>
  </si>
  <si>
    <t>Eff.ratio.PT.Res.HHnew.Thermal.SH.Oil.SC.AC.Elec</t>
  </si>
  <si>
    <t>Eff.ratio.PT.Res.HHnew.Thermal.SH.Oil.WH</t>
  </si>
  <si>
    <t>Eff.ratio.PT.Res.HHnew.Thermal.SH.Oil.WH.Oil.NoSolar.Oil</t>
  </si>
  <si>
    <t>Eff.ratio.PT.Res.HHnew.Thermal.SH.Oil.WH.Oil.Solar</t>
  </si>
  <si>
    <t>Eff.ratio.PT.Res.HHnew.Thermal.SH.Oil.WH.Oil.Solar.Oil</t>
  </si>
  <si>
    <t>Eff.ratio.PT.Res.HHnew.Thermal.SH.Oil.WH.Oil.Solar.Solar</t>
  </si>
  <si>
    <t>Eff.ratio.PT.Res.HHnew.Thermal.SH.Oil.WH.Elc.NoSolar.Elec</t>
  </si>
  <si>
    <t>Eff.ratio.PT.Res.HHnew.Thermal.SH.Oil.WH.Elc.Solar</t>
  </si>
  <si>
    <t>Eff.ratio.PT.Res.HHnew.Thermal.SH.Oil.WH.Elc.Solar.Elec</t>
  </si>
  <si>
    <t>Eff.ratio.PT.Res.HHnew.Thermal.SH.Oil.WH.Elc.Solar.Solar</t>
  </si>
  <si>
    <t>Eff.ratio.PT.Res.HHnew.Thermal.SH.Oil.CO</t>
  </si>
  <si>
    <t>Eff.ratio.PT.Res.HHnew.Thermal.SH.Oil.CO.LPG.LPG</t>
  </si>
  <si>
    <t>Eff.ratio.PT.Res.HHnew.Thermal.SH.Oil.CO.Elc.Elec</t>
  </si>
  <si>
    <t>Eff.ratio.PT.Res.HHnew.Thermal.SH.Gas</t>
  </si>
  <si>
    <t>Eff.ratio.PT.Res.HHnew.Thermal.SH.Gas.SH</t>
  </si>
  <si>
    <t>Eff.ratio.PT.Res.HHnew.Thermal.SH.Gas.SH.Gas</t>
  </si>
  <si>
    <t>Eff.ratio.PT.Res.HHnew.Thermal.SH.Gas.SH.Elec</t>
  </si>
  <si>
    <t>Eff.ratio.PT.Res.HHnew.Thermal.SH.Gas.SC</t>
  </si>
  <si>
    <t>Eff.ratio.PT.Res.HHnew.Thermal.SH.Gas.SC.AC.Elec</t>
  </si>
  <si>
    <t>Eff.ratio.PT.Res.HHnew.Thermal.SH.Gas.WH</t>
  </si>
  <si>
    <t>Eff.ratio.PT.Res.HHnew.Thermal.SH.Gas.WH.Gas.NoSolar.Gas</t>
  </si>
  <si>
    <t>Eff.ratio.PT.Res.HHnew.Thermal.SH.Gas.WH.Gas.Solar</t>
  </si>
  <si>
    <t>Eff.ratio.PT.Res.HHnew.Thermal.SH.Gas.WH.Gas.Solar.Gas</t>
  </si>
  <si>
    <t>Eff.ratio.PT.Res.HHnew.Thermal.SH.Gas.WH.Gas.Solar.Solar</t>
  </si>
  <si>
    <t>Eff.ratio.PT.Res.HHnew.Thermal.SH.Gas.WH.Elc.NoSolar.Elec</t>
  </si>
  <si>
    <t>Eff.ratio.PT.Res.HHnew.Thermal.SH.Gas.WH.Elc.Solar</t>
  </si>
  <si>
    <t>Eff.ratio.PT.Res.HHnew.Thermal.SH.Gas.WH.Elc.Solar.Elec</t>
  </si>
  <si>
    <t>Eff.ratio.PT.Res.HHnew.Thermal.SH.Gas.WH.Elc.Solar.Solar</t>
  </si>
  <si>
    <t>Eff.ratio.PT.Res.HHnew.Thermal.SH.Gas.CO</t>
  </si>
  <si>
    <t>Eff.ratio.PT.Res.HHnew.Thermal.SH.Gas.CO.Gas.Gas</t>
  </si>
  <si>
    <t>Eff.ratio.PT.Res.HHnew.Thermal.SH.Gas.CO.Elc.Elec</t>
  </si>
  <si>
    <t>Eff.ratio.PT.Res.HHnew.Thermal.SH.Biomass</t>
  </si>
  <si>
    <t>Eff.ratio.PT.Res.HHnew.Thermal.SH.Biomass.SH</t>
  </si>
  <si>
    <t>Eff.ratio.PT.Res.HHnew.Thermal.SH.Biomass.SH.Biomass</t>
  </si>
  <si>
    <t>Eff.ratio.PT.Res.HHnew.Thermal.SH.Biomass.SH.Elec</t>
  </si>
  <si>
    <t>Eff.ratio.PT.Res.HHnew.Thermal.SH.Biomass.SC</t>
  </si>
  <si>
    <t>Eff.ratio.PT.Res.HHnew.Thermal.SH.Biomass.SC.AC.Elec</t>
  </si>
  <si>
    <t>Eff.ratio.PT.Res.HHnew.Thermal.SH.Biomass.WH</t>
  </si>
  <si>
    <t>Eff.ratio.PT.Res.HHnew.Thermal.SH.Biomass.WH.Biomass.NoSolar.Biomass</t>
  </si>
  <si>
    <t>Eff.ratio.PT.Res.HHnew.Thermal.SH.Biomass.WH.Biomass.Solar</t>
  </si>
  <si>
    <t>Eff.ratio.PT.Res.HHnew.Thermal.SH.Biomass.WH.Biomass.Solar.Biomass</t>
  </si>
  <si>
    <t>Eff.ratio.PT.Res.HHnew.Thermal.SH.Biomass.WH.Biomass.Solar.Solar</t>
  </si>
  <si>
    <t>Eff.ratio.PT.Res.HHnew.Thermal.SH.Biomass.WH.LPG.NoSolar.LPG</t>
  </si>
  <si>
    <t>Eff.ratio.PT.Res.HHnew.Thermal.SH.Biomass.WH.LPG.Solar</t>
  </si>
  <si>
    <t>Eff.ratio.PT.Res.HHnew.Thermal.SH.Biomass.WH.LPG.Solar.LPG</t>
  </si>
  <si>
    <t>Eff.ratio.PT.Res.HHnew.Thermal.SH.Biomass.WH.LPG.Solar.Solar</t>
  </si>
  <si>
    <t>Eff.ratio.PT.Res.HHnew.Thermal.SH.Biomass.WH.Elc.NoSolar.Elec</t>
  </si>
  <si>
    <t>Eff.ratio.PT.Res.HHnew.Thermal.SH.Biomass.WH.Elc.Solar</t>
  </si>
  <si>
    <t>Eff.ratio.PT.Res.HHnew.Thermal.SH.Biomass.WH.Elc.Solar.Elec</t>
  </si>
  <si>
    <t>Eff.ratio.PT.Res.HHnew.Thermal.SH.Biomass.WH.Elc.Solar.Solar</t>
  </si>
  <si>
    <t>Eff.ratio.PT.Res.HHnew.Thermal.SH.Biomass.CO</t>
  </si>
  <si>
    <t>Eff.ratio.PT.Res.HHnew.Thermal.SH.Biomass.CO.Biomass.Biomass</t>
  </si>
  <si>
    <t>Eff.ratio.PT.Res.HHnew.Thermal.SH.Biomass.CO.LPG.LPG</t>
  </si>
  <si>
    <t>Eff.ratio.PT.Res.HHnew.Thermal.SH.Biomass.CO.Elc.Elec</t>
  </si>
  <si>
    <t>Eff.ratio.PT.Res.HHnew.Thermal.SH.Geo</t>
  </si>
  <si>
    <t>Eff.ratio.PT.Res.HHnew.Thermal.SH.Geo.SH</t>
  </si>
  <si>
    <t>Eff.ratio.PT.Res.HHnew.Thermal.SH.Geo.SH.Geo</t>
  </si>
  <si>
    <t>Eff.ratio.PT.Res.HHnew.Thermal.SH.Geo.SH.Elec</t>
  </si>
  <si>
    <t>Eff.ratio.PT.Res.HHnew.Thermal.SH.Geo.SC</t>
  </si>
  <si>
    <t>Eff.ratio.PT.Res.HHnew.Thermal.SH.Geo.SC.AC.Elec</t>
  </si>
  <si>
    <t>Eff.ratio.PT.Res.HHnew.Thermal.SH.Geo.WH</t>
  </si>
  <si>
    <t>Eff.ratio.PT.Res.HHnew.Thermal.SH.Geo.WH.Geo.NoSolar.Geo</t>
  </si>
  <si>
    <t>Eff.ratio.PT.Res.HHnew.Thermal.SH.Geo.WH.Geo.Solar</t>
  </si>
  <si>
    <t>Eff.ratio.PT.Res.HHnew.Thermal.SH.Geo.WH.Geo.Solar.Geo</t>
  </si>
  <si>
    <t>Eff.ratio.PT.Res.HHnew.Thermal.SH.Geo.WH.Geo.Solar.Solar</t>
  </si>
  <si>
    <t>Eff.ratio.PT.Res.HHnew.Thermal.SH.Geo.WH.Elc.NoSolar.Elec</t>
  </si>
  <si>
    <t>Eff.ratio.PT.Res.HHnew.Thermal.SH.Geo.WH.Elc.Solar</t>
  </si>
  <si>
    <t>Eff.ratio.PT.Res.HHnew.Thermal.SH.Geo.WH.Elc.Solar.Elec</t>
  </si>
  <si>
    <t>Eff.ratio.PT.Res.HHnew.Thermal.SH.Geo.WH.Elc.Solar.Solar</t>
  </si>
  <si>
    <t>Eff.ratio.PT.Res.HHnew.Thermal.SH.Geo.CO</t>
  </si>
  <si>
    <t>Eff.ratio.PT.Res.HHnew.Thermal.SH.Geo.CO.LPG.LPG</t>
  </si>
  <si>
    <t>Eff.ratio.PT.Res.HHnew.Thermal.SH.Geo.CO.Elc.Elec</t>
  </si>
  <si>
    <t>Eff.ratio.PT.Res.HHnew.Thermal.SH.DistrHeat</t>
  </si>
  <si>
    <t>Eff.ratio.PT.Res.HHnew.Thermal.SH.DistrHeat.SH</t>
  </si>
  <si>
    <t>Eff.ratio.PT.Res.HHnew.Thermal.SH.DistrHeat.SH.Steam_Distr</t>
  </si>
  <si>
    <t>Eff.ratio.PT.Res.HHnew.Thermal.SH.DistrHeat.SH.Elec</t>
  </si>
  <si>
    <t>Eff.ratio.PT.Res.HHnew.Thermal.SH.DistrHeat.SC</t>
  </si>
  <si>
    <t>Eff.ratio.PT.Res.HHnew.Thermal.SH.DistrHeat.SC.AC.Elec</t>
  </si>
  <si>
    <t>Eff.ratio.PT.Res.HHnew.Thermal.SH.DistrHeat.WH</t>
  </si>
  <si>
    <t>Eff.ratio.PT.Res.HHnew.Thermal.SH.DistrHeat.WH.DistrHeat.NoSolar.Steam_Distr</t>
  </si>
  <si>
    <t>Eff.ratio.PT.Res.HHnew.Thermal.SH.DistrHeat.WH.DistrHeat.Solar</t>
  </si>
  <si>
    <t>Eff.ratio.PT.Res.HHnew.Thermal.SH.DistrHeat.WH.DistrHeat.Solar.Steam_Distr</t>
  </si>
  <si>
    <t>Eff.ratio.PT.Res.HHnew.Thermal.SH.DistrHeat.WH.DistrHeat.Solar.Solar</t>
  </si>
  <si>
    <t>Eff.ratio.PT.Res.HHnew.Thermal.SH.DistrHeat.WH.Elc.NoSolar.Elec</t>
  </si>
  <si>
    <t>Eff.ratio.PT.Res.HHnew.Thermal.SH.DistrHeat.WH.Elc.Solar</t>
  </si>
  <si>
    <t>Eff.ratio.PT.Res.HHnew.Thermal.SH.DistrHeat.WH.Elc.Solar.Elec</t>
  </si>
  <si>
    <t>Eff.ratio.PT.Res.HHnew.Thermal.SH.DistrHeat.WH.Elc.Solar.Solar</t>
  </si>
  <si>
    <t>Eff.ratio.PT.Res.HHnew.Thermal.SH.DistrHeat.CO</t>
  </si>
  <si>
    <t>Eff.ratio.PT.Res.HHnew.Thermal.SH.DistrHeat.CO.LPG.LPG</t>
  </si>
  <si>
    <t>Eff.ratio.PT.Res.HHnew.Thermal.SH.DistrHeat.CO.Elc.Elec</t>
  </si>
  <si>
    <t>Eff.ratio.PT.Res.HHnew.Thermal.SH.AdvElc</t>
  </si>
  <si>
    <t>Eff.ratio.PT.Res.HHnew.Thermal.SH.AdvElc.SH</t>
  </si>
  <si>
    <t>Eff.ratio.PT.Res.HHnew.Thermal.SH.AdvElc.SH.Elec</t>
  </si>
  <si>
    <t>Eff.ratio.PT.Res.HHnew.Thermal.SH.AdvElc.SC</t>
  </si>
  <si>
    <t>Eff.ratio.PT.Res.HHnew.Thermal.SH.AdvElc.SC.AC.Elec</t>
  </si>
  <si>
    <t>Eff.ratio.PT.Res.HHnew.Thermal.SH.AdvElc.WH</t>
  </si>
  <si>
    <t>Eff.ratio.PT.Res.HHnew.Thermal.SH.AdvElc.WH.LPG.NoSolar.LPG</t>
  </si>
  <si>
    <t>Eff.ratio.PT.Res.HHnew.Thermal.SH.AdvElc.WH.LPG.Solar</t>
  </si>
  <si>
    <t>Eff.ratio.PT.Res.HHnew.Thermal.SH.AdvElc.WH.LPG.Solar.LPG</t>
  </si>
  <si>
    <t>Eff.ratio.PT.Res.HHnew.Thermal.SH.AdvElc.WH.LPG.Solar.Solar</t>
  </si>
  <si>
    <t>Eff.ratio.PT.Res.HHnew.Thermal.SH.AdvElc.WH.Elc.NoSolar.Elec</t>
  </si>
  <si>
    <t>Eff.ratio.PT.Res.HHnew.Thermal.SH.AdvElc.WH.Elc.Solar</t>
  </si>
  <si>
    <t>Eff.ratio.PT.Res.HHnew.Thermal.SH.AdvElc.WH.Elc.Solar.Elec</t>
  </si>
  <si>
    <t>Eff.ratio.PT.Res.HHnew.Thermal.SH.AdvElc.WH.Elc.Solar.Solar</t>
  </si>
  <si>
    <t>Eff.ratio.PT.Res.HHnew.Thermal.SH.AdvElc.CO</t>
  </si>
  <si>
    <t>Eff.ratio.PT.Res.HHnew.Thermal.SH.AdvElc.CO.LPG.LPG</t>
  </si>
  <si>
    <t>Eff.ratio.PT.Res.HHnew.Thermal.SH.AdvElc.CO.Elc.Elec</t>
  </si>
  <si>
    <t>Eff.ratio.PT.Res.HHnew.Thermal.SH.ConvElc</t>
  </si>
  <si>
    <t>Eff.ratio.PT.Res.HHnew.Thermal.SH.ConvElc.SH</t>
  </si>
  <si>
    <t>Eff.ratio.PT.Res.HHnew.Thermal.SH.ConvElc.SH.Elec</t>
  </si>
  <si>
    <t>Eff.ratio.PT.Res.HHnew.Thermal.SH.ConvElc.SC</t>
  </si>
  <si>
    <t>Eff.ratio.PT.Res.HHnew.Thermal.SH.ConvElc.SC.AC.Elec</t>
  </si>
  <si>
    <t>Eff.ratio.PT.Res.HHnew.Thermal.SH.ConvElc.WH</t>
  </si>
  <si>
    <t>Eff.ratio.PT.Res.HHnew.Thermal.SH.ConvElc.WH.LPG.NoSolar.LPG</t>
  </si>
  <si>
    <t>Eff.ratio.PT.Res.HHnew.Thermal.SH.ConvElc.WH.LPG.Solar</t>
  </si>
  <si>
    <t>Eff.ratio.PT.Res.HHnew.Thermal.SH.ConvElc.WH.LPG.Solar.LPG</t>
  </si>
  <si>
    <t>Eff.ratio.PT.Res.HHnew.Thermal.SH.ConvElc.WH.LPG.Solar.Solar</t>
  </si>
  <si>
    <t>Eff.ratio.PT.Res.HHnew.Thermal.SH.ConvElc.WH.Elc.NoSolar.Elec</t>
  </si>
  <si>
    <t>Eff.ratio.PT.Res.HHnew.Thermal.SH.ConvElc.WH.Elc.Solar</t>
  </si>
  <si>
    <t>Eff.ratio.PT.Res.HHnew.Thermal.SH.ConvElc.WH.Elc.Solar.Elec</t>
  </si>
  <si>
    <t>Eff.ratio.PT.Res.HHnew.Thermal.SH.ConvElc.WH.Elc.Solar.Solar</t>
  </si>
  <si>
    <t>Eff.ratio.PT.Res.HHnew.Thermal.SH.ConvElc.CO</t>
  </si>
  <si>
    <t>Eff.ratio.PT.Res.HHnew.Thermal.SH.ConvElc.CO.LPG.LPG</t>
  </si>
  <si>
    <t>Eff.ratio.PT.Res.HHnew.Thermal.SH.ConvElc.CO.Elc.Elec</t>
  </si>
  <si>
    <t>PT - CO2 emissions in new and renovated households (detailed structure)</t>
  </si>
  <si>
    <t>EMI.ktCO2.PT.Res.HHnew.Thermal.SH.Solids</t>
  </si>
  <si>
    <t>EMI.ktCO2.PT.Res.HHnew.Thermal.SH.Solids.SH</t>
  </si>
  <si>
    <t>EMI.ktCO2.PT.Res.HHnew.Thermal.SH.Solids.SH.Solids</t>
  </si>
  <si>
    <t>EMI.ktCO2.PT.Res.HHnew.Thermal.SH.Solids.SH.Elec</t>
  </si>
  <si>
    <t>EMI.ktCO2.PT.Res.HHnew.Thermal.SH.Solids.SC</t>
  </si>
  <si>
    <t>EMI.ktCO2.PT.Res.HHnew.Thermal.SH.Solids.SC.AC.Elec</t>
  </si>
  <si>
    <t>EMI.ktCO2.PT.Res.HHnew.Thermal.SH.Solids.WH</t>
  </si>
  <si>
    <t>EMI.ktCO2.PT.Res.HHnew.Thermal.SH.Solids.WH.Solids.NoSolar.Solids</t>
  </si>
  <si>
    <t>EMI.ktCO2.PT.Res.HHnew.Thermal.SH.Solids.WH.LPG.NoSolar.LPG</t>
  </si>
  <si>
    <t>EMI.ktCO2.PT.Res.HHnew.Thermal.SH.Solids.WH.LPG.Solar</t>
  </si>
  <si>
    <t>EMI.ktCO2.PT.Res.HHnew.Thermal.SH.Solids.WH.LPG.Solar.LPG</t>
  </si>
  <si>
    <t>EMI.ktCO2.PT.Res.HHnew.Thermal.SH.Solids.WH.LPG.Solar.Solar</t>
  </si>
  <si>
    <t>EMI.ktCO2.PT.Res.HHnew.Thermal.SH.Solids.WH.Elc.NoSolar.Elec</t>
  </si>
  <si>
    <t>EMI.ktCO2.PT.Res.HHnew.Thermal.SH.Solids.WH.Elc.Solar</t>
  </si>
  <si>
    <t>EMI.ktCO2.PT.Res.HHnew.Thermal.SH.Solids.WH.Elc.Solar.Elec</t>
  </si>
  <si>
    <t>EMI.ktCO2.PT.Res.HHnew.Thermal.SH.Solids.WH.Elc.Solar.Solar</t>
  </si>
  <si>
    <t>EMI.ktCO2.PT.Res.HHnew.Thermal.SH.Solids.CO</t>
  </si>
  <si>
    <t>EMI.ktCO2.PT.Res.HHnew.Thermal.SH.Solids.CO.Solids.Solids</t>
  </si>
  <si>
    <t>EMI.ktCO2.PT.Res.HHnew.Thermal.SH.Solids.CO.LPG.LPG</t>
  </si>
  <si>
    <t>EMI.ktCO2.PT.Res.HHnew.Thermal.SH.Solids.CO.Elc.Elec</t>
  </si>
  <si>
    <t>EMI.ktCO2.PT.Res.HHnew.Thermal.SH.LPG</t>
  </si>
  <si>
    <t>EMI.ktCO2.PT.Res.HHnew.Thermal.SH.LPG.SH</t>
  </si>
  <si>
    <t>EMI.ktCO2.PT.Res.HHnew.Thermal.SH.LPG.SH.LPG</t>
  </si>
  <si>
    <t>EMI.ktCO2.PT.Res.HHnew.Thermal.SH.LPG.SH.Elec</t>
  </si>
  <si>
    <t>EMI.ktCO2.PT.Res.HHnew.Thermal.SH.LPG.SC</t>
  </si>
  <si>
    <t>EMI.ktCO2.PT.Res.HHnew.Thermal.SH.LPG.SC.AC.Elec</t>
  </si>
  <si>
    <t>EMI.ktCO2.PT.Res.HHnew.Thermal.SH.LPG.WH</t>
  </si>
  <si>
    <t>EMI.ktCO2.PT.Res.HHnew.Thermal.SH.LPG.WH.LPG.NoSolar.LPG</t>
  </si>
  <si>
    <t>EMI.ktCO2.PT.Res.HHnew.Thermal.SH.LPG.WH.LPG.Solar</t>
  </si>
  <si>
    <t>EMI.ktCO2.PT.Res.HHnew.Thermal.SH.LPG.WH.LPG.Solar.LPG</t>
  </si>
  <si>
    <t>EMI.ktCO2.PT.Res.HHnew.Thermal.SH.LPG.WH.LPG.Solar.Solar</t>
  </si>
  <si>
    <t>EMI.ktCO2.PT.Res.HHnew.Thermal.SH.LPG.WH.Elc.NoSolar.Elec</t>
  </si>
  <si>
    <t>EMI.ktCO2.PT.Res.HHnew.Thermal.SH.LPG.WH.Elc.Solar</t>
  </si>
  <si>
    <t>EMI.ktCO2.PT.Res.HHnew.Thermal.SH.LPG.WH.Elc.Solar.Elec</t>
  </si>
  <si>
    <t>EMI.ktCO2.PT.Res.HHnew.Thermal.SH.LPG.WH.Elc.Solar.Solar</t>
  </si>
  <si>
    <t>EMI.ktCO2.PT.Res.HHnew.Thermal.SH.LPG.CO</t>
  </si>
  <si>
    <t>EMI.ktCO2.PT.Res.HHnew.Thermal.SH.LPG.CO.LPG.LPG</t>
  </si>
  <si>
    <t>EMI.ktCO2.PT.Res.HHnew.Thermal.SH.LPG.CO.Elc.Elec</t>
  </si>
  <si>
    <t>EMI.ktCO2.PT.Res.HHnew.Thermal.SH.Oil</t>
  </si>
  <si>
    <t>EMI.ktCO2.PT.Res.HHnew.Thermal.SH.Oil.SH</t>
  </si>
  <si>
    <t>EMI.ktCO2.PT.Res.HHnew.Thermal.SH.Oil.SH.Oil</t>
  </si>
  <si>
    <t>EMI.ktCO2.PT.Res.HHnew.Thermal.SH.Oil.SH.Elec</t>
  </si>
  <si>
    <t>EMI.ktCO2.PT.Res.HHnew.Thermal.SH.Oil.SC</t>
  </si>
  <si>
    <t>EMI.ktCO2.PT.Res.HHnew.Thermal.SH.Oil.SC.AC.Elec</t>
  </si>
  <si>
    <t>EMI.ktCO2.PT.Res.HHnew.Thermal.SH.Oil.WH</t>
  </si>
  <si>
    <t>EMI.ktCO2.PT.Res.HHnew.Thermal.SH.Oil.WH.Oil.NoSolar.Oil</t>
  </si>
  <si>
    <t>EMI.ktCO2.PT.Res.HHnew.Thermal.SH.Oil.WH.Oil.Solar</t>
  </si>
  <si>
    <t>EMI.ktCO2.PT.Res.HHnew.Thermal.SH.Oil.WH.Oil.Solar.Oil</t>
  </si>
  <si>
    <t>EMI.ktCO2.PT.Res.HHnew.Thermal.SH.Oil.WH.Oil.Solar.Solar</t>
  </si>
  <si>
    <t>EMI.ktCO2.PT.Res.HHnew.Thermal.SH.Oil.WH.Elc.NoSolar.Elec</t>
  </si>
  <si>
    <t>EMI.ktCO2.PT.Res.HHnew.Thermal.SH.Oil.WH.Elc.Solar</t>
  </si>
  <si>
    <t>EMI.ktCO2.PT.Res.HHnew.Thermal.SH.Oil.WH.Elc.Solar.Elec</t>
  </si>
  <si>
    <t>EMI.ktCO2.PT.Res.HHnew.Thermal.SH.Oil.WH.Elc.Solar.Solar</t>
  </si>
  <si>
    <t>EMI.ktCO2.PT.Res.HHnew.Thermal.SH.Oil.CO</t>
  </si>
  <si>
    <t>EMI.ktCO2.PT.Res.HHnew.Thermal.SH.Oil.CO.LPG.LPG</t>
  </si>
  <si>
    <t>EMI.ktCO2.PT.Res.HHnew.Thermal.SH.Oil.CO.Elc.Elec</t>
  </si>
  <si>
    <t>EMI.ktCO2.PT.Res.HHnew.Thermal.SH.Gas</t>
  </si>
  <si>
    <t>EMI.ktCO2.PT.Res.HHnew.Thermal.SH.Gas.SH</t>
  </si>
  <si>
    <t>EMI.ktCO2.PT.Res.HHnew.Thermal.SH.Gas.SH.Gas</t>
  </si>
  <si>
    <t>EMI.ktCO2.PT.Res.HHnew.Thermal.SH.Gas.SH.Elec</t>
  </si>
  <si>
    <t>EMI.ktCO2.PT.Res.HHnew.Thermal.SH.Gas.SC</t>
  </si>
  <si>
    <t>EMI.ktCO2.PT.Res.HHnew.Thermal.SH.Gas.SC.AC.Elec</t>
  </si>
  <si>
    <t>EMI.ktCO2.PT.Res.HHnew.Thermal.SH.Gas.WH</t>
  </si>
  <si>
    <t>EMI.ktCO2.PT.Res.HHnew.Thermal.SH.Gas.WH.Gas.NoSolar.Gas</t>
  </si>
  <si>
    <t>EMI.ktCO2.PT.Res.HHnew.Thermal.SH.Gas.WH.Gas.Solar</t>
  </si>
  <si>
    <t>EMI.ktCO2.PT.Res.HHnew.Thermal.SH.Gas.WH.Gas.Solar.Gas</t>
  </si>
  <si>
    <t>EMI.ktCO2.PT.Res.HHnew.Thermal.SH.Gas.WH.Gas.Solar.Solar</t>
  </si>
  <si>
    <t>EMI.ktCO2.PT.Res.HHnew.Thermal.SH.Gas.WH.Elc.NoSolar.Elec</t>
  </si>
  <si>
    <t>EMI.ktCO2.PT.Res.HHnew.Thermal.SH.Gas.WH.Elc.Solar</t>
  </si>
  <si>
    <t>EMI.ktCO2.PT.Res.HHnew.Thermal.SH.Gas.WH.Elc.Solar.Elec</t>
  </si>
  <si>
    <t>EMI.ktCO2.PT.Res.HHnew.Thermal.SH.Gas.WH.Elc.Solar.Solar</t>
  </si>
  <si>
    <t>EMI.ktCO2.PT.Res.HHnew.Thermal.SH.Gas.CO</t>
  </si>
  <si>
    <t>EMI.ktCO2.PT.Res.HHnew.Thermal.SH.Gas.CO.Gas.Gas</t>
  </si>
  <si>
    <t>EMI.ktCO2.PT.Res.HHnew.Thermal.SH.Gas.CO.Elc.Elec</t>
  </si>
  <si>
    <t>EMI.ktCO2.PT.Res.HHnew.Thermal.SH.Biomass</t>
  </si>
  <si>
    <t>EMI.ktCO2.PT.Res.HHnew.Thermal.SH.Biomass.SH</t>
  </si>
  <si>
    <t>EMI.ktCO2.PT.Res.HHnew.Thermal.SH.Biomass.SH.Biomass</t>
  </si>
  <si>
    <t>EMI.ktCO2.PT.Res.HHnew.Thermal.SH.Biomass.SH.Elec</t>
  </si>
  <si>
    <t>EMI.ktCO2.PT.Res.HHnew.Thermal.SH.Biomass.SC</t>
  </si>
  <si>
    <t>EMI.ktCO2.PT.Res.HHnew.Thermal.SH.Biomass.SC.AC.Elec</t>
  </si>
  <si>
    <t>EMI.ktCO2.PT.Res.HHnew.Thermal.SH.Biomass.WH</t>
  </si>
  <si>
    <t>EMI.ktCO2.PT.Res.HHnew.Thermal.SH.Biomass.WH.Biomass.NoSolar.Biomass</t>
  </si>
  <si>
    <t>EMI.ktCO2.PT.Res.HHnew.Thermal.SH.Biomass.WH.Biomass.Solar</t>
  </si>
  <si>
    <t>EMI.ktCO2.PT.Res.HHnew.Thermal.SH.Biomass.WH.Biomass.Solar.Biomass</t>
  </si>
  <si>
    <t>EMI.ktCO2.PT.Res.HHnew.Thermal.SH.Biomass.WH.Biomass.Solar.Solar</t>
  </si>
  <si>
    <t>EMI.ktCO2.PT.Res.HHnew.Thermal.SH.Biomass.WH.LPG.NoSolar.LPG</t>
  </si>
  <si>
    <t>EMI.ktCO2.PT.Res.HHnew.Thermal.SH.Biomass.WH.LPG.Solar</t>
  </si>
  <si>
    <t>EMI.ktCO2.PT.Res.HHnew.Thermal.SH.Biomass.WH.LPG.Solar.LPG</t>
  </si>
  <si>
    <t>EMI.ktCO2.PT.Res.HHnew.Thermal.SH.Biomass.WH.LPG.Solar.Solar</t>
  </si>
  <si>
    <t>EMI.ktCO2.PT.Res.HHnew.Thermal.SH.Biomass.WH.Elc.NoSolar.Elec</t>
  </si>
  <si>
    <t>EMI.ktCO2.PT.Res.HHnew.Thermal.SH.Biomass.WH.Elc.Solar</t>
  </si>
  <si>
    <t>EMI.ktCO2.PT.Res.HHnew.Thermal.SH.Biomass.WH.Elc.Solar.Elec</t>
  </si>
  <si>
    <t>EMI.ktCO2.PT.Res.HHnew.Thermal.SH.Biomass.WH.Elc.Solar.Solar</t>
  </si>
  <si>
    <t>EMI.ktCO2.PT.Res.HHnew.Thermal.SH.Biomass.CO</t>
  </si>
  <si>
    <t>EMI.ktCO2.PT.Res.HHnew.Thermal.SH.Biomass.CO.Biomass.Biomass</t>
  </si>
  <si>
    <t>EMI.ktCO2.PT.Res.HHnew.Thermal.SH.Biomass.CO.LPG.LPG</t>
  </si>
  <si>
    <t>EMI.ktCO2.PT.Res.HHnew.Thermal.SH.Biomass.CO.Elc.Elec</t>
  </si>
  <si>
    <t>EMI.ktCO2.PT.Res.HHnew.Thermal.SH.Geo</t>
  </si>
  <si>
    <t>EMI.ktCO2.PT.Res.HHnew.Thermal.SH.Geo.SH</t>
  </si>
  <si>
    <t>EMI.ktCO2.PT.Res.HHnew.Thermal.SH.Geo.SH.Geo</t>
  </si>
  <si>
    <t>EMI.ktCO2.PT.Res.HHnew.Thermal.SH.Geo.SH.Elec</t>
  </si>
  <si>
    <t>EMI.ktCO2.PT.Res.HHnew.Thermal.SH.Geo.SC</t>
  </si>
  <si>
    <t>EMI.ktCO2.PT.Res.HHnew.Thermal.SH.Geo.SC.AC.Elec</t>
  </si>
  <si>
    <t>EMI.ktCO2.PT.Res.HHnew.Thermal.SH.Geo.WH</t>
  </si>
  <si>
    <t>EMI.ktCO2.PT.Res.HHnew.Thermal.SH.Geo.WH.Geo.NoSolar.Geo</t>
  </si>
  <si>
    <t>EMI.ktCO2.PT.Res.HHnew.Thermal.SH.Geo.WH.Geo.Solar</t>
  </si>
  <si>
    <t>EMI.ktCO2.PT.Res.HHnew.Thermal.SH.Geo.WH.Geo.Solar.Geo</t>
  </si>
  <si>
    <t>EMI.ktCO2.PT.Res.HHnew.Thermal.SH.Geo.WH.Geo.Solar.Solar</t>
  </si>
  <si>
    <t>EMI.ktCO2.PT.Res.HHnew.Thermal.SH.Geo.WH.Elc.NoSolar.Elec</t>
  </si>
  <si>
    <t>EMI.ktCO2.PT.Res.HHnew.Thermal.SH.Geo.WH.Elc.Solar</t>
  </si>
  <si>
    <t>EMI.ktCO2.PT.Res.HHnew.Thermal.SH.Geo.WH.Elc.Solar.Elec</t>
  </si>
  <si>
    <t>EMI.ktCO2.PT.Res.HHnew.Thermal.SH.Geo.WH.Elc.Solar.Solar</t>
  </si>
  <si>
    <t>EMI.ktCO2.PT.Res.HHnew.Thermal.SH.Geo.CO</t>
  </si>
  <si>
    <t>EMI.ktCO2.PT.Res.HHnew.Thermal.SH.Geo.CO.LPG.LPG</t>
  </si>
  <si>
    <t>EMI.ktCO2.PT.Res.HHnew.Thermal.SH.Geo.CO.Elc.Elec</t>
  </si>
  <si>
    <t>EMI.ktCO2.PT.Res.HHnew.Thermal.SH.DistrHeat</t>
  </si>
  <si>
    <t>EMI.ktCO2.PT.Res.HHnew.Thermal.SH.DistrHeat.SH</t>
  </si>
  <si>
    <t>EMI.ktCO2.PT.Res.HHnew.Thermal.SH.DistrHeat.SH.Steam_Distr</t>
  </si>
  <si>
    <t>EMI.ktCO2.PT.Res.HHnew.Thermal.SH.DistrHeat.SH.Elec</t>
  </si>
  <si>
    <t>EMI.ktCO2.PT.Res.HHnew.Thermal.SH.DistrHeat.SC</t>
  </si>
  <si>
    <t>EMI.ktCO2.PT.Res.HHnew.Thermal.SH.DistrHeat.SC.AC.Elec</t>
  </si>
  <si>
    <t>EMI.ktCO2.PT.Res.HHnew.Thermal.SH.DistrHeat.WH</t>
  </si>
  <si>
    <t>EMI.ktCO2.PT.Res.HHnew.Thermal.SH.DistrHeat.WH.DistrHeat.NoSolar.Steam_Distr</t>
  </si>
  <si>
    <t>EMI.ktCO2.PT.Res.HHnew.Thermal.SH.DistrHeat.WH.DistrHeat.Solar</t>
  </si>
  <si>
    <t>EMI.ktCO2.PT.Res.HHnew.Thermal.SH.DistrHeat.WH.DistrHeat.Solar.Steam_Distr</t>
  </si>
  <si>
    <t>EMI.ktCO2.PT.Res.HHnew.Thermal.SH.DistrHeat.WH.DistrHeat.Solar.Solar</t>
  </si>
  <si>
    <t>EMI.ktCO2.PT.Res.HHnew.Thermal.SH.DistrHeat.WH.Elc.NoSolar.Elec</t>
  </si>
  <si>
    <t>EMI.ktCO2.PT.Res.HHnew.Thermal.SH.DistrHeat.WH.Elc.Solar</t>
  </si>
  <si>
    <t>EMI.ktCO2.PT.Res.HHnew.Thermal.SH.DistrHeat.WH.Elc.Solar.Elec</t>
  </si>
  <si>
    <t>EMI.ktCO2.PT.Res.HHnew.Thermal.SH.DistrHeat.WH.Elc.Solar.Solar</t>
  </si>
  <si>
    <t>EMI.ktCO2.PT.Res.HHnew.Thermal.SH.DistrHeat.CO</t>
  </si>
  <si>
    <t>EMI.ktCO2.PT.Res.HHnew.Thermal.SH.DistrHeat.CO.LPG.LPG</t>
  </si>
  <si>
    <t>EMI.ktCO2.PT.Res.HHnew.Thermal.SH.DistrHeat.CO.Elc.Elec</t>
  </si>
  <si>
    <t>EMI.ktCO2.PT.Res.HHnew.Thermal.SH.AdvElc</t>
  </si>
  <si>
    <t>EMI.ktCO2.PT.Res.HHnew.Thermal.SH.AdvElc.SH</t>
  </si>
  <si>
    <t>EMI.ktCO2.PT.Res.HHnew.Thermal.SH.AdvElc.SH.Elec</t>
  </si>
  <si>
    <t>EMI.ktCO2.PT.Res.HHnew.Thermal.SH.AdvElc.SC</t>
  </si>
  <si>
    <t>EMI.ktCO2.PT.Res.HHnew.Thermal.SH.AdvElc.SC.AC.Elec</t>
  </si>
  <si>
    <t>EMI.ktCO2.PT.Res.HHnew.Thermal.SH.AdvElc.WH</t>
  </si>
  <si>
    <t>EMI.ktCO2.PT.Res.HHnew.Thermal.SH.AdvElc.WH.LPG.NoSolar.LPG</t>
  </si>
  <si>
    <t>EMI.ktCO2.PT.Res.HHnew.Thermal.SH.AdvElc.WH.LPG.Solar</t>
  </si>
  <si>
    <t>EMI.ktCO2.PT.Res.HHnew.Thermal.SH.AdvElc.WH.LPG.Solar.LPG</t>
  </si>
  <si>
    <t>EMI.ktCO2.PT.Res.HHnew.Thermal.SH.AdvElc.WH.LPG.Solar.Solar</t>
  </si>
  <si>
    <t>EMI.ktCO2.PT.Res.HHnew.Thermal.SH.AdvElc.WH.Elc.NoSolar.Elec</t>
  </si>
  <si>
    <t>EMI.ktCO2.PT.Res.HHnew.Thermal.SH.AdvElc.WH.Elc.Solar</t>
  </si>
  <si>
    <t>EMI.ktCO2.PT.Res.HHnew.Thermal.SH.AdvElc.WH.Elc.Solar.Elec</t>
  </si>
  <si>
    <t>EMI.ktCO2.PT.Res.HHnew.Thermal.SH.AdvElc.WH.Elc.Solar.Solar</t>
  </si>
  <si>
    <t>EMI.ktCO2.PT.Res.HHnew.Thermal.SH.AdvElc.CO</t>
  </si>
  <si>
    <t>EMI.ktCO2.PT.Res.HHnew.Thermal.SH.AdvElc.CO.LPG.LPG</t>
  </si>
  <si>
    <t>EMI.ktCO2.PT.Res.HHnew.Thermal.SH.AdvElc.CO.Elc.Elec</t>
  </si>
  <si>
    <t>EMI.ktCO2.PT.Res.HHnew.Thermal.SH.ConvElc</t>
  </si>
  <si>
    <t>EMI.ktCO2.PT.Res.HHnew.Thermal.SH.ConvElc.SH</t>
  </si>
  <si>
    <t>EMI.ktCO2.PT.Res.HHnew.Thermal.SH.ConvElc.SH.Elec</t>
  </si>
  <si>
    <t>EMI.ktCO2.PT.Res.HHnew.Thermal.SH.ConvElc.SC</t>
  </si>
  <si>
    <t>EMI.ktCO2.PT.Res.HHnew.Thermal.SH.ConvElc.SC.AC.Elec</t>
  </si>
  <si>
    <t>EMI.ktCO2.PT.Res.HHnew.Thermal.SH.ConvElc.WH</t>
  </si>
  <si>
    <t>EMI.ktCO2.PT.Res.HHnew.Thermal.SH.ConvElc.WH.LPG.NoSolar.LPG</t>
  </si>
  <si>
    <t>EMI.ktCO2.PT.Res.HHnew.Thermal.SH.ConvElc.WH.LPG.Solar</t>
  </si>
  <si>
    <t>EMI.ktCO2.PT.Res.HHnew.Thermal.SH.ConvElc.WH.LPG.Solar.LPG</t>
  </si>
  <si>
    <t>EMI.ktCO2.PT.Res.HHnew.Thermal.SH.ConvElc.WH.LPG.Solar.Solar</t>
  </si>
  <si>
    <t>EMI.ktCO2.PT.Res.HHnew.Thermal.SH.ConvElc.WH.Elc.NoSolar.Elec</t>
  </si>
  <si>
    <t>EMI.ktCO2.PT.Res.HHnew.Thermal.SH.ConvElc.WH.Elc.Solar</t>
  </si>
  <si>
    <t>EMI.ktCO2.PT.Res.HHnew.Thermal.SH.ConvElc.WH.Elc.Solar.Elec</t>
  </si>
  <si>
    <t>EMI.ktCO2.PT.Res.HHnew.Thermal.SH.ConvElc.WH.Elc.Solar.Solar</t>
  </si>
  <si>
    <t>EMI.ktCO2.PT.Res.HHnew.Thermal.SH.ConvElc.CO</t>
  </si>
  <si>
    <t>EMI.ktCO2.PT.Res.HHnew.Thermal.SH.ConvElc.CO.LPG.LPG</t>
  </si>
  <si>
    <t>EMI.ktCO2.PT.Res.HHnew.Thermal.SH.ConvElc.CO.Elc.Elec</t>
  </si>
  <si>
    <t>PT - Final energy consumption of new and renovated households (detailed structure)</t>
  </si>
  <si>
    <t>FEC_per_household.kWh.PT.Res.HHnew.Thermal.SH.Solids</t>
  </si>
  <si>
    <t>FEC_per_household.kWh.PT.Res.HHnew.Thermal.SH.Solids.SH</t>
  </si>
  <si>
    <t>FEC_per_household.kWh.PT.Res.HHnew.Thermal.SH.Solids.SH.Solids</t>
  </si>
  <si>
    <t>FEC_per_household.kWh.PT.Res.HHnew.Thermal.SH.Solids.SH.Elec</t>
  </si>
  <si>
    <t>FEC_per_household.kWh.PT.Res.HHnew.Thermal.SH.Solids.SC</t>
  </si>
  <si>
    <t>FEC_per_household.kWh.PT.Res.HHnew.Thermal.SH.Solids.SC.AC.Elec</t>
  </si>
  <si>
    <t>FEC_per_household.kWh.PT.Res.HHnew.Thermal.SH.Solids.WH</t>
  </si>
  <si>
    <t>FEC_per_household.kWh.PT.Res.HHnew.Thermal.SH.Solids.WH.Solids.NoSolar.Solids</t>
  </si>
  <si>
    <t>FEC_per_household.kWh.PT.Res.HHnew.Thermal.SH.Solids.WH.LPG.NoSolar.LPG</t>
  </si>
  <si>
    <t>FEC_per_household.kWh.PT.Res.HHnew.Thermal.SH.Solids.WH.LPG.Solar</t>
  </si>
  <si>
    <t>FEC_per_household.kWh.PT.Res.HHnew.Thermal.SH.Solids.WH.LPG.Solar.LPG</t>
  </si>
  <si>
    <t>FEC_per_household.kWh.PT.Res.HHnew.Thermal.SH.Solids.WH.LPG.Solar.Solar</t>
  </si>
  <si>
    <t>FEC_per_household.kWh.PT.Res.HHnew.Thermal.SH.Solids.WH.Elc.NoSolar.Elec</t>
  </si>
  <si>
    <t>FEC_per_household.kWh.PT.Res.HHnew.Thermal.SH.Solids.WH.Elc.Solar</t>
  </si>
  <si>
    <t>FEC_per_household.kWh.PT.Res.HHnew.Thermal.SH.Solids.WH.Elc.Solar.Elec</t>
  </si>
  <si>
    <t>FEC_per_household.kWh.PT.Res.HHnew.Thermal.SH.Solids.WH.Elc.Solar.Solar</t>
  </si>
  <si>
    <t>FEC_per_household.kWh.PT.Res.HHnew.Thermal.SH.Solids.CO</t>
  </si>
  <si>
    <t>FEC_per_household.kWh.PT.Res.HHnew.Thermal.SH.Solids.CO.Solids.Solids</t>
  </si>
  <si>
    <t>FEC_per_household.kWh.PT.Res.HHnew.Thermal.SH.Solids.CO.LPG.LPG</t>
  </si>
  <si>
    <t>FEC_per_household.kWh.PT.Res.HHnew.Thermal.SH.Solids.CO.Elc.Elec</t>
  </si>
  <si>
    <t>FEC_per_household.kWh.PT.Res.HHnew.Thermal.SH.LPG</t>
  </si>
  <si>
    <t>FEC_per_household.kWh.PT.Res.HHnew.Thermal.SH.LPG.SH</t>
  </si>
  <si>
    <t>FEC_per_household.kWh.PT.Res.HHnew.Thermal.SH.LPG.SH.LPG</t>
  </si>
  <si>
    <t>FEC_per_household.kWh.PT.Res.HHnew.Thermal.SH.LPG.SH.Elec</t>
  </si>
  <si>
    <t>FEC_per_household.kWh.PT.Res.HHnew.Thermal.SH.LPG.SC</t>
  </si>
  <si>
    <t>FEC_per_household.kWh.PT.Res.HHnew.Thermal.SH.LPG.SC.AC.Elec</t>
  </si>
  <si>
    <t>FEC_per_household.kWh.PT.Res.HHnew.Thermal.SH.LPG.WH</t>
  </si>
  <si>
    <t>FEC_per_household.kWh.PT.Res.HHnew.Thermal.SH.LPG.WH.LPG.NoSolar.LPG</t>
  </si>
  <si>
    <t>FEC_per_household.kWh.PT.Res.HHnew.Thermal.SH.LPG.WH.LPG.Solar</t>
  </si>
  <si>
    <t>FEC_per_household.kWh.PT.Res.HHnew.Thermal.SH.LPG.WH.LPG.Solar.LPG</t>
  </si>
  <si>
    <t>FEC_per_household.kWh.PT.Res.HHnew.Thermal.SH.LPG.WH.LPG.Solar.Solar</t>
  </si>
  <si>
    <t>FEC_per_household.kWh.PT.Res.HHnew.Thermal.SH.LPG.WH.Elc.NoSolar.Elec</t>
  </si>
  <si>
    <t>FEC_per_household.kWh.PT.Res.HHnew.Thermal.SH.LPG.WH.Elc.Solar</t>
  </si>
  <si>
    <t>FEC_per_household.kWh.PT.Res.HHnew.Thermal.SH.LPG.WH.Elc.Solar.Elec</t>
  </si>
  <si>
    <t>FEC_per_household.kWh.PT.Res.HHnew.Thermal.SH.LPG.WH.Elc.Solar.Solar</t>
  </si>
  <si>
    <t>FEC_per_household.kWh.PT.Res.HHnew.Thermal.SH.LPG.CO</t>
  </si>
  <si>
    <t>FEC_per_household.kWh.PT.Res.HHnew.Thermal.SH.LPG.CO.LPG.LPG</t>
  </si>
  <si>
    <t>FEC_per_household.kWh.PT.Res.HHnew.Thermal.SH.LPG.CO.Elc.Elec</t>
  </si>
  <si>
    <t>FEC_per_household.kWh.PT.Res.HHnew.Thermal.SH.Oil</t>
  </si>
  <si>
    <t>FEC_per_household.kWh.PT.Res.HHnew.Thermal.SH.Oil.SH</t>
  </si>
  <si>
    <t>FEC_per_household.kWh.PT.Res.HHnew.Thermal.SH.Oil.SH.Oil</t>
  </si>
  <si>
    <t>FEC_per_household.kWh.PT.Res.HHnew.Thermal.SH.Oil.SH.Elec</t>
  </si>
  <si>
    <t>FEC_per_household.kWh.PT.Res.HHnew.Thermal.SH.Oil.SC</t>
  </si>
  <si>
    <t>FEC_per_household.kWh.PT.Res.HHnew.Thermal.SH.Oil.SC.AC.Elec</t>
  </si>
  <si>
    <t>FEC_per_household.kWh.PT.Res.HHnew.Thermal.SH.Oil.WH</t>
  </si>
  <si>
    <t>FEC_per_household.kWh.PT.Res.HHnew.Thermal.SH.Oil.WH.Oil.NoSolar.Oil</t>
  </si>
  <si>
    <t>FEC_per_household.kWh.PT.Res.HHnew.Thermal.SH.Oil.WH.Oil.Solar</t>
  </si>
  <si>
    <t>FEC_per_household.kWh.PT.Res.HHnew.Thermal.SH.Oil.WH.Oil.Solar.Oil</t>
  </si>
  <si>
    <t>FEC_per_household.kWh.PT.Res.HHnew.Thermal.SH.Oil.WH.Oil.Solar.Solar</t>
  </si>
  <si>
    <t>FEC_per_household.kWh.PT.Res.HHnew.Thermal.SH.Oil.WH.Elc.NoSolar.Elec</t>
  </si>
  <si>
    <t>FEC_per_household.kWh.PT.Res.HHnew.Thermal.SH.Oil.WH.Elc.Solar</t>
  </si>
  <si>
    <t>FEC_per_household.kWh.PT.Res.HHnew.Thermal.SH.Oil.WH.Elc.Solar.Elec</t>
  </si>
  <si>
    <t>FEC_per_household.kWh.PT.Res.HHnew.Thermal.SH.Oil.WH.Elc.Solar.Solar</t>
  </si>
  <si>
    <t>FEC_per_household.kWh.PT.Res.HHnew.Thermal.SH.Oil.CO</t>
  </si>
  <si>
    <t>FEC_per_household.kWh.PT.Res.HHnew.Thermal.SH.Oil.CO.LPG.LPG</t>
  </si>
  <si>
    <t>FEC_per_household.kWh.PT.Res.HHnew.Thermal.SH.Oil.CO.Elc.Elec</t>
  </si>
  <si>
    <t>FEC_per_household.kWh.PT.Res.HHnew.Thermal.SH.Gas</t>
  </si>
  <si>
    <t>FEC_per_household.kWh.PT.Res.HHnew.Thermal.SH.Gas.SH</t>
  </si>
  <si>
    <t>FEC_per_household.kWh.PT.Res.HHnew.Thermal.SH.Gas.SH.Gas</t>
  </si>
  <si>
    <t>FEC_per_household.kWh.PT.Res.HHnew.Thermal.SH.Gas.SH.Elec</t>
  </si>
  <si>
    <t>FEC_per_household.kWh.PT.Res.HHnew.Thermal.SH.Gas.SC</t>
  </si>
  <si>
    <t>FEC_per_household.kWh.PT.Res.HHnew.Thermal.SH.Gas.SC.AC.Elec</t>
  </si>
  <si>
    <t>FEC_per_household.kWh.PT.Res.HHnew.Thermal.SH.Gas.WH</t>
  </si>
  <si>
    <t>FEC_per_household.kWh.PT.Res.HHnew.Thermal.SH.Gas.WH.Gas.NoSolar.Gas</t>
  </si>
  <si>
    <t>FEC_per_household.kWh.PT.Res.HHnew.Thermal.SH.Gas.WH.Gas.Solar</t>
  </si>
  <si>
    <t>FEC_per_household.kWh.PT.Res.HHnew.Thermal.SH.Gas.WH.Gas.Solar.Gas</t>
  </si>
  <si>
    <t>FEC_per_household.kWh.PT.Res.HHnew.Thermal.SH.Gas.WH.Gas.Solar.Solar</t>
  </si>
  <si>
    <t>FEC_per_household.kWh.PT.Res.HHnew.Thermal.SH.Gas.WH.Elc.NoSolar.Elec</t>
  </si>
  <si>
    <t>FEC_per_household.kWh.PT.Res.HHnew.Thermal.SH.Gas.WH.Elc.Solar</t>
  </si>
  <si>
    <t>FEC_per_household.kWh.PT.Res.HHnew.Thermal.SH.Gas.WH.Elc.Solar.Elec</t>
  </si>
  <si>
    <t>FEC_per_household.kWh.PT.Res.HHnew.Thermal.SH.Gas.WH.Elc.Solar.Solar</t>
  </si>
  <si>
    <t>FEC_per_household.kWh.PT.Res.HHnew.Thermal.SH.Gas.CO</t>
  </si>
  <si>
    <t>FEC_per_household.kWh.PT.Res.HHnew.Thermal.SH.Gas.CO.Gas.Gas</t>
  </si>
  <si>
    <t>FEC_per_household.kWh.PT.Res.HHnew.Thermal.SH.Gas.CO.Elc.Elec</t>
  </si>
  <si>
    <t>FEC_per_household.kWh.PT.Res.HHnew.Thermal.SH.Biomass</t>
  </si>
  <si>
    <t>FEC_per_household.kWh.PT.Res.HHnew.Thermal.SH.Biomass.SH</t>
  </si>
  <si>
    <t>FEC_per_household.kWh.PT.Res.HHnew.Thermal.SH.Biomass.SH.Biomass</t>
  </si>
  <si>
    <t>FEC_per_household.kWh.PT.Res.HHnew.Thermal.SH.Biomass.SH.Elec</t>
  </si>
  <si>
    <t>FEC_per_household.kWh.PT.Res.HHnew.Thermal.SH.Biomass.SC</t>
  </si>
  <si>
    <t>FEC_per_household.kWh.PT.Res.HHnew.Thermal.SH.Biomass.SC.AC.Elec</t>
  </si>
  <si>
    <t>FEC_per_household.kWh.PT.Res.HHnew.Thermal.SH.Biomass.WH</t>
  </si>
  <si>
    <t>FEC_per_household.kWh.PT.Res.HHnew.Thermal.SH.Biomass.WH.Biomass.NoSolar.Biomass</t>
  </si>
  <si>
    <t>FEC_per_household.kWh.PT.Res.HHnew.Thermal.SH.Biomass.WH.Biomass.Solar</t>
  </si>
  <si>
    <t>FEC_per_household.kWh.PT.Res.HHnew.Thermal.SH.Biomass.WH.Biomass.Solar.Biomass</t>
  </si>
  <si>
    <t>FEC_per_household.kWh.PT.Res.HHnew.Thermal.SH.Biomass.WH.Biomass.Solar.Solar</t>
  </si>
  <si>
    <t>FEC_per_household.kWh.PT.Res.HHnew.Thermal.SH.Biomass.WH.LPG.NoSolar.LPG</t>
  </si>
  <si>
    <t>FEC_per_household.kWh.PT.Res.HHnew.Thermal.SH.Biomass.WH.LPG.Solar</t>
  </si>
  <si>
    <t>FEC_per_household.kWh.PT.Res.HHnew.Thermal.SH.Biomass.WH.LPG.Solar.LPG</t>
  </si>
  <si>
    <t>FEC_per_household.kWh.PT.Res.HHnew.Thermal.SH.Biomass.WH.LPG.Solar.Solar</t>
  </si>
  <si>
    <t>FEC_per_household.kWh.PT.Res.HHnew.Thermal.SH.Biomass.WH.Elc.NoSolar.Elec</t>
  </si>
  <si>
    <t>FEC_per_household.kWh.PT.Res.HHnew.Thermal.SH.Biomass.WH.Elc.Solar</t>
  </si>
  <si>
    <t>FEC_per_household.kWh.PT.Res.HHnew.Thermal.SH.Biomass.WH.Elc.Solar.Elec</t>
  </si>
  <si>
    <t>FEC_per_household.kWh.PT.Res.HHnew.Thermal.SH.Biomass.WH.Elc.Solar.Solar</t>
  </si>
  <si>
    <t>FEC_per_household.kWh.PT.Res.HHnew.Thermal.SH.Biomass.CO</t>
  </si>
  <si>
    <t>FEC_per_household.kWh.PT.Res.HHnew.Thermal.SH.Biomass.CO.Biomass.Biomass</t>
  </si>
  <si>
    <t>FEC_per_household.kWh.PT.Res.HHnew.Thermal.SH.Biomass.CO.LPG.LPG</t>
  </si>
  <si>
    <t>FEC_per_household.kWh.PT.Res.HHnew.Thermal.SH.Biomass.CO.Elc.Elec</t>
  </si>
  <si>
    <t>FEC_per_household.kWh.PT.Res.HHnew.Thermal.SH.Geo</t>
  </si>
  <si>
    <t>FEC_per_household.kWh.PT.Res.HHnew.Thermal.SH.Geo.SH</t>
  </si>
  <si>
    <t>FEC_per_household.kWh.PT.Res.HHnew.Thermal.SH.Geo.SH.Geo</t>
  </si>
  <si>
    <t>FEC_per_household.kWh.PT.Res.HHnew.Thermal.SH.Geo.SH.Elec</t>
  </si>
  <si>
    <t>FEC_per_household.kWh.PT.Res.HHnew.Thermal.SH.Geo.SC</t>
  </si>
  <si>
    <t>FEC_per_household.kWh.PT.Res.HHnew.Thermal.SH.Geo.SC.AC.Elec</t>
  </si>
  <si>
    <t>FEC_per_household.kWh.PT.Res.HHnew.Thermal.SH.Geo.WH</t>
  </si>
  <si>
    <t>FEC_per_household.kWh.PT.Res.HHnew.Thermal.SH.Geo.WH.Geo.NoSolar.Geo</t>
  </si>
  <si>
    <t>FEC_per_household.kWh.PT.Res.HHnew.Thermal.SH.Geo.WH.Geo.Solar</t>
  </si>
  <si>
    <t>FEC_per_household.kWh.PT.Res.HHnew.Thermal.SH.Geo.WH.Geo.Solar.Geo</t>
  </si>
  <si>
    <t>FEC_per_household.kWh.PT.Res.HHnew.Thermal.SH.Geo.WH.Geo.Solar.Solar</t>
  </si>
  <si>
    <t>FEC_per_household.kWh.PT.Res.HHnew.Thermal.SH.Geo.WH.Elc.NoSolar.Elec</t>
  </si>
  <si>
    <t>FEC_per_household.kWh.PT.Res.HHnew.Thermal.SH.Geo.WH.Elc.Solar</t>
  </si>
  <si>
    <t>FEC_per_household.kWh.PT.Res.HHnew.Thermal.SH.Geo.WH.Elc.Solar.Elec</t>
  </si>
  <si>
    <t>FEC_per_household.kWh.PT.Res.HHnew.Thermal.SH.Geo.WH.Elc.Solar.Solar</t>
  </si>
  <si>
    <t>FEC_per_household.kWh.PT.Res.HHnew.Thermal.SH.Geo.CO</t>
  </si>
  <si>
    <t>FEC_per_household.kWh.PT.Res.HHnew.Thermal.SH.Geo.CO.LPG.LPG</t>
  </si>
  <si>
    <t>FEC_per_household.kWh.PT.Res.HHnew.Thermal.SH.Geo.CO.Elc.Elec</t>
  </si>
  <si>
    <t>FEC_per_household.kWh.PT.Res.HHnew.Thermal.SH.DistrHeat</t>
  </si>
  <si>
    <t>FEC_per_household.kWh.PT.Res.HHnew.Thermal.SH.DistrHeat.SH</t>
  </si>
  <si>
    <t>FEC_per_household.kWh.PT.Res.HHnew.Thermal.SH.DistrHeat.SH.Steam_Distr</t>
  </si>
  <si>
    <t>FEC_per_household.kWh.PT.Res.HHnew.Thermal.SH.DistrHeat.SH.Elec</t>
  </si>
  <si>
    <t>FEC_per_household.kWh.PT.Res.HHnew.Thermal.SH.DistrHeat.SC</t>
  </si>
  <si>
    <t>FEC_per_household.kWh.PT.Res.HHnew.Thermal.SH.DistrHeat.SC.AC.Elec</t>
  </si>
  <si>
    <t>FEC_per_household.kWh.PT.Res.HHnew.Thermal.SH.DistrHeat.WH</t>
  </si>
  <si>
    <t>FEC_per_household.kWh.PT.Res.HHnew.Thermal.SH.DistrHeat.WH.DistrHeat.NoSolar.Steam_Distr</t>
  </si>
  <si>
    <t>FEC_per_household.kWh.PT.Res.HHnew.Thermal.SH.DistrHeat.WH.DistrHeat.Solar</t>
  </si>
  <si>
    <t>FEC_per_household.kWh.PT.Res.HHnew.Thermal.SH.DistrHeat.WH.DistrHeat.Solar.Steam_Distr</t>
  </si>
  <si>
    <t>FEC_per_household.kWh.PT.Res.HHnew.Thermal.SH.DistrHeat.WH.DistrHeat.Solar.Solar</t>
  </si>
  <si>
    <t>FEC_per_household.kWh.PT.Res.HHnew.Thermal.SH.DistrHeat.WH.Elc.NoSolar.Elec</t>
  </si>
  <si>
    <t>FEC_per_household.kWh.PT.Res.HHnew.Thermal.SH.DistrHeat.WH.Elc.Solar</t>
  </si>
  <si>
    <t>FEC_per_household.kWh.PT.Res.HHnew.Thermal.SH.DistrHeat.WH.Elc.Solar.Elec</t>
  </si>
  <si>
    <t>FEC_per_household.kWh.PT.Res.HHnew.Thermal.SH.DistrHeat.WH.Elc.Solar.Solar</t>
  </si>
  <si>
    <t>FEC_per_household.kWh.PT.Res.HHnew.Thermal.SH.DistrHeat.CO</t>
  </si>
  <si>
    <t>FEC_per_household.kWh.PT.Res.HHnew.Thermal.SH.DistrHeat.CO.LPG.LPG</t>
  </si>
  <si>
    <t>FEC_per_household.kWh.PT.Res.HHnew.Thermal.SH.DistrHeat.CO.Elc.Elec</t>
  </si>
  <si>
    <t>FEC_per_household.kWh.PT.Res.HHnew.Thermal.SH.AdvElc</t>
  </si>
  <si>
    <t>FEC_per_household.kWh.PT.Res.HHnew.Thermal.SH.AdvElc.SH</t>
  </si>
  <si>
    <t>FEC_per_household.kWh.PT.Res.HHnew.Thermal.SH.AdvElc.SH.Elec</t>
  </si>
  <si>
    <t>FEC_per_household.kWh.PT.Res.HHnew.Thermal.SH.AdvElc.SC</t>
  </si>
  <si>
    <t>FEC_per_household.kWh.PT.Res.HHnew.Thermal.SH.AdvElc.SC.AC.Elec</t>
  </si>
  <si>
    <t>FEC_per_household.kWh.PT.Res.HHnew.Thermal.SH.AdvElc.WH</t>
  </si>
  <si>
    <t>FEC_per_household.kWh.PT.Res.HHnew.Thermal.SH.AdvElc.WH.LPG.NoSolar.LPG</t>
  </si>
  <si>
    <t>FEC_per_household.kWh.PT.Res.HHnew.Thermal.SH.AdvElc.WH.LPG.Solar</t>
  </si>
  <si>
    <t>FEC_per_household.kWh.PT.Res.HHnew.Thermal.SH.AdvElc.WH.LPG.Solar.LPG</t>
  </si>
  <si>
    <t>FEC_per_household.kWh.PT.Res.HHnew.Thermal.SH.AdvElc.WH.LPG.Solar.Solar</t>
  </si>
  <si>
    <t>FEC_per_household.kWh.PT.Res.HHnew.Thermal.SH.AdvElc.WH.Elc.NoSolar.Elec</t>
  </si>
  <si>
    <t>FEC_per_household.kWh.PT.Res.HHnew.Thermal.SH.AdvElc.WH.Elc.Solar</t>
  </si>
  <si>
    <t>FEC_per_household.kWh.PT.Res.HHnew.Thermal.SH.AdvElc.WH.Elc.Solar.Elec</t>
  </si>
  <si>
    <t>FEC_per_household.kWh.PT.Res.HHnew.Thermal.SH.AdvElc.WH.Elc.Solar.Solar</t>
  </si>
  <si>
    <t>FEC_per_household.kWh.PT.Res.HHnew.Thermal.SH.AdvElc.CO</t>
  </si>
  <si>
    <t>FEC_per_household.kWh.PT.Res.HHnew.Thermal.SH.AdvElc.CO.LPG.LPG</t>
  </si>
  <si>
    <t>FEC_per_household.kWh.PT.Res.HHnew.Thermal.SH.AdvElc.CO.Elc.Elec</t>
  </si>
  <si>
    <t>FEC_per_household.kWh.PT.Res.HHnew.Thermal.SH.ConvElc</t>
  </si>
  <si>
    <t>FEC_per_household.kWh.PT.Res.HHnew.Thermal.SH.ConvElc.SH</t>
  </si>
  <si>
    <t>FEC_per_household.kWh.PT.Res.HHnew.Thermal.SH.ConvElc.SH.Elec</t>
  </si>
  <si>
    <t>FEC_per_household.kWh.PT.Res.HHnew.Thermal.SH.ConvElc.SC</t>
  </si>
  <si>
    <t>FEC_per_household.kWh.PT.Res.HHnew.Thermal.SH.ConvElc.SC.AC.Elec</t>
  </si>
  <si>
    <t>FEC_per_household.kWh.PT.Res.HHnew.Thermal.SH.ConvElc.WH</t>
  </si>
  <si>
    <t>FEC_per_household.kWh.PT.Res.HHnew.Thermal.SH.ConvElc.WH.LPG.NoSolar.LPG</t>
  </si>
  <si>
    <t>FEC_per_household.kWh.PT.Res.HHnew.Thermal.SH.ConvElc.WH.LPG.Solar</t>
  </si>
  <si>
    <t>FEC_per_household.kWh.PT.Res.HHnew.Thermal.SH.ConvElc.WH.LPG.Solar.LPG</t>
  </si>
  <si>
    <t>FEC_per_household.kWh.PT.Res.HHnew.Thermal.SH.ConvElc.WH.LPG.Solar.Solar</t>
  </si>
  <si>
    <t>FEC_per_household.kWh.PT.Res.HHnew.Thermal.SH.ConvElc.WH.Elc.NoSolar.Elec</t>
  </si>
  <si>
    <t>FEC_per_household.kWh.PT.Res.HHnew.Thermal.SH.ConvElc.WH.Elc.Solar</t>
  </si>
  <si>
    <t>FEC_per_household.kWh.PT.Res.HHnew.Thermal.SH.ConvElc.WH.Elc.Solar.Elec</t>
  </si>
  <si>
    <t>FEC_per_household.kWh.PT.Res.HHnew.Thermal.SH.ConvElc.WH.Elc.Solar.Solar</t>
  </si>
  <si>
    <t>FEC_per_household.kWh.PT.Res.HHnew.Thermal.SH.ConvElc.CO</t>
  </si>
  <si>
    <t>FEC_per_household.kWh.PT.Res.HHnew.Thermal.SH.ConvElc.CO.LPG.LPG</t>
  </si>
  <si>
    <t>FEC_per_household.kWh.PT.Res.HHnew.Thermal.SH.ConvElc.CO.Elc.Elec</t>
  </si>
  <si>
    <t>PT - Thermal energy service of new and renovated households (detailed structure)</t>
  </si>
  <si>
    <t>TES_per_household.kWh.PT.Res.HHnew.Thermal.SH.Solids</t>
  </si>
  <si>
    <t>TES_per_household.kWh.PT.Res.HHnew.Thermal.SH.Solids.SH</t>
  </si>
  <si>
    <t>TES_per_household.kWh.PT.Res.HHnew.Thermal.SH.Solids.SH.Solids</t>
  </si>
  <si>
    <t>TES_per_household.kWh.PT.Res.HHnew.Thermal.SH.Solids.SH.Elec</t>
  </si>
  <si>
    <t>TES_per_household.kWh.PT.Res.HHnew.Thermal.SH.Solids.SC</t>
  </si>
  <si>
    <t>TES_per_household.kWh.PT.Res.HHnew.Thermal.SH.Solids.SC.AC.Elec</t>
  </si>
  <si>
    <t>TES_per_household.kWh.PT.Res.HHnew.Thermal.SH.Solids.WH</t>
  </si>
  <si>
    <t>TES_per_household.kWh.PT.Res.HHnew.Thermal.SH.Solids.WH.Solids.NoSolar.Solids</t>
  </si>
  <si>
    <t>TES_per_household.kWh.PT.Res.HHnew.Thermal.SH.Solids.WH.LPG.NoSolar.LPG</t>
  </si>
  <si>
    <t>TES_per_household.kWh.PT.Res.HHnew.Thermal.SH.Solids.WH.LPG.Solar</t>
  </si>
  <si>
    <t>TES_per_household.kWh.PT.Res.HHnew.Thermal.SH.Solids.WH.LPG.Solar.LPG</t>
  </si>
  <si>
    <t>TES_per_household.kWh.PT.Res.HHnew.Thermal.SH.Solids.WH.LPG.Solar.Solar</t>
  </si>
  <si>
    <t>TES_per_household.kWh.PT.Res.HHnew.Thermal.SH.Solids.WH.Elc.NoSolar.Elec</t>
  </si>
  <si>
    <t>TES_per_household.kWh.PT.Res.HHnew.Thermal.SH.Solids.WH.Elc.Solar</t>
  </si>
  <si>
    <t>TES_per_household.kWh.PT.Res.HHnew.Thermal.SH.Solids.WH.Elc.Solar.Elec</t>
  </si>
  <si>
    <t>TES_per_household.kWh.PT.Res.HHnew.Thermal.SH.Solids.WH.Elc.Solar.Solar</t>
  </si>
  <si>
    <t>TES_per_household.kWh.PT.Res.HHnew.Thermal.SH.Solids.CO</t>
  </si>
  <si>
    <t>TES_per_household.kWh.PT.Res.HHnew.Thermal.SH.Solids.CO.Solids.Solids</t>
  </si>
  <si>
    <t>TES_per_household.kWh.PT.Res.HHnew.Thermal.SH.Solids.CO.LPG.LPG</t>
  </si>
  <si>
    <t>TES_per_household.kWh.PT.Res.HHnew.Thermal.SH.Solids.CO.Elc.Elec</t>
  </si>
  <si>
    <t>TES_per_household.kWh.PT.Res.HHnew.Thermal.SH.LPG</t>
  </si>
  <si>
    <t>TES_per_household.kWh.PT.Res.HHnew.Thermal.SH.LPG.SH</t>
  </si>
  <si>
    <t>TES_per_household.kWh.PT.Res.HHnew.Thermal.SH.LPG.SH.LPG</t>
  </si>
  <si>
    <t>TES_per_household.kWh.PT.Res.HHnew.Thermal.SH.LPG.SH.Elec</t>
  </si>
  <si>
    <t>TES_per_household.kWh.PT.Res.HHnew.Thermal.SH.LPG.SC</t>
  </si>
  <si>
    <t>TES_per_household.kWh.PT.Res.HHnew.Thermal.SH.LPG.SC.AC.Elec</t>
  </si>
  <si>
    <t>TES_per_household.kWh.PT.Res.HHnew.Thermal.SH.LPG.WH</t>
  </si>
  <si>
    <t>TES_per_household.kWh.PT.Res.HHnew.Thermal.SH.LPG.WH.LPG.NoSolar.LPG</t>
  </si>
  <si>
    <t>TES_per_household.kWh.PT.Res.HHnew.Thermal.SH.LPG.WH.LPG.Solar</t>
  </si>
  <si>
    <t>TES_per_household.kWh.PT.Res.HHnew.Thermal.SH.LPG.WH.LPG.Solar.LPG</t>
  </si>
  <si>
    <t>TES_per_household.kWh.PT.Res.HHnew.Thermal.SH.LPG.WH.LPG.Solar.Solar</t>
  </si>
  <si>
    <t>TES_per_household.kWh.PT.Res.HHnew.Thermal.SH.LPG.WH.Elc.NoSolar.Elec</t>
  </si>
  <si>
    <t>TES_per_household.kWh.PT.Res.HHnew.Thermal.SH.LPG.WH.Elc.Solar</t>
  </si>
  <si>
    <t>TES_per_household.kWh.PT.Res.HHnew.Thermal.SH.LPG.WH.Elc.Solar.Elec</t>
  </si>
  <si>
    <t>TES_per_household.kWh.PT.Res.HHnew.Thermal.SH.LPG.WH.Elc.Solar.Solar</t>
  </si>
  <si>
    <t>TES_per_household.kWh.PT.Res.HHnew.Thermal.SH.LPG.CO</t>
  </si>
  <si>
    <t>TES_per_household.kWh.PT.Res.HHnew.Thermal.SH.LPG.CO.LPG.LPG</t>
  </si>
  <si>
    <t>TES_per_household.kWh.PT.Res.HHnew.Thermal.SH.LPG.CO.Elc.Elec</t>
  </si>
  <si>
    <t>TES_per_household.kWh.PT.Res.HHnew.Thermal.SH.Oil</t>
  </si>
  <si>
    <t>TES_per_household.kWh.PT.Res.HHnew.Thermal.SH.Oil.SH</t>
  </si>
  <si>
    <t>TES_per_household.kWh.PT.Res.HHnew.Thermal.SH.Oil.SH.Oil</t>
  </si>
  <si>
    <t>TES_per_household.kWh.PT.Res.HHnew.Thermal.SH.Oil.SH.Elec</t>
  </si>
  <si>
    <t>TES_per_household.kWh.PT.Res.HHnew.Thermal.SH.Oil.SC</t>
  </si>
  <si>
    <t>TES_per_household.kWh.PT.Res.HHnew.Thermal.SH.Oil.SC.AC.Elec</t>
  </si>
  <si>
    <t>TES_per_household.kWh.PT.Res.HHnew.Thermal.SH.Oil.WH</t>
  </si>
  <si>
    <t>TES_per_household.kWh.PT.Res.HHnew.Thermal.SH.Oil.WH.Oil.NoSolar.Oil</t>
  </si>
  <si>
    <t>TES_per_household.kWh.PT.Res.HHnew.Thermal.SH.Oil.WH.Oil.Solar</t>
  </si>
  <si>
    <t>TES_per_household.kWh.PT.Res.HHnew.Thermal.SH.Oil.WH.Oil.Solar.Oil</t>
  </si>
  <si>
    <t>TES_per_household.kWh.PT.Res.HHnew.Thermal.SH.Oil.WH.Oil.Solar.Solar</t>
  </si>
  <si>
    <t>TES_per_household.kWh.PT.Res.HHnew.Thermal.SH.Oil.WH.Elc.NoSolar.Elec</t>
  </si>
  <si>
    <t>TES_per_household.kWh.PT.Res.HHnew.Thermal.SH.Oil.WH.Elc.Solar</t>
  </si>
  <si>
    <t>TES_per_household.kWh.PT.Res.HHnew.Thermal.SH.Oil.WH.Elc.Solar.Elec</t>
  </si>
  <si>
    <t>TES_per_household.kWh.PT.Res.HHnew.Thermal.SH.Oil.WH.Elc.Solar.Solar</t>
  </si>
  <si>
    <t>TES_per_household.kWh.PT.Res.HHnew.Thermal.SH.Oil.CO</t>
  </si>
  <si>
    <t>TES_per_household.kWh.PT.Res.HHnew.Thermal.SH.Oil.CO.LPG.LPG</t>
  </si>
  <si>
    <t>TES_per_household.kWh.PT.Res.HHnew.Thermal.SH.Oil.CO.Elc.Elec</t>
  </si>
  <si>
    <t>TES_per_household.kWh.PT.Res.HHnew.Thermal.SH.Gas</t>
  </si>
  <si>
    <t>TES_per_household.kWh.PT.Res.HHnew.Thermal.SH.Gas.SH</t>
  </si>
  <si>
    <t>TES_per_household.kWh.PT.Res.HHnew.Thermal.SH.Gas.SH.Gas</t>
  </si>
  <si>
    <t>TES_per_household.kWh.PT.Res.HHnew.Thermal.SH.Gas.SH.Elec</t>
  </si>
  <si>
    <t>TES_per_household.kWh.PT.Res.HHnew.Thermal.SH.Gas.SC</t>
  </si>
  <si>
    <t>TES_per_household.kWh.PT.Res.HHnew.Thermal.SH.Gas.SC.AC.Elec</t>
  </si>
  <si>
    <t>TES_per_household.kWh.PT.Res.HHnew.Thermal.SH.Gas.WH</t>
  </si>
  <si>
    <t>TES_per_household.kWh.PT.Res.HHnew.Thermal.SH.Gas.WH.Gas.NoSolar.Gas</t>
  </si>
  <si>
    <t>TES_per_household.kWh.PT.Res.HHnew.Thermal.SH.Gas.WH.Gas.Solar</t>
  </si>
  <si>
    <t>TES_per_household.kWh.PT.Res.HHnew.Thermal.SH.Gas.WH.Gas.Solar.Gas</t>
  </si>
  <si>
    <t>TES_per_household.kWh.PT.Res.HHnew.Thermal.SH.Gas.WH.Gas.Solar.Solar</t>
  </si>
  <si>
    <t>TES_per_household.kWh.PT.Res.HHnew.Thermal.SH.Gas.WH.Elc.NoSolar.Elec</t>
  </si>
  <si>
    <t>TES_per_household.kWh.PT.Res.HHnew.Thermal.SH.Gas.WH.Elc.Solar</t>
  </si>
  <si>
    <t>TES_per_household.kWh.PT.Res.HHnew.Thermal.SH.Gas.WH.Elc.Solar.Elec</t>
  </si>
  <si>
    <t>TES_per_household.kWh.PT.Res.HHnew.Thermal.SH.Gas.WH.Elc.Solar.Solar</t>
  </si>
  <si>
    <t>TES_per_household.kWh.PT.Res.HHnew.Thermal.SH.Gas.CO</t>
  </si>
  <si>
    <t>TES_per_household.kWh.PT.Res.HHnew.Thermal.SH.Gas.CO.Gas.Gas</t>
  </si>
  <si>
    <t>TES_per_household.kWh.PT.Res.HHnew.Thermal.SH.Gas.CO.Elc.Elec</t>
  </si>
  <si>
    <t>TES_per_household.kWh.PT.Res.HHnew.Thermal.SH.Biomass</t>
  </si>
  <si>
    <t>TES_per_household.kWh.PT.Res.HHnew.Thermal.SH.Biomass.SH</t>
  </si>
  <si>
    <t>TES_per_household.kWh.PT.Res.HHnew.Thermal.SH.Biomass.SH.Biomass</t>
  </si>
  <si>
    <t>TES_per_household.kWh.PT.Res.HHnew.Thermal.SH.Biomass.SH.Elec</t>
  </si>
  <si>
    <t>TES_per_household.kWh.PT.Res.HHnew.Thermal.SH.Biomass.SC</t>
  </si>
  <si>
    <t>TES_per_household.kWh.PT.Res.HHnew.Thermal.SH.Biomass.SC.AC.Elec</t>
  </si>
  <si>
    <t>TES_per_household.kWh.PT.Res.HHnew.Thermal.SH.Biomass.WH</t>
  </si>
  <si>
    <t>TES_per_household.kWh.PT.Res.HHnew.Thermal.SH.Biomass.WH.Biomass.NoSolar.Biomass</t>
  </si>
  <si>
    <t>TES_per_household.kWh.PT.Res.HHnew.Thermal.SH.Biomass.WH.Biomass.Solar</t>
  </si>
  <si>
    <t>TES_per_household.kWh.PT.Res.HHnew.Thermal.SH.Biomass.WH.Biomass.Solar.Biomass</t>
  </si>
  <si>
    <t>TES_per_household.kWh.PT.Res.HHnew.Thermal.SH.Biomass.WH.Biomass.Solar.Solar</t>
  </si>
  <si>
    <t>TES_per_household.kWh.PT.Res.HHnew.Thermal.SH.Biomass.WH.LPG.NoSolar.LPG</t>
  </si>
  <si>
    <t>TES_per_household.kWh.PT.Res.HHnew.Thermal.SH.Biomass.WH.LPG.Solar</t>
  </si>
  <si>
    <t>TES_per_household.kWh.PT.Res.HHnew.Thermal.SH.Biomass.WH.LPG.Solar.LPG</t>
  </si>
  <si>
    <t>TES_per_household.kWh.PT.Res.HHnew.Thermal.SH.Biomass.WH.LPG.Solar.Solar</t>
  </si>
  <si>
    <t>TES_per_household.kWh.PT.Res.HHnew.Thermal.SH.Biomass.WH.Elc.NoSolar.Elec</t>
  </si>
  <si>
    <t>TES_per_household.kWh.PT.Res.HHnew.Thermal.SH.Biomass.WH.Elc.Solar</t>
  </si>
  <si>
    <t>TES_per_household.kWh.PT.Res.HHnew.Thermal.SH.Biomass.WH.Elc.Solar.Elec</t>
  </si>
  <si>
    <t>TES_per_household.kWh.PT.Res.HHnew.Thermal.SH.Biomass.WH.Elc.Solar.Solar</t>
  </si>
  <si>
    <t>TES_per_household.kWh.PT.Res.HHnew.Thermal.SH.Biomass.CO</t>
  </si>
  <si>
    <t>TES_per_household.kWh.PT.Res.HHnew.Thermal.SH.Biomass.CO.Biomass.Biomass</t>
  </si>
  <si>
    <t>TES_per_household.kWh.PT.Res.HHnew.Thermal.SH.Biomass.CO.LPG.LPG</t>
  </si>
  <si>
    <t>TES_per_household.kWh.PT.Res.HHnew.Thermal.SH.Biomass.CO.Elc.Elec</t>
  </si>
  <si>
    <t>TES_per_household.kWh.PT.Res.HHnew.Thermal.SH.Geo</t>
  </si>
  <si>
    <t>TES_per_household.kWh.PT.Res.HHnew.Thermal.SH.Geo.SH</t>
  </si>
  <si>
    <t>TES_per_household.kWh.PT.Res.HHnew.Thermal.SH.Geo.SH.Geo</t>
  </si>
  <si>
    <t>TES_per_household.kWh.PT.Res.HHnew.Thermal.SH.Geo.SH.Elec</t>
  </si>
  <si>
    <t>TES_per_household.kWh.PT.Res.HHnew.Thermal.SH.Geo.SC</t>
  </si>
  <si>
    <t>TES_per_household.kWh.PT.Res.HHnew.Thermal.SH.Geo.SC.AC.Elec</t>
  </si>
  <si>
    <t>TES_per_household.kWh.PT.Res.HHnew.Thermal.SH.Geo.WH</t>
  </si>
  <si>
    <t>TES_per_household.kWh.PT.Res.HHnew.Thermal.SH.Geo.WH.Geo.NoSolar.Geo</t>
  </si>
  <si>
    <t>TES_per_household.kWh.PT.Res.HHnew.Thermal.SH.Geo.WH.Geo.Solar</t>
  </si>
  <si>
    <t>TES_per_household.kWh.PT.Res.HHnew.Thermal.SH.Geo.WH.Geo.Solar.Geo</t>
  </si>
  <si>
    <t>TES_per_household.kWh.PT.Res.HHnew.Thermal.SH.Geo.WH.Geo.Solar.Solar</t>
  </si>
  <si>
    <t>TES_per_household.kWh.PT.Res.HHnew.Thermal.SH.Geo.WH.Elc.NoSolar.Elec</t>
  </si>
  <si>
    <t>TES_per_household.kWh.PT.Res.HHnew.Thermal.SH.Geo.WH.Elc.Solar</t>
  </si>
  <si>
    <t>TES_per_household.kWh.PT.Res.HHnew.Thermal.SH.Geo.WH.Elc.Solar.Elec</t>
  </si>
  <si>
    <t>TES_per_household.kWh.PT.Res.HHnew.Thermal.SH.Geo.WH.Elc.Solar.Solar</t>
  </si>
  <si>
    <t>TES_per_household.kWh.PT.Res.HHnew.Thermal.SH.Geo.CO</t>
  </si>
  <si>
    <t>TES_per_household.kWh.PT.Res.HHnew.Thermal.SH.Geo.CO.LPG.LPG</t>
  </si>
  <si>
    <t>TES_per_household.kWh.PT.Res.HHnew.Thermal.SH.Geo.CO.Elc.Elec</t>
  </si>
  <si>
    <t>TES_per_household.kWh.PT.Res.HHnew.Thermal.SH.DistrHeat</t>
  </si>
  <si>
    <t>TES_per_household.kWh.PT.Res.HHnew.Thermal.SH.DistrHeat.SH</t>
  </si>
  <si>
    <t>TES_per_household.kWh.PT.Res.HHnew.Thermal.SH.DistrHeat.SH.Steam_Distr</t>
  </si>
  <si>
    <t>TES_per_household.kWh.PT.Res.HHnew.Thermal.SH.DistrHeat.SH.Elec</t>
  </si>
  <si>
    <t>TES_per_household.kWh.PT.Res.HHnew.Thermal.SH.DistrHeat.SC</t>
  </si>
  <si>
    <t>TES_per_household.kWh.PT.Res.HHnew.Thermal.SH.DistrHeat.SC.AC.Elec</t>
  </si>
  <si>
    <t>TES_per_household.kWh.PT.Res.HHnew.Thermal.SH.DistrHeat.WH</t>
  </si>
  <si>
    <t>TES_per_household.kWh.PT.Res.HHnew.Thermal.SH.DistrHeat.WH.DistrHeat.NoSolar.Steam_Distr</t>
  </si>
  <si>
    <t>TES_per_household.kWh.PT.Res.HHnew.Thermal.SH.DistrHeat.WH.DistrHeat.Solar</t>
  </si>
  <si>
    <t>TES_per_household.kWh.PT.Res.HHnew.Thermal.SH.DistrHeat.WH.DistrHeat.Solar.Steam_Distr</t>
  </si>
  <si>
    <t>TES_per_household.kWh.PT.Res.HHnew.Thermal.SH.DistrHeat.WH.DistrHeat.Solar.Solar</t>
  </si>
  <si>
    <t>TES_per_household.kWh.PT.Res.HHnew.Thermal.SH.DistrHeat.WH.Elc.NoSolar.Elec</t>
  </si>
  <si>
    <t>TES_per_household.kWh.PT.Res.HHnew.Thermal.SH.DistrHeat.WH.Elc.Solar</t>
  </si>
  <si>
    <t>TES_per_household.kWh.PT.Res.HHnew.Thermal.SH.DistrHeat.WH.Elc.Solar.Elec</t>
  </si>
  <si>
    <t>TES_per_household.kWh.PT.Res.HHnew.Thermal.SH.DistrHeat.WH.Elc.Solar.Solar</t>
  </si>
  <si>
    <t>TES_per_household.kWh.PT.Res.HHnew.Thermal.SH.DistrHeat.CO</t>
  </si>
  <si>
    <t>TES_per_household.kWh.PT.Res.HHnew.Thermal.SH.DistrHeat.CO.LPG.LPG</t>
  </si>
  <si>
    <t>TES_per_household.kWh.PT.Res.HHnew.Thermal.SH.DistrHeat.CO.Elc.Elec</t>
  </si>
  <si>
    <t>TES_per_household.kWh.PT.Res.HHnew.Thermal.SH.AdvElc</t>
  </si>
  <si>
    <t>TES_per_household.kWh.PT.Res.HHnew.Thermal.SH.AdvElc.SH</t>
  </si>
  <si>
    <t>TES_per_household.kWh.PT.Res.HHnew.Thermal.SH.AdvElc.SH.Elec</t>
  </si>
  <si>
    <t>TES_per_household.kWh.PT.Res.HHnew.Thermal.SH.AdvElc.SC</t>
  </si>
  <si>
    <t>TES_per_household.kWh.PT.Res.HHnew.Thermal.SH.AdvElc.SC.AC.Elec</t>
  </si>
  <si>
    <t>TES_per_household.kWh.PT.Res.HHnew.Thermal.SH.AdvElc.WH</t>
  </si>
  <si>
    <t>TES_per_household.kWh.PT.Res.HHnew.Thermal.SH.AdvElc.WH.LPG.NoSolar.LPG</t>
  </si>
  <si>
    <t>TES_per_household.kWh.PT.Res.HHnew.Thermal.SH.AdvElc.WH.LPG.Solar</t>
  </si>
  <si>
    <t>TES_per_household.kWh.PT.Res.HHnew.Thermal.SH.AdvElc.WH.LPG.Solar.LPG</t>
  </si>
  <si>
    <t>TES_per_household.kWh.PT.Res.HHnew.Thermal.SH.AdvElc.WH.LPG.Solar.Solar</t>
  </si>
  <si>
    <t>TES_per_household.kWh.PT.Res.HHnew.Thermal.SH.AdvElc.WH.Elc.NoSolar.Elec</t>
  </si>
  <si>
    <t>TES_per_household.kWh.PT.Res.HHnew.Thermal.SH.AdvElc.WH.Elc.Solar</t>
  </si>
  <si>
    <t>TES_per_household.kWh.PT.Res.HHnew.Thermal.SH.AdvElc.WH.Elc.Solar.Elec</t>
  </si>
  <si>
    <t>TES_per_household.kWh.PT.Res.HHnew.Thermal.SH.AdvElc.WH.Elc.Solar.Solar</t>
  </si>
  <si>
    <t>TES_per_household.kWh.PT.Res.HHnew.Thermal.SH.AdvElc.CO</t>
  </si>
  <si>
    <t>TES_per_household.kWh.PT.Res.HHnew.Thermal.SH.AdvElc.CO.LPG.LPG</t>
  </si>
  <si>
    <t>TES_per_household.kWh.PT.Res.HHnew.Thermal.SH.AdvElc.CO.Elc.Elec</t>
  </si>
  <si>
    <t>TES_per_household.kWh.PT.Res.HHnew.Thermal.SH.ConvElc</t>
  </si>
  <si>
    <t>TES_per_household.kWh.PT.Res.HHnew.Thermal.SH.ConvElc.SH</t>
  </si>
  <si>
    <t>TES_per_household.kWh.PT.Res.HHnew.Thermal.SH.ConvElc.SH.Elec</t>
  </si>
  <si>
    <t>TES_per_household.kWh.PT.Res.HHnew.Thermal.SH.ConvElc.SC</t>
  </si>
  <si>
    <t>TES_per_household.kWh.PT.Res.HHnew.Thermal.SH.ConvElc.SC.AC.Elec</t>
  </si>
  <si>
    <t>TES_per_household.kWh.PT.Res.HHnew.Thermal.SH.ConvElc.WH</t>
  </si>
  <si>
    <t>TES_per_household.kWh.PT.Res.HHnew.Thermal.SH.ConvElc.WH.LPG.NoSolar.LPG</t>
  </si>
  <si>
    <t>TES_per_household.kWh.PT.Res.HHnew.Thermal.SH.ConvElc.WH.LPG.Solar</t>
  </si>
  <si>
    <t>TES_per_household.kWh.PT.Res.HHnew.Thermal.SH.ConvElc.WH.LPG.Solar.LPG</t>
  </si>
  <si>
    <t>TES_per_household.kWh.PT.Res.HHnew.Thermal.SH.ConvElc.WH.LPG.Solar.Solar</t>
  </si>
  <si>
    <t>TES_per_household.kWh.PT.Res.HHnew.Thermal.SH.ConvElc.WH.Elc.NoSolar.Elec</t>
  </si>
  <si>
    <t>TES_per_household.kWh.PT.Res.HHnew.Thermal.SH.ConvElc.WH.Elc.Solar</t>
  </si>
  <si>
    <t>TES_per_household.kWh.PT.Res.HHnew.Thermal.SH.ConvElc.WH.Elc.Solar.Elec</t>
  </si>
  <si>
    <t>TES_per_household.kWh.PT.Res.HHnew.Thermal.SH.ConvElc.WH.Elc.Solar.Solar</t>
  </si>
  <si>
    <t>TES_per_household.kWh.PT.Res.HHnew.Thermal.SH.ConvElc.CO</t>
  </si>
  <si>
    <t>TES_per_household.kWh.PT.Res.HHnew.Thermal.SH.ConvElc.CO.LPG.LPG</t>
  </si>
  <si>
    <t>TES_per_household.kWh.PT.Res.HHnew.Thermal.SH.ConvElc.CO.Elc.Elec</t>
  </si>
  <si>
    <t>EMI_per_household.kgCO2.PT.Res.HHnew.Thermal.SH.Solids</t>
  </si>
  <si>
    <t>EMI_per_household.kgCO2.PT.Res.HHnew.Thermal.SH.Solids.SH</t>
  </si>
  <si>
    <t>EMI_per_household.kgCO2.PT.Res.HHnew.Thermal.SH.Solids.SH.Solids</t>
  </si>
  <si>
    <t>EMI_per_household.kgCO2.PT.Res.HHnew.Thermal.SH.Solids.SH.Elec</t>
  </si>
  <si>
    <t>EMI_per_household.kgCO2.PT.Res.HHnew.Thermal.SH.Solids.SC</t>
  </si>
  <si>
    <t>EMI_per_household.kgCO2.PT.Res.HHnew.Thermal.SH.Solids.SC.AC.Elec</t>
  </si>
  <si>
    <t>EMI_per_household.kgCO2.PT.Res.HHnew.Thermal.SH.Solids.WH</t>
  </si>
  <si>
    <t>EMI_per_household.kgCO2.PT.Res.HHnew.Thermal.SH.Solids.WH.Solids.NoSolar.Solids</t>
  </si>
  <si>
    <t>EMI_per_household.kgCO2.PT.Res.HHnew.Thermal.SH.Solids.WH.LPG.NoSolar.LPG</t>
  </si>
  <si>
    <t>EMI_per_household.kgCO2.PT.Res.HHnew.Thermal.SH.Solids.WH.LPG.Solar</t>
  </si>
  <si>
    <t>EMI_per_household.kgCO2.PT.Res.HHnew.Thermal.SH.Solids.WH.LPG.Solar.LPG</t>
  </si>
  <si>
    <t>EMI_per_household.kgCO2.PT.Res.HHnew.Thermal.SH.Solids.WH.LPG.Solar.Solar</t>
  </si>
  <si>
    <t>EMI_per_household.kgCO2.PT.Res.HHnew.Thermal.SH.Solids.WH.Elc.NoSolar.Elec</t>
  </si>
  <si>
    <t>EMI_per_household.kgCO2.PT.Res.HHnew.Thermal.SH.Solids.WH.Elc.Solar</t>
  </si>
  <si>
    <t>EMI_per_household.kgCO2.PT.Res.HHnew.Thermal.SH.Solids.WH.Elc.Solar.Elec</t>
  </si>
  <si>
    <t>EMI_per_household.kgCO2.PT.Res.HHnew.Thermal.SH.Solids.WH.Elc.Solar.Solar</t>
  </si>
  <si>
    <t>EMI_per_household.kgCO2.PT.Res.HHnew.Thermal.SH.Solids.CO</t>
  </si>
  <si>
    <t>EMI_per_household.kgCO2.PT.Res.HHnew.Thermal.SH.Solids.CO.Solids.Solids</t>
  </si>
  <si>
    <t>EMI_per_household.kgCO2.PT.Res.HHnew.Thermal.SH.Solids.CO.LPG.LPG</t>
  </si>
  <si>
    <t>EMI_per_household.kgCO2.PT.Res.HHnew.Thermal.SH.Solids.CO.Elc.Elec</t>
  </si>
  <si>
    <t>EMI_per_household.kgCO2.PT.Res.HHnew.Thermal.SH.LPG</t>
  </si>
  <si>
    <t>EMI_per_household.kgCO2.PT.Res.HHnew.Thermal.SH.LPG.SH</t>
  </si>
  <si>
    <t>EMI_per_household.kgCO2.PT.Res.HHnew.Thermal.SH.LPG.SH.LPG</t>
  </si>
  <si>
    <t>EMI_per_household.kgCO2.PT.Res.HHnew.Thermal.SH.LPG.SH.Elec</t>
  </si>
  <si>
    <t>EMI_per_household.kgCO2.PT.Res.HHnew.Thermal.SH.LPG.SC</t>
  </si>
  <si>
    <t>EMI_per_household.kgCO2.PT.Res.HHnew.Thermal.SH.LPG.SC.AC.Elec</t>
  </si>
  <si>
    <t>EMI_per_household.kgCO2.PT.Res.HHnew.Thermal.SH.LPG.WH</t>
  </si>
  <si>
    <t>EMI_per_household.kgCO2.PT.Res.HHnew.Thermal.SH.LPG.WH.LPG.NoSolar.LPG</t>
  </si>
  <si>
    <t>EMI_per_household.kgCO2.PT.Res.HHnew.Thermal.SH.LPG.WH.LPG.Solar</t>
  </si>
  <si>
    <t>EMI_per_household.kgCO2.PT.Res.HHnew.Thermal.SH.LPG.WH.LPG.Solar.LPG</t>
  </si>
  <si>
    <t>EMI_per_household.kgCO2.PT.Res.HHnew.Thermal.SH.LPG.WH.LPG.Solar.Solar</t>
  </si>
  <si>
    <t>EMI_per_household.kgCO2.PT.Res.HHnew.Thermal.SH.LPG.WH.Elc.NoSolar.Elec</t>
  </si>
  <si>
    <t>EMI_per_household.kgCO2.PT.Res.HHnew.Thermal.SH.LPG.WH.Elc.Solar</t>
  </si>
  <si>
    <t>EMI_per_household.kgCO2.PT.Res.HHnew.Thermal.SH.LPG.WH.Elc.Solar.Elec</t>
  </si>
  <si>
    <t>EMI_per_household.kgCO2.PT.Res.HHnew.Thermal.SH.LPG.WH.Elc.Solar.Solar</t>
  </si>
  <si>
    <t>EMI_per_household.kgCO2.PT.Res.HHnew.Thermal.SH.LPG.CO</t>
  </si>
  <si>
    <t>EMI_per_household.kgCO2.PT.Res.HHnew.Thermal.SH.LPG.CO.LPG.LPG</t>
  </si>
  <si>
    <t>EMI_per_household.kgCO2.PT.Res.HHnew.Thermal.SH.LPG.CO.Elc.Elec</t>
  </si>
  <si>
    <t>EMI_per_household.kgCO2.PT.Res.HHnew.Thermal.SH.Oil</t>
  </si>
  <si>
    <t>EMI_per_household.kgCO2.PT.Res.HHnew.Thermal.SH.Oil.SH</t>
  </si>
  <si>
    <t>EMI_per_household.kgCO2.PT.Res.HHnew.Thermal.SH.Oil.SH.Oil</t>
  </si>
  <si>
    <t>EMI_per_household.kgCO2.PT.Res.HHnew.Thermal.SH.Oil.SH.Elec</t>
  </si>
  <si>
    <t>EMI_per_household.kgCO2.PT.Res.HHnew.Thermal.SH.Oil.SC</t>
  </si>
  <si>
    <t>EMI_per_household.kgCO2.PT.Res.HHnew.Thermal.SH.Oil.SC.AC.Elec</t>
  </si>
  <si>
    <t>EMI_per_household.kgCO2.PT.Res.HHnew.Thermal.SH.Oil.WH</t>
  </si>
  <si>
    <t>EMI_per_household.kgCO2.PT.Res.HHnew.Thermal.SH.Oil.WH.Oil.NoSolar.Oil</t>
  </si>
  <si>
    <t>EMI_per_household.kgCO2.PT.Res.HHnew.Thermal.SH.Oil.WH.Oil.Solar</t>
  </si>
  <si>
    <t>EMI_per_household.kgCO2.PT.Res.HHnew.Thermal.SH.Oil.WH.Oil.Solar.Oil</t>
  </si>
  <si>
    <t>EMI_per_household.kgCO2.PT.Res.HHnew.Thermal.SH.Oil.WH.Oil.Solar.Solar</t>
  </si>
  <si>
    <t>EMI_per_household.kgCO2.PT.Res.HHnew.Thermal.SH.Oil.WH.Elc.NoSolar.Elec</t>
  </si>
  <si>
    <t>EMI_per_household.kgCO2.PT.Res.HHnew.Thermal.SH.Oil.WH.Elc.Solar</t>
  </si>
  <si>
    <t>EMI_per_household.kgCO2.PT.Res.HHnew.Thermal.SH.Oil.WH.Elc.Solar.Elec</t>
  </si>
  <si>
    <t>EMI_per_household.kgCO2.PT.Res.HHnew.Thermal.SH.Oil.WH.Elc.Solar.Solar</t>
  </si>
  <si>
    <t>EMI_per_household.kgCO2.PT.Res.HHnew.Thermal.SH.Oil.CO</t>
  </si>
  <si>
    <t>EMI_per_household.kgCO2.PT.Res.HHnew.Thermal.SH.Oil.CO.LPG.LPG</t>
  </si>
  <si>
    <t>EMI_per_household.kgCO2.PT.Res.HHnew.Thermal.SH.Oil.CO.Elc.Elec</t>
  </si>
  <si>
    <t>EMI_per_household.kgCO2.PT.Res.HHnew.Thermal.SH.Gas</t>
  </si>
  <si>
    <t>EMI_per_household.kgCO2.PT.Res.HHnew.Thermal.SH.Gas.SH</t>
  </si>
  <si>
    <t>EMI_per_household.kgCO2.PT.Res.HHnew.Thermal.SH.Gas.SH.Gas</t>
  </si>
  <si>
    <t>EMI_per_household.kgCO2.PT.Res.HHnew.Thermal.SH.Gas.SH.Elec</t>
  </si>
  <si>
    <t>EMI_per_household.kgCO2.PT.Res.HHnew.Thermal.SH.Gas.SC</t>
  </si>
  <si>
    <t>EMI_per_household.kgCO2.PT.Res.HHnew.Thermal.SH.Gas.SC.AC.Elec</t>
  </si>
  <si>
    <t>EMI_per_household.kgCO2.PT.Res.HHnew.Thermal.SH.Gas.WH</t>
  </si>
  <si>
    <t>EMI_per_household.kgCO2.PT.Res.HHnew.Thermal.SH.Gas.WH.Gas.NoSolar.Gas</t>
  </si>
  <si>
    <t>EMI_per_household.kgCO2.PT.Res.HHnew.Thermal.SH.Gas.WH.Gas.Solar</t>
  </si>
  <si>
    <t>EMI_per_household.kgCO2.PT.Res.HHnew.Thermal.SH.Gas.WH.Gas.Solar.Gas</t>
  </si>
  <si>
    <t>EMI_per_household.kgCO2.PT.Res.HHnew.Thermal.SH.Gas.WH.Gas.Solar.Solar</t>
  </si>
  <si>
    <t>EMI_per_household.kgCO2.PT.Res.HHnew.Thermal.SH.Gas.WH.Elc.NoSolar.Elec</t>
  </si>
  <si>
    <t>EMI_per_household.kgCO2.PT.Res.HHnew.Thermal.SH.Gas.WH.Elc.Solar</t>
  </si>
  <si>
    <t>EMI_per_household.kgCO2.PT.Res.HHnew.Thermal.SH.Gas.WH.Elc.Solar.Elec</t>
  </si>
  <si>
    <t>EMI_per_household.kgCO2.PT.Res.HHnew.Thermal.SH.Gas.WH.Elc.Solar.Solar</t>
  </si>
  <si>
    <t>EMI_per_household.kgCO2.PT.Res.HHnew.Thermal.SH.Gas.CO</t>
  </si>
  <si>
    <t>EMI_per_household.kgCO2.PT.Res.HHnew.Thermal.SH.Gas.CO.Gas.Gas</t>
  </si>
  <si>
    <t>EMI_per_household.kgCO2.PT.Res.HHnew.Thermal.SH.Gas.CO.Elc.Elec</t>
  </si>
  <si>
    <t>EMI_per_household.kgCO2.PT.Res.HHnew.Thermal.SH.Biomass</t>
  </si>
  <si>
    <t>EMI_per_household.kgCO2.PT.Res.HHnew.Thermal.SH.Biomass.SH</t>
  </si>
  <si>
    <t>EMI_per_household.kgCO2.PT.Res.HHnew.Thermal.SH.Biomass.SH.Biomass</t>
  </si>
  <si>
    <t>EMI_per_household.kgCO2.PT.Res.HHnew.Thermal.SH.Biomass.SH.Elec</t>
  </si>
  <si>
    <t>EMI_per_household.kgCO2.PT.Res.HHnew.Thermal.SH.Biomass.SC</t>
  </si>
  <si>
    <t>EMI_per_household.kgCO2.PT.Res.HHnew.Thermal.SH.Biomass.SC.AC.Elec</t>
  </si>
  <si>
    <t>EMI_per_household.kgCO2.PT.Res.HHnew.Thermal.SH.Biomass.WH</t>
  </si>
  <si>
    <t>EMI_per_household.kgCO2.PT.Res.HHnew.Thermal.SH.Biomass.WH.Biomass.NoSolar.Biomass</t>
  </si>
  <si>
    <t>EMI_per_household.kgCO2.PT.Res.HHnew.Thermal.SH.Biomass.WH.Biomass.Solar</t>
  </si>
  <si>
    <t>EMI_per_household.kgCO2.PT.Res.HHnew.Thermal.SH.Biomass.WH.Biomass.Solar.Biomass</t>
  </si>
  <si>
    <t>EMI_per_household.kgCO2.PT.Res.HHnew.Thermal.SH.Biomass.WH.Biomass.Solar.Solar</t>
  </si>
  <si>
    <t>EMI_per_household.kgCO2.PT.Res.HHnew.Thermal.SH.Biomass.WH.LPG.NoSolar.LPG</t>
  </si>
  <si>
    <t>EMI_per_household.kgCO2.PT.Res.HHnew.Thermal.SH.Biomass.WH.LPG.Solar</t>
  </si>
  <si>
    <t>EMI_per_household.kgCO2.PT.Res.HHnew.Thermal.SH.Biomass.WH.LPG.Solar.LPG</t>
  </si>
  <si>
    <t>EMI_per_household.kgCO2.PT.Res.HHnew.Thermal.SH.Biomass.WH.LPG.Solar.Solar</t>
  </si>
  <si>
    <t>EMI_per_household.kgCO2.PT.Res.HHnew.Thermal.SH.Biomass.WH.Elc.NoSolar.Elec</t>
  </si>
  <si>
    <t>EMI_per_household.kgCO2.PT.Res.HHnew.Thermal.SH.Biomass.WH.Elc.Solar</t>
  </si>
  <si>
    <t>EMI_per_household.kgCO2.PT.Res.HHnew.Thermal.SH.Biomass.WH.Elc.Solar.Elec</t>
  </si>
  <si>
    <t>EMI_per_household.kgCO2.PT.Res.HHnew.Thermal.SH.Biomass.WH.Elc.Solar.Solar</t>
  </si>
  <si>
    <t>EMI_per_household.kgCO2.PT.Res.HHnew.Thermal.SH.Biomass.CO</t>
  </si>
  <si>
    <t>EMI_per_household.kgCO2.PT.Res.HHnew.Thermal.SH.Biomass.CO.Biomass.Biomass</t>
  </si>
  <si>
    <t>EMI_per_household.kgCO2.PT.Res.HHnew.Thermal.SH.Biomass.CO.LPG.LPG</t>
  </si>
  <si>
    <t>EMI_per_household.kgCO2.PT.Res.HHnew.Thermal.SH.Biomass.CO.Elc.Elec</t>
  </si>
  <si>
    <t>EMI_per_household.kgCO2.PT.Res.HHnew.Thermal.SH.Geo</t>
  </si>
  <si>
    <t>EMI_per_household.kgCO2.PT.Res.HHnew.Thermal.SH.Geo.SH</t>
  </si>
  <si>
    <t>EMI_per_household.kgCO2.PT.Res.HHnew.Thermal.SH.Geo.SH.Geo</t>
  </si>
  <si>
    <t>EMI_per_household.kgCO2.PT.Res.HHnew.Thermal.SH.Geo.SH.Elec</t>
  </si>
  <si>
    <t>EMI_per_household.kgCO2.PT.Res.HHnew.Thermal.SH.Geo.SC</t>
  </si>
  <si>
    <t>EMI_per_household.kgCO2.PT.Res.HHnew.Thermal.SH.Geo.SC.AC.Elec</t>
  </si>
  <si>
    <t>EMI_per_household.kgCO2.PT.Res.HHnew.Thermal.SH.Geo.WH</t>
  </si>
  <si>
    <t>EMI_per_household.kgCO2.PT.Res.HHnew.Thermal.SH.Geo.WH.Geo.NoSolar.Geo</t>
  </si>
  <si>
    <t>EMI_per_household.kgCO2.PT.Res.HHnew.Thermal.SH.Geo.WH.Geo.Solar</t>
  </si>
  <si>
    <t>EMI_per_household.kgCO2.PT.Res.HHnew.Thermal.SH.Geo.WH.Geo.Solar.Geo</t>
  </si>
  <si>
    <t>EMI_per_household.kgCO2.PT.Res.HHnew.Thermal.SH.Geo.WH.Geo.Solar.Solar</t>
  </si>
  <si>
    <t>EMI_per_household.kgCO2.PT.Res.HHnew.Thermal.SH.Geo.WH.Elc.NoSolar.Elec</t>
  </si>
  <si>
    <t>EMI_per_household.kgCO2.PT.Res.HHnew.Thermal.SH.Geo.WH.Elc.Solar</t>
  </si>
  <si>
    <t>EMI_per_household.kgCO2.PT.Res.HHnew.Thermal.SH.Geo.WH.Elc.Solar.Elec</t>
  </si>
  <si>
    <t>EMI_per_household.kgCO2.PT.Res.HHnew.Thermal.SH.Geo.WH.Elc.Solar.Solar</t>
  </si>
  <si>
    <t>EMI_per_household.kgCO2.PT.Res.HHnew.Thermal.SH.Geo.CO</t>
  </si>
  <si>
    <t>EMI_per_household.kgCO2.PT.Res.HHnew.Thermal.SH.Geo.CO.LPG.LPG</t>
  </si>
  <si>
    <t>EMI_per_household.kgCO2.PT.Res.HHnew.Thermal.SH.Geo.CO.Elc.Elec</t>
  </si>
  <si>
    <t>EMI_per_household.kgCO2.PT.Res.HHnew.Thermal.SH.DistrHeat</t>
  </si>
  <si>
    <t>EMI_per_household.kgCO2.PT.Res.HHnew.Thermal.SH.DistrHeat.SH</t>
  </si>
  <si>
    <t>EMI_per_household.kgCO2.PT.Res.HHnew.Thermal.SH.DistrHeat.SH.Steam_Distr</t>
  </si>
  <si>
    <t>EMI_per_household.kgCO2.PT.Res.HHnew.Thermal.SH.DistrHeat.SH.Elec</t>
  </si>
  <si>
    <t>EMI_per_household.kgCO2.PT.Res.HHnew.Thermal.SH.DistrHeat.SC</t>
  </si>
  <si>
    <t>EMI_per_household.kgCO2.PT.Res.HHnew.Thermal.SH.DistrHeat.SC.AC.Elec</t>
  </si>
  <si>
    <t>EMI_per_household.kgCO2.PT.Res.HHnew.Thermal.SH.DistrHeat.WH</t>
  </si>
  <si>
    <t>EMI_per_household.kgCO2.PT.Res.HHnew.Thermal.SH.DistrHeat.WH.DistrHeat.NoSolar.Steam_Distr</t>
  </si>
  <si>
    <t>EMI_per_household.kgCO2.PT.Res.HHnew.Thermal.SH.DistrHeat.WH.DistrHeat.Solar</t>
  </si>
  <si>
    <t>EMI_per_household.kgCO2.PT.Res.HHnew.Thermal.SH.DistrHeat.WH.DistrHeat.Solar.Steam_Distr</t>
  </si>
  <si>
    <t>EMI_per_household.kgCO2.PT.Res.HHnew.Thermal.SH.DistrHeat.WH.DistrHeat.Solar.Solar</t>
  </si>
  <si>
    <t>EMI_per_household.kgCO2.PT.Res.HHnew.Thermal.SH.DistrHeat.WH.Elc.NoSolar.Elec</t>
  </si>
  <si>
    <t>EMI_per_household.kgCO2.PT.Res.HHnew.Thermal.SH.DistrHeat.WH.Elc.Solar</t>
  </si>
  <si>
    <t>EMI_per_household.kgCO2.PT.Res.HHnew.Thermal.SH.DistrHeat.WH.Elc.Solar.Elec</t>
  </si>
  <si>
    <t>EMI_per_household.kgCO2.PT.Res.HHnew.Thermal.SH.DistrHeat.WH.Elc.Solar.Solar</t>
  </si>
  <si>
    <t>EMI_per_household.kgCO2.PT.Res.HHnew.Thermal.SH.DistrHeat.CO</t>
  </si>
  <si>
    <t>EMI_per_household.kgCO2.PT.Res.HHnew.Thermal.SH.DistrHeat.CO.LPG.LPG</t>
  </si>
  <si>
    <t>EMI_per_household.kgCO2.PT.Res.HHnew.Thermal.SH.DistrHeat.CO.Elc.Elec</t>
  </si>
  <si>
    <t>EMI_per_household.kgCO2.PT.Res.HHnew.Thermal.SH.AdvElc</t>
  </si>
  <si>
    <t>EMI_per_household.kgCO2.PT.Res.HHnew.Thermal.SH.AdvElc.SH</t>
  </si>
  <si>
    <t>EMI_per_household.kgCO2.PT.Res.HHnew.Thermal.SH.AdvElc.SH.Elec</t>
  </si>
  <si>
    <t>EMI_per_household.kgCO2.PT.Res.HHnew.Thermal.SH.AdvElc.SC</t>
  </si>
  <si>
    <t>EMI_per_household.kgCO2.PT.Res.HHnew.Thermal.SH.AdvElc.SC.AC.Elec</t>
  </si>
  <si>
    <t>EMI_per_household.kgCO2.PT.Res.HHnew.Thermal.SH.AdvElc.WH</t>
  </si>
  <si>
    <t>EMI_per_household.kgCO2.PT.Res.HHnew.Thermal.SH.AdvElc.WH.LPG.NoSolar.LPG</t>
  </si>
  <si>
    <t>EMI_per_household.kgCO2.PT.Res.HHnew.Thermal.SH.AdvElc.WH.LPG.Solar</t>
  </si>
  <si>
    <t>EMI_per_household.kgCO2.PT.Res.HHnew.Thermal.SH.AdvElc.WH.LPG.Solar.LPG</t>
  </si>
  <si>
    <t>EMI_per_household.kgCO2.PT.Res.HHnew.Thermal.SH.AdvElc.WH.LPG.Solar.Solar</t>
  </si>
  <si>
    <t>EMI_per_household.kgCO2.PT.Res.HHnew.Thermal.SH.AdvElc.WH.Elc.NoSolar.Elec</t>
  </si>
  <si>
    <t>EMI_per_household.kgCO2.PT.Res.HHnew.Thermal.SH.AdvElc.WH.Elc.Solar</t>
  </si>
  <si>
    <t>EMI_per_household.kgCO2.PT.Res.HHnew.Thermal.SH.AdvElc.WH.Elc.Solar.Elec</t>
  </si>
  <si>
    <t>EMI_per_household.kgCO2.PT.Res.HHnew.Thermal.SH.AdvElc.WH.Elc.Solar.Solar</t>
  </si>
  <si>
    <t>EMI_per_household.kgCO2.PT.Res.HHnew.Thermal.SH.AdvElc.CO</t>
  </si>
  <si>
    <t>EMI_per_household.kgCO2.PT.Res.HHnew.Thermal.SH.AdvElc.CO.LPG.LPG</t>
  </si>
  <si>
    <t>EMI_per_household.kgCO2.PT.Res.HHnew.Thermal.SH.AdvElc.CO.Elc.Elec</t>
  </si>
  <si>
    <t>EMI_per_household.kgCO2.PT.Res.HHnew.Thermal.SH.ConvElc</t>
  </si>
  <si>
    <t>EMI_per_household.kgCO2.PT.Res.HHnew.Thermal.SH.ConvElc.SH</t>
  </si>
  <si>
    <t>EMI_per_household.kgCO2.PT.Res.HHnew.Thermal.SH.ConvElc.SH.Elec</t>
  </si>
  <si>
    <t>EMI_per_household.kgCO2.PT.Res.HHnew.Thermal.SH.ConvElc.SC</t>
  </si>
  <si>
    <t>EMI_per_household.kgCO2.PT.Res.HHnew.Thermal.SH.ConvElc.SC.AC.Elec</t>
  </si>
  <si>
    <t>EMI_per_household.kgCO2.PT.Res.HHnew.Thermal.SH.ConvElc.WH</t>
  </si>
  <si>
    <t>EMI_per_household.kgCO2.PT.Res.HHnew.Thermal.SH.ConvElc.WH.LPG.NoSolar.LPG</t>
  </si>
  <si>
    <t>EMI_per_household.kgCO2.PT.Res.HHnew.Thermal.SH.ConvElc.WH.LPG.Solar</t>
  </si>
  <si>
    <t>EMI_per_household.kgCO2.PT.Res.HHnew.Thermal.SH.ConvElc.WH.LPG.Solar.LPG</t>
  </si>
  <si>
    <t>EMI_per_household.kgCO2.PT.Res.HHnew.Thermal.SH.ConvElc.WH.LPG.Solar.Solar</t>
  </si>
  <si>
    <t>EMI_per_household.kgCO2.PT.Res.HHnew.Thermal.SH.ConvElc.WH.Elc.NoSolar.Elec</t>
  </si>
  <si>
    <t>EMI_per_household.kgCO2.PT.Res.HHnew.Thermal.SH.ConvElc.WH.Elc.Solar</t>
  </si>
  <si>
    <t>EMI_per_household.kgCO2.PT.Res.HHnew.Thermal.SH.ConvElc.WH.Elc.Solar.Elec</t>
  </si>
  <si>
    <t>EMI_per_household.kgCO2.PT.Res.HHnew.Thermal.SH.ConvElc.WH.Elc.Solar.Solar</t>
  </si>
  <si>
    <t>EMI_per_household.kgCO2.PT.Res.HHnew.Thermal.SH.ConvElc.CO</t>
  </si>
  <si>
    <t>EMI_per_household.kgCO2.PT.Res.HHnew.Thermal.SH.ConvElc.CO.LPG.LPG</t>
  </si>
  <si>
    <t>EMI_per_household.kgCO2.PT.Res.HHnew.Thermal.SH.ConvElc.CO.Elc.Elec</t>
  </si>
  <si>
    <t>PT - Final energy consumption of new and renovated households per surface area (detailed structure)</t>
  </si>
  <si>
    <t>FEC_per_sqm.kWh.PT.Res.HHnew.Thermal.SH.Solids</t>
  </si>
  <si>
    <t>FEC_per_sqm.kWh.PT.Res.HHnew.Thermal.SH.Solids.SH</t>
  </si>
  <si>
    <t>FEC_per_sqm.kWh.PT.Res.HHnew.Thermal.SH.Solids.SH.Solids</t>
  </si>
  <si>
    <t>FEC_per_sqm.kWh.PT.Res.HHnew.Thermal.SH.Solids.SH.Elec</t>
  </si>
  <si>
    <t>FEC_per_sqm.kWh.PT.Res.HHnew.Thermal.SH.Solids.SC</t>
  </si>
  <si>
    <t>FEC_per_sqm.kWh.PT.Res.HHnew.Thermal.SH.Solids.SC.AC.Elec</t>
  </si>
  <si>
    <t>FEC_per_sqm.kWh.PT.Res.HHnew.Thermal.SH.Solids.WH</t>
  </si>
  <si>
    <t>FEC_per_sqm.kWh.PT.Res.HHnew.Thermal.SH.Solids.WH.Solids.NoSolar.Solids</t>
  </si>
  <si>
    <t>FEC_per_sqm.kWh.PT.Res.HHnew.Thermal.SH.Solids.WH.LPG.NoSolar.LPG</t>
  </si>
  <si>
    <t>FEC_per_sqm.kWh.PT.Res.HHnew.Thermal.SH.Solids.WH.LPG.Solar</t>
  </si>
  <si>
    <t>FEC_per_sqm.kWh.PT.Res.HHnew.Thermal.SH.Solids.WH.LPG.Solar.LPG</t>
  </si>
  <si>
    <t>FEC_per_sqm.kWh.PT.Res.HHnew.Thermal.SH.Solids.WH.LPG.Solar.Solar</t>
  </si>
  <si>
    <t>FEC_per_sqm.kWh.PT.Res.HHnew.Thermal.SH.Solids.WH.Elc.NoSolar.Elec</t>
  </si>
  <si>
    <t>FEC_per_sqm.kWh.PT.Res.HHnew.Thermal.SH.Solids.WH.Elc.Solar</t>
  </si>
  <si>
    <t>FEC_per_sqm.kWh.PT.Res.HHnew.Thermal.SH.Solids.WH.Elc.Solar.Elec</t>
  </si>
  <si>
    <t>FEC_per_sqm.kWh.PT.Res.HHnew.Thermal.SH.Solids.WH.Elc.Solar.Solar</t>
  </si>
  <si>
    <t>FEC_per_sqm.kWh.PT.Res.HHnew.Thermal.SH.Solids.CO</t>
  </si>
  <si>
    <t>FEC_per_sqm.kWh.PT.Res.HHnew.Thermal.SH.Solids.CO.Solids.Solids</t>
  </si>
  <si>
    <t>FEC_per_sqm.kWh.PT.Res.HHnew.Thermal.SH.Solids.CO.LPG.LPG</t>
  </si>
  <si>
    <t>FEC_per_sqm.kWh.PT.Res.HHnew.Thermal.SH.Solids.CO.Elc.Elec</t>
  </si>
  <si>
    <t>FEC_per_sqm.kWh.PT.Res.HHnew.Thermal.SH.LPG</t>
  </si>
  <si>
    <t>FEC_per_sqm.kWh.PT.Res.HHnew.Thermal.SH.LPG.SH</t>
  </si>
  <si>
    <t>FEC_per_sqm.kWh.PT.Res.HHnew.Thermal.SH.LPG.SH.LPG</t>
  </si>
  <si>
    <t>FEC_per_sqm.kWh.PT.Res.HHnew.Thermal.SH.LPG.SH.Elec</t>
  </si>
  <si>
    <t>FEC_per_sqm.kWh.PT.Res.HHnew.Thermal.SH.LPG.SC</t>
  </si>
  <si>
    <t>FEC_per_sqm.kWh.PT.Res.HHnew.Thermal.SH.LPG.SC.AC.Elec</t>
  </si>
  <si>
    <t>FEC_per_sqm.kWh.PT.Res.HHnew.Thermal.SH.LPG.WH</t>
  </si>
  <si>
    <t>FEC_per_sqm.kWh.PT.Res.HHnew.Thermal.SH.LPG.WH.LPG.NoSolar.LPG</t>
  </si>
  <si>
    <t>FEC_per_sqm.kWh.PT.Res.HHnew.Thermal.SH.LPG.WH.LPG.Solar</t>
  </si>
  <si>
    <t>FEC_per_sqm.kWh.PT.Res.HHnew.Thermal.SH.LPG.WH.LPG.Solar.LPG</t>
  </si>
  <si>
    <t>FEC_per_sqm.kWh.PT.Res.HHnew.Thermal.SH.LPG.WH.LPG.Solar.Solar</t>
  </si>
  <si>
    <t>FEC_per_sqm.kWh.PT.Res.HHnew.Thermal.SH.LPG.WH.Elc.NoSolar.Elec</t>
  </si>
  <si>
    <t>FEC_per_sqm.kWh.PT.Res.HHnew.Thermal.SH.LPG.WH.Elc.Solar</t>
  </si>
  <si>
    <t>FEC_per_sqm.kWh.PT.Res.HHnew.Thermal.SH.LPG.WH.Elc.Solar.Elec</t>
  </si>
  <si>
    <t>FEC_per_sqm.kWh.PT.Res.HHnew.Thermal.SH.LPG.WH.Elc.Solar.Solar</t>
  </si>
  <si>
    <t>FEC_per_sqm.kWh.PT.Res.HHnew.Thermal.SH.LPG.CO</t>
  </si>
  <si>
    <t>FEC_per_sqm.kWh.PT.Res.HHnew.Thermal.SH.LPG.CO.LPG.LPG</t>
  </si>
  <si>
    <t>FEC_per_sqm.kWh.PT.Res.HHnew.Thermal.SH.LPG.CO.Elc.Elec</t>
  </si>
  <si>
    <t>FEC_per_sqm.kWh.PT.Res.HHnew.Thermal.SH.Oil</t>
  </si>
  <si>
    <t>FEC_per_sqm.kWh.PT.Res.HHnew.Thermal.SH.Oil.SH</t>
  </si>
  <si>
    <t>FEC_per_sqm.kWh.PT.Res.HHnew.Thermal.SH.Oil.SH.Oil</t>
  </si>
  <si>
    <t>FEC_per_sqm.kWh.PT.Res.HHnew.Thermal.SH.Oil.SH.Elec</t>
  </si>
  <si>
    <t>FEC_per_sqm.kWh.PT.Res.HHnew.Thermal.SH.Oil.SC</t>
  </si>
  <si>
    <t>FEC_per_sqm.kWh.PT.Res.HHnew.Thermal.SH.Oil.SC.AC.Elec</t>
  </si>
  <si>
    <t>FEC_per_sqm.kWh.PT.Res.HHnew.Thermal.SH.Oil.WH</t>
  </si>
  <si>
    <t>FEC_per_sqm.kWh.PT.Res.HHnew.Thermal.SH.Oil.WH.Oil.NoSolar.Oil</t>
  </si>
  <si>
    <t>FEC_per_sqm.kWh.PT.Res.HHnew.Thermal.SH.Oil.WH.Oil.Solar</t>
  </si>
  <si>
    <t>FEC_per_sqm.kWh.PT.Res.HHnew.Thermal.SH.Oil.WH.Oil.Solar.Oil</t>
  </si>
  <si>
    <t>FEC_per_sqm.kWh.PT.Res.HHnew.Thermal.SH.Oil.WH.Oil.Solar.Solar</t>
  </si>
  <si>
    <t>FEC_per_sqm.kWh.PT.Res.HHnew.Thermal.SH.Oil.WH.Elc.NoSolar.Elec</t>
  </si>
  <si>
    <t>FEC_per_sqm.kWh.PT.Res.HHnew.Thermal.SH.Oil.WH.Elc.Solar</t>
  </si>
  <si>
    <t>FEC_per_sqm.kWh.PT.Res.HHnew.Thermal.SH.Oil.WH.Elc.Solar.Elec</t>
  </si>
  <si>
    <t>FEC_per_sqm.kWh.PT.Res.HHnew.Thermal.SH.Oil.WH.Elc.Solar.Solar</t>
  </si>
  <si>
    <t>FEC_per_sqm.kWh.PT.Res.HHnew.Thermal.SH.Oil.CO</t>
  </si>
  <si>
    <t>FEC_per_sqm.kWh.PT.Res.HHnew.Thermal.SH.Oil.CO.LPG.LPG</t>
  </si>
  <si>
    <t>FEC_per_sqm.kWh.PT.Res.HHnew.Thermal.SH.Oil.CO.Elc.Elec</t>
  </si>
  <si>
    <t>FEC_per_sqm.kWh.PT.Res.HHnew.Thermal.SH.Gas</t>
  </si>
  <si>
    <t>FEC_per_sqm.kWh.PT.Res.HHnew.Thermal.SH.Gas.SH</t>
  </si>
  <si>
    <t>FEC_per_sqm.kWh.PT.Res.HHnew.Thermal.SH.Gas.SH.Gas</t>
  </si>
  <si>
    <t>FEC_per_sqm.kWh.PT.Res.HHnew.Thermal.SH.Gas.SH.Elec</t>
  </si>
  <si>
    <t>FEC_per_sqm.kWh.PT.Res.HHnew.Thermal.SH.Gas.SC</t>
  </si>
  <si>
    <t>FEC_per_sqm.kWh.PT.Res.HHnew.Thermal.SH.Gas.SC.AC.Elec</t>
  </si>
  <si>
    <t>FEC_per_sqm.kWh.PT.Res.HHnew.Thermal.SH.Gas.WH</t>
  </si>
  <si>
    <t>FEC_per_sqm.kWh.PT.Res.HHnew.Thermal.SH.Gas.WH.Gas.NoSolar.Gas</t>
  </si>
  <si>
    <t>FEC_per_sqm.kWh.PT.Res.HHnew.Thermal.SH.Gas.WH.Gas.Solar</t>
  </si>
  <si>
    <t>FEC_per_sqm.kWh.PT.Res.HHnew.Thermal.SH.Gas.WH.Gas.Solar.Gas</t>
  </si>
  <si>
    <t>FEC_per_sqm.kWh.PT.Res.HHnew.Thermal.SH.Gas.WH.Gas.Solar.Solar</t>
  </si>
  <si>
    <t>FEC_per_sqm.kWh.PT.Res.HHnew.Thermal.SH.Gas.WH.Elc.NoSolar.Elec</t>
  </si>
  <si>
    <t>FEC_per_sqm.kWh.PT.Res.HHnew.Thermal.SH.Gas.WH.Elc.Solar</t>
  </si>
  <si>
    <t>FEC_per_sqm.kWh.PT.Res.HHnew.Thermal.SH.Gas.WH.Elc.Solar.Elec</t>
  </si>
  <si>
    <t>FEC_per_sqm.kWh.PT.Res.HHnew.Thermal.SH.Gas.WH.Elc.Solar.Solar</t>
  </si>
  <si>
    <t>FEC_per_sqm.kWh.PT.Res.HHnew.Thermal.SH.Gas.CO</t>
  </si>
  <si>
    <t>FEC_per_sqm.kWh.PT.Res.HHnew.Thermal.SH.Gas.CO.Gas.Gas</t>
  </si>
  <si>
    <t>FEC_per_sqm.kWh.PT.Res.HHnew.Thermal.SH.Gas.CO.Elc.Elec</t>
  </si>
  <si>
    <t>FEC_per_sqm.kWh.PT.Res.HHnew.Thermal.SH.Biomass</t>
  </si>
  <si>
    <t>FEC_per_sqm.kWh.PT.Res.HHnew.Thermal.SH.Biomass.SH</t>
  </si>
  <si>
    <t>FEC_per_sqm.kWh.PT.Res.HHnew.Thermal.SH.Biomass.SH.Biomass</t>
  </si>
  <si>
    <t>FEC_per_sqm.kWh.PT.Res.HHnew.Thermal.SH.Biomass.SH.Elec</t>
  </si>
  <si>
    <t>FEC_per_sqm.kWh.PT.Res.HHnew.Thermal.SH.Biomass.SC</t>
  </si>
  <si>
    <t>FEC_per_sqm.kWh.PT.Res.HHnew.Thermal.SH.Biomass.SC.AC.Elec</t>
  </si>
  <si>
    <t>FEC_per_sqm.kWh.PT.Res.HHnew.Thermal.SH.Biomass.WH</t>
  </si>
  <si>
    <t>FEC_per_sqm.kWh.PT.Res.HHnew.Thermal.SH.Biomass.WH.Biomass.NoSolar.Biomass</t>
  </si>
  <si>
    <t>FEC_per_sqm.kWh.PT.Res.HHnew.Thermal.SH.Biomass.WH.Biomass.Solar</t>
  </si>
  <si>
    <t>FEC_per_sqm.kWh.PT.Res.HHnew.Thermal.SH.Biomass.WH.Biomass.Solar.Biomass</t>
  </si>
  <si>
    <t>FEC_per_sqm.kWh.PT.Res.HHnew.Thermal.SH.Biomass.WH.Biomass.Solar.Solar</t>
  </si>
  <si>
    <t>FEC_per_sqm.kWh.PT.Res.HHnew.Thermal.SH.Biomass.WH.LPG.NoSolar.LPG</t>
  </si>
  <si>
    <t>FEC_per_sqm.kWh.PT.Res.HHnew.Thermal.SH.Biomass.WH.LPG.Solar</t>
  </si>
  <si>
    <t>FEC_per_sqm.kWh.PT.Res.HHnew.Thermal.SH.Biomass.WH.LPG.Solar.LPG</t>
  </si>
  <si>
    <t>FEC_per_sqm.kWh.PT.Res.HHnew.Thermal.SH.Biomass.WH.LPG.Solar.Solar</t>
  </si>
  <si>
    <t>FEC_per_sqm.kWh.PT.Res.HHnew.Thermal.SH.Biomass.WH.Elc.NoSolar.Elec</t>
  </si>
  <si>
    <t>FEC_per_sqm.kWh.PT.Res.HHnew.Thermal.SH.Biomass.WH.Elc.Solar</t>
  </si>
  <si>
    <t>FEC_per_sqm.kWh.PT.Res.HHnew.Thermal.SH.Biomass.WH.Elc.Solar.Elec</t>
  </si>
  <si>
    <t>FEC_per_sqm.kWh.PT.Res.HHnew.Thermal.SH.Biomass.WH.Elc.Solar.Solar</t>
  </si>
  <si>
    <t>FEC_per_sqm.kWh.PT.Res.HHnew.Thermal.SH.Biomass.CO</t>
  </si>
  <si>
    <t>FEC_per_sqm.kWh.PT.Res.HHnew.Thermal.SH.Biomass.CO.Biomass.Biomass</t>
  </si>
  <si>
    <t>FEC_per_sqm.kWh.PT.Res.HHnew.Thermal.SH.Biomass.CO.LPG.LPG</t>
  </si>
  <si>
    <t>FEC_per_sqm.kWh.PT.Res.HHnew.Thermal.SH.Biomass.CO.Elc.Elec</t>
  </si>
  <si>
    <t>FEC_per_sqm.kWh.PT.Res.HHnew.Thermal.SH.Geo</t>
  </si>
  <si>
    <t>FEC_per_sqm.kWh.PT.Res.HHnew.Thermal.SH.Geo.SH</t>
  </si>
  <si>
    <t>FEC_per_sqm.kWh.PT.Res.HHnew.Thermal.SH.Geo.SH.Geo</t>
  </si>
  <si>
    <t>FEC_per_sqm.kWh.PT.Res.HHnew.Thermal.SH.Geo.SH.Elec</t>
  </si>
  <si>
    <t>FEC_per_sqm.kWh.PT.Res.HHnew.Thermal.SH.Geo.SC</t>
  </si>
  <si>
    <t>FEC_per_sqm.kWh.PT.Res.HHnew.Thermal.SH.Geo.SC.AC.Elec</t>
  </si>
  <si>
    <t>FEC_per_sqm.kWh.PT.Res.HHnew.Thermal.SH.Geo.WH</t>
  </si>
  <si>
    <t>FEC_per_sqm.kWh.PT.Res.HHnew.Thermal.SH.Geo.WH.Geo.NoSolar.Geo</t>
  </si>
  <si>
    <t>FEC_per_sqm.kWh.PT.Res.HHnew.Thermal.SH.Geo.WH.Geo.Solar</t>
  </si>
  <si>
    <t>FEC_per_sqm.kWh.PT.Res.HHnew.Thermal.SH.Geo.WH.Geo.Solar.Geo</t>
  </si>
  <si>
    <t>FEC_per_sqm.kWh.PT.Res.HHnew.Thermal.SH.Geo.WH.Geo.Solar.Solar</t>
  </si>
  <si>
    <t>FEC_per_sqm.kWh.PT.Res.HHnew.Thermal.SH.Geo.WH.Elc.NoSolar.Elec</t>
  </si>
  <si>
    <t>FEC_per_sqm.kWh.PT.Res.HHnew.Thermal.SH.Geo.WH.Elc.Solar</t>
  </si>
  <si>
    <t>FEC_per_sqm.kWh.PT.Res.HHnew.Thermal.SH.Geo.WH.Elc.Solar.Elec</t>
  </si>
  <si>
    <t>FEC_per_sqm.kWh.PT.Res.HHnew.Thermal.SH.Geo.WH.Elc.Solar.Solar</t>
  </si>
  <si>
    <t>FEC_per_sqm.kWh.PT.Res.HHnew.Thermal.SH.Geo.CO</t>
  </si>
  <si>
    <t>FEC_per_sqm.kWh.PT.Res.HHnew.Thermal.SH.Geo.CO.LPG.LPG</t>
  </si>
  <si>
    <t>FEC_per_sqm.kWh.PT.Res.HHnew.Thermal.SH.Geo.CO.Elc.Elec</t>
  </si>
  <si>
    <t>FEC_per_sqm.kWh.PT.Res.HHnew.Thermal.SH.DistrHeat</t>
  </si>
  <si>
    <t>FEC_per_sqm.kWh.PT.Res.HHnew.Thermal.SH.DistrHeat.SH</t>
  </si>
  <si>
    <t>FEC_per_sqm.kWh.PT.Res.HHnew.Thermal.SH.DistrHeat.SH.Steam_Distr</t>
  </si>
  <si>
    <t>FEC_per_sqm.kWh.PT.Res.HHnew.Thermal.SH.DistrHeat.SH.Elec</t>
  </si>
  <si>
    <t>FEC_per_sqm.kWh.PT.Res.HHnew.Thermal.SH.DistrHeat.SC</t>
  </si>
  <si>
    <t>FEC_per_sqm.kWh.PT.Res.HHnew.Thermal.SH.DistrHeat.SC.AC.Elec</t>
  </si>
  <si>
    <t>FEC_per_sqm.kWh.PT.Res.HHnew.Thermal.SH.DistrHeat.WH</t>
  </si>
  <si>
    <t>FEC_per_sqm.kWh.PT.Res.HHnew.Thermal.SH.DistrHeat.WH.DistrHeat.NoSolar.Steam_Distr</t>
  </si>
  <si>
    <t>FEC_per_sqm.kWh.PT.Res.HHnew.Thermal.SH.DistrHeat.WH.DistrHeat.Solar</t>
  </si>
  <si>
    <t>FEC_per_sqm.kWh.PT.Res.HHnew.Thermal.SH.DistrHeat.WH.DistrHeat.Solar.Steam_Distr</t>
  </si>
  <si>
    <t>FEC_per_sqm.kWh.PT.Res.HHnew.Thermal.SH.DistrHeat.WH.DistrHeat.Solar.Solar</t>
  </si>
  <si>
    <t>FEC_per_sqm.kWh.PT.Res.HHnew.Thermal.SH.DistrHeat.WH.Elc.NoSolar.Elec</t>
  </si>
  <si>
    <t>FEC_per_sqm.kWh.PT.Res.HHnew.Thermal.SH.DistrHeat.WH.Elc.Solar</t>
  </si>
  <si>
    <t>FEC_per_sqm.kWh.PT.Res.HHnew.Thermal.SH.DistrHeat.WH.Elc.Solar.Elec</t>
  </si>
  <si>
    <t>FEC_per_sqm.kWh.PT.Res.HHnew.Thermal.SH.DistrHeat.WH.Elc.Solar.Solar</t>
  </si>
  <si>
    <t>FEC_per_sqm.kWh.PT.Res.HHnew.Thermal.SH.DistrHeat.CO</t>
  </si>
  <si>
    <t>FEC_per_sqm.kWh.PT.Res.HHnew.Thermal.SH.DistrHeat.CO.LPG.LPG</t>
  </si>
  <si>
    <t>FEC_per_sqm.kWh.PT.Res.HHnew.Thermal.SH.DistrHeat.CO.Elc.Elec</t>
  </si>
  <si>
    <t>FEC_per_sqm.kWh.PT.Res.HHnew.Thermal.SH.AdvElc</t>
  </si>
  <si>
    <t>FEC_per_sqm.kWh.PT.Res.HHnew.Thermal.SH.AdvElc.SH</t>
  </si>
  <si>
    <t>FEC_per_sqm.kWh.PT.Res.HHnew.Thermal.SH.AdvElc.SH.Elec</t>
  </si>
  <si>
    <t>FEC_per_sqm.kWh.PT.Res.HHnew.Thermal.SH.AdvElc.SC</t>
  </si>
  <si>
    <t>FEC_per_sqm.kWh.PT.Res.HHnew.Thermal.SH.AdvElc.SC.AC.Elec</t>
  </si>
  <si>
    <t>FEC_per_sqm.kWh.PT.Res.HHnew.Thermal.SH.AdvElc.WH</t>
  </si>
  <si>
    <t>FEC_per_sqm.kWh.PT.Res.HHnew.Thermal.SH.AdvElc.WH.LPG.NoSolar.LPG</t>
  </si>
  <si>
    <t>FEC_per_sqm.kWh.PT.Res.HHnew.Thermal.SH.AdvElc.WH.LPG.Solar</t>
  </si>
  <si>
    <t>FEC_per_sqm.kWh.PT.Res.HHnew.Thermal.SH.AdvElc.WH.LPG.Solar.LPG</t>
  </si>
  <si>
    <t>FEC_per_sqm.kWh.PT.Res.HHnew.Thermal.SH.AdvElc.WH.LPG.Solar.Solar</t>
  </si>
  <si>
    <t>FEC_per_sqm.kWh.PT.Res.HHnew.Thermal.SH.AdvElc.WH.Elc.NoSolar.Elec</t>
  </si>
  <si>
    <t>FEC_per_sqm.kWh.PT.Res.HHnew.Thermal.SH.AdvElc.WH.Elc.Solar</t>
  </si>
  <si>
    <t>FEC_per_sqm.kWh.PT.Res.HHnew.Thermal.SH.AdvElc.WH.Elc.Solar.Elec</t>
  </si>
  <si>
    <t>FEC_per_sqm.kWh.PT.Res.HHnew.Thermal.SH.AdvElc.WH.Elc.Solar.Solar</t>
  </si>
  <si>
    <t>FEC_per_sqm.kWh.PT.Res.HHnew.Thermal.SH.AdvElc.CO</t>
  </si>
  <si>
    <t>FEC_per_sqm.kWh.PT.Res.HHnew.Thermal.SH.AdvElc.CO.LPG.LPG</t>
  </si>
  <si>
    <t>FEC_per_sqm.kWh.PT.Res.HHnew.Thermal.SH.AdvElc.CO.Elc.Elec</t>
  </si>
  <si>
    <t>FEC_per_sqm.kWh.PT.Res.HHnew.Thermal.SH.ConvElc</t>
  </si>
  <si>
    <t>FEC_per_sqm.kWh.PT.Res.HHnew.Thermal.SH.ConvElc.SH</t>
  </si>
  <si>
    <t>FEC_per_sqm.kWh.PT.Res.HHnew.Thermal.SH.ConvElc.SH.Elec</t>
  </si>
  <si>
    <t>FEC_per_sqm.kWh.PT.Res.HHnew.Thermal.SH.ConvElc.SC</t>
  </si>
  <si>
    <t>FEC_per_sqm.kWh.PT.Res.HHnew.Thermal.SH.ConvElc.SC.AC.Elec</t>
  </si>
  <si>
    <t>FEC_per_sqm.kWh.PT.Res.HHnew.Thermal.SH.ConvElc.WH</t>
  </si>
  <si>
    <t>FEC_per_sqm.kWh.PT.Res.HHnew.Thermal.SH.ConvElc.WH.LPG.NoSolar.LPG</t>
  </si>
  <si>
    <t>FEC_per_sqm.kWh.PT.Res.HHnew.Thermal.SH.ConvElc.WH.LPG.Solar</t>
  </si>
  <si>
    <t>FEC_per_sqm.kWh.PT.Res.HHnew.Thermal.SH.ConvElc.WH.LPG.Solar.LPG</t>
  </si>
  <si>
    <t>FEC_per_sqm.kWh.PT.Res.HHnew.Thermal.SH.ConvElc.WH.LPG.Solar.Solar</t>
  </si>
  <si>
    <t>FEC_per_sqm.kWh.PT.Res.HHnew.Thermal.SH.ConvElc.WH.Elc.NoSolar.Elec</t>
  </si>
  <si>
    <t>FEC_per_sqm.kWh.PT.Res.HHnew.Thermal.SH.ConvElc.WH.Elc.Solar</t>
  </si>
  <si>
    <t>FEC_per_sqm.kWh.PT.Res.HHnew.Thermal.SH.ConvElc.WH.Elc.Solar.Elec</t>
  </si>
  <si>
    <t>FEC_per_sqm.kWh.PT.Res.HHnew.Thermal.SH.ConvElc.WH.Elc.Solar.Solar</t>
  </si>
  <si>
    <t>FEC_per_sqm.kWh.PT.Res.HHnew.Thermal.SH.ConvElc.CO</t>
  </si>
  <si>
    <t>FEC_per_sqm.kWh.PT.Res.HHnew.Thermal.SH.ConvElc.CO.LPG.LPG</t>
  </si>
  <si>
    <t>FEC_per_sqm.kWh.PT.Res.HHnew.Thermal.SH.ConvElc.CO.Elc.Elec</t>
  </si>
  <si>
    <t>PT - Thermal energy service of new and renovated households per surface area (detailed structure)</t>
  </si>
  <si>
    <t>TES_per_sqm.kWh.PT.Res.HHnew.Thermal.SH.Solids</t>
  </si>
  <si>
    <t>TES_per_sqm.kWh.PT.Res.HHnew.Thermal.SH.Solids.SH</t>
  </si>
  <si>
    <t>TES_per_sqm.kWh.PT.Res.HHnew.Thermal.SH.Solids.SH.Solids</t>
  </si>
  <si>
    <t>TES_per_sqm.kWh.PT.Res.HHnew.Thermal.SH.Solids.SH.Elec</t>
  </si>
  <si>
    <t>TES_per_sqm.kWh.PT.Res.HHnew.Thermal.SH.Solids.SC</t>
  </si>
  <si>
    <t>TES_per_sqm.kWh.PT.Res.HHnew.Thermal.SH.Solids.SC.AC.Elec</t>
  </si>
  <si>
    <t>TES_per_sqm.kWh.PT.Res.HHnew.Thermal.SH.Solids.WH</t>
  </si>
  <si>
    <t>TES_per_sqm.kWh.PT.Res.HHnew.Thermal.SH.Solids.WH.Solids.NoSolar.Solids</t>
  </si>
  <si>
    <t>TES_per_sqm.kWh.PT.Res.HHnew.Thermal.SH.Solids.WH.LPG.NoSolar.LPG</t>
  </si>
  <si>
    <t>TES_per_sqm.kWh.PT.Res.HHnew.Thermal.SH.Solids.WH.LPG.Solar</t>
  </si>
  <si>
    <t>TES_per_sqm.kWh.PT.Res.HHnew.Thermal.SH.Solids.WH.LPG.Solar.LPG</t>
  </si>
  <si>
    <t>TES_per_sqm.kWh.PT.Res.HHnew.Thermal.SH.Solids.WH.LPG.Solar.Solar</t>
  </si>
  <si>
    <t>TES_per_sqm.kWh.PT.Res.HHnew.Thermal.SH.Solids.WH.Elc.NoSolar.Elec</t>
  </si>
  <si>
    <t>TES_per_sqm.kWh.PT.Res.HHnew.Thermal.SH.Solids.WH.Elc.Solar</t>
  </si>
  <si>
    <t>TES_per_sqm.kWh.PT.Res.HHnew.Thermal.SH.Solids.WH.Elc.Solar.Elec</t>
  </si>
  <si>
    <t>TES_per_sqm.kWh.PT.Res.HHnew.Thermal.SH.Solids.WH.Elc.Solar.Solar</t>
  </si>
  <si>
    <t>TES_per_sqm.kWh.PT.Res.HHnew.Thermal.SH.Solids.CO</t>
  </si>
  <si>
    <t>TES_per_sqm.kWh.PT.Res.HHnew.Thermal.SH.Solids.CO.Solids.Solids</t>
  </si>
  <si>
    <t>TES_per_sqm.kWh.PT.Res.HHnew.Thermal.SH.Solids.CO.LPG.LPG</t>
  </si>
  <si>
    <t>TES_per_sqm.kWh.PT.Res.HHnew.Thermal.SH.Solids.CO.Elc.Elec</t>
  </si>
  <si>
    <t>TES_per_sqm.kWh.PT.Res.HHnew.Thermal.SH.LPG</t>
  </si>
  <si>
    <t>TES_per_sqm.kWh.PT.Res.HHnew.Thermal.SH.LPG.SH</t>
  </si>
  <si>
    <t>TES_per_sqm.kWh.PT.Res.HHnew.Thermal.SH.LPG.SH.LPG</t>
  </si>
  <si>
    <t>TES_per_sqm.kWh.PT.Res.HHnew.Thermal.SH.LPG.SH.Elec</t>
  </si>
  <si>
    <t>TES_per_sqm.kWh.PT.Res.HHnew.Thermal.SH.LPG.SC</t>
  </si>
  <si>
    <t>TES_per_sqm.kWh.PT.Res.HHnew.Thermal.SH.LPG.SC.AC.Elec</t>
  </si>
  <si>
    <t>TES_per_sqm.kWh.PT.Res.HHnew.Thermal.SH.LPG.WH</t>
  </si>
  <si>
    <t>TES_per_sqm.kWh.PT.Res.HHnew.Thermal.SH.LPG.WH.LPG.NoSolar.LPG</t>
  </si>
  <si>
    <t>TES_per_sqm.kWh.PT.Res.HHnew.Thermal.SH.LPG.WH.LPG.Solar</t>
  </si>
  <si>
    <t>TES_per_sqm.kWh.PT.Res.HHnew.Thermal.SH.LPG.WH.LPG.Solar.LPG</t>
  </si>
  <si>
    <t>TES_per_sqm.kWh.PT.Res.HHnew.Thermal.SH.LPG.WH.LPG.Solar.Solar</t>
  </si>
  <si>
    <t>TES_per_sqm.kWh.PT.Res.HHnew.Thermal.SH.LPG.WH.Elc.NoSolar.Elec</t>
  </si>
  <si>
    <t>TES_per_sqm.kWh.PT.Res.HHnew.Thermal.SH.LPG.WH.Elc.Solar</t>
  </si>
  <si>
    <t>TES_per_sqm.kWh.PT.Res.HHnew.Thermal.SH.LPG.WH.Elc.Solar.Elec</t>
  </si>
  <si>
    <t>TES_per_sqm.kWh.PT.Res.HHnew.Thermal.SH.LPG.WH.Elc.Solar.Solar</t>
  </si>
  <si>
    <t>TES_per_sqm.kWh.PT.Res.HHnew.Thermal.SH.LPG.CO</t>
  </si>
  <si>
    <t>TES_per_sqm.kWh.PT.Res.HHnew.Thermal.SH.LPG.CO.LPG.LPG</t>
  </si>
  <si>
    <t>TES_per_sqm.kWh.PT.Res.HHnew.Thermal.SH.LPG.CO.Elc.Elec</t>
  </si>
  <si>
    <t>TES_per_sqm.kWh.PT.Res.HHnew.Thermal.SH.Oil</t>
  </si>
  <si>
    <t>TES_per_sqm.kWh.PT.Res.HHnew.Thermal.SH.Oil.SH</t>
  </si>
  <si>
    <t>TES_per_sqm.kWh.PT.Res.HHnew.Thermal.SH.Oil.SH.Oil</t>
  </si>
  <si>
    <t>TES_per_sqm.kWh.PT.Res.HHnew.Thermal.SH.Oil.SH.Elec</t>
  </si>
  <si>
    <t>TES_per_sqm.kWh.PT.Res.HHnew.Thermal.SH.Oil.SC</t>
  </si>
  <si>
    <t>TES_per_sqm.kWh.PT.Res.HHnew.Thermal.SH.Oil.SC.AC.Elec</t>
  </si>
  <si>
    <t>TES_per_sqm.kWh.PT.Res.HHnew.Thermal.SH.Oil.WH</t>
  </si>
  <si>
    <t>TES_per_sqm.kWh.PT.Res.HHnew.Thermal.SH.Oil.WH.Oil.NoSolar.Oil</t>
  </si>
  <si>
    <t>TES_per_sqm.kWh.PT.Res.HHnew.Thermal.SH.Oil.WH.Oil.Solar</t>
  </si>
  <si>
    <t>TES_per_sqm.kWh.PT.Res.HHnew.Thermal.SH.Oil.WH.Oil.Solar.Oil</t>
  </si>
  <si>
    <t>TES_per_sqm.kWh.PT.Res.HHnew.Thermal.SH.Oil.WH.Oil.Solar.Solar</t>
  </si>
  <si>
    <t>TES_per_sqm.kWh.PT.Res.HHnew.Thermal.SH.Oil.WH.Elc.NoSolar.Elec</t>
  </si>
  <si>
    <t>TES_per_sqm.kWh.PT.Res.HHnew.Thermal.SH.Oil.WH.Elc.Solar</t>
  </si>
  <si>
    <t>TES_per_sqm.kWh.PT.Res.HHnew.Thermal.SH.Oil.WH.Elc.Solar.Elec</t>
  </si>
  <si>
    <t>TES_per_sqm.kWh.PT.Res.HHnew.Thermal.SH.Oil.WH.Elc.Solar.Solar</t>
  </si>
  <si>
    <t>TES_per_sqm.kWh.PT.Res.HHnew.Thermal.SH.Oil.CO</t>
  </si>
  <si>
    <t>TES_per_sqm.kWh.PT.Res.HHnew.Thermal.SH.Oil.CO.LPG.LPG</t>
  </si>
  <si>
    <t>TES_per_sqm.kWh.PT.Res.HHnew.Thermal.SH.Oil.CO.Elc.Elec</t>
  </si>
  <si>
    <t>TES_per_sqm.kWh.PT.Res.HHnew.Thermal.SH.Gas</t>
  </si>
  <si>
    <t>TES_per_sqm.kWh.PT.Res.HHnew.Thermal.SH.Gas.SH</t>
  </si>
  <si>
    <t>TES_per_sqm.kWh.PT.Res.HHnew.Thermal.SH.Gas.SH.Gas</t>
  </si>
  <si>
    <t>TES_per_sqm.kWh.PT.Res.HHnew.Thermal.SH.Gas.SH.Elec</t>
  </si>
  <si>
    <t>TES_per_sqm.kWh.PT.Res.HHnew.Thermal.SH.Gas.SC</t>
  </si>
  <si>
    <t>TES_per_sqm.kWh.PT.Res.HHnew.Thermal.SH.Gas.SC.AC.Elec</t>
  </si>
  <si>
    <t>TES_per_sqm.kWh.PT.Res.HHnew.Thermal.SH.Gas.WH</t>
  </si>
  <si>
    <t>TES_per_sqm.kWh.PT.Res.HHnew.Thermal.SH.Gas.WH.Gas.NoSolar.Gas</t>
  </si>
  <si>
    <t>TES_per_sqm.kWh.PT.Res.HHnew.Thermal.SH.Gas.WH.Gas.Solar</t>
  </si>
  <si>
    <t>TES_per_sqm.kWh.PT.Res.HHnew.Thermal.SH.Gas.WH.Gas.Solar.Gas</t>
  </si>
  <si>
    <t>TES_per_sqm.kWh.PT.Res.HHnew.Thermal.SH.Gas.WH.Gas.Solar.Solar</t>
  </si>
  <si>
    <t>TES_per_sqm.kWh.PT.Res.HHnew.Thermal.SH.Gas.WH.Elc.NoSolar.Elec</t>
  </si>
  <si>
    <t>TES_per_sqm.kWh.PT.Res.HHnew.Thermal.SH.Gas.WH.Elc.Solar</t>
  </si>
  <si>
    <t>TES_per_sqm.kWh.PT.Res.HHnew.Thermal.SH.Gas.WH.Elc.Solar.Elec</t>
  </si>
  <si>
    <t>TES_per_sqm.kWh.PT.Res.HHnew.Thermal.SH.Gas.WH.Elc.Solar.Solar</t>
  </si>
  <si>
    <t>TES_per_sqm.kWh.PT.Res.HHnew.Thermal.SH.Gas.CO</t>
  </si>
  <si>
    <t>TES_per_sqm.kWh.PT.Res.HHnew.Thermal.SH.Gas.CO.Gas.Gas</t>
  </si>
  <si>
    <t>TES_per_sqm.kWh.PT.Res.HHnew.Thermal.SH.Gas.CO.Elc.Elec</t>
  </si>
  <si>
    <t>TES_per_sqm.kWh.PT.Res.HHnew.Thermal.SH.Biomass</t>
  </si>
  <si>
    <t>TES_per_sqm.kWh.PT.Res.HHnew.Thermal.SH.Biomass.SH</t>
  </si>
  <si>
    <t>TES_per_sqm.kWh.PT.Res.HHnew.Thermal.SH.Biomass.SH.Biomass</t>
  </si>
  <si>
    <t>TES_per_sqm.kWh.PT.Res.HHnew.Thermal.SH.Biomass.SH.Elec</t>
  </si>
  <si>
    <t>TES_per_sqm.kWh.PT.Res.HHnew.Thermal.SH.Biomass.SC</t>
  </si>
  <si>
    <t>TES_per_sqm.kWh.PT.Res.HHnew.Thermal.SH.Biomass.SC.AC.Elec</t>
  </si>
  <si>
    <t>TES_per_sqm.kWh.PT.Res.HHnew.Thermal.SH.Biomass.WH</t>
  </si>
  <si>
    <t>TES_per_sqm.kWh.PT.Res.HHnew.Thermal.SH.Biomass.WH.Biomass.NoSolar.Biomass</t>
  </si>
  <si>
    <t>TES_per_sqm.kWh.PT.Res.HHnew.Thermal.SH.Biomass.WH.Biomass.Solar</t>
  </si>
  <si>
    <t>TES_per_sqm.kWh.PT.Res.HHnew.Thermal.SH.Biomass.WH.Biomass.Solar.Biomass</t>
  </si>
  <si>
    <t>TES_per_sqm.kWh.PT.Res.HHnew.Thermal.SH.Biomass.WH.Biomass.Solar.Solar</t>
  </si>
  <si>
    <t>TES_per_sqm.kWh.PT.Res.HHnew.Thermal.SH.Biomass.WH.LPG.NoSolar.LPG</t>
  </si>
  <si>
    <t>TES_per_sqm.kWh.PT.Res.HHnew.Thermal.SH.Biomass.WH.LPG.Solar</t>
  </si>
  <si>
    <t>TES_per_sqm.kWh.PT.Res.HHnew.Thermal.SH.Biomass.WH.LPG.Solar.LPG</t>
  </si>
  <si>
    <t>TES_per_sqm.kWh.PT.Res.HHnew.Thermal.SH.Biomass.WH.LPG.Solar.Solar</t>
  </si>
  <si>
    <t>TES_per_sqm.kWh.PT.Res.HHnew.Thermal.SH.Biomass.WH.Elc.NoSolar.Elec</t>
  </si>
  <si>
    <t>TES_per_sqm.kWh.PT.Res.HHnew.Thermal.SH.Biomass.WH.Elc.Solar</t>
  </si>
  <si>
    <t>TES_per_sqm.kWh.PT.Res.HHnew.Thermal.SH.Biomass.WH.Elc.Solar.Elec</t>
  </si>
  <si>
    <t>TES_per_sqm.kWh.PT.Res.HHnew.Thermal.SH.Biomass.WH.Elc.Solar.Solar</t>
  </si>
  <si>
    <t>TES_per_sqm.kWh.PT.Res.HHnew.Thermal.SH.Biomass.CO</t>
  </si>
  <si>
    <t>TES_per_sqm.kWh.PT.Res.HHnew.Thermal.SH.Biomass.CO.Biomass.Biomass</t>
  </si>
  <si>
    <t>TES_per_sqm.kWh.PT.Res.HHnew.Thermal.SH.Biomass.CO.LPG.LPG</t>
  </si>
  <si>
    <t>TES_per_sqm.kWh.PT.Res.HHnew.Thermal.SH.Biomass.CO.Elc.Elec</t>
  </si>
  <si>
    <t>TES_per_sqm.kWh.PT.Res.HHnew.Thermal.SH.Geo</t>
  </si>
  <si>
    <t>TES_per_sqm.kWh.PT.Res.HHnew.Thermal.SH.Geo.SH</t>
  </si>
  <si>
    <t>TES_per_sqm.kWh.PT.Res.HHnew.Thermal.SH.Geo.SH.Geo</t>
  </si>
  <si>
    <t>TES_per_sqm.kWh.PT.Res.HHnew.Thermal.SH.Geo.SH.Elec</t>
  </si>
  <si>
    <t>TES_per_sqm.kWh.PT.Res.HHnew.Thermal.SH.Geo.SC</t>
  </si>
  <si>
    <t>TES_per_sqm.kWh.PT.Res.HHnew.Thermal.SH.Geo.SC.AC.Elec</t>
  </si>
  <si>
    <t>TES_per_sqm.kWh.PT.Res.HHnew.Thermal.SH.Geo.WH</t>
  </si>
  <si>
    <t>TES_per_sqm.kWh.PT.Res.HHnew.Thermal.SH.Geo.WH.Geo.NoSolar.Geo</t>
  </si>
  <si>
    <t>TES_per_sqm.kWh.PT.Res.HHnew.Thermal.SH.Geo.WH.Geo.Solar</t>
  </si>
  <si>
    <t>TES_per_sqm.kWh.PT.Res.HHnew.Thermal.SH.Geo.WH.Geo.Solar.Geo</t>
  </si>
  <si>
    <t>TES_per_sqm.kWh.PT.Res.HHnew.Thermal.SH.Geo.WH.Geo.Solar.Solar</t>
  </si>
  <si>
    <t>TES_per_sqm.kWh.PT.Res.HHnew.Thermal.SH.Geo.WH.Elc.NoSolar.Elec</t>
  </si>
  <si>
    <t>TES_per_sqm.kWh.PT.Res.HHnew.Thermal.SH.Geo.WH.Elc.Solar</t>
  </si>
  <si>
    <t>TES_per_sqm.kWh.PT.Res.HHnew.Thermal.SH.Geo.WH.Elc.Solar.Elec</t>
  </si>
  <si>
    <t>TES_per_sqm.kWh.PT.Res.HHnew.Thermal.SH.Geo.WH.Elc.Solar.Solar</t>
  </si>
  <si>
    <t>TES_per_sqm.kWh.PT.Res.HHnew.Thermal.SH.Geo.CO</t>
  </si>
  <si>
    <t>TES_per_sqm.kWh.PT.Res.HHnew.Thermal.SH.Geo.CO.LPG.LPG</t>
  </si>
  <si>
    <t>TES_per_sqm.kWh.PT.Res.HHnew.Thermal.SH.Geo.CO.Elc.Elec</t>
  </si>
  <si>
    <t>TES_per_sqm.kWh.PT.Res.HHnew.Thermal.SH.DistrHeat</t>
  </si>
  <si>
    <t>TES_per_sqm.kWh.PT.Res.HHnew.Thermal.SH.DistrHeat.SH</t>
  </si>
  <si>
    <t>TES_per_sqm.kWh.PT.Res.HHnew.Thermal.SH.DistrHeat.SH.Steam_Distr</t>
  </si>
  <si>
    <t>TES_per_sqm.kWh.PT.Res.HHnew.Thermal.SH.DistrHeat.SH.Elec</t>
  </si>
  <si>
    <t>TES_per_sqm.kWh.PT.Res.HHnew.Thermal.SH.DistrHeat.SC</t>
  </si>
  <si>
    <t>TES_per_sqm.kWh.PT.Res.HHnew.Thermal.SH.DistrHeat.SC.AC.Elec</t>
  </si>
  <si>
    <t>TES_per_sqm.kWh.PT.Res.HHnew.Thermal.SH.DistrHeat.WH</t>
  </si>
  <si>
    <t>TES_per_sqm.kWh.PT.Res.HHnew.Thermal.SH.DistrHeat.WH.DistrHeat.NoSolar.Steam_Distr</t>
  </si>
  <si>
    <t>TES_per_sqm.kWh.PT.Res.HHnew.Thermal.SH.DistrHeat.WH.DistrHeat.Solar</t>
  </si>
  <si>
    <t>TES_per_sqm.kWh.PT.Res.HHnew.Thermal.SH.DistrHeat.WH.DistrHeat.Solar.Steam_Distr</t>
  </si>
  <si>
    <t>TES_per_sqm.kWh.PT.Res.HHnew.Thermal.SH.DistrHeat.WH.DistrHeat.Solar.Solar</t>
  </si>
  <si>
    <t>TES_per_sqm.kWh.PT.Res.HHnew.Thermal.SH.DistrHeat.WH.Elc.NoSolar.Elec</t>
  </si>
  <si>
    <t>TES_per_sqm.kWh.PT.Res.HHnew.Thermal.SH.DistrHeat.WH.Elc.Solar</t>
  </si>
  <si>
    <t>TES_per_sqm.kWh.PT.Res.HHnew.Thermal.SH.DistrHeat.WH.Elc.Solar.Elec</t>
  </si>
  <si>
    <t>TES_per_sqm.kWh.PT.Res.HHnew.Thermal.SH.DistrHeat.WH.Elc.Solar.Solar</t>
  </si>
  <si>
    <t>TES_per_sqm.kWh.PT.Res.HHnew.Thermal.SH.DistrHeat.CO</t>
  </si>
  <si>
    <t>TES_per_sqm.kWh.PT.Res.HHnew.Thermal.SH.DistrHeat.CO.LPG.LPG</t>
  </si>
  <si>
    <t>TES_per_sqm.kWh.PT.Res.HHnew.Thermal.SH.DistrHeat.CO.Elc.Elec</t>
  </si>
  <si>
    <t>TES_per_sqm.kWh.PT.Res.HHnew.Thermal.SH.AdvElc</t>
  </si>
  <si>
    <t>TES_per_sqm.kWh.PT.Res.HHnew.Thermal.SH.AdvElc.SH</t>
  </si>
  <si>
    <t>TES_per_sqm.kWh.PT.Res.HHnew.Thermal.SH.AdvElc.SH.Elec</t>
  </si>
  <si>
    <t>TES_per_sqm.kWh.PT.Res.HHnew.Thermal.SH.AdvElc.SC</t>
  </si>
  <si>
    <t>TES_per_sqm.kWh.PT.Res.HHnew.Thermal.SH.AdvElc.SC.AC.Elec</t>
  </si>
  <si>
    <t>TES_per_sqm.kWh.PT.Res.HHnew.Thermal.SH.AdvElc.WH</t>
  </si>
  <si>
    <t>TES_per_sqm.kWh.PT.Res.HHnew.Thermal.SH.AdvElc.WH.LPG.NoSolar.LPG</t>
  </si>
  <si>
    <t>TES_per_sqm.kWh.PT.Res.HHnew.Thermal.SH.AdvElc.WH.LPG.Solar</t>
  </si>
  <si>
    <t>TES_per_sqm.kWh.PT.Res.HHnew.Thermal.SH.AdvElc.WH.LPG.Solar.LPG</t>
  </si>
  <si>
    <t>TES_per_sqm.kWh.PT.Res.HHnew.Thermal.SH.AdvElc.WH.LPG.Solar.Solar</t>
  </si>
  <si>
    <t>TES_per_sqm.kWh.PT.Res.HHnew.Thermal.SH.AdvElc.WH.Elc.NoSolar.Elec</t>
  </si>
  <si>
    <t>TES_per_sqm.kWh.PT.Res.HHnew.Thermal.SH.AdvElc.WH.Elc.Solar</t>
  </si>
  <si>
    <t>TES_per_sqm.kWh.PT.Res.HHnew.Thermal.SH.AdvElc.WH.Elc.Solar.Elec</t>
  </si>
  <si>
    <t>TES_per_sqm.kWh.PT.Res.HHnew.Thermal.SH.AdvElc.WH.Elc.Solar.Solar</t>
  </si>
  <si>
    <t>TES_per_sqm.kWh.PT.Res.HHnew.Thermal.SH.AdvElc.CO</t>
  </si>
  <si>
    <t>TES_per_sqm.kWh.PT.Res.HHnew.Thermal.SH.AdvElc.CO.LPG.LPG</t>
  </si>
  <si>
    <t>TES_per_sqm.kWh.PT.Res.HHnew.Thermal.SH.AdvElc.CO.Elc.Elec</t>
  </si>
  <si>
    <t>TES_per_sqm.kWh.PT.Res.HHnew.Thermal.SH.ConvElc</t>
  </si>
  <si>
    <t>TES_per_sqm.kWh.PT.Res.HHnew.Thermal.SH.ConvElc.SH</t>
  </si>
  <si>
    <t>TES_per_sqm.kWh.PT.Res.HHnew.Thermal.SH.ConvElc.SH.Elec</t>
  </si>
  <si>
    <t>TES_per_sqm.kWh.PT.Res.HHnew.Thermal.SH.ConvElc.SC</t>
  </si>
  <si>
    <t>TES_per_sqm.kWh.PT.Res.HHnew.Thermal.SH.ConvElc.SC.AC.Elec</t>
  </si>
  <si>
    <t>TES_per_sqm.kWh.PT.Res.HHnew.Thermal.SH.ConvElc.WH</t>
  </si>
  <si>
    <t>TES_per_sqm.kWh.PT.Res.HHnew.Thermal.SH.ConvElc.WH.LPG.NoSolar.LPG</t>
  </si>
  <si>
    <t>TES_per_sqm.kWh.PT.Res.HHnew.Thermal.SH.ConvElc.WH.LPG.Solar</t>
  </si>
  <si>
    <t>TES_per_sqm.kWh.PT.Res.HHnew.Thermal.SH.ConvElc.WH.LPG.Solar.LPG</t>
  </si>
  <si>
    <t>TES_per_sqm.kWh.PT.Res.HHnew.Thermal.SH.ConvElc.WH.LPG.Solar.Solar</t>
  </si>
  <si>
    <t>TES_per_sqm.kWh.PT.Res.HHnew.Thermal.SH.ConvElc.WH.Elc.NoSolar.Elec</t>
  </si>
  <si>
    <t>TES_per_sqm.kWh.PT.Res.HHnew.Thermal.SH.ConvElc.WH.Elc.Solar</t>
  </si>
  <si>
    <t>TES_per_sqm.kWh.PT.Res.HHnew.Thermal.SH.ConvElc.WH.Elc.Solar.Elec</t>
  </si>
  <si>
    <t>TES_per_sqm.kWh.PT.Res.HHnew.Thermal.SH.ConvElc.WH.Elc.Solar.Solar</t>
  </si>
  <si>
    <t>TES_per_sqm.kWh.PT.Res.HHnew.Thermal.SH.ConvElc.CO</t>
  </si>
  <si>
    <t>TES_per_sqm.kWh.PT.Res.HHnew.Thermal.SH.ConvElc.CO.LPG.LPG</t>
  </si>
  <si>
    <t>TES_per_sqm.kWh.PT.Res.HHnew.Thermal.SH.ConvElc.CO.Elc.Elec</t>
  </si>
  <si>
    <t>PT - CO2 emissions in new and renovated households per surface area (detailed structure)</t>
  </si>
  <si>
    <t>EMI_per_sqm.kgCO2.PT.Res.HHnew.Thermal.SH.Solids</t>
  </si>
  <si>
    <t>EMI_per_sqm.kgCO2.PT.Res.HHnew.Thermal.SH.Solids.SH</t>
  </si>
  <si>
    <t>EMI_per_sqm.kgCO2.PT.Res.HHnew.Thermal.SH.Solids.SH.Solids</t>
  </si>
  <si>
    <t>EMI_per_sqm.kgCO2.PT.Res.HHnew.Thermal.SH.Solids.SH.Elec</t>
  </si>
  <si>
    <t>EMI_per_sqm.kgCO2.PT.Res.HHnew.Thermal.SH.Solids.SC</t>
  </si>
  <si>
    <t>EMI_per_sqm.kgCO2.PT.Res.HHnew.Thermal.SH.Solids.SC.AC.Elec</t>
  </si>
  <si>
    <t>EMI_per_sqm.kgCO2.PT.Res.HHnew.Thermal.SH.Solids.WH</t>
  </si>
  <si>
    <t>EMI_per_sqm.kgCO2.PT.Res.HHnew.Thermal.SH.Solids.WH.Solids.NoSolar.Solids</t>
  </si>
  <si>
    <t>EMI_per_sqm.kgCO2.PT.Res.HHnew.Thermal.SH.Solids.WH.LPG.NoSolar.LPG</t>
  </si>
  <si>
    <t>EMI_per_sqm.kgCO2.PT.Res.HHnew.Thermal.SH.Solids.WH.LPG.Solar</t>
  </si>
  <si>
    <t>EMI_per_sqm.kgCO2.PT.Res.HHnew.Thermal.SH.Solids.WH.LPG.Solar.LPG</t>
  </si>
  <si>
    <t>EMI_per_sqm.kgCO2.PT.Res.HHnew.Thermal.SH.Solids.WH.LPG.Solar.Solar</t>
  </si>
  <si>
    <t>EMI_per_sqm.kgCO2.PT.Res.HHnew.Thermal.SH.Solids.WH.Elc.NoSolar.Elec</t>
  </si>
  <si>
    <t>EMI_per_sqm.kgCO2.PT.Res.HHnew.Thermal.SH.Solids.WH.Elc.Solar</t>
  </si>
  <si>
    <t>EMI_per_sqm.kgCO2.PT.Res.HHnew.Thermal.SH.Solids.WH.Elc.Solar.Elec</t>
  </si>
  <si>
    <t>EMI_per_sqm.kgCO2.PT.Res.HHnew.Thermal.SH.Solids.WH.Elc.Solar.Solar</t>
  </si>
  <si>
    <t>EMI_per_sqm.kgCO2.PT.Res.HHnew.Thermal.SH.Solids.CO</t>
  </si>
  <si>
    <t>EMI_per_sqm.kgCO2.PT.Res.HHnew.Thermal.SH.Solids.CO.Solids.Solids</t>
  </si>
  <si>
    <t>EMI_per_sqm.kgCO2.PT.Res.HHnew.Thermal.SH.Solids.CO.LPG.LPG</t>
  </si>
  <si>
    <t>EMI_per_sqm.kgCO2.PT.Res.HHnew.Thermal.SH.Solids.CO.Elc.Elec</t>
  </si>
  <si>
    <t>EMI_per_sqm.kgCO2.PT.Res.HHnew.Thermal.SH.LPG</t>
  </si>
  <si>
    <t>EMI_per_sqm.kgCO2.PT.Res.HHnew.Thermal.SH.LPG.SH</t>
  </si>
  <si>
    <t>EMI_per_sqm.kgCO2.PT.Res.HHnew.Thermal.SH.LPG.SH.LPG</t>
  </si>
  <si>
    <t>EMI_per_sqm.kgCO2.PT.Res.HHnew.Thermal.SH.LPG.SH.Elec</t>
  </si>
  <si>
    <t>EMI_per_sqm.kgCO2.PT.Res.HHnew.Thermal.SH.LPG.SC</t>
  </si>
  <si>
    <t>EMI_per_sqm.kgCO2.PT.Res.HHnew.Thermal.SH.LPG.SC.AC.Elec</t>
  </si>
  <si>
    <t>EMI_per_sqm.kgCO2.PT.Res.HHnew.Thermal.SH.LPG.WH</t>
  </si>
  <si>
    <t>EMI_per_sqm.kgCO2.PT.Res.HHnew.Thermal.SH.LPG.WH.LPG.NoSolar.LPG</t>
  </si>
  <si>
    <t>EMI_per_sqm.kgCO2.PT.Res.HHnew.Thermal.SH.LPG.WH.LPG.Solar</t>
  </si>
  <si>
    <t>EMI_per_sqm.kgCO2.PT.Res.HHnew.Thermal.SH.LPG.WH.LPG.Solar.LPG</t>
  </si>
  <si>
    <t>EMI_per_sqm.kgCO2.PT.Res.HHnew.Thermal.SH.LPG.WH.LPG.Solar.Solar</t>
  </si>
  <si>
    <t>EMI_per_sqm.kgCO2.PT.Res.HHnew.Thermal.SH.LPG.WH.Elc.NoSolar.Elec</t>
  </si>
  <si>
    <t>EMI_per_sqm.kgCO2.PT.Res.HHnew.Thermal.SH.LPG.WH.Elc.Solar</t>
  </si>
  <si>
    <t>EMI_per_sqm.kgCO2.PT.Res.HHnew.Thermal.SH.LPG.WH.Elc.Solar.Elec</t>
  </si>
  <si>
    <t>EMI_per_sqm.kgCO2.PT.Res.HHnew.Thermal.SH.LPG.WH.Elc.Solar.Solar</t>
  </si>
  <si>
    <t>EMI_per_sqm.kgCO2.PT.Res.HHnew.Thermal.SH.LPG.CO</t>
  </si>
  <si>
    <t>EMI_per_sqm.kgCO2.PT.Res.HHnew.Thermal.SH.LPG.CO.LPG.LPG</t>
  </si>
  <si>
    <t>EMI_per_sqm.kgCO2.PT.Res.HHnew.Thermal.SH.LPG.CO.Elc.Elec</t>
  </si>
  <si>
    <t>EMI_per_sqm.kgCO2.PT.Res.HHnew.Thermal.SH.Oil</t>
  </si>
  <si>
    <t>EMI_per_sqm.kgCO2.PT.Res.HHnew.Thermal.SH.Oil.SH</t>
  </si>
  <si>
    <t>EMI_per_sqm.kgCO2.PT.Res.HHnew.Thermal.SH.Oil.SH.Oil</t>
  </si>
  <si>
    <t>EMI_per_sqm.kgCO2.PT.Res.HHnew.Thermal.SH.Oil.SH.Elec</t>
  </si>
  <si>
    <t>EMI_per_sqm.kgCO2.PT.Res.HHnew.Thermal.SH.Oil.SC</t>
  </si>
  <si>
    <t>EMI_per_sqm.kgCO2.PT.Res.HHnew.Thermal.SH.Oil.SC.AC.Elec</t>
  </si>
  <si>
    <t>EMI_per_sqm.kgCO2.PT.Res.HHnew.Thermal.SH.Oil.WH</t>
  </si>
  <si>
    <t>EMI_per_sqm.kgCO2.PT.Res.HHnew.Thermal.SH.Oil.WH.Oil.NoSolar.Oil</t>
  </si>
  <si>
    <t>EMI_per_sqm.kgCO2.PT.Res.HHnew.Thermal.SH.Oil.WH.Oil.Solar</t>
  </si>
  <si>
    <t>EMI_per_sqm.kgCO2.PT.Res.HHnew.Thermal.SH.Oil.WH.Oil.Solar.Oil</t>
  </si>
  <si>
    <t>EMI_per_sqm.kgCO2.PT.Res.HHnew.Thermal.SH.Oil.WH.Oil.Solar.Solar</t>
  </si>
  <si>
    <t>EMI_per_sqm.kgCO2.PT.Res.HHnew.Thermal.SH.Oil.WH.Elc.NoSolar.Elec</t>
  </si>
  <si>
    <t>EMI_per_sqm.kgCO2.PT.Res.HHnew.Thermal.SH.Oil.WH.Elc.Solar</t>
  </si>
  <si>
    <t>EMI_per_sqm.kgCO2.PT.Res.HHnew.Thermal.SH.Oil.WH.Elc.Solar.Elec</t>
  </si>
  <si>
    <t>EMI_per_sqm.kgCO2.PT.Res.HHnew.Thermal.SH.Oil.WH.Elc.Solar.Solar</t>
  </si>
  <si>
    <t>EMI_per_sqm.kgCO2.PT.Res.HHnew.Thermal.SH.Oil.CO</t>
  </si>
  <si>
    <t>EMI_per_sqm.kgCO2.PT.Res.HHnew.Thermal.SH.Oil.CO.LPG.LPG</t>
  </si>
  <si>
    <t>EMI_per_sqm.kgCO2.PT.Res.HHnew.Thermal.SH.Oil.CO.Elc.Elec</t>
  </si>
  <si>
    <t>EMI_per_sqm.kgCO2.PT.Res.HHnew.Thermal.SH.Gas</t>
  </si>
  <si>
    <t>EMI_per_sqm.kgCO2.PT.Res.HHnew.Thermal.SH.Gas.SH</t>
  </si>
  <si>
    <t>EMI_per_sqm.kgCO2.PT.Res.HHnew.Thermal.SH.Gas.SH.Gas</t>
  </si>
  <si>
    <t>EMI_per_sqm.kgCO2.PT.Res.HHnew.Thermal.SH.Gas.SH.Elec</t>
  </si>
  <si>
    <t>EMI_per_sqm.kgCO2.PT.Res.HHnew.Thermal.SH.Gas.SC</t>
  </si>
  <si>
    <t>EMI_per_sqm.kgCO2.PT.Res.HHnew.Thermal.SH.Gas.SC.AC.Elec</t>
  </si>
  <si>
    <t>EMI_per_sqm.kgCO2.PT.Res.HHnew.Thermal.SH.Gas.WH</t>
  </si>
  <si>
    <t>EMI_per_sqm.kgCO2.PT.Res.HHnew.Thermal.SH.Gas.WH.Gas.NoSolar.Gas</t>
  </si>
  <si>
    <t>EMI_per_sqm.kgCO2.PT.Res.HHnew.Thermal.SH.Gas.WH.Gas.Solar</t>
  </si>
  <si>
    <t>EMI_per_sqm.kgCO2.PT.Res.HHnew.Thermal.SH.Gas.WH.Gas.Solar.Gas</t>
  </si>
  <si>
    <t>EMI_per_sqm.kgCO2.PT.Res.HHnew.Thermal.SH.Gas.WH.Gas.Solar.Solar</t>
  </si>
  <si>
    <t>EMI_per_sqm.kgCO2.PT.Res.HHnew.Thermal.SH.Gas.WH.Elc.NoSolar.Elec</t>
  </si>
  <si>
    <t>EMI_per_sqm.kgCO2.PT.Res.HHnew.Thermal.SH.Gas.WH.Elc.Solar</t>
  </si>
  <si>
    <t>EMI_per_sqm.kgCO2.PT.Res.HHnew.Thermal.SH.Gas.WH.Elc.Solar.Elec</t>
  </si>
  <si>
    <t>EMI_per_sqm.kgCO2.PT.Res.HHnew.Thermal.SH.Gas.WH.Elc.Solar.Solar</t>
  </si>
  <si>
    <t>EMI_per_sqm.kgCO2.PT.Res.HHnew.Thermal.SH.Gas.CO</t>
  </si>
  <si>
    <t>EMI_per_sqm.kgCO2.PT.Res.HHnew.Thermal.SH.Gas.CO.Gas.Gas</t>
  </si>
  <si>
    <t>EMI_per_sqm.kgCO2.PT.Res.HHnew.Thermal.SH.Gas.CO.Elc.Elec</t>
  </si>
  <si>
    <t>EMI_per_sqm.kgCO2.PT.Res.HHnew.Thermal.SH.Biomass</t>
  </si>
  <si>
    <t>EMI_per_sqm.kgCO2.PT.Res.HHnew.Thermal.SH.Biomass.SH</t>
  </si>
  <si>
    <t>EMI_per_sqm.kgCO2.PT.Res.HHnew.Thermal.SH.Biomass.SH.Biomass</t>
  </si>
  <si>
    <t>EMI_per_sqm.kgCO2.PT.Res.HHnew.Thermal.SH.Biomass.SH.Elec</t>
  </si>
  <si>
    <t>EMI_per_sqm.kgCO2.PT.Res.HHnew.Thermal.SH.Biomass.SC</t>
  </si>
  <si>
    <t>EMI_per_sqm.kgCO2.PT.Res.HHnew.Thermal.SH.Biomass.SC.AC.Elec</t>
  </si>
  <si>
    <t>EMI_per_sqm.kgCO2.PT.Res.HHnew.Thermal.SH.Biomass.WH</t>
  </si>
  <si>
    <t>EMI_per_sqm.kgCO2.PT.Res.HHnew.Thermal.SH.Biomass.WH.Biomass.NoSolar.Biomass</t>
  </si>
  <si>
    <t>EMI_per_sqm.kgCO2.PT.Res.HHnew.Thermal.SH.Biomass.WH.Biomass.Solar</t>
  </si>
  <si>
    <t>EMI_per_sqm.kgCO2.PT.Res.HHnew.Thermal.SH.Biomass.WH.Biomass.Solar.Biomass</t>
  </si>
  <si>
    <t>EMI_per_sqm.kgCO2.PT.Res.HHnew.Thermal.SH.Biomass.WH.Biomass.Solar.Solar</t>
  </si>
  <si>
    <t>EMI_per_sqm.kgCO2.PT.Res.HHnew.Thermal.SH.Biomass.WH.LPG.NoSolar.LPG</t>
  </si>
  <si>
    <t>EMI_per_sqm.kgCO2.PT.Res.HHnew.Thermal.SH.Biomass.WH.LPG.Solar</t>
  </si>
  <si>
    <t>EMI_per_sqm.kgCO2.PT.Res.HHnew.Thermal.SH.Biomass.WH.LPG.Solar.LPG</t>
  </si>
  <si>
    <t>EMI_per_sqm.kgCO2.PT.Res.HHnew.Thermal.SH.Biomass.WH.LPG.Solar.Solar</t>
  </si>
  <si>
    <t>EMI_per_sqm.kgCO2.PT.Res.HHnew.Thermal.SH.Biomass.WH.Elc.NoSolar.Elec</t>
  </si>
  <si>
    <t>EMI_per_sqm.kgCO2.PT.Res.HHnew.Thermal.SH.Biomass.WH.Elc.Solar</t>
  </si>
  <si>
    <t>EMI_per_sqm.kgCO2.PT.Res.HHnew.Thermal.SH.Biomass.WH.Elc.Solar.Elec</t>
  </si>
  <si>
    <t>EMI_per_sqm.kgCO2.PT.Res.HHnew.Thermal.SH.Biomass.WH.Elc.Solar.Solar</t>
  </si>
  <si>
    <t>EMI_per_sqm.kgCO2.PT.Res.HHnew.Thermal.SH.Biomass.CO</t>
  </si>
  <si>
    <t>EMI_per_sqm.kgCO2.PT.Res.HHnew.Thermal.SH.Biomass.CO.Biomass.Biomass</t>
  </si>
  <si>
    <t>EMI_per_sqm.kgCO2.PT.Res.HHnew.Thermal.SH.Biomass.CO.LPG.LPG</t>
  </si>
  <si>
    <t>EMI_per_sqm.kgCO2.PT.Res.HHnew.Thermal.SH.Biomass.CO.Elc.Elec</t>
  </si>
  <si>
    <t>EMI_per_sqm.kgCO2.PT.Res.HHnew.Thermal.SH.Geo</t>
  </si>
  <si>
    <t>EMI_per_sqm.kgCO2.PT.Res.HHnew.Thermal.SH.Geo.SH</t>
  </si>
  <si>
    <t>EMI_per_sqm.kgCO2.PT.Res.HHnew.Thermal.SH.Geo.SH.Geo</t>
  </si>
  <si>
    <t>EMI_per_sqm.kgCO2.PT.Res.HHnew.Thermal.SH.Geo.SH.Elec</t>
  </si>
  <si>
    <t>EMI_per_sqm.kgCO2.PT.Res.HHnew.Thermal.SH.Geo.SC</t>
  </si>
  <si>
    <t>EMI_per_sqm.kgCO2.PT.Res.HHnew.Thermal.SH.Geo.SC.AC.Elec</t>
  </si>
  <si>
    <t>EMI_per_sqm.kgCO2.PT.Res.HHnew.Thermal.SH.Geo.WH</t>
  </si>
  <si>
    <t>EMI_per_sqm.kgCO2.PT.Res.HHnew.Thermal.SH.Geo.WH.Geo.NoSolar.Geo</t>
  </si>
  <si>
    <t>EMI_per_sqm.kgCO2.PT.Res.HHnew.Thermal.SH.Geo.WH.Geo.Solar</t>
  </si>
  <si>
    <t>EMI_per_sqm.kgCO2.PT.Res.HHnew.Thermal.SH.Geo.WH.Geo.Solar.Geo</t>
  </si>
  <si>
    <t>EMI_per_sqm.kgCO2.PT.Res.HHnew.Thermal.SH.Geo.WH.Geo.Solar.Solar</t>
  </si>
  <si>
    <t>EMI_per_sqm.kgCO2.PT.Res.HHnew.Thermal.SH.Geo.WH.Elc.NoSolar.Elec</t>
  </si>
  <si>
    <t>EMI_per_sqm.kgCO2.PT.Res.HHnew.Thermal.SH.Geo.WH.Elc.Solar</t>
  </si>
  <si>
    <t>EMI_per_sqm.kgCO2.PT.Res.HHnew.Thermal.SH.Geo.WH.Elc.Solar.Elec</t>
  </si>
  <si>
    <t>EMI_per_sqm.kgCO2.PT.Res.HHnew.Thermal.SH.Geo.WH.Elc.Solar.Solar</t>
  </si>
  <si>
    <t>EMI_per_sqm.kgCO2.PT.Res.HHnew.Thermal.SH.Geo.CO</t>
  </si>
  <si>
    <t>EMI_per_sqm.kgCO2.PT.Res.HHnew.Thermal.SH.Geo.CO.LPG.LPG</t>
  </si>
  <si>
    <t>EMI_per_sqm.kgCO2.PT.Res.HHnew.Thermal.SH.Geo.CO.Elc.Elec</t>
  </si>
  <si>
    <t>EMI_per_sqm.kgCO2.PT.Res.HHnew.Thermal.SH.DistrHeat</t>
  </si>
  <si>
    <t>EMI_per_sqm.kgCO2.PT.Res.HHnew.Thermal.SH.DistrHeat.SH</t>
  </si>
  <si>
    <t>EMI_per_sqm.kgCO2.PT.Res.HHnew.Thermal.SH.DistrHeat.SH.Steam_Distr</t>
  </si>
  <si>
    <t>EMI_per_sqm.kgCO2.PT.Res.HHnew.Thermal.SH.DistrHeat.SH.Elec</t>
  </si>
  <si>
    <t>EMI_per_sqm.kgCO2.PT.Res.HHnew.Thermal.SH.DistrHeat.SC</t>
  </si>
  <si>
    <t>EMI_per_sqm.kgCO2.PT.Res.HHnew.Thermal.SH.DistrHeat.SC.AC.Elec</t>
  </si>
  <si>
    <t>EMI_per_sqm.kgCO2.PT.Res.HHnew.Thermal.SH.DistrHeat.WH</t>
  </si>
  <si>
    <t>EMI_per_sqm.kgCO2.PT.Res.HHnew.Thermal.SH.DistrHeat.WH.DistrHeat.NoSolar.Steam_Distr</t>
  </si>
  <si>
    <t>EMI_per_sqm.kgCO2.PT.Res.HHnew.Thermal.SH.DistrHeat.WH.DistrHeat.Solar</t>
  </si>
  <si>
    <t>EMI_per_sqm.kgCO2.PT.Res.HHnew.Thermal.SH.DistrHeat.WH.DistrHeat.Solar.Steam_Distr</t>
  </si>
  <si>
    <t>EMI_per_sqm.kgCO2.PT.Res.HHnew.Thermal.SH.DistrHeat.WH.DistrHeat.Solar.Solar</t>
  </si>
  <si>
    <t>EMI_per_sqm.kgCO2.PT.Res.HHnew.Thermal.SH.DistrHeat.WH.Elc.NoSolar.Elec</t>
  </si>
  <si>
    <t>EMI_per_sqm.kgCO2.PT.Res.HHnew.Thermal.SH.DistrHeat.WH.Elc.Solar</t>
  </si>
  <si>
    <t>EMI_per_sqm.kgCO2.PT.Res.HHnew.Thermal.SH.DistrHeat.WH.Elc.Solar.Elec</t>
  </si>
  <si>
    <t>EMI_per_sqm.kgCO2.PT.Res.HHnew.Thermal.SH.DistrHeat.WH.Elc.Solar.Solar</t>
  </si>
  <si>
    <t>EMI_per_sqm.kgCO2.PT.Res.HHnew.Thermal.SH.DistrHeat.CO</t>
  </si>
  <si>
    <t>EMI_per_sqm.kgCO2.PT.Res.HHnew.Thermal.SH.DistrHeat.CO.LPG.LPG</t>
  </si>
  <si>
    <t>EMI_per_sqm.kgCO2.PT.Res.HHnew.Thermal.SH.DistrHeat.CO.Elc.Elec</t>
  </si>
  <si>
    <t>EMI_per_sqm.kgCO2.PT.Res.HHnew.Thermal.SH.AdvElc</t>
  </si>
  <si>
    <t>EMI_per_sqm.kgCO2.PT.Res.HHnew.Thermal.SH.AdvElc.SH</t>
  </si>
  <si>
    <t>EMI_per_sqm.kgCO2.PT.Res.HHnew.Thermal.SH.AdvElc.SH.Elec</t>
  </si>
  <si>
    <t>EMI_per_sqm.kgCO2.PT.Res.HHnew.Thermal.SH.AdvElc.SC</t>
  </si>
  <si>
    <t>EMI_per_sqm.kgCO2.PT.Res.HHnew.Thermal.SH.AdvElc.SC.AC.Elec</t>
  </si>
  <si>
    <t>EMI_per_sqm.kgCO2.PT.Res.HHnew.Thermal.SH.AdvElc.WH</t>
  </si>
  <si>
    <t>EMI_per_sqm.kgCO2.PT.Res.HHnew.Thermal.SH.AdvElc.WH.LPG.NoSolar.LPG</t>
  </si>
  <si>
    <t>EMI_per_sqm.kgCO2.PT.Res.HHnew.Thermal.SH.AdvElc.WH.LPG.Solar</t>
  </si>
  <si>
    <t>EMI_per_sqm.kgCO2.PT.Res.HHnew.Thermal.SH.AdvElc.WH.LPG.Solar.LPG</t>
  </si>
  <si>
    <t>EMI_per_sqm.kgCO2.PT.Res.HHnew.Thermal.SH.AdvElc.WH.LPG.Solar.Solar</t>
  </si>
  <si>
    <t>EMI_per_sqm.kgCO2.PT.Res.HHnew.Thermal.SH.AdvElc.WH.Elc.NoSolar.Elec</t>
  </si>
  <si>
    <t>EMI_per_sqm.kgCO2.PT.Res.HHnew.Thermal.SH.AdvElc.WH.Elc.Solar</t>
  </si>
  <si>
    <t>EMI_per_sqm.kgCO2.PT.Res.HHnew.Thermal.SH.AdvElc.WH.Elc.Solar.Elec</t>
  </si>
  <si>
    <t>EMI_per_sqm.kgCO2.PT.Res.HHnew.Thermal.SH.AdvElc.WH.Elc.Solar.Solar</t>
  </si>
  <si>
    <t>EMI_per_sqm.kgCO2.PT.Res.HHnew.Thermal.SH.AdvElc.CO</t>
  </si>
  <si>
    <t>EMI_per_sqm.kgCO2.PT.Res.HHnew.Thermal.SH.AdvElc.CO.LPG.LPG</t>
  </si>
  <si>
    <t>EMI_per_sqm.kgCO2.PT.Res.HHnew.Thermal.SH.AdvElc.CO.Elc.Elec</t>
  </si>
  <si>
    <t>EMI_per_sqm.kgCO2.PT.Res.HHnew.Thermal.SH.ConvElc</t>
  </si>
  <si>
    <t>EMI_per_sqm.kgCO2.PT.Res.HHnew.Thermal.SH.ConvElc.SH</t>
  </si>
  <si>
    <t>EMI_per_sqm.kgCO2.PT.Res.HHnew.Thermal.SH.ConvElc.SH.Elec</t>
  </si>
  <si>
    <t>EMI_per_sqm.kgCO2.PT.Res.HHnew.Thermal.SH.ConvElc.SC</t>
  </si>
  <si>
    <t>EMI_per_sqm.kgCO2.PT.Res.HHnew.Thermal.SH.ConvElc.SC.AC.Elec</t>
  </si>
  <si>
    <t>EMI_per_sqm.kgCO2.PT.Res.HHnew.Thermal.SH.ConvElc.WH</t>
  </si>
  <si>
    <t>EMI_per_sqm.kgCO2.PT.Res.HHnew.Thermal.SH.ConvElc.WH.LPG.NoSolar.LPG</t>
  </si>
  <si>
    <t>EMI_per_sqm.kgCO2.PT.Res.HHnew.Thermal.SH.ConvElc.WH.LPG.Solar</t>
  </si>
  <si>
    <t>EMI_per_sqm.kgCO2.PT.Res.HHnew.Thermal.SH.ConvElc.WH.LPG.Solar.LPG</t>
  </si>
  <si>
    <t>EMI_per_sqm.kgCO2.PT.Res.HHnew.Thermal.SH.ConvElc.WH.LPG.Solar.Solar</t>
  </si>
  <si>
    <t>EMI_per_sqm.kgCO2.PT.Res.HHnew.Thermal.SH.ConvElc.WH.Elc.NoSolar.Elec</t>
  </si>
  <si>
    <t>EMI_per_sqm.kgCO2.PT.Res.HHnew.Thermal.SH.ConvElc.WH.Elc.Solar</t>
  </si>
  <si>
    <t>EMI_per_sqm.kgCO2.PT.Res.HHnew.Thermal.SH.ConvElc.WH.Elc.Solar.Elec</t>
  </si>
  <si>
    <t>EMI_per_sqm.kgCO2.PT.Res.HHnew.Thermal.SH.ConvElc.WH.Elc.Solar.Solar</t>
  </si>
  <si>
    <t>EMI_per_sqm.kgCO2.PT.Res.HHnew.Thermal.SH.ConvElc.CO</t>
  </si>
  <si>
    <t>EMI_per_sqm.kgCO2.PT.Res.HHnew.Thermal.SH.ConvElc.CO.LPG.LPG</t>
  </si>
  <si>
    <t>EMI_per_sqm.kgCO2.PT.Res.HHnew.Thermal.SH.ConvElc.CO.Elc.Elec</t>
  </si>
  <si>
    <t>PT - Household type: Solids</t>
  </si>
  <si>
    <t>PT - Household type: LPG</t>
  </si>
  <si>
    <t>PT - Household type: Diesel oil</t>
  </si>
  <si>
    <t>PT - Household type: Gas</t>
  </si>
  <si>
    <t>PT - Household type: Biomass</t>
  </si>
  <si>
    <t>PT - Household type: Geothermal</t>
  </si>
  <si>
    <t>PT - Household type: Distributed heat</t>
  </si>
  <si>
    <t>PT - Household type: Advanced electric heating</t>
  </si>
  <si>
    <t>PT - Household type: Conventional electric heating</t>
  </si>
  <si>
    <t>PT - Residential / specific electric uses</t>
  </si>
  <si>
    <t>PT - Refrigerators and freezers</t>
  </si>
  <si>
    <t>PT - Washing machines</t>
  </si>
  <si>
    <t>PT - Clothes dryers</t>
  </si>
  <si>
    <t>PT - Dishwashers</t>
  </si>
  <si>
    <t>PT - TV and multimedia</t>
  </si>
  <si>
    <t>PT - ICT equipment</t>
  </si>
  <si>
    <t>PT - Lighting</t>
  </si>
  <si>
    <t>PT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</si>
</sst>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45432.788217592592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111623.84490937508</v>
      </c>
      <c r="C3" s="182">
        <v>112617.19884848005</v>
      </c>
      <c r="D3" s="182">
        <v>114062.88280930993</v>
      </c>
      <c r="E3" s="182">
        <v>113699.10435993149</v>
      </c>
      <c r="F3" s="182">
        <v>116605.63380281691</v>
      </c>
      <c r="G3" s="182">
        <v>118444.19195139766</v>
      </c>
      <c r="H3" s="182">
        <v>120240.41207099265</v>
      </c>
      <c r="I3" s="182">
        <v>123257.80632304044</v>
      </c>
      <c r="J3" s="182">
        <v>124947.41833508956</v>
      </c>
      <c r="K3" s="182">
        <v>122058.88357599528</v>
      </c>
      <c r="L3" s="182">
        <v>124934.63604038954</v>
      </c>
      <c r="M3" s="182">
        <v>120361.84074027967</v>
      </c>
      <c r="N3" s="182">
        <v>113961.0568252448</v>
      </c>
      <c r="O3" s="182">
        <v>112771.82375184518</v>
      </c>
      <c r="P3" s="182">
        <v>115457.54436228273</v>
      </c>
      <c r="Q3" s="182">
        <v>117810.3</v>
      </c>
      <c r="R3" s="182">
        <v>120825.80798479087</v>
      </c>
      <c r="S3" s="182">
        <v>123364.36753594931</v>
      </c>
      <c r="T3" s="182">
        <v>126591.18180683682</v>
      </c>
      <c r="U3" s="182">
        <v>130721.45910081771</v>
      </c>
      <c r="V3" s="182">
        <v>121542.69060078161</v>
      </c>
      <c r="W3" s="182">
        <v>127288.18748608325</v>
      </c>
      <c r="DA3" s="210" t="s">
        <v>221</v>
      </c>
    </row>
    <row r="4" spans="1:105" ht="12" customHeight="1" x14ac:dyDescent="0.25">
      <c r="A4" s="183" t="s">
        <v>90</v>
      </c>
      <c r="B4" s="36">
        <v>10249022</v>
      </c>
      <c r="C4" s="36">
        <v>10330774</v>
      </c>
      <c r="D4" s="36">
        <v>10394669</v>
      </c>
      <c r="E4" s="36">
        <v>10444592</v>
      </c>
      <c r="F4" s="36">
        <v>10473050</v>
      </c>
      <c r="G4" s="36">
        <v>10494672</v>
      </c>
      <c r="H4" s="36">
        <v>10511988</v>
      </c>
      <c r="I4" s="36">
        <v>10532588</v>
      </c>
      <c r="J4" s="36">
        <v>10553339</v>
      </c>
      <c r="K4" s="36">
        <v>10563014</v>
      </c>
      <c r="L4" s="36">
        <v>10573479</v>
      </c>
      <c r="M4" s="36">
        <v>10572721</v>
      </c>
      <c r="N4" s="36">
        <v>10542398</v>
      </c>
      <c r="O4" s="36">
        <v>10487289</v>
      </c>
      <c r="P4" s="36">
        <v>10427301</v>
      </c>
      <c r="Q4" s="36">
        <v>10374822</v>
      </c>
      <c r="R4" s="36">
        <v>10341330</v>
      </c>
      <c r="S4" s="36">
        <v>10309573</v>
      </c>
      <c r="T4" s="36">
        <v>10291027</v>
      </c>
      <c r="U4" s="36">
        <v>10276617</v>
      </c>
      <c r="V4" s="36">
        <v>10295909</v>
      </c>
      <c r="W4" s="36">
        <v>10298252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3593762</v>
      </c>
      <c r="C6" s="35">
        <v>3643473</v>
      </c>
      <c r="D6" s="35">
        <v>3687431</v>
      </c>
      <c r="E6" s="35">
        <v>3726920</v>
      </c>
      <c r="F6" s="35">
        <v>3759171</v>
      </c>
      <c r="G6" s="35">
        <v>3783227</v>
      </c>
      <c r="H6" s="35">
        <v>3828109</v>
      </c>
      <c r="I6" s="35">
        <v>3842608</v>
      </c>
      <c r="J6" s="35">
        <v>3869945</v>
      </c>
      <c r="K6" s="35">
        <v>3915128</v>
      </c>
      <c r="L6" s="35">
        <v>3926283</v>
      </c>
      <c r="M6" s="35">
        <v>4003302</v>
      </c>
      <c r="N6" s="35">
        <v>4046986</v>
      </c>
      <c r="O6" s="35">
        <v>4042902</v>
      </c>
      <c r="P6" s="35">
        <v>4105237</v>
      </c>
      <c r="Q6" s="35">
        <v>4123538</v>
      </c>
      <c r="R6" s="35">
        <v>4106962</v>
      </c>
      <c r="S6" s="35">
        <v>4132093</v>
      </c>
      <c r="T6" s="35">
        <v>4156311</v>
      </c>
      <c r="U6" s="35">
        <v>4182587</v>
      </c>
      <c r="V6" s="35">
        <v>4155777</v>
      </c>
      <c r="W6" s="35">
        <v>4152521</v>
      </c>
      <c r="DA6" s="59" t="s">
        <v>223</v>
      </c>
    </row>
    <row r="7" spans="1:105" ht="12" customHeight="1" x14ac:dyDescent="0.25">
      <c r="A7" s="185" t="s">
        <v>187</v>
      </c>
      <c r="B7" s="114">
        <v>366511.6952470016</v>
      </c>
      <c r="C7" s="114">
        <v>372510.15512973134</v>
      </c>
      <c r="D7" s="114">
        <v>377903.88493516634</v>
      </c>
      <c r="E7" s="114">
        <v>382871.3657494291</v>
      </c>
      <c r="F7" s="114">
        <v>387250.35568433005</v>
      </c>
      <c r="G7" s="114">
        <v>390755.04504545178</v>
      </c>
      <c r="H7" s="114">
        <v>396702.6167387609</v>
      </c>
      <c r="I7" s="114">
        <v>399334.34166180651</v>
      </c>
      <c r="J7" s="114">
        <v>403541.65198369278</v>
      </c>
      <c r="K7" s="114">
        <v>409950.03298762144</v>
      </c>
      <c r="L7" s="114">
        <v>412605.44112073508</v>
      </c>
      <c r="M7" s="114">
        <v>423455.97062034532</v>
      </c>
      <c r="N7" s="114">
        <v>430599.31040000002</v>
      </c>
      <c r="O7" s="114">
        <v>432153.27476860041</v>
      </c>
      <c r="P7" s="114">
        <v>441943.98382376158</v>
      </c>
      <c r="Q7" s="114">
        <v>446399.94387200102</v>
      </c>
      <c r="R7" s="114">
        <v>446976.75823738042</v>
      </c>
      <c r="S7" s="114">
        <v>452509.6999558328</v>
      </c>
      <c r="T7" s="114">
        <v>458051.94005654915</v>
      </c>
      <c r="U7" s="114">
        <v>463995.31754364003</v>
      </c>
      <c r="V7" s="114">
        <v>463886.77886046644</v>
      </c>
      <c r="W7" s="114">
        <v>466282.06235712755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131387</v>
      </c>
      <c r="D8" s="138">
        <v>126764</v>
      </c>
      <c r="E8" s="138">
        <v>123294</v>
      </c>
      <c r="F8" s="138">
        <v>116954</v>
      </c>
      <c r="G8" s="138">
        <v>109492</v>
      </c>
      <c r="H8" s="138">
        <v>130864</v>
      </c>
      <c r="I8" s="138">
        <v>101501</v>
      </c>
      <c r="J8" s="138">
        <v>114669</v>
      </c>
      <c r="K8" s="138">
        <v>133136</v>
      </c>
      <c r="L8" s="138">
        <v>100135</v>
      </c>
      <c r="M8" s="138">
        <v>166253</v>
      </c>
      <c r="N8" s="138">
        <v>134668</v>
      </c>
      <c r="O8" s="138">
        <v>91977</v>
      </c>
      <c r="P8" s="138">
        <v>154219</v>
      </c>
      <c r="Q8" s="138">
        <v>111602</v>
      </c>
      <c r="R8" s="138">
        <v>93717</v>
      </c>
      <c r="S8" s="138">
        <v>118471</v>
      </c>
      <c r="T8" s="138">
        <v>118129</v>
      </c>
      <c r="U8" s="138">
        <v>120738</v>
      </c>
      <c r="V8" s="138">
        <v>95059</v>
      </c>
      <c r="W8" s="138">
        <v>94449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14328.229416993354</v>
      </c>
      <c r="D9" s="39">
        <v>13838.742980103532</v>
      </c>
      <c r="E9" s="39">
        <v>13514.37752589111</v>
      </c>
      <c r="F9" s="39">
        <v>13017.469645718433</v>
      </c>
      <c r="G9" s="39">
        <v>12217.924459918688</v>
      </c>
      <c r="H9" s="39">
        <v>14716.490887381409</v>
      </c>
      <c r="I9" s="39">
        <v>11504.669350049837</v>
      </c>
      <c r="J9" s="39">
        <v>13113.909971309646</v>
      </c>
      <c r="K9" s="39">
        <v>15378.313662813582</v>
      </c>
      <c r="L9" s="39">
        <v>11730.079923587837</v>
      </c>
      <c r="M9" s="39">
        <v>19951.105612794996</v>
      </c>
      <c r="N9" s="39">
        <v>16422.3905571834</v>
      </c>
      <c r="O9" s="39">
        <v>11350.795643771706</v>
      </c>
      <c r="P9" s="39">
        <v>19161.546802923935</v>
      </c>
      <c r="Q9" s="39">
        <v>13971.311281359634</v>
      </c>
      <c r="R9" s="39">
        <v>11825.103596518682</v>
      </c>
      <c r="S9" s="39">
        <v>15052.270386949342</v>
      </c>
      <c r="T9" s="39">
        <v>15119.802502550756</v>
      </c>
      <c r="U9" s="39">
        <v>15577.133911813005</v>
      </c>
      <c r="V9" s="39">
        <v>12320.334956220708</v>
      </c>
      <c r="W9" s="39">
        <v>12359.778970793282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1263.95</v>
      </c>
      <c r="C11" s="41">
        <v>1246.56</v>
      </c>
      <c r="D11" s="41">
        <v>1137.33</v>
      </c>
      <c r="E11" s="41">
        <v>1220.4000000000001</v>
      </c>
      <c r="F11" s="41">
        <v>1344.48</v>
      </c>
      <c r="G11" s="41">
        <v>1338.02</v>
      </c>
      <c r="H11" s="41">
        <v>1189.3</v>
      </c>
      <c r="I11" s="41">
        <v>1236.5999999999999</v>
      </c>
      <c r="J11" s="41">
        <v>1267.83</v>
      </c>
      <c r="K11" s="41">
        <v>1153.8499999999999</v>
      </c>
      <c r="L11" s="41">
        <v>1298.28</v>
      </c>
      <c r="M11" s="41">
        <v>1089.29</v>
      </c>
      <c r="N11" s="41">
        <v>1347.73</v>
      </c>
      <c r="O11" s="41">
        <v>1336.17</v>
      </c>
      <c r="P11" s="41">
        <v>1138.56</v>
      </c>
      <c r="Q11" s="41">
        <v>1080.28</v>
      </c>
      <c r="R11" s="41">
        <v>1233.04</v>
      </c>
      <c r="S11" s="41">
        <v>1054.83</v>
      </c>
      <c r="T11" s="41">
        <v>1307.33</v>
      </c>
      <c r="U11" s="41">
        <v>1109.07</v>
      </c>
      <c r="V11" s="41">
        <v>1007.58</v>
      </c>
      <c r="W11" s="41">
        <v>1064.78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1209.5466666666669</v>
      </c>
      <c r="C12" s="187">
        <f t="shared" ref="C12:W12" si="0">AVERAGE($B11:$V11)</f>
        <v>1209.5466666666669</v>
      </c>
      <c r="D12" s="187">
        <f t="shared" si="0"/>
        <v>1209.5466666666669</v>
      </c>
      <c r="E12" s="187">
        <f t="shared" si="0"/>
        <v>1209.5466666666669</v>
      </c>
      <c r="F12" s="187">
        <f t="shared" si="0"/>
        <v>1209.5466666666669</v>
      </c>
      <c r="G12" s="187">
        <f t="shared" si="0"/>
        <v>1209.5466666666669</v>
      </c>
      <c r="H12" s="187">
        <f t="shared" si="0"/>
        <v>1209.5466666666669</v>
      </c>
      <c r="I12" s="187">
        <f t="shared" si="0"/>
        <v>1209.5466666666669</v>
      </c>
      <c r="J12" s="187">
        <f t="shared" si="0"/>
        <v>1209.5466666666669</v>
      </c>
      <c r="K12" s="187">
        <f t="shared" si="0"/>
        <v>1209.5466666666669</v>
      </c>
      <c r="L12" s="187">
        <f t="shared" si="0"/>
        <v>1209.5466666666669</v>
      </c>
      <c r="M12" s="187">
        <f t="shared" si="0"/>
        <v>1209.5466666666669</v>
      </c>
      <c r="N12" s="187">
        <f t="shared" si="0"/>
        <v>1209.5466666666669</v>
      </c>
      <c r="O12" s="187">
        <f t="shared" si="0"/>
        <v>1209.5466666666669</v>
      </c>
      <c r="P12" s="187">
        <f t="shared" si="0"/>
        <v>1209.5466666666669</v>
      </c>
      <c r="Q12" s="187">
        <f t="shared" si="0"/>
        <v>1209.5466666666669</v>
      </c>
      <c r="R12" s="187">
        <f t="shared" si="0"/>
        <v>1209.5466666666669</v>
      </c>
      <c r="S12" s="187">
        <f t="shared" si="0"/>
        <v>1209.5466666666669</v>
      </c>
      <c r="T12" s="187">
        <f t="shared" si="0"/>
        <v>1209.5466666666669</v>
      </c>
      <c r="U12" s="187">
        <f t="shared" si="0"/>
        <v>1209.5466666666669</v>
      </c>
      <c r="V12" s="187">
        <f t="shared" si="0"/>
        <v>1209.5466666666669</v>
      </c>
      <c r="W12" s="187">
        <f t="shared" si="0"/>
        <v>1209.5466666666669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1.0449782838749502</v>
      </c>
      <c r="C13" s="189">
        <f t="shared" si="1"/>
        <v>1.030600996516601</v>
      </c>
      <c r="D13" s="189">
        <f t="shared" si="1"/>
        <v>0.94029443538074853</v>
      </c>
      <c r="E13" s="189">
        <f t="shared" si="1"/>
        <v>1.008973058776842</v>
      </c>
      <c r="F13" s="189">
        <f t="shared" si="1"/>
        <v>1.111556946955333</v>
      </c>
      <c r="G13" s="189">
        <f t="shared" si="1"/>
        <v>1.1062161030027777</v>
      </c>
      <c r="H13" s="189">
        <f t="shared" si="1"/>
        <v>0.98326094624983451</v>
      </c>
      <c r="I13" s="189">
        <f t="shared" si="1"/>
        <v>1.0223665064597203</v>
      </c>
      <c r="J13" s="189">
        <f t="shared" si="1"/>
        <v>1.0481860972706025</v>
      </c>
      <c r="K13" s="189">
        <f t="shared" si="1"/>
        <v>0.95395244499316523</v>
      </c>
      <c r="L13" s="189">
        <f t="shared" si="1"/>
        <v>1.0733608183782353</v>
      </c>
      <c r="M13" s="189">
        <f t="shared" si="1"/>
        <v>0.9005770757088053</v>
      </c>
      <c r="N13" s="189">
        <f t="shared" si="1"/>
        <v>1.1142439040522067</v>
      </c>
      <c r="O13" s="189">
        <f t="shared" si="1"/>
        <v>1.1046866043476342</v>
      </c>
      <c r="P13" s="189">
        <f t="shared" si="1"/>
        <v>0.94131134529741156</v>
      </c>
      <c r="Q13" s="189">
        <f t="shared" si="1"/>
        <v>0.89312800388024149</v>
      </c>
      <c r="R13" s="189">
        <f t="shared" ref="R13:V13" si="2">R11/R12</f>
        <v>1.0194232549936062</v>
      </c>
      <c r="S13" s="189">
        <f t="shared" si="2"/>
        <v>0.8720870629216454</v>
      </c>
      <c r="T13" s="189">
        <f t="shared" si="2"/>
        <v>1.0808429604479912</v>
      </c>
      <c r="U13" s="189">
        <f t="shared" si="2"/>
        <v>0.91693030997839386</v>
      </c>
      <c r="V13" s="189">
        <f t="shared" si="2"/>
        <v>0.83302284051325004</v>
      </c>
      <c r="W13" s="189">
        <f t="shared" ref="W13" si="3">W11/W12</f>
        <v>0.88031328541822818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2.8518922510728313</v>
      </c>
      <c r="C17" s="14">
        <f t="shared" si="4"/>
        <v>2.8354193924313424</v>
      </c>
      <c r="D17" s="14">
        <f t="shared" si="4"/>
        <v>2.8189460358715865</v>
      </c>
      <c r="E17" s="14">
        <f t="shared" si="4"/>
        <v>2.8024728193790045</v>
      </c>
      <c r="F17" s="14">
        <f t="shared" si="4"/>
        <v>2.7859998919974642</v>
      </c>
      <c r="G17" s="14">
        <f t="shared" si="4"/>
        <v>2.774000079826032</v>
      </c>
      <c r="H17" s="14">
        <f t="shared" si="4"/>
        <v>2.7460001792007489</v>
      </c>
      <c r="I17" s="14">
        <f t="shared" si="4"/>
        <v>2.7409998625933221</v>
      </c>
      <c r="J17" s="14">
        <f t="shared" si="4"/>
        <v>2.7269997377223709</v>
      </c>
      <c r="K17" s="14">
        <f t="shared" si="4"/>
        <v>2.6979996567162043</v>
      </c>
      <c r="L17" s="14">
        <f t="shared" si="4"/>
        <v>2.6929997149976197</v>
      </c>
      <c r="M17" s="14">
        <f t="shared" si="4"/>
        <v>2.6410001044138065</v>
      </c>
      <c r="N17" s="14">
        <f t="shared" si="4"/>
        <v>2.6049998690383411</v>
      </c>
      <c r="O17" s="14">
        <f t="shared" si="4"/>
        <v>2.5940002997846596</v>
      </c>
      <c r="P17" s="14">
        <f t="shared" si="4"/>
        <v>2.5399997612805301</v>
      </c>
      <c r="Q17" s="14">
        <f t="shared" si="4"/>
        <v>2.5160000950639958</v>
      </c>
      <c r="R17" s="14">
        <f t="shared" ref="R17:V17" si="5">R4/R6</f>
        <v>2.5179999230574812</v>
      </c>
      <c r="S17" s="14">
        <f t="shared" si="5"/>
        <v>2.4950002335378221</v>
      </c>
      <c r="T17" s="14">
        <f t="shared" si="5"/>
        <v>2.4760002319364456</v>
      </c>
      <c r="U17" s="14">
        <f t="shared" si="5"/>
        <v>2.4570001771630809</v>
      </c>
      <c r="V17" s="14">
        <f t="shared" si="5"/>
        <v>2.4774931378656748</v>
      </c>
      <c r="W17" s="14">
        <f t="shared" ref="W17" si="6">W4/W6</f>
        <v>2.4799999807345947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35.760650650081693</v>
      </c>
      <c r="C18" s="94">
        <f t="shared" si="7"/>
        <v>36.058300678122606</v>
      </c>
      <c r="D18" s="94">
        <f t="shared" si="7"/>
        <v>36.355547726932564</v>
      </c>
      <c r="E18" s="94">
        <f t="shared" si="7"/>
        <v>36.657378837720913</v>
      </c>
      <c r="F18" s="94">
        <f t="shared" si="7"/>
        <v>36.975891042659974</v>
      </c>
      <c r="G18" s="94">
        <f t="shared" si="7"/>
        <v>37.233659617513702</v>
      </c>
      <c r="H18" s="94">
        <f t="shared" si="7"/>
        <v>37.738115448644052</v>
      </c>
      <c r="I18" s="94">
        <f t="shared" si="7"/>
        <v>37.914170919987235</v>
      </c>
      <c r="J18" s="94">
        <f t="shared" si="7"/>
        <v>38.238291405562997</v>
      </c>
      <c r="K18" s="94">
        <f t="shared" si="7"/>
        <v>38.809948844867705</v>
      </c>
      <c r="L18" s="94">
        <f t="shared" si="7"/>
        <v>39.02267561327119</v>
      </c>
      <c r="M18" s="94">
        <f t="shared" si="7"/>
        <v>40.051749272523637</v>
      </c>
      <c r="N18" s="94">
        <f t="shared" si="7"/>
        <v>40.84453180386474</v>
      </c>
      <c r="O18" s="94">
        <f t="shared" si="7"/>
        <v>41.207339167310103</v>
      </c>
      <c r="P18" s="94">
        <f t="shared" si="7"/>
        <v>42.383353451076324</v>
      </c>
      <c r="Q18" s="94">
        <f t="shared" si="7"/>
        <v>43.027238816434732</v>
      </c>
      <c r="R18" s="94">
        <f t="shared" ref="R18:V18" si="8">R7*1000/R4</f>
        <v>43.222366778487917</v>
      </c>
      <c r="S18" s="94">
        <f t="shared" si="8"/>
        <v>43.892186413135903</v>
      </c>
      <c r="T18" s="94">
        <f t="shared" si="8"/>
        <v>44.509837556207863</v>
      </c>
      <c r="U18" s="94">
        <f t="shared" si="8"/>
        <v>45.150589687602448</v>
      </c>
      <c r="V18" s="94">
        <f t="shared" si="8"/>
        <v>45.055446669202922</v>
      </c>
      <c r="W18" s="94">
        <f t="shared" ref="W18" si="9">W7*1000/W4</f>
        <v>45.277787177583882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101.98552248229059</v>
      </c>
      <c r="C19" s="15">
        <f t="shared" si="10"/>
        <v>102.24040500086905</v>
      </c>
      <c r="D19" s="15">
        <f t="shared" si="10"/>
        <v>102.48432714677681</v>
      </c>
      <c r="E19" s="15">
        <f t="shared" si="10"/>
        <v>102.73130782239198</v>
      </c>
      <c r="F19" s="15">
        <f t="shared" si="10"/>
        <v>103.0148284513607</v>
      </c>
      <c r="G19" s="15">
        <f t="shared" si="10"/>
        <v>103.28617475119832</v>
      </c>
      <c r="H19" s="15">
        <f t="shared" si="10"/>
        <v>103.62887178467513</v>
      </c>
      <c r="I19" s="15">
        <f t="shared" si="10"/>
        <v>103.92273728202474</v>
      </c>
      <c r="J19" s="15">
        <f t="shared" si="10"/>
        <v>104.27581063392186</v>
      </c>
      <c r="K19" s="15">
        <f t="shared" si="10"/>
        <v>104.70922866062654</v>
      </c>
      <c r="L19" s="15">
        <f t="shared" si="10"/>
        <v>105.08805430498388</v>
      </c>
      <c r="M19" s="15">
        <f t="shared" si="10"/>
        <v>105.77667401069051</v>
      </c>
      <c r="N19" s="15">
        <f t="shared" si="10"/>
        <v>106.4</v>
      </c>
      <c r="O19" s="15">
        <f t="shared" si="10"/>
        <v>106.89185015333055</v>
      </c>
      <c r="P19" s="15">
        <f t="shared" si="10"/>
        <v>107.6537076480022</v>
      </c>
      <c r="Q19" s="15">
        <f t="shared" si="10"/>
        <v>108.25653695249105</v>
      </c>
      <c r="R19" s="15">
        <f t="shared" ref="R19:V19" si="11">R7*1000/R6</f>
        <v>108.83391622259481</v>
      </c>
      <c r="S19" s="15">
        <f t="shared" si="11"/>
        <v>109.5110153512597</v>
      </c>
      <c r="T19" s="15">
        <f t="shared" si="11"/>
        <v>110.20636811262419</v>
      </c>
      <c r="U19" s="15">
        <f t="shared" si="11"/>
        <v>110.9350068614568</v>
      </c>
      <c r="V19" s="15">
        <f t="shared" si="11"/>
        <v>111.62455994642312</v>
      </c>
      <c r="W19" s="15">
        <f t="shared" ref="W19" si="12">W7*1000/W6</f>
        <v>112.2889113281131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38.461199530891541</v>
      </c>
      <c r="D20" s="4">
        <f t="shared" si="13"/>
        <v>38.727008123056812</v>
      </c>
      <c r="E20" s="4">
        <f t="shared" si="13"/>
        <v>39.112240537895943</v>
      </c>
      <c r="F20" s="4">
        <f t="shared" si="13"/>
        <v>39.951252425318437</v>
      </c>
      <c r="G20" s="4">
        <f t="shared" si="13"/>
        <v>40.226160094795191</v>
      </c>
      <c r="H20" s="4">
        <f t="shared" si="13"/>
        <v>40.952791827182629</v>
      </c>
      <c r="I20" s="4">
        <f t="shared" si="13"/>
        <v>41.351836934833258</v>
      </c>
      <c r="J20" s="4">
        <f t="shared" si="13"/>
        <v>41.937358921014841</v>
      </c>
      <c r="K20" s="4">
        <f t="shared" si="13"/>
        <v>42.812572075245399</v>
      </c>
      <c r="L20" s="4">
        <f t="shared" si="13"/>
        <v>43.498948773377499</v>
      </c>
      <c r="M20" s="4">
        <f t="shared" si="13"/>
        <v>45.439030694283005</v>
      </c>
      <c r="N20" s="4">
        <f t="shared" si="13"/>
        <v>46.812761406467317</v>
      </c>
      <c r="O20" s="4">
        <f t="shared" si="13"/>
        <v>47.574807834813619</v>
      </c>
      <c r="P20" s="4">
        <f t="shared" si="13"/>
        <v>48.916908896770714</v>
      </c>
      <c r="Q20" s="4">
        <f t="shared" si="13"/>
        <v>49.757040161762497</v>
      </c>
      <c r="R20" s="4">
        <f t="shared" ref="R20:V20" si="14">IF(SUM(R21)=0,"",R21/R17)</f>
        <v>50.110745502335703</v>
      </c>
      <c r="S20" s="4">
        <f t="shared" si="14"/>
        <v>50.92363142275584</v>
      </c>
      <c r="T20" s="4">
        <f t="shared" si="14"/>
        <v>51.693853750436453</v>
      </c>
      <c r="U20" s="4">
        <f t="shared" si="14"/>
        <v>52.50956107328647</v>
      </c>
      <c r="V20" s="4">
        <f t="shared" si="14"/>
        <v>52.313865770502936</v>
      </c>
      <c r="W20" s="4">
        <f t="shared" ref="W20" si="15">IF(SUM(W21)=0,"",W21/W17)</f>
        <v>52.766909991396027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109.05363100606112</v>
      </c>
      <c r="D21" s="3">
        <f t="shared" si="16"/>
        <v>109.16934602965773</v>
      </c>
      <c r="E21" s="3">
        <f t="shared" si="16"/>
        <v>109.61099101246704</v>
      </c>
      <c r="F21" s="3">
        <f t="shared" si="16"/>
        <v>111.30418494210059</v>
      </c>
      <c r="G21" s="3">
        <f t="shared" si="16"/>
        <v>111.58737131405661</v>
      </c>
      <c r="H21" s="3">
        <f t="shared" si="16"/>
        <v>112.45637369621446</v>
      </c>
      <c r="I21" s="3">
        <f t="shared" si="16"/>
        <v>113.34537935635942</v>
      </c>
      <c r="J21" s="3">
        <f t="shared" si="16"/>
        <v>114.36316677837641</v>
      </c>
      <c r="K21" s="3">
        <f t="shared" si="16"/>
        <v>115.50830476214985</v>
      </c>
      <c r="L21" s="3">
        <f t="shared" si="16"/>
        <v>117.14265664940167</v>
      </c>
      <c r="M21" s="3">
        <f t="shared" si="16"/>
        <v>120.00448480806358</v>
      </c>
      <c r="N21" s="3">
        <f t="shared" si="16"/>
        <v>121.94723733317046</v>
      </c>
      <c r="O21" s="3">
        <f t="shared" si="16"/>
        <v>123.4090657857041</v>
      </c>
      <c r="P21" s="3">
        <f t="shared" si="16"/>
        <v>124.24893692037905</v>
      </c>
      <c r="Q21" s="3">
        <f t="shared" si="16"/>
        <v>125.18871777709749</v>
      </c>
      <c r="R21" s="3">
        <f t="shared" ref="R21:V21" si="17">IF(SUM(R9)=0,"",R9*1000/R8)</f>
        <v>126.17885331923432</v>
      </c>
      <c r="S21" s="3">
        <f t="shared" si="17"/>
        <v>127.05447229236979</v>
      </c>
      <c r="T21" s="3">
        <f t="shared" si="17"/>
        <v>127.99399387576935</v>
      </c>
      <c r="U21" s="3">
        <f t="shared" si="17"/>
        <v>129.01600085982048</v>
      </c>
      <c r="V21" s="3">
        <f t="shared" si="17"/>
        <v>129.60724346164704</v>
      </c>
      <c r="W21" s="3">
        <f t="shared" ref="W21" si="18">IF(SUM(W9)=0,"",W9*1000/W8)</f>
        <v>130.86193576208623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10891.170387708707</v>
      </c>
      <c r="C22" s="13">
        <f t="shared" si="19"/>
        <v>10901.138564107594</v>
      </c>
      <c r="D22" s="13">
        <f t="shared" si="19"/>
        <v>10973.209710603573</v>
      </c>
      <c r="E22" s="13">
        <f t="shared" si="19"/>
        <v>10885.930667270823</v>
      </c>
      <c r="F22" s="13">
        <f t="shared" si="19"/>
        <v>11133.875404282126</v>
      </c>
      <c r="G22" s="13">
        <f t="shared" si="19"/>
        <v>11286.126136328763</v>
      </c>
      <c r="H22" s="13">
        <f t="shared" si="19"/>
        <v>11438.408421983801</v>
      </c>
      <c r="I22" s="13">
        <f t="shared" si="19"/>
        <v>11702.518537992793</v>
      </c>
      <c r="J22" s="13">
        <f t="shared" si="19"/>
        <v>11839.610035751677</v>
      </c>
      <c r="K22" s="13">
        <f t="shared" si="19"/>
        <v>11555.308321658504</v>
      </c>
      <c r="L22" s="13">
        <f t="shared" si="19"/>
        <v>11815.849451291249</v>
      </c>
      <c r="M22" s="13">
        <f t="shared" si="19"/>
        <v>11384.187735615049</v>
      </c>
      <c r="N22" s="13">
        <f t="shared" si="19"/>
        <v>10809.785100623672</v>
      </c>
      <c r="O22" s="13">
        <f t="shared" si="19"/>
        <v>10753.191196680589</v>
      </c>
      <c r="P22" s="13">
        <f t="shared" si="19"/>
        <v>11072.620265041043</v>
      </c>
      <c r="Q22" s="13">
        <f t="shared" si="19"/>
        <v>11355.404458987345</v>
      </c>
      <c r="R22" s="13">
        <f t="shared" ref="R22:V22" si="20">R3*1000000/R4</f>
        <v>11683.778390670335</v>
      </c>
      <c r="S22" s="13">
        <f t="shared" si="20"/>
        <v>11966.001650693905</v>
      </c>
      <c r="T22" s="13">
        <f t="shared" si="20"/>
        <v>12301.122308476775</v>
      </c>
      <c r="U22" s="13">
        <f t="shared" si="20"/>
        <v>12720.281304715132</v>
      </c>
      <c r="V22" s="13">
        <f t="shared" si="20"/>
        <v>11804.949966125538</v>
      </c>
      <c r="W22" s="13">
        <f t="shared" ref="W22" si="21">W3*1000000/W4</f>
        <v>12360.1740845032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31060.444433820347</v>
      </c>
      <c r="C23" s="46">
        <f t="shared" si="22"/>
        <v>30909.299684251826</v>
      </c>
      <c r="D23" s="46">
        <f t="shared" si="22"/>
        <v>30932.886014493542</v>
      </c>
      <c r="E23" s="46">
        <f t="shared" si="22"/>
        <v>30507.524808670831</v>
      </c>
      <c r="F23" s="46">
        <f t="shared" si="22"/>
        <v>31018.975673843226</v>
      </c>
      <c r="G23" s="46">
        <f t="shared" si="22"/>
        <v>31307.714803102659</v>
      </c>
      <c r="H23" s="46">
        <f t="shared" si="22"/>
        <v>31409.871576538873</v>
      </c>
      <c r="I23" s="46">
        <f t="shared" si="22"/>
        <v>32076.601704634049</v>
      </c>
      <c r="J23" s="46">
        <f t="shared" si="22"/>
        <v>32286.613462229972</v>
      </c>
      <c r="K23" s="46">
        <f t="shared" si="22"/>
        <v>31176.217885084545</v>
      </c>
      <c r="L23" s="46">
        <f t="shared" si="22"/>
        <v>31820.079204782116</v>
      </c>
      <c r="M23" s="46">
        <f t="shared" si="22"/>
        <v>30065.640998425719</v>
      </c>
      <c r="N23" s="46">
        <f t="shared" si="22"/>
        <v>28159.488771457276</v>
      </c>
      <c r="O23" s="46">
        <f t="shared" si="22"/>
        <v>27893.781187831213</v>
      </c>
      <c r="P23" s="46">
        <f t="shared" si="22"/>
        <v>28124.452829954211</v>
      </c>
      <c r="Q23" s="46">
        <f t="shared" si="22"/>
        <v>28570.198698302283</v>
      </c>
      <c r="R23" s="46">
        <f t="shared" ref="R23:V23" si="23">R3*1000000/R6</f>
        <v>29419.753088728568</v>
      </c>
      <c r="S23" s="46">
        <f t="shared" si="23"/>
        <v>29855.176912995255</v>
      </c>
      <c r="T23" s="46">
        <f t="shared" si="23"/>
        <v>30457.581688867082</v>
      </c>
      <c r="U23" s="46">
        <f t="shared" si="23"/>
        <v>31253.733419249307</v>
      </c>
      <c r="V23" s="46">
        <f t="shared" si="23"/>
        <v>29246.682533923649</v>
      </c>
      <c r="W23" s="46">
        <f t="shared" ref="W23" si="24">W3*1000000/W6</f>
        <v>30653.231491444174</v>
      </c>
      <c r="DA23" s="11"/>
    </row>
    <row r="24" spans="1:105" ht="12" customHeight="1" x14ac:dyDescent="0.25">
      <c r="A24" s="180" t="s">
        <v>191</v>
      </c>
      <c r="B24" s="15">
        <v>0.94962287336296836</v>
      </c>
      <c r="C24" s="15">
        <v>0.93339282864208306</v>
      </c>
      <c r="D24" s="15">
        <v>0.92986921184600879</v>
      </c>
      <c r="E24" s="15">
        <v>0.91204446537765949</v>
      </c>
      <c r="F24" s="15">
        <v>0.91604409487732619</v>
      </c>
      <c r="G24" s="15">
        <v>0.91035639778181843</v>
      </c>
      <c r="H24" s="15">
        <v>0.90054217621246124</v>
      </c>
      <c r="I24" s="15">
        <v>0.90736205143279214</v>
      </c>
      <c r="J24" s="15">
        <v>0.91886289904760288</v>
      </c>
      <c r="K24" s="15">
        <v>0.90414227749254927</v>
      </c>
      <c r="L24" s="15">
        <v>0.92045777759621084</v>
      </c>
      <c r="M24" s="15">
        <v>0.86858600394093055</v>
      </c>
      <c r="N24" s="15">
        <v>0.82673462998603409</v>
      </c>
      <c r="O24" s="15">
        <v>0.82812386655975745</v>
      </c>
      <c r="P24" s="15">
        <v>0.83331078017324312</v>
      </c>
      <c r="Q24" s="15">
        <v>0.83520370599263072</v>
      </c>
      <c r="R24" s="15">
        <v>0.8452763957208691</v>
      </c>
      <c r="S24" s="15">
        <v>0.84296284637095131</v>
      </c>
      <c r="T24" s="15">
        <v>0.84807179152629808</v>
      </c>
      <c r="U24" s="15">
        <v>0.86039745972521398</v>
      </c>
      <c r="V24" s="15">
        <v>0.86913847193851645</v>
      </c>
      <c r="W24" s="15">
        <v>0.87258294520747726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2849.7281381804187</v>
      </c>
      <c r="C28" s="22">
        <v>2908.5991601524402</v>
      </c>
      <c r="D28" s="22">
        <v>3000.2266552020628</v>
      </c>
      <c r="E28" s="22">
        <v>3155.0637629249231</v>
      </c>
      <c r="F28" s="22">
        <v>3229.7490397956008</v>
      </c>
      <c r="G28" s="22">
        <v>3247.3841546302256</v>
      </c>
      <c r="H28" s="22">
        <v>3213.9353396388647</v>
      </c>
      <c r="I28" s="22">
        <v>3241.8840068787608</v>
      </c>
      <c r="J28" s="22">
        <v>3166.1949269131555</v>
      </c>
      <c r="K28" s="22">
        <v>3255.1411865864138</v>
      </c>
      <c r="L28" s="22">
        <v>2922.7846947549442</v>
      </c>
      <c r="M28" s="22">
        <v>2777.1293207222698</v>
      </c>
      <c r="N28" s="22">
        <v>2694.957953568357</v>
      </c>
      <c r="O28" s="22">
        <v>2634.8082545141879</v>
      </c>
      <c r="P28" s="22">
        <v>2565.4342218400684</v>
      </c>
      <c r="Q28" s="22">
        <v>2538.4194325021494</v>
      </c>
      <c r="R28" s="22">
        <v>2604.8955288048146</v>
      </c>
      <c r="S28" s="22">
        <v>2580.1119518486676</v>
      </c>
      <c r="T28" s="22">
        <v>2647.0582115219258</v>
      </c>
      <c r="U28" s="22">
        <v>2649.5013757523643</v>
      </c>
      <c r="V28" s="22">
        <v>2759.078331900258</v>
      </c>
      <c r="W28" s="22">
        <v>2754.5564918314703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723.61988366623177</v>
      </c>
      <c r="C30" s="98">
        <v>712.47800795983528</v>
      </c>
      <c r="D30" s="98">
        <v>711.99699054170242</v>
      </c>
      <c r="E30" s="98">
        <v>815.88113179852724</v>
      </c>
      <c r="F30" s="98">
        <v>807.0156778007605</v>
      </c>
      <c r="G30" s="98">
        <v>729.92215978929744</v>
      </c>
      <c r="H30" s="98">
        <v>682.50077386070507</v>
      </c>
      <c r="I30" s="98">
        <v>652.35503009458284</v>
      </c>
      <c r="J30" s="98">
        <v>600.56251074806528</v>
      </c>
      <c r="K30" s="98">
        <v>588.37661220980215</v>
      </c>
      <c r="L30" s="98">
        <v>633.32261392949272</v>
      </c>
      <c r="M30" s="98">
        <v>588.17592433361983</v>
      </c>
      <c r="N30" s="98">
        <v>532.60249355116071</v>
      </c>
      <c r="O30" s="98">
        <v>515.32794496990539</v>
      </c>
      <c r="P30" s="98">
        <v>468.35288048151324</v>
      </c>
      <c r="Q30" s="98">
        <v>433.48142734307822</v>
      </c>
      <c r="R30" s="98">
        <v>430.11367153912295</v>
      </c>
      <c r="S30" s="98">
        <v>428.62312983662946</v>
      </c>
      <c r="T30" s="98">
        <v>420.96397248495271</v>
      </c>
      <c r="U30" s="98">
        <v>407.62269991401547</v>
      </c>
      <c r="V30" s="98">
        <v>449.75743766122099</v>
      </c>
      <c r="W30" s="98">
        <v>393.67884780739462</v>
      </c>
      <c r="DA30" s="63"/>
    </row>
    <row r="31" spans="1:105" ht="12" customHeight="1" x14ac:dyDescent="0.25">
      <c r="A31" s="97" t="s">
        <v>74</v>
      </c>
      <c r="B31" s="98">
        <v>694.79079965606195</v>
      </c>
      <c r="C31" s="98">
        <v>677.84462596732578</v>
      </c>
      <c r="D31" s="98">
        <v>677.84462596732578</v>
      </c>
      <c r="E31" s="98">
        <v>788.55924333619942</v>
      </c>
      <c r="F31" s="98">
        <v>780.81616509028368</v>
      </c>
      <c r="G31" s="98">
        <v>699.45760963026646</v>
      </c>
      <c r="H31" s="98">
        <v>648.60851246775576</v>
      </c>
      <c r="I31" s="98">
        <v>607.5761822871882</v>
      </c>
      <c r="J31" s="98">
        <v>543.85210662080817</v>
      </c>
      <c r="K31" s="98">
        <v>520.77962166809971</v>
      </c>
      <c r="L31" s="98">
        <v>554.83903697334483</v>
      </c>
      <c r="M31" s="98">
        <v>498.80576096302661</v>
      </c>
      <c r="N31" s="98">
        <v>465.84505588993977</v>
      </c>
      <c r="O31" s="98">
        <v>452.66070507308677</v>
      </c>
      <c r="P31" s="98">
        <v>409.81177987962161</v>
      </c>
      <c r="Q31" s="98">
        <v>379.04840928632842</v>
      </c>
      <c r="R31" s="98">
        <v>374.65365434221837</v>
      </c>
      <c r="S31" s="98">
        <v>380.82390369733452</v>
      </c>
      <c r="T31" s="98">
        <v>364.24574376612208</v>
      </c>
      <c r="U31" s="98">
        <v>359.33680137575237</v>
      </c>
      <c r="V31" s="98">
        <v>396.50885640584693</v>
      </c>
      <c r="W31" s="98">
        <v>343.5321582115219</v>
      </c>
      <c r="DA31" s="63" t="s">
        <v>232</v>
      </c>
    </row>
    <row r="32" spans="1:105" ht="12" customHeight="1" x14ac:dyDescent="0.25">
      <c r="A32" s="97" t="s">
        <v>201</v>
      </c>
      <c r="B32" s="98">
        <v>28.829084010169822</v>
      </c>
      <c r="C32" s="98">
        <v>34.633381992509499</v>
      </c>
      <c r="D32" s="98">
        <v>34.152364574376634</v>
      </c>
      <c r="E32" s="98">
        <v>27.32188846232782</v>
      </c>
      <c r="F32" s="98">
        <v>26.199512710476824</v>
      </c>
      <c r="G32" s="98">
        <v>30.464550159030978</v>
      </c>
      <c r="H32" s="98">
        <v>33.892261392949308</v>
      </c>
      <c r="I32" s="98">
        <v>44.778847807394641</v>
      </c>
      <c r="J32" s="98">
        <v>56.710404127257107</v>
      </c>
      <c r="K32" s="98">
        <v>67.596990541702439</v>
      </c>
      <c r="L32" s="98">
        <v>78.483576956147886</v>
      </c>
      <c r="M32" s="98">
        <v>89.370163370593218</v>
      </c>
      <c r="N32" s="98">
        <v>66.757437661220933</v>
      </c>
      <c r="O32" s="98">
        <v>62.667239896818614</v>
      </c>
      <c r="P32" s="98">
        <v>58.541100601891628</v>
      </c>
      <c r="Q32" s="98">
        <v>54.433018056749802</v>
      </c>
      <c r="R32" s="98">
        <v>55.460017196904573</v>
      </c>
      <c r="S32" s="98">
        <v>47.799226139294944</v>
      </c>
      <c r="T32" s="98">
        <v>56.71822871883063</v>
      </c>
      <c r="U32" s="98">
        <v>48.285898538263098</v>
      </c>
      <c r="V32" s="98">
        <v>53.248581255374063</v>
      </c>
      <c r="W32" s="98">
        <v>50.146689595872715</v>
      </c>
      <c r="DA32" s="63" t="s">
        <v>233</v>
      </c>
    </row>
    <row r="33" spans="1:105" ht="12" customHeight="1" x14ac:dyDescent="0.25">
      <c r="A33" s="73" t="s">
        <v>192</v>
      </c>
      <c r="B33" s="98">
        <v>99.247635425623372</v>
      </c>
      <c r="C33" s="98">
        <v>120.33533963886499</v>
      </c>
      <c r="D33" s="98">
        <v>146.51762682717111</v>
      </c>
      <c r="E33" s="98">
        <v>158.01805674978499</v>
      </c>
      <c r="F33" s="98">
        <v>181.2553740326741</v>
      </c>
      <c r="G33" s="98">
        <v>199.9355116079106</v>
      </c>
      <c r="H33" s="98">
        <v>202.6010318142734</v>
      </c>
      <c r="I33" s="98">
        <v>220.20636285468609</v>
      </c>
      <c r="J33" s="98">
        <v>229.90111779879621</v>
      </c>
      <c r="K33" s="98">
        <v>264.16595012897682</v>
      </c>
      <c r="L33" s="98">
        <v>299.01117798796213</v>
      </c>
      <c r="M33" s="98">
        <v>257.97506448839209</v>
      </c>
      <c r="N33" s="98">
        <v>257.80309544282028</v>
      </c>
      <c r="O33" s="98">
        <v>244.73344797936369</v>
      </c>
      <c r="P33" s="98">
        <v>258.14703353396379</v>
      </c>
      <c r="Q33" s="98">
        <v>262.88916595012893</v>
      </c>
      <c r="R33" s="98">
        <v>243.8402407566638</v>
      </c>
      <c r="S33" s="98">
        <v>250.73301805674981</v>
      </c>
      <c r="T33" s="98">
        <v>274.22553740326742</v>
      </c>
      <c r="U33" s="98">
        <v>285.26663800515911</v>
      </c>
      <c r="V33" s="98">
        <v>295.74729148753232</v>
      </c>
      <c r="W33" s="98">
        <v>287.759415305245</v>
      </c>
      <c r="DA33" s="63" t="s">
        <v>234</v>
      </c>
    </row>
    <row r="34" spans="1:105" ht="12" customHeight="1" x14ac:dyDescent="0.25">
      <c r="A34" s="73" t="s">
        <v>73</v>
      </c>
      <c r="B34" s="98">
        <v>1161.0776440240752</v>
      </c>
      <c r="C34" s="98">
        <v>1161.4598452278585</v>
      </c>
      <c r="D34" s="98">
        <v>1161.8419604471189</v>
      </c>
      <c r="E34" s="98">
        <v>1162.247979363714</v>
      </c>
      <c r="F34" s="98">
        <v>1171.0136715391234</v>
      </c>
      <c r="G34" s="98">
        <v>1177.8924333619946</v>
      </c>
      <c r="H34" s="98">
        <v>1175.026311263972</v>
      </c>
      <c r="I34" s="98">
        <v>1176.2204643164227</v>
      </c>
      <c r="J34" s="98">
        <v>1178.9433361994836</v>
      </c>
      <c r="K34" s="98">
        <v>1181.713929492691</v>
      </c>
      <c r="L34" s="98">
        <v>740.75666380051575</v>
      </c>
      <c r="M34" s="98">
        <v>747.61152192605311</v>
      </c>
      <c r="N34" s="98">
        <v>794.44918314703352</v>
      </c>
      <c r="O34" s="98">
        <v>814.95417024935512</v>
      </c>
      <c r="P34" s="98">
        <v>1024.7785898538264</v>
      </c>
      <c r="Q34" s="98">
        <v>1024.9394668959585</v>
      </c>
      <c r="R34" s="98">
        <v>1029.2198624247635</v>
      </c>
      <c r="S34" s="98">
        <v>1039.052106620808</v>
      </c>
      <c r="T34" s="98">
        <v>1045.4413585554598</v>
      </c>
      <c r="U34" s="98">
        <v>1060.5948409286327</v>
      </c>
      <c r="V34" s="98">
        <v>1093.6210662080823</v>
      </c>
      <c r="W34" s="98">
        <v>1112.5463456577813</v>
      </c>
      <c r="DA34" s="63"/>
    </row>
    <row r="35" spans="1:105" ht="12" customHeight="1" x14ac:dyDescent="0.25">
      <c r="A35" s="97" t="s">
        <v>204</v>
      </c>
      <c r="B35" s="98">
        <v>1150.0190885640579</v>
      </c>
      <c r="C35" s="98">
        <v>1150.0190885640579</v>
      </c>
      <c r="D35" s="98">
        <v>1150.0190885640579</v>
      </c>
      <c r="E35" s="98">
        <v>1150.0190885640579</v>
      </c>
      <c r="F35" s="98">
        <v>1158.402579535684</v>
      </c>
      <c r="G35" s="98">
        <v>1164.37377472055</v>
      </c>
      <c r="H35" s="98">
        <v>1160.7910576096299</v>
      </c>
      <c r="I35" s="98">
        <v>1160.7910576096299</v>
      </c>
      <c r="J35" s="98">
        <v>1160.7910576096299</v>
      </c>
      <c r="K35" s="98">
        <v>1160.7910576096299</v>
      </c>
      <c r="L35" s="98">
        <v>711.90404127257079</v>
      </c>
      <c r="M35" s="98">
        <v>711.90404127257079</v>
      </c>
      <c r="N35" s="98">
        <v>754.03645743766117</v>
      </c>
      <c r="O35" s="98">
        <v>771.29312123817715</v>
      </c>
      <c r="P35" s="98">
        <v>767.39991401547718</v>
      </c>
      <c r="Q35" s="98">
        <v>763.458985382631</v>
      </c>
      <c r="R35" s="98">
        <v>764.25907136715387</v>
      </c>
      <c r="S35" s="98">
        <v>764.59802235597567</v>
      </c>
      <c r="T35" s="98">
        <v>757.36491831470323</v>
      </c>
      <c r="U35" s="98">
        <v>760.94987102321579</v>
      </c>
      <c r="V35" s="98">
        <v>778.09458297506421</v>
      </c>
      <c r="W35" s="98">
        <v>781.29054170249333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11.0585554600172</v>
      </c>
      <c r="C38" s="98">
        <v>11.440756663800521</v>
      </c>
      <c r="D38" s="98">
        <v>11.822871883061049</v>
      </c>
      <c r="E38" s="98">
        <v>12.22889079965606</v>
      </c>
      <c r="F38" s="98">
        <v>12.61109200343938</v>
      </c>
      <c r="G38" s="98">
        <v>13.51865864144454</v>
      </c>
      <c r="H38" s="98">
        <v>14.23525365434222</v>
      </c>
      <c r="I38" s="98">
        <v>15.429406706792779</v>
      </c>
      <c r="J38" s="98">
        <v>18.152278589853829</v>
      </c>
      <c r="K38" s="98">
        <v>20.922871883061049</v>
      </c>
      <c r="L38" s="98">
        <v>28.85262252794497</v>
      </c>
      <c r="M38" s="98">
        <v>35.707480653482371</v>
      </c>
      <c r="N38" s="98">
        <v>40.41272570937231</v>
      </c>
      <c r="O38" s="98">
        <v>43.661049011177987</v>
      </c>
      <c r="P38" s="98">
        <v>46.121152192605329</v>
      </c>
      <c r="Q38" s="98">
        <v>48.15133276010318</v>
      </c>
      <c r="R38" s="98">
        <v>50.372570937231288</v>
      </c>
      <c r="S38" s="98">
        <v>52.780653482373182</v>
      </c>
      <c r="T38" s="98">
        <v>57.3761822871883</v>
      </c>
      <c r="U38" s="98">
        <v>57.798366294067073</v>
      </c>
      <c r="V38" s="98">
        <v>60.4152192605331</v>
      </c>
      <c r="W38" s="98">
        <v>63.287962166809969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2.4276436624784443</v>
      </c>
      <c r="C40" s="98">
        <v>4.1913309744007723</v>
      </c>
      <c r="D40" s="98">
        <v>10.527400028619557</v>
      </c>
      <c r="E40" s="98">
        <v>22.929373534290363</v>
      </c>
      <c r="F40" s="98">
        <v>30.855688773604641</v>
      </c>
      <c r="G40" s="98">
        <v>39.799498664143151</v>
      </c>
      <c r="H40" s="98">
        <v>42.29484852087986</v>
      </c>
      <c r="I40" s="98">
        <v>59.724251561409474</v>
      </c>
      <c r="J40" s="98">
        <v>70.96511782630003</v>
      </c>
      <c r="K40" s="98">
        <v>121.49092872371799</v>
      </c>
      <c r="L40" s="98">
        <v>99.086221264046515</v>
      </c>
      <c r="M40" s="98">
        <v>100.70343552229492</v>
      </c>
      <c r="N40" s="98">
        <v>130.79250316362851</v>
      </c>
      <c r="O40" s="98">
        <v>178.94450614039567</v>
      </c>
      <c r="P40" s="98">
        <v>211.25752364574376</v>
      </c>
      <c r="Q40" s="98">
        <v>213.32914875322427</v>
      </c>
      <c r="R40" s="98">
        <v>214.58822012037859</v>
      </c>
      <c r="S40" s="98">
        <v>221.67343078245941</v>
      </c>
      <c r="T40" s="98">
        <v>230.70025795356827</v>
      </c>
      <c r="U40" s="98">
        <v>241.84660361134991</v>
      </c>
      <c r="V40" s="98">
        <v>255.11126397248478</v>
      </c>
      <c r="W40" s="98">
        <v>267.96784178847787</v>
      </c>
      <c r="DA40" s="63" t="s">
        <v>240</v>
      </c>
    </row>
    <row r="41" spans="1:105" ht="12" customHeight="1" x14ac:dyDescent="0.25">
      <c r="A41" s="73" t="s">
        <v>203</v>
      </c>
      <c r="B41" s="98">
        <v>1.1226139294926909</v>
      </c>
      <c r="C41" s="98">
        <v>0.74041272570937233</v>
      </c>
      <c r="D41" s="98">
        <v>1.1942390369733451</v>
      </c>
      <c r="E41" s="98">
        <v>1.2897678417884779</v>
      </c>
      <c r="F41" s="98">
        <v>1.5047291487532239</v>
      </c>
      <c r="G41" s="98">
        <v>1.026999140154772</v>
      </c>
      <c r="H41" s="98">
        <v>1.098710232158211</v>
      </c>
      <c r="I41" s="98">
        <v>1.098710232158211</v>
      </c>
      <c r="J41" s="98">
        <v>0.81203783319002576</v>
      </c>
      <c r="K41" s="98">
        <v>0.76431642304385194</v>
      </c>
      <c r="L41" s="98">
        <v>1.026999140154772</v>
      </c>
      <c r="M41" s="98">
        <v>0.90765262252794487</v>
      </c>
      <c r="N41" s="98">
        <v>1.0748065348237319</v>
      </c>
      <c r="O41" s="98">
        <v>0.9792777300085983</v>
      </c>
      <c r="P41" s="98">
        <v>0.90765262252794487</v>
      </c>
      <c r="Q41" s="98">
        <v>0.85984522785898532</v>
      </c>
      <c r="R41" s="98">
        <v>0.85984522785898532</v>
      </c>
      <c r="S41" s="98">
        <v>0.85984522785898532</v>
      </c>
      <c r="T41" s="98">
        <v>1.0549441100601891</v>
      </c>
      <c r="U41" s="98">
        <v>0.85984522785898532</v>
      </c>
      <c r="V41" s="98">
        <v>0.85984522785898532</v>
      </c>
      <c r="W41" s="98">
        <v>0.85984522785898532</v>
      </c>
      <c r="DA41" s="63" t="s">
        <v>241</v>
      </c>
    </row>
    <row r="42" spans="1:105" ht="12" customHeight="1" x14ac:dyDescent="0.25">
      <c r="A42" s="32" t="s">
        <v>53</v>
      </c>
      <c r="B42" s="33">
        <v>864.6603611349957</v>
      </c>
      <c r="C42" s="33">
        <v>913.58555460017192</v>
      </c>
      <c r="D42" s="33">
        <v>978.67583834909715</v>
      </c>
      <c r="E42" s="33">
        <v>1017.626827171109</v>
      </c>
      <c r="F42" s="33">
        <v>1068.95958727429</v>
      </c>
      <c r="G42" s="33">
        <v>1138.607050730868</v>
      </c>
      <c r="H42" s="33">
        <v>1152.708512467756</v>
      </c>
      <c r="I42" s="33">
        <v>1192.003439380911</v>
      </c>
      <c r="J42" s="33">
        <v>1155.97592433362</v>
      </c>
      <c r="K42" s="33">
        <v>1220.1203783318999</v>
      </c>
      <c r="L42" s="33">
        <v>1248.667239896819</v>
      </c>
      <c r="M42" s="33">
        <v>1182.459157351677</v>
      </c>
      <c r="N42" s="33">
        <v>1109.028374892519</v>
      </c>
      <c r="O42" s="33">
        <v>1058.8134135855551</v>
      </c>
      <c r="P42" s="33">
        <v>1024.5055889939811</v>
      </c>
      <c r="Q42" s="33">
        <v>1029.578675838349</v>
      </c>
      <c r="R42" s="33">
        <v>1115.4501289767841</v>
      </c>
      <c r="S42" s="33">
        <v>1082.51728288908</v>
      </c>
      <c r="T42" s="33">
        <v>1136.0726569217541</v>
      </c>
      <c r="U42" s="33">
        <v>1137.003955288048</v>
      </c>
      <c r="V42" s="33">
        <v>1174.2039552880481</v>
      </c>
      <c r="W42" s="33">
        <v>1227.6798796216681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2849.7281381804187</v>
      </c>
      <c r="C44" s="205">
        <f t="shared" si="25"/>
        <v>2908.5991601524402</v>
      </c>
      <c r="D44" s="205">
        <f t="shared" si="25"/>
        <v>3000.2266552020628</v>
      </c>
      <c r="E44" s="205">
        <f t="shared" si="25"/>
        <v>3155.0637629249236</v>
      </c>
      <c r="F44" s="205">
        <f t="shared" si="25"/>
        <v>3229.7490397956008</v>
      </c>
      <c r="G44" s="205">
        <f t="shared" si="25"/>
        <v>3247.3841546302256</v>
      </c>
      <c r="H44" s="205">
        <f t="shared" si="25"/>
        <v>3213.9353396388651</v>
      </c>
      <c r="I44" s="205">
        <f t="shared" si="25"/>
        <v>3241.8840068787613</v>
      </c>
      <c r="J44" s="205">
        <f t="shared" si="25"/>
        <v>3166.1949269131551</v>
      </c>
      <c r="K44" s="205">
        <f t="shared" si="25"/>
        <v>3255.1411865864138</v>
      </c>
      <c r="L44" s="205">
        <f t="shared" si="25"/>
        <v>2922.7846947549442</v>
      </c>
      <c r="M44" s="205">
        <f t="shared" si="25"/>
        <v>2777.1293207222702</v>
      </c>
      <c r="N44" s="205">
        <f t="shared" si="25"/>
        <v>2694.957953568357</v>
      </c>
      <c r="O44" s="205">
        <f t="shared" si="25"/>
        <v>2634.8082545141879</v>
      </c>
      <c r="P44" s="205">
        <f t="shared" si="25"/>
        <v>2565.4342218400689</v>
      </c>
      <c r="Q44" s="205">
        <f t="shared" si="25"/>
        <v>2538.4194325021499</v>
      </c>
      <c r="R44" s="205">
        <f t="shared" ref="R44:V44" si="26">SUM(R45,R50)</f>
        <v>2604.8955288048155</v>
      </c>
      <c r="S44" s="205">
        <f t="shared" si="26"/>
        <v>2580.1119518486676</v>
      </c>
      <c r="T44" s="205">
        <f t="shared" si="26"/>
        <v>2647.0582115219258</v>
      </c>
      <c r="U44" s="205">
        <f t="shared" si="26"/>
        <v>2649.5013757523639</v>
      </c>
      <c r="V44" s="205">
        <f t="shared" si="26"/>
        <v>2759.0783319002571</v>
      </c>
      <c r="W44" s="205">
        <f t="shared" ref="W44" si="27">SUM(W45,W50)</f>
        <v>2754.5564918314699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2237.8540525488088</v>
      </c>
      <c r="C45" s="192">
        <f t="shared" si="28"/>
        <v>2274.4702343505678</v>
      </c>
      <c r="D45" s="192">
        <f t="shared" si="28"/>
        <v>2335.8178143768346</v>
      </c>
      <c r="E45" s="192">
        <f t="shared" si="28"/>
        <v>2457.133061988523</v>
      </c>
      <c r="F45" s="192">
        <f t="shared" si="28"/>
        <v>2504.6547532624982</v>
      </c>
      <c r="G45" s="192">
        <f t="shared" si="28"/>
        <v>2500.0074281946136</v>
      </c>
      <c r="H45" s="192">
        <f t="shared" si="28"/>
        <v>2452.09644109287</v>
      </c>
      <c r="I45" s="192">
        <f t="shared" si="28"/>
        <v>2472.4750155360698</v>
      </c>
      <c r="J45" s="192">
        <f t="shared" si="28"/>
        <v>2393.9440687784618</v>
      </c>
      <c r="K45" s="192">
        <f t="shared" si="28"/>
        <v>2471.9927863253392</v>
      </c>
      <c r="L45" s="192">
        <f t="shared" si="28"/>
        <v>2131.2668532354646</v>
      </c>
      <c r="M45" s="192">
        <f t="shared" si="28"/>
        <v>1978.300410975774</v>
      </c>
      <c r="N45" s="192">
        <f t="shared" si="28"/>
        <v>1911.6796884421876</v>
      </c>
      <c r="O45" s="192">
        <f t="shared" si="28"/>
        <v>1878.3982418663493</v>
      </c>
      <c r="P45" s="192">
        <f t="shared" si="28"/>
        <v>1822.2959739040646</v>
      </c>
      <c r="Q45" s="192">
        <f t="shared" si="28"/>
        <v>1789.5715348330677</v>
      </c>
      <c r="R45" s="192">
        <f t="shared" ref="R45:V45" si="29">SUM(R46:R49)</f>
        <v>1825.6627054504131</v>
      </c>
      <c r="S45" s="192">
        <f t="shared" si="29"/>
        <v>1818.8599155691543</v>
      </c>
      <c r="T45" s="192">
        <f t="shared" si="29"/>
        <v>1881.3148373011036</v>
      </c>
      <c r="U45" s="192">
        <f t="shared" si="29"/>
        <v>1896.1024687513286</v>
      </c>
      <c r="V45" s="192">
        <f t="shared" si="29"/>
        <v>1997.275065816312</v>
      </c>
      <c r="W45" s="192">
        <f t="shared" ref="W45" si="30">SUM(W46:W49)</f>
        <v>1977.1045387995164</v>
      </c>
      <c r="DA45" s="213" t="s">
        <v>244</v>
      </c>
    </row>
    <row r="46" spans="1:105" ht="12" customHeight="1" x14ac:dyDescent="0.25">
      <c r="A46" s="97" t="s">
        <v>57</v>
      </c>
      <c r="B46" s="74">
        <v>1011.9023865901019</v>
      </c>
      <c r="C46" s="74">
        <v>1020.9713967022585</v>
      </c>
      <c r="D46" s="74">
        <v>1049.1469105791346</v>
      </c>
      <c r="E46" s="74">
        <v>1146.3967530483544</v>
      </c>
      <c r="F46" s="74">
        <v>1201.2472915977464</v>
      </c>
      <c r="G46" s="74">
        <v>1204.4895438829969</v>
      </c>
      <c r="H46" s="74">
        <v>1177.2891344737166</v>
      </c>
      <c r="I46" s="74">
        <v>1197.5328377963392</v>
      </c>
      <c r="J46" s="74">
        <v>1150.1782429635746</v>
      </c>
      <c r="K46" s="74">
        <v>1219.211261660749</v>
      </c>
      <c r="L46" s="74">
        <v>833.98579743797791</v>
      </c>
      <c r="M46" s="74">
        <v>826.24416079533842</v>
      </c>
      <c r="N46" s="74">
        <v>869.3369470793516</v>
      </c>
      <c r="O46" s="74">
        <v>909.93811160851862</v>
      </c>
      <c r="P46" s="74">
        <v>907.56110159360594</v>
      </c>
      <c r="Q46" s="74">
        <v>896.90183404598088</v>
      </c>
      <c r="R46" s="74">
        <v>873.91537482127569</v>
      </c>
      <c r="S46" s="74">
        <v>868.24504907252822</v>
      </c>
      <c r="T46" s="74">
        <v>871.56342856237768</v>
      </c>
      <c r="U46" s="74">
        <v>874.60095980180643</v>
      </c>
      <c r="V46" s="74">
        <v>896.16356317610393</v>
      </c>
      <c r="W46" s="74">
        <v>890.42534442332408</v>
      </c>
      <c r="DA46" s="90" t="s">
        <v>245</v>
      </c>
    </row>
    <row r="47" spans="1:105" ht="12" customHeight="1" x14ac:dyDescent="0.25">
      <c r="A47" s="97" t="s">
        <v>56</v>
      </c>
      <c r="B47" s="74">
        <v>6.349886716186484</v>
      </c>
      <c r="C47" s="74">
        <v>7.1126215302519293</v>
      </c>
      <c r="D47" s="74">
        <v>6.0813071454860061</v>
      </c>
      <c r="E47" s="74">
        <v>14.778528892695849</v>
      </c>
      <c r="F47" s="74">
        <v>12.212087158815692</v>
      </c>
      <c r="G47" s="74">
        <v>16.26191935395715</v>
      </c>
      <c r="H47" s="74">
        <v>20.749113754607556</v>
      </c>
      <c r="I47" s="74">
        <v>10.2651128769007</v>
      </c>
      <c r="J47" s="74">
        <v>10.107052274109233</v>
      </c>
      <c r="K47" s="74">
        <v>17.295684396453431</v>
      </c>
      <c r="L47" s="74">
        <v>27.47066972389414</v>
      </c>
      <c r="M47" s="74">
        <v>26.014091907901008</v>
      </c>
      <c r="N47" s="74">
        <v>24.398633801471295</v>
      </c>
      <c r="O47" s="74">
        <v>23.293899875800133</v>
      </c>
      <c r="P47" s="74">
        <v>22.539122957867576</v>
      </c>
      <c r="Q47" s="74">
        <v>22.650735645361596</v>
      </c>
      <c r="R47" s="74">
        <v>24.540508264068031</v>
      </c>
      <c r="S47" s="74">
        <v>23.815993121238179</v>
      </c>
      <c r="T47" s="74">
        <v>24.994506544377579</v>
      </c>
      <c r="U47" s="74">
        <v>25.013423139390444</v>
      </c>
      <c r="V47" s="74">
        <v>25.832497372695133</v>
      </c>
      <c r="W47" s="74">
        <v>27.009123913251209</v>
      </c>
      <c r="DA47" s="90" t="s">
        <v>246</v>
      </c>
    </row>
    <row r="48" spans="1:105" ht="12" customHeight="1" x14ac:dyDescent="0.25">
      <c r="A48" s="97" t="s">
        <v>55</v>
      </c>
      <c r="B48" s="74">
        <v>468.35010827618703</v>
      </c>
      <c r="C48" s="74">
        <v>468.30637889752978</v>
      </c>
      <c r="D48" s="74">
        <v>468.94266860051698</v>
      </c>
      <c r="E48" s="74">
        <v>471.6736975279635</v>
      </c>
      <c r="F48" s="74">
        <v>468.38399149678395</v>
      </c>
      <c r="G48" s="74">
        <v>463.04923574825312</v>
      </c>
      <c r="H48" s="74">
        <v>466.79219823352355</v>
      </c>
      <c r="I48" s="74">
        <v>474.62648898947299</v>
      </c>
      <c r="J48" s="74">
        <v>477.54550578643324</v>
      </c>
      <c r="K48" s="74">
        <v>476.35307762702394</v>
      </c>
      <c r="L48" s="74">
        <v>499.04932295047598</v>
      </c>
      <c r="M48" s="74">
        <v>445.03834984620818</v>
      </c>
      <c r="N48" s="74">
        <v>422.04826010296728</v>
      </c>
      <c r="O48" s="74">
        <v>410.86948400330272</v>
      </c>
      <c r="P48" s="74">
        <v>387.68807632846705</v>
      </c>
      <c r="Q48" s="74">
        <v>371.66915855667162</v>
      </c>
      <c r="R48" s="74">
        <v>368.75593983831305</v>
      </c>
      <c r="S48" s="74">
        <v>374.53832420487493</v>
      </c>
      <c r="T48" s="74">
        <v>375.60315446772518</v>
      </c>
      <c r="U48" s="74">
        <v>371.20089019710139</v>
      </c>
      <c r="V48" s="74">
        <v>399.26475361023751</v>
      </c>
      <c r="W48" s="74">
        <v>367.54541105806402</v>
      </c>
      <c r="DA48" s="90" t="s">
        <v>247</v>
      </c>
    </row>
    <row r="49" spans="1:105" ht="12" customHeight="1" x14ac:dyDescent="0.25">
      <c r="A49" s="107" t="s">
        <v>54</v>
      </c>
      <c r="B49" s="193">
        <v>751.25167096633322</v>
      </c>
      <c r="C49" s="193">
        <v>778.07983722052745</v>
      </c>
      <c r="D49" s="193">
        <v>811.64692805169716</v>
      </c>
      <c r="E49" s="193">
        <v>824.28408251950907</v>
      </c>
      <c r="F49" s="193">
        <v>822.81138300915245</v>
      </c>
      <c r="G49" s="193">
        <v>816.20672920940615</v>
      </c>
      <c r="H49" s="193">
        <v>787.26599463102241</v>
      </c>
      <c r="I49" s="193">
        <v>790.05057587335671</v>
      </c>
      <c r="J49" s="193">
        <v>756.11326775434441</v>
      </c>
      <c r="K49" s="193">
        <v>759.132762641113</v>
      </c>
      <c r="L49" s="193">
        <v>770.76106312311686</v>
      </c>
      <c r="M49" s="193">
        <v>681.00380842632626</v>
      </c>
      <c r="N49" s="193">
        <v>595.89584745839738</v>
      </c>
      <c r="O49" s="193">
        <v>534.2967463787279</v>
      </c>
      <c r="P49" s="193">
        <v>504.50767302412402</v>
      </c>
      <c r="Q49" s="193">
        <v>498.3498065850535</v>
      </c>
      <c r="R49" s="193">
        <v>558.45088252675623</v>
      </c>
      <c r="S49" s="193">
        <v>552.26054917051283</v>
      </c>
      <c r="T49" s="193">
        <v>609.15374772662301</v>
      </c>
      <c r="U49" s="193">
        <v>625.28719561303035</v>
      </c>
      <c r="V49" s="193">
        <v>676.01425165727551</v>
      </c>
      <c r="W49" s="193">
        <v>692.12465940487709</v>
      </c>
      <c r="DA49" s="214" t="s">
        <v>248</v>
      </c>
    </row>
    <row r="50" spans="1:105" ht="12" customHeight="1" x14ac:dyDescent="0.25">
      <c r="A50" s="209" t="s">
        <v>58</v>
      </c>
      <c r="B50" s="77">
        <v>611.87408563160989</v>
      </c>
      <c r="C50" s="77">
        <v>634.12892580187258</v>
      </c>
      <c r="D50" s="77">
        <v>664.40884082522825</v>
      </c>
      <c r="E50" s="77">
        <v>697.93070093640074</v>
      </c>
      <c r="F50" s="77">
        <v>725.09428653310272</v>
      </c>
      <c r="G50" s="77">
        <v>747.37672643561223</v>
      </c>
      <c r="H50" s="77">
        <v>761.83889854599511</v>
      </c>
      <c r="I50" s="77">
        <v>769.40899134269148</v>
      </c>
      <c r="J50" s="77">
        <v>772.25085813469332</v>
      </c>
      <c r="K50" s="77">
        <v>783.14840026107447</v>
      </c>
      <c r="L50" s="77">
        <v>791.51784151947936</v>
      </c>
      <c r="M50" s="77">
        <v>798.82890974649638</v>
      </c>
      <c r="N50" s="77">
        <v>783.27826512616923</v>
      </c>
      <c r="O50" s="77">
        <v>756.41001264783858</v>
      </c>
      <c r="P50" s="77">
        <v>743.13824793600406</v>
      </c>
      <c r="Q50" s="77">
        <v>748.84789766908193</v>
      </c>
      <c r="R50" s="77">
        <v>779.2328233544024</v>
      </c>
      <c r="S50" s="77">
        <v>761.25203627951339</v>
      </c>
      <c r="T50" s="77">
        <v>765.74337422082237</v>
      </c>
      <c r="U50" s="77">
        <v>753.39890700103547</v>
      </c>
      <c r="V50" s="77">
        <v>761.80326608394512</v>
      </c>
      <c r="W50" s="77">
        <v>777.45195303195351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0.7852868568640734</v>
      </c>
      <c r="C53" s="195">
        <f t="shared" si="34"/>
        <v>0.78198132816326693</v>
      </c>
      <c r="D53" s="195">
        <f t="shared" si="34"/>
        <v>0.77854711754086425</v>
      </c>
      <c r="E53" s="195">
        <f t="shared" si="34"/>
        <v>0.77879030239015545</v>
      </c>
      <c r="F53" s="195">
        <f t="shared" si="34"/>
        <v>0.77549516151292319</v>
      </c>
      <c r="G53" s="195">
        <f t="shared" si="34"/>
        <v>0.76985269039698367</v>
      </c>
      <c r="H53" s="195">
        <f t="shared" si="34"/>
        <v>0.76295761487485325</v>
      </c>
      <c r="I53" s="195">
        <f t="shared" si="34"/>
        <v>0.76266609486640236</v>
      </c>
      <c r="J53" s="195">
        <f t="shared" si="34"/>
        <v>0.7560949733162543</v>
      </c>
      <c r="K53" s="195">
        <f t="shared" si="34"/>
        <v>0.75941184871236167</v>
      </c>
      <c r="L53" s="195">
        <f t="shared" si="34"/>
        <v>0.72919050693679544</v>
      </c>
      <c r="M53" s="195">
        <f t="shared" si="34"/>
        <v>0.71235444320657759</v>
      </c>
      <c r="N53" s="195">
        <f t="shared" si="34"/>
        <v>0.70935417968616499</v>
      </c>
      <c r="O53" s="195">
        <f t="shared" si="34"/>
        <v>0.71291648591433943</v>
      </c>
      <c r="P53" s="195">
        <f t="shared" si="34"/>
        <v>0.71032652421585574</v>
      </c>
      <c r="Q53" s="195">
        <f t="shared" si="34"/>
        <v>0.70499441972403509</v>
      </c>
      <c r="R53" s="195">
        <f t="shared" ref="R53:V53" si="35">IF(R45=0,0,R45/R$44)</f>
        <v>0.70085832052084951</v>
      </c>
      <c r="S53" s="195">
        <f t="shared" si="35"/>
        <v>0.70495387390687791</v>
      </c>
      <c r="T53" s="195">
        <f t="shared" si="35"/>
        <v>0.71071910285623896</v>
      </c>
      <c r="U53" s="195">
        <f t="shared" si="35"/>
        <v>0.71564502140064112</v>
      </c>
      <c r="V53" s="195">
        <f t="shared" si="35"/>
        <v>0.72389212104780321</v>
      </c>
      <c r="W53" s="195">
        <f t="shared" ref="W53" si="36">IF(W45=0,0,W45/W$44)</f>
        <v>0.71775784764717765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0.35508734080023935</v>
      </c>
      <c r="C54" s="196">
        <f t="shared" si="37"/>
        <v>0.35101825328476999</v>
      </c>
      <c r="D54" s="196">
        <f t="shared" si="37"/>
        <v>0.34968921723298113</v>
      </c>
      <c r="E54" s="196">
        <f t="shared" si="37"/>
        <v>0.36335137391504868</v>
      </c>
      <c r="F54" s="196">
        <f t="shared" si="37"/>
        <v>0.37193208413300405</v>
      </c>
      <c r="G54" s="196">
        <f t="shared" si="37"/>
        <v>0.37091070428658607</v>
      </c>
      <c r="H54" s="196">
        <f t="shared" si="37"/>
        <v>0.36630766025492068</v>
      </c>
      <c r="I54" s="196">
        <f t="shared" si="37"/>
        <v>0.36939410393936528</v>
      </c>
      <c r="J54" s="196">
        <f t="shared" si="37"/>
        <v>0.36326829822980211</v>
      </c>
      <c r="K54" s="196">
        <f t="shared" si="37"/>
        <v>0.37454942559321236</v>
      </c>
      <c r="L54" s="196">
        <f t="shared" si="37"/>
        <v>0.2853394569003318</v>
      </c>
      <c r="M54" s="196">
        <f t="shared" si="37"/>
        <v>0.29751735168762344</v>
      </c>
      <c r="N54" s="196">
        <f t="shared" si="37"/>
        <v>0.32257903910087887</v>
      </c>
      <c r="O54" s="196">
        <f t="shared" si="37"/>
        <v>0.34535268744870967</v>
      </c>
      <c r="P54" s="196">
        <f t="shared" si="37"/>
        <v>0.35376510294723279</v>
      </c>
      <c r="Q54" s="196">
        <f t="shared" si="37"/>
        <v>0.35333082569490659</v>
      </c>
      <c r="R54" s="196">
        <f t="shared" ref="R54:V54" si="38">IF(R46=0,0,R46/R$44)</f>
        <v>0.33548960607347184</v>
      </c>
      <c r="S54" s="196">
        <f t="shared" si="38"/>
        <v>0.33651448668745743</v>
      </c>
      <c r="T54" s="196">
        <f t="shared" si="38"/>
        <v>0.3292573713599114</v>
      </c>
      <c r="U54" s="196">
        <f t="shared" si="38"/>
        <v>0.33010020972472642</v>
      </c>
      <c r="V54" s="196">
        <f t="shared" si="38"/>
        <v>0.32480540795624679</v>
      </c>
      <c r="W54" s="196">
        <f t="shared" ref="W54" si="39">IF(W46=0,0,W46/W$44)</f>
        <v>0.32325543043457117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2.2282429790797353E-3</v>
      </c>
      <c r="C55" s="197">
        <f t="shared" si="40"/>
        <v>2.4453770143697475E-3</v>
      </c>
      <c r="D55" s="197">
        <f t="shared" si="40"/>
        <v>2.0269492422986405E-3</v>
      </c>
      <c r="E55" s="197">
        <f t="shared" si="40"/>
        <v>4.6840666316662052E-3</v>
      </c>
      <c r="F55" s="197">
        <f t="shared" si="40"/>
        <v>3.7811257185445439E-3</v>
      </c>
      <c r="G55" s="197">
        <f t="shared" si="40"/>
        <v>5.0076980670027528E-3</v>
      </c>
      <c r="H55" s="197">
        <f t="shared" si="40"/>
        <v>6.4559835721334198E-3</v>
      </c>
      <c r="I55" s="197">
        <f t="shared" si="40"/>
        <v>3.1664035033701905E-3</v>
      </c>
      <c r="J55" s="197">
        <f t="shared" si="40"/>
        <v>3.1921762580685411E-3</v>
      </c>
      <c r="K55" s="197">
        <f t="shared" si="40"/>
        <v>5.3133438474879148E-3</v>
      </c>
      <c r="L55" s="197">
        <f t="shared" si="40"/>
        <v>9.3988003198427084E-3</v>
      </c>
      <c r="M55" s="197">
        <f t="shared" si="40"/>
        <v>9.3672598225045256E-3</v>
      </c>
      <c r="N55" s="197">
        <f t="shared" si="40"/>
        <v>9.0534376498028098E-3</v>
      </c>
      <c r="O55" s="197">
        <f t="shared" si="40"/>
        <v>8.8408330419835878E-3</v>
      </c>
      <c r="P55" s="197">
        <f t="shared" si="40"/>
        <v>8.7856951333958946E-3</v>
      </c>
      <c r="Q55" s="197">
        <f t="shared" si="40"/>
        <v>8.9231650827044373E-3</v>
      </c>
      <c r="R55" s="197">
        <f t="shared" ref="R55:V55" si="41">IF(R47=0,0,R47/R$44)</f>
        <v>9.4209184179174232E-3</v>
      </c>
      <c r="S55" s="197">
        <f t="shared" si="41"/>
        <v>9.2306045496102843E-3</v>
      </c>
      <c r="T55" s="197">
        <f t="shared" si="41"/>
        <v>9.4423713220900384E-3</v>
      </c>
      <c r="U55" s="197">
        <f t="shared" si="41"/>
        <v>9.440803982329514E-3</v>
      </c>
      <c r="V55" s="197">
        <f t="shared" si="41"/>
        <v>9.3627270650570998E-3</v>
      </c>
      <c r="W55" s="197">
        <f t="shared" ref="W55" si="42">IF(W47=0,0,W47/W$44)</f>
        <v>9.8052532207437808E-3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0.16434904859915286</v>
      </c>
      <c r="C56" s="197">
        <f t="shared" si="43"/>
        <v>0.16100753424991904</v>
      </c>
      <c r="D56" s="197">
        <f t="shared" si="43"/>
        <v>0.15630241394843353</v>
      </c>
      <c r="E56" s="197">
        <f t="shared" si="43"/>
        <v>0.14949735820574833</v>
      </c>
      <c r="F56" s="197">
        <f t="shared" si="43"/>
        <v>0.1450217913917009</v>
      </c>
      <c r="G56" s="197">
        <f t="shared" si="43"/>
        <v>0.14259145629198891</v>
      </c>
      <c r="H56" s="197">
        <f t="shared" si="43"/>
        <v>0.14524007140914502</v>
      </c>
      <c r="I56" s="197">
        <f t="shared" si="43"/>
        <v>0.14640452526444228</v>
      </c>
      <c r="J56" s="197">
        <f t="shared" si="43"/>
        <v>0.15082631259598747</v>
      </c>
      <c r="K56" s="197">
        <f t="shared" si="43"/>
        <v>0.14633868404539579</v>
      </c>
      <c r="L56" s="197">
        <f t="shared" si="43"/>
        <v>0.17074446976749272</v>
      </c>
      <c r="M56" s="197">
        <f t="shared" si="43"/>
        <v>0.16025121571596943</v>
      </c>
      <c r="N56" s="197">
        <f t="shared" si="43"/>
        <v>0.1566066214666314</v>
      </c>
      <c r="O56" s="197">
        <f t="shared" si="43"/>
        <v>0.15593904539328984</v>
      </c>
      <c r="P56" s="197">
        <f t="shared" si="43"/>
        <v>0.15111986619185117</v>
      </c>
      <c r="Q56" s="197">
        <f t="shared" si="43"/>
        <v>0.146417551724426</v>
      </c>
      <c r="R56" s="197">
        <f t="shared" ref="R56:V56" si="44">IF(R48=0,0,R48/R$44)</f>
        <v>0.14156265990732708</v>
      </c>
      <c r="S56" s="197">
        <f t="shared" si="44"/>
        <v>0.14516359413649307</v>
      </c>
      <c r="T56" s="197">
        <f t="shared" si="44"/>
        <v>0.14189455782756366</v>
      </c>
      <c r="U56" s="197">
        <f t="shared" si="44"/>
        <v>0.14010216925880764</v>
      </c>
      <c r="V56" s="197">
        <f t="shared" si="44"/>
        <v>0.14470946656133982</v>
      </c>
      <c r="W56" s="197">
        <f t="shared" ref="W56" si="45">IF(W48=0,0,W48/W$44)</f>
        <v>0.13343179279423226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0.26362222448560141</v>
      </c>
      <c r="C57" s="198">
        <f t="shared" si="46"/>
        <v>0.2675101636142081</v>
      </c>
      <c r="D57" s="198">
        <f t="shared" si="46"/>
        <v>0.27052853711715102</v>
      </c>
      <c r="E57" s="198">
        <f t="shared" si="46"/>
        <v>0.26125750363769218</v>
      </c>
      <c r="F57" s="198">
        <f t="shared" si="46"/>
        <v>0.25476016026967385</v>
      </c>
      <c r="G57" s="198">
        <f t="shared" si="46"/>
        <v>0.25134283175140587</v>
      </c>
      <c r="H57" s="198">
        <f t="shared" si="46"/>
        <v>0.24495389963865416</v>
      </c>
      <c r="I57" s="198">
        <f t="shared" si="46"/>
        <v>0.24370106215922446</v>
      </c>
      <c r="J57" s="198">
        <f t="shared" si="46"/>
        <v>0.23880818623239608</v>
      </c>
      <c r="K57" s="198">
        <f t="shared" si="46"/>
        <v>0.23321039522626569</v>
      </c>
      <c r="L57" s="198">
        <f t="shared" si="46"/>
        <v>0.26370777994912825</v>
      </c>
      <c r="M57" s="198">
        <f t="shared" si="46"/>
        <v>0.24521861598048023</v>
      </c>
      <c r="N57" s="198">
        <f t="shared" si="46"/>
        <v>0.22111508146885181</v>
      </c>
      <c r="O57" s="198">
        <f t="shared" si="46"/>
        <v>0.20278392003035636</v>
      </c>
      <c r="P57" s="198">
        <f t="shared" si="46"/>
        <v>0.19665585994337587</v>
      </c>
      <c r="Q57" s="198">
        <f t="shared" si="46"/>
        <v>0.19632287722199804</v>
      </c>
      <c r="R57" s="198">
        <f t="shared" ref="R57:V57" si="47">IF(R49=0,0,R49/R$44)</f>
        <v>0.21438513612213309</v>
      </c>
      <c r="S57" s="198">
        <f t="shared" si="47"/>
        <v>0.21404518853331711</v>
      </c>
      <c r="T57" s="198">
        <f t="shared" si="47"/>
        <v>0.23012480234667379</v>
      </c>
      <c r="U57" s="198">
        <f t="shared" si="47"/>
        <v>0.23600183843477759</v>
      </c>
      <c r="V57" s="198">
        <f t="shared" si="47"/>
        <v>0.24501451946515956</v>
      </c>
      <c r="W57" s="198">
        <f t="shared" ref="W57" si="48">IF(W49=0,0,W49/W$44)</f>
        <v>0.25126537119763048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0.2147131431359266</v>
      </c>
      <c r="C58" s="195">
        <f t="shared" si="49"/>
        <v>0.21801867183673318</v>
      </c>
      <c r="D58" s="195">
        <f t="shared" si="49"/>
        <v>0.22145288245913569</v>
      </c>
      <c r="E58" s="195">
        <f t="shared" si="49"/>
        <v>0.22120969760984457</v>
      </c>
      <c r="F58" s="195">
        <f t="shared" si="49"/>
        <v>0.22450483848707681</v>
      </c>
      <c r="G58" s="195">
        <f t="shared" si="49"/>
        <v>0.23014730960301641</v>
      </c>
      <c r="H58" s="195">
        <f t="shared" si="49"/>
        <v>0.23704238512514672</v>
      </c>
      <c r="I58" s="195">
        <f t="shared" si="49"/>
        <v>0.23733390513359767</v>
      </c>
      <c r="J58" s="195">
        <f t="shared" si="49"/>
        <v>0.2439050266837457</v>
      </c>
      <c r="K58" s="195">
        <f t="shared" si="49"/>
        <v>0.24058815128763827</v>
      </c>
      <c r="L58" s="195">
        <f t="shared" si="49"/>
        <v>0.27080949306320451</v>
      </c>
      <c r="M58" s="195">
        <f t="shared" si="49"/>
        <v>0.28764555679342241</v>
      </c>
      <c r="N58" s="195">
        <f t="shared" si="49"/>
        <v>0.29064582031383501</v>
      </c>
      <c r="O58" s="195">
        <f t="shared" si="49"/>
        <v>0.28708351408566057</v>
      </c>
      <c r="P58" s="195">
        <f t="shared" si="49"/>
        <v>0.28967347578414421</v>
      </c>
      <c r="Q58" s="195">
        <f t="shared" si="49"/>
        <v>0.2950055802759648</v>
      </c>
      <c r="R58" s="195">
        <f t="shared" ref="R58:V58" si="50">IF(R50=0,0,R50/R$44)</f>
        <v>0.29914167947915049</v>
      </c>
      <c r="S58" s="195">
        <f t="shared" si="50"/>
        <v>0.29504612609312214</v>
      </c>
      <c r="T58" s="195">
        <f t="shared" si="50"/>
        <v>0.2892808971437611</v>
      </c>
      <c r="U58" s="195">
        <f t="shared" si="50"/>
        <v>0.28435497859935893</v>
      </c>
      <c r="V58" s="195">
        <f t="shared" si="50"/>
        <v>0.27610787895219674</v>
      </c>
      <c r="W58" s="195">
        <f t="shared" ref="W58" si="51">IF(W50=0,0,W50/W$44)</f>
        <v>0.28224215235282235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2145.3268579399305</v>
      </c>
      <c r="C62" s="22">
        <v>2179.288699681143</v>
      </c>
      <c r="D62" s="22">
        <v>2240.8727022000003</v>
      </c>
      <c r="E62" s="22">
        <v>2539.1875694570285</v>
      </c>
      <c r="F62" s="22">
        <v>2569.8289675038222</v>
      </c>
      <c r="G62" s="22">
        <v>2411.9979178669209</v>
      </c>
      <c r="H62" s="22">
        <v>2294.5561286400002</v>
      </c>
      <c r="I62" s="22">
        <v>2261.2800740399998</v>
      </c>
      <c r="J62" s="22">
        <v>2152.6207221600002</v>
      </c>
      <c r="K62" s="22">
        <v>2205.9220082400002</v>
      </c>
      <c r="L62" s="22">
        <v>2411.5216233600004</v>
      </c>
      <c r="M62" s="22">
        <v>2200.8782880000003</v>
      </c>
      <c r="N62" s="22">
        <v>2043.33855012</v>
      </c>
      <c r="O62" s="22">
        <v>1965.0235204800001</v>
      </c>
      <c r="P62" s="22">
        <v>1870.6231958399999</v>
      </c>
      <c r="Q62" s="22">
        <v>1787.7436488000001</v>
      </c>
      <c r="R62" s="22">
        <v>1734.5774390400002</v>
      </c>
      <c r="S62" s="22">
        <v>1743.2854884000003</v>
      </c>
      <c r="T62" s="22">
        <v>1782.3418624800001</v>
      </c>
      <c r="U62" s="22">
        <v>1769.1477505200003</v>
      </c>
      <c r="V62" s="22">
        <v>1907.3700324000004</v>
      </c>
      <c r="W62" s="22">
        <v>1739.0281575600002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1924.9874179399305</v>
      </c>
      <c r="C64" s="98">
        <v>1898.2251796811429</v>
      </c>
      <c r="D64" s="98">
        <v>1896.7328622</v>
      </c>
      <c r="E64" s="98">
        <v>2168.0355794570287</v>
      </c>
      <c r="F64" s="98">
        <v>2144.0972875038224</v>
      </c>
      <c r="G64" s="98">
        <v>1942.3904278669208</v>
      </c>
      <c r="H64" s="98">
        <v>1818.6878786400002</v>
      </c>
      <c r="I64" s="98">
        <v>1744.06051404</v>
      </c>
      <c r="J64" s="98">
        <v>1612.63017216</v>
      </c>
      <c r="K64" s="98">
        <v>1585.4503982400001</v>
      </c>
      <c r="L64" s="98">
        <v>1709.2057233600003</v>
      </c>
      <c r="M64" s="98">
        <v>1594.9477980000001</v>
      </c>
      <c r="N64" s="98">
        <v>1437.81198012</v>
      </c>
      <c r="O64" s="98">
        <v>1390.19487048</v>
      </c>
      <c r="P64" s="98">
        <v>1264.2887858400002</v>
      </c>
      <c r="Q64" s="98">
        <v>1170.2709428400001</v>
      </c>
      <c r="R64" s="98">
        <v>1161.84674952</v>
      </c>
      <c r="S64" s="98">
        <v>1154.3650794000002</v>
      </c>
      <c r="T64" s="98">
        <v>1138.2423462000002</v>
      </c>
      <c r="U64" s="98">
        <v>1099.1149545600001</v>
      </c>
      <c r="V64" s="98">
        <v>1212.7203320400001</v>
      </c>
      <c r="W64" s="98">
        <v>1063.1403392400002</v>
      </c>
      <c r="DA64" s="63"/>
    </row>
    <row r="65" spans="1:105" ht="12" customHeight="1" x14ac:dyDescent="0.25">
      <c r="A65" s="97" t="s">
        <v>74</v>
      </c>
      <c r="B65" s="98">
        <v>1835.5475257200003</v>
      </c>
      <c r="C65" s="98">
        <v>1790.77792428</v>
      </c>
      <c r="D65" s="98">
        <v>1790.77792428</v>
      </c>
      <c r="E65" s="98">
        <v>2083.2716390400001</v>
      </c>
      <c r="F65" s="98">
        <v>2062.8154267200002</v>
      </c>
      <c r="G65" s="98">
        <v>1847.8766347200001</v>
      </c>
      <c r="H65" s="98">
        <v>1713.5398897200002</v>
      </c>
      <c r="I65" s="98">
        <v>1605.13777476</v>
      </c>
      <c r="J65" s="98">
        <v>1436.787</v>
      </c>
      <c r="K65" s="98">
        <v>1375.83247572</v>
      </c>
      <c r="L65" s="98">
        <v>1465.8130504800004</v>
      </c>
      <c r="M65" s="98">
        <v>1317.7803747600001</v>
      </c>
      <c r="N65" s="98">
        <v>1230.7024504800002</v>
      </c>
      <c r="O65" s="98">
        <v>1195.87109904</v>
      </c>
      <c r="P65" s="98">
        <v>1082.6697747600001</v>
      </c>
      <c r="Q65" s="98">
        <v>1001.39692428</v>
      </c>
      <c r="R65" s="98">
        <v>989.78654952000011</v>
      </c>
      <c r="S65" s="98">
        <v>1006.0875511200003</v>
      </c>
      <c r="T65" s="98">
        <v>962.29019448000008</v>
      </c>
      <c r="U65" s="98">
        <v>949.3214029200002</v>
      </c>
      <c r="V65" s="98">
        <v>1047.5251696800001</v>
      </c>
      <c r="W65" s="98">
        <v>907.56757764000008</v>
      </c>
      <c r="DA65" s="63" t="s">
        <v>252</v>
      </c>
    </row>
    <row r="66" spans="1:105" ht="12" customHeight="1" x14ac:dyDescent="0.25">
      <c r="A66" s="97" t="s">
        <v>201</v>
      </c>
      <c r="B66" s="98">
        <v>89.439892219930243</v>
      </c>
      <c r="C66" s="98">
        <v>107.44725540114291</v>
      </c>
      <c r="D66" s="98">
        <v>105.95493792000002</v>
      </c>
      <c r="E66" s="98">
        <v>84.763940417028607</v>
      </c>
      <c r="F66" s="98">
        <v>81.28186078382214</v>
      </c>
      <c r="G66" s="98">
        <v>94.513793146920762</v>
      </c>
      <c r="H66" s="98">
        <v>105.14798891999999</v>
      </c>
      <c r="I66" s="98">
        <v>138.92273928000009</v>
      </c>
      <c r="J66" s="98">
        <v>175.84317215999999</v>
      </c>
      <c r="K66" s="98">
        <v>209.61792252000009</v>
      </c>
      <c r="L66" s="98">
        <v>243.39267287999996</v>
      </c>
      <c r="M66" s="98">
        <v>277.16742324000006</v>
      </c>
      <c r="N66" s="98">
        <v>207.10952963999989</v>
      </c>
      <c r="O66" s="98">
        <v>194.32377143999997</v>
      </c>
      <c r="P66" s="98">
        <v>181.61901108000006</v>
      </c>
      <c r="Q66" s="98">
        <v>168.87401856000008</v>
      </c>
      <c r="R66" s="98">
        <v>172.0601999999999</v>
      </c>
      <c r="S66" s="98">
        <v>148.27752827999996</v>
      </c>
      <c r="T66" s="98">
        <v>175.95215172000007</v>
      </c>
      <c r="U66" s="98">
        <v>149.79355163999992</v>
      </c>
      <c r="V66" s="98">
        <v>165.19516236000004</v>
      </c>
      <c r="W66" s="98">
        <v>155.57276160000015</v>
      </c>
      <c r="DA66" s="63" t="s">
        <v>253</v>
      </c>
    </row>
    <row r="67" spans="1:105" ht="12" customHeight="1" x14ac:dyDescent="0.25">
      <c r="A67" s="73" t="s">
        <v>192</v>
      </c>
      <c r="B67" s="98">
        <v>220.33944</v>
      </c>
      <c r="C67" s="98">
        <v>281.06352000000004</v>
      </c>
      <c r="D67" s="98">
        <v>344.13984000000005</v>
      </c>
      <c r="E67" s="98">
        <v>371.15198999999996</v>
      </c>
      <c r="F67" s="98">
        <v>425.73167999999998</v>
      </c>
      <c r="G67" s="98">
        <v>469.6074900000001</v>
      </c>
      <c r="H67" s="98">
        <v>475.86824999999999</v>
      </c>
      <c r="I67" s="98">
        <v>517.21955999999989</v>
      </c>
      <c r="J67" s="98">
        <v>539.9905500000001</v>
      </c>
      <c r="K67" s="98">
        <v>620.47161000000017</v>
      </c>
      <c r="L67" s="98">
        <v>702.31589999999994</v>
      </c>
      <c r="M67" s="98">
        <v>605.93049000000008</v>
      </c>
      <c r="N67" s="98">
        <v>605.52656999999999</v>
      </c>
      <c r="O67" s="98">
        <v>574.82865000000004</v>
      </c>
      <c r="P67" s="98">
        <v>606.33440999999982</v>
      </c>
      <c r="Q67" s="98">
        <v>617.47270595999998</v>
      </c>
      <c r="R67" s="98">
        <v>572.73068952000006</v>
      </c>
      <c r="S67" s="98">
        <v>588.92040900000018</v>
      </c>
      <c r="T67" s="98">
        <v>644.0995162800001</v>
      </c>
      <c r="U67" s="98">
        <v>670.03279596000016</v>
      </c>
      <c r="V67" s="98">
        <v>694.64970036000022</v>
      </c>
      <c r="W67" s="98">
        <v>675.88781831999995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2145.3268579399305</v>
      </c>
      <c r="C78" s="203">
        <f t="shared" si="52"/>
        <v>2179.288699681143</v>
      </c>
      <c r="D78" s="203">
        <f t="shared" si="52"/>
        <v>2240.8727021999994</v>
      </c>
      <c r="E78" s="203">
        <f t="shared" si="52"/>
        <v>2539.187569457029</v>
      </c>
      <c r="F78" s="203">
        <f t="shared" si="52"/>
        <v>2569.8289675038227</v>
      </c>
      <c r="G78" s="203">
        <f t="shared" si="52"/>
        <v>2411.9979178669214</v>
      </c>
      <c r="H78" s="203">
        <f t="shared" si="52"/>
        <v>2294.5561286400007</v>
      </c>
      <c r="I78" s="203">
        <f t="shared" si="52"/>
        <v>2261.2800740399998</v>
      </c>
      <c r="J78" s="203">
        <f t="shared" si="52"/>
        <v>2152.6207221600007</v>
      </c>
      <c r="K78" s="203">
        <f t="shared" si="52"/>
        <v>2205.9220082400016</v>
      </c>
      <c r="L78" s="203">
        <f t="shared" si="52"/>
        <v>2411.5216233600036</v>
      </c>
      <c r="M78" s="203">
        <f t="shared" si="52"/>
        <v>2200.8782880000044</v>
      </c>
      <c r="N78" s="203">
        <f t="shared" si="52"/>
        <v>2043.3385501200007</v>
      </c>
      <c r="O78" s="203">
        <f t="shared" si="52"/>
        <v>1965.023520480001</v>
      </c>
      <c r="P78" s="203">
        <f t="shared" si="52"/>
        <v>1870.6231958400024</v>
      </c>
      <c r="Q78" s="203">
        <f t="shared" si="52"/>
        <v>1787.7436488000012</v>
      </c>
      <c r="R78" s="203">
        <f t="shared" ref="R78:V78" si="53">R79+R84</f>
        <v>1734.5774390400006</v>
      </c>
      <c r="S78" s="203">
        <f t="shared" si="53"/>
        <v>1743.2854883999994</v>
      </c>
      <c r="T78" s="203">
        <f t="shared" si="53"/>
        <v>1782.341862479999</v>
      </c>
      <c r="U78" s="203">
        <f t="shared" si="53"/>
        <v>1769.1477505199966</v>
      </c>
      <c r="V78" s="203">
        <f t="shared" si="53"/>
        <v>1907.3700323999992</v>
      </c>
      <c r="W78" s="203">
        <f t="shared" ref="W78" si="54">W79+W84</f>
        <v>1739.0281575599968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2145.3268579399305</v>
      </c>
      <c r="C79" s="192">
        <f t="shared" si="55"/>
        <v>2179.288699681143</v>
      </c>
      <c r="D79" s="192">
        <f t="shared" si="55"/>
        <v>2240.8727021999994</v>
      </c>
      <c r="E79" s="192">
        <f t="shared" si="55"/>
        <v>2539.187569457029</v>
      </c>
      <c r="F79" s="192">
        <f t="shared" si="55"/>
        <v>2569.8289675038227</v>
      </c>
      <c r="G79" s="192">
        <f t="shared" si="55"/>
        <v>2411.9979178669214</v>
      </c>
      <c r="H79" s="192">
        <f t="shared" si="55"/>
        <v>2294.5561286400007</v>
      </c>
      <c r="I79" s="192">
        <f t="shared" si="55"/>
        <v>2261.2800740399998</v>
      </c>
      <c r="J79" s="192">
        <f t="shared" si="55"/>
        <v>2152.6207221600007</v>
      </c>
      <c r="K79" s="192">
        <f t="shared" si="55"/>
        <v>2205.9220082400016</v>
      </c>
      <c r="L79" s="192">
        <f t="shared" si="55"/>
        <v>2411.5216233600036</v>
      </c>
      <c r="M79" s="192">
        <f t="shared" si="55"/>
        <v>2200.8782880000044</v>
      </c>
      <c r="N79" s="192">
        <f t="shared" si="55"/>
        <v>2043.3385501200007</v>
      </c>
      <c r="O79" s="192">
        <f t="shared" si="55"/>
        <v>1965.023520480001</v>
      </c>
      <c r="P79" s="192">
        <f t="shared" si="55"/>
        <v>1870.6231958400024</v>
      </c>
      <c r="Q79" s="192">
        <f t="shared" si="55"/>
        <v>1787.7436488000012</v>
      </c>
      <c r="R79" s="192">
        <f t="shared" ref="R79:V79" si="56">SUM(R80:R83)</f>
        <v>1734.5774390400006</v>
      </c>
      <c r="S79" s="192">
        <f t="shared" si="56"/>
        <v>1743.2854883999994</v>
      </c>
      <c r="T79" s="192">
        <f t="shared" si="56"/>
        <v>1782.341862479999</v>
      </c>
      <c r="U79" s="192">
        <f t="shared" si="56"/>
        <v>1769.1477505199966</v>
      </c>
      <c r="V79" s="192">
        <f t="shared" si="56"/>
        <v>1907.3700323999992</v>
      </c>
      <c r="W79" s="192">
        <f t="shared" ref="W79" si="57">SUM(W80:W83)</f>
        <v>1739.0281575599968</v>
      </c>
      <c r="DA79" s="213" t="s">
        <v>264</v>
      </c>
    </row>
    <row r="80" spans="1:105" ht="12" customHeight="1" x14ac:dyDescent="0.25">
      <c r="A80" s="97" t="s">
        <v>57</v>
      </c>
      <c r="B80" s="74">
        <v>354.96008040109837</v>
      </c>
      <c r="C80" s="74">
        <v>385.02578424767887</v>
      </c>
      <c r="D80" s="74">
        <v>410.03491568792379</v>
      </c>
      <c r="E80" s="74">
        <v>541.86046056334305</v>
      </c>
      <c r="F80" s="74">
        <v>563.64867587750621</v>
      </c>
      <c r="G80" s="74">
        <v>519.81756680736441</v>
      </c>
      <c r="H80" s="74">
        <v>468.72327230382677</v>
      </c>
      <c r="I80" s="74">
        <v>464.78627199918969</v>
      </c>
      <c r="J80" s="74">
        <v>448.94434277508947</v>
      </c>
      <c r="K80" s="74">
        <v>502.36309901438676</v>
      </c>
      <c r="L80" s="74">
        <v>550.04083217700031</v>
      </c>
      <c r="M80" s="74">
        <v>543.4094025536906</v>
      </c>
      <c r="N80" s="74">
        <v>529.47791445278131</v>
      </c>
      <c r="O80" s="74">
        <v>537.49453693014448</v>
      </c>
      <c r="P80" s="74">
        <v>555.94059595410158</v>
      </c>
      <c r="Q80" s="74">
        <v>549.60640862106231</v>
      </c>
      <c r="R80" s="74">
        <v>509.59125621711172</v>
      </c>
      <c r="S80" s="74">
        <v>499.73032470258624</v>
      </c>
      <c r="T80" s="74">
        <v>537.34414352721262</v>
      </c>
      <c r="U80" s="74">
        <v>531.03052292409154</v>
      </c>
      <c r="V80" s="74">
        <v>550.7267582650959</v>
      </c>
      <c r="W80" s="74">
        <v>527.82518083295759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1039.2251792587908</v>
      </c>
      <c r="C82" s="74">
        <v>1035.2584755461153</v>
      </c>
      <c r="D82" s="74">
        <v>1033.0443449086367</v>
      </c>
      <c r="E82" s="74">
        <v>1049.7563834912528</v>
      </c>
      <c r="F82" s="74">
        <v>1036.4873023762141</v>
      </c>
      <c r="G82" s="74">
        <v>1011.2123373086201</v>
      </c>
      <c r="H82" s="74">
        <v>1008.8066953103579</v>
      </c>
      <c r="I82" s="74">
        <v>1019.1405781123651</v>
      </c>
      <c r="J82" s="74">
        <v>1018.1072981205607</v>
      </c>
      <c r="K82" s="74">
        <v>1014.8673483711895</v>
      </c>
      <c r="L82" s="74">
        <v>1074.8170063069483</v>
      </c>
      <c r="M82" s="74">
        <v>921.28318132890024</v>
      </c>
      <c r="N82" s="74">
        <v>841.34374420722099</v>
      </c>
      <c r="O82" s="74">
        <v>802.22838071555611</v>
      </c>
      <c r="P82" s="74">
        <v>735.31688489096166</v>
      </c>
      <c r="Q82" s="74">
        <v>687.39834232011151</v>
      </c>
      <c r="R82" s="74">
        <v>672.13973195432368</v>
      </c>
      <c r="S82" s="74">
        <v>680.88177090321824</v>
      </c>
      <c r="T82" s="74">
        <v>669.64462653486817</v>
      </c>
      <c r="U82" s="74">
        <v>656.6239003393141</v>
      </c>
      <c r="V82" s="74">
        <v>720.73790935059412</v>
      </c>
      <c r="W82" s="74">
        <v>628.85633075042449</v>
      </c>
      <c r="DA82" s="90" t="s">
        <v>267</v>
      </c>
    </row>
    <row r="83" spans="1:105" ht="12" customHeight="1" x14ac:dyDescent="0.25">
      <c r="A83" s="107" t="s">
        <v>54</v>
      </c>
      <c r="B83" s="193">
        <v>751.14159828004119</v>
      </c>
      <c r="C83" s="193">
        <v>759.00443988734901</v>
      </c>
      <c r="D83" s="193">
        <v>797.79344160343908</v>
      </c>
      <c r="E83" s="193">
        <v>947.57072540243325</v>
      </c>
      <c r="F83" s="193">
        <v>969.69298925010264</v>
      </c>
      <c r="G83" s="193">
        <v>880.96801375093662</v>
      </c>
      <c r="H83" s="193">
        <v>817.02616102581624</v>
      </c>
      <c r="I83" s="193">
        <v>777.35322392844512</v>
      </c>
      <c r="J83" s="193">
        <v>685.56908126435076</v>
      </c>
      <c r="K83" s="193">
        <v>688.69156085442557</v>
      </c>
      <c r="L83" s="193">
        <v>786.66378487605505</v>
      </c>
      <c r="M83" s="193">
        <v>736.18570411741325</v>
      </c>
      <c r="N83" s="193">
        <v>672.51689145999831</v>
      </c>
      <c r="O83" s="193">
        <v>625.30060283430055</v>
      </c>
      <c r="P83" s="193">
        <v>579.36571499493925</v>
      </c>
      <c r="Q83" s="193">
        <v>550.7388978588275</v>
      </c>
      <c r="R83" s="193">
        <v>552.84645086856517</v>
      </c>
      <c r="S83" s="193">
        <v>562.67339279419491</v>
      </c>
      <c r="T83" s="193">
        <v>575.35309241791833</v>
      </c>
      <c r="U83" s="193">
        <v>581.4933272565911</v>
      </c>
      <c r="V83" s="193">
        <v>635.90536478430943</v>
      </c>
      <c r="W83" s="193">
        <v>582.34664597661481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0.16545734235665702</v>
      </c>
      <c r="C88" s="196">
        <f t="shared" si="64"/>
        <v>0.17667497853956335</v>
      </c>
      <c r="D88" s="196">
        <f t="shared" si="64"/>
        <v>0.18298001278045284</v>
      </c>
      <c r="E88" s="196">
        <f t="shared" si="64"/>
        <v>0.21339914667241877</v>
      </c>
      <c r="F88" s="196">
        <f t="shared" si="64"/>
        <v>0.21933314746039331</v>
      </c>
      <c r="G88" s="196">
        <f t="shared" si="64"/>
        <v>0.21551327343892202</v>
      </c>
      <c r="H88" s="196">
        <f t="shared" si="64"/>
        <v>0.20427622861491834</v>
      </c>
      <c r="I88" s="196">
        <f t="shared" si="64"/>
        <v>0.20554122301568917</v>
      </c>
      <c r="J88" s="196">
        <f t="shared" si="64"/>
        <v>0.20855710351269219</v>
      </c>
      <c r="K88" s="196">
        <f t="shared" si="64"/>
        <v>0.2277338442328693</v>
      </c>
      <c r="L88" s="196">
        <f t="shared" si="64"/>
        <v>0.22808870003438803</v>
      </c>
      <c r="M88" s="196">
        <f t="shared" si="64"/>
        <v>0.2469057037440725</v>
      </c>
      <c r="N88" s="196">
        <f t="shared" si="64"/>
        <v>0.25912392952293012</v>
      </c>
      <c r="O88" s="196">
        <f t="shared" si="64"/>
        <v>0.27353084140125172</v>
      </c>
      <c r="P88" s="196">
        <f t="shared" si="64"/>
        <v>0.2971953930596144</v>
      </c>
      <c r="Q88" s="196">
        <f t="shared" si="64"/>
        <v>0.30743021181475216</v>
      </c>
      <c r="R88" s="196">
        <f t="shared" ref="R88:V88" si="65">IF(R80=0,0,R80/R$78)</f>
        <v>0.29378409101132102</v>
      </c>
      <c r="S88" s="196">
        <f t="shared" si="65"/>
        <v>0.28666006114766807</v>
      </c>
      <c r="T88" s="196">
        <f t="shared" si="65"/>
        <v>0.30148208648341868</v>
      </c>
      <c r="U88" s="196">
        <f t="shared" si="65"/>
        <v>0.30016177154678486</v>
      </c>
      <c r="V88" s="196">
        <f t="shared" si="65"/>
        <v>0.28873619114804339</v>
      </c>
      <c r="W88" s="196">
        <f t="shared" ref="W88" si="66">IF(W80=0,0,W80/W$78)</f>
        <v>0.30351732865184933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0.4844134474952298</v>
      </c>
      <c r="C90" s="197">
        <f t="shared" si="70"/>
        <v>0.47504420855189422</v>
      </c>
      <c r="D90" s="197">
        <f t="shared" si="70"/>
        <v>0.46100090553757694</v>
      </c>
      <c r="E90" s="197">
        <f t="shared" si="70"/>
        <v>0.41342214971370905</v>
      </c>
      <c r="F90" s="197">
        <f t="shared" si="70"/>
        <v>0.40332929369342252</v>
      </c>
      <c r="G90" s="197">
        <f t="shared" si="70"/>
        <v>0.41924262447245297</v>
      </c>
      <c r="H90" s="197">
        <f t="shared" si="70"/>
        <v>0.43965221975558499</v>
      </c>
      <c r="I90" s="197">
        <f t="shared" si="70"/>
        <v>0.45069188457118892</v>
      </c>
      <c r="J90" s="197">
        <f t="shared" si="70"/>
        <v>0.4729617659254729</v>
      </c>
      <c r="K90" s="197">
        <f t="shared" si="70"/>
        <v>0.4600649273094215</v>
      </c>
      <c r="L90" s="197">
        <f t="shared" si="70"/>
        <v>0.44570075420239946</v>
      </c>
      <c r="M90" s="197">
        <f t="shared" si="70"/>
        <v>0.41859796897996315</v>
      </c>
      <c r="N90" s="197">
        <f t="shared" si="70"/>
        <v>0.41174955768235799</v>
      </c>
      <c r="O90" s="197">
        <f t="shared" si="70"/>
        <v>0.40825383124146719</v>
      </c>
      <c r="P90" s="197">
        <f t="shared" si="70"/>
        <v>0.39308658554336379</v>
      </c>
      <c r="Q90" s="197">
        <f t="shared" si="70"/>
        <v>0.38450610230472271</v>
      </c>
      <c r="R90" s="197">
        <f t="shared" ref="R90:V90" si="71">IF(R82=0,0,R82/R$78)</f>
        <v>0.38749479661531772</v>
      </c>
      <c r="S90" s="197">
        <f t="shared" si="71"/>
        <v>0.39057387641546693</v>
      </c>
      <c r="T90" s="197">
        <f t="shared" si="71"/>
        <v>0.37571054163711692</v>
      </c>
      <c r="U90" s="197">
        <f t="shared" si="71"/>
        <v>0.37115266384411139</v>
      </c>
      <c r="V90" s="197">
        <f t="shared" si="71"/>
        <v>0.37786999748743372</v>
      </c>
      <c r="W90" s="197">
        <f t="shared" ref="W90" si="72">IF(W82=0,0,W82/W$78)</f>
        <v>0.36161365646474808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0.35012921014811316</v>
      </c>
      <c r="C91" s="198">
        <f t="shared" si="73"/>
        <v>0.34828081290854246</v>
      </c>
      <c r="D91" s="198">
        <f t="shared" si="73"/>
        <v>0.35601908168197027</v>
      </c>
      <c r="E91" s="198">
        <f t="shared" si="73"/>
        <v>0.37317870361387223</v>
      </c>
      <c r="F91" s="198">
        <f t="shared" si="73"/>
        <v>0.37733755884618425</v>
      </c>
      <c r="G91" s="198">
        <f t="shared" si="73"/>
        <v>0.36524410208862496</v>
      </c>
      <c r="H91" s="198">
        <f t="shared" si="73"/>
        <v>0.35607155162949677</v>
      </c>
      <c r="I91" s="198">
        <f t="shared" si="73"/>
        <v>0.34376689241312197</v>
      </c>
      <c r="J91" s="198">
        <f t="shared" si="73"/>
        <v>0.31848113056183502</v>
      </c>
      <c r="K91" s="198">
        <f t="shared" si="73"/>
        <v>0.31220122845770926</v>
      </c>
      <c r="L91" s="198">
        <f t="shared" si="73"/>
        <v>0.32621054576321257</v>
      </c>
      <c r="M91" s="198">
        <f t="shared" si="73"/>
        <v>0.33449632727596418</v>
      </c>
      <c r="N91" s="198">
        <f t="shared" si="73"/>
        <v>0.32912651279471183</v>
      </c>
      <c r="O91" s="198">
        <f t="shared" si="73"/>
        <v>0.31821532735728114</v>
      </c>
      <c r="P91" s="198">
        <f t="shared" si="73"/>
        <v>0.30971802139702187</v>
      </c>
      <c r="Q91" s="198">
        <f t="shared" si="73"/>
        <v>0.30806368588052518</v>
      </c>
      <c r="R91" s="198">
        <f t="shared" ref="R91:V91" si="74">IF(R83=0,0,R83/R$78)</f>
        <v>0.3187211123733612</v>
      </c>
      <c r="S91" s="198">
        <f t="shared" si="74"/>
        <v>0.32276606243686501</v>
      </c>
      <c r="T91" s="198">
        <f t="shared" si="74"/>
        <v>0.32280737187946446</v>
      </c>
      <c r="U91" s="198">
        <f t="shared" si="74"/>
        <v>0.32868556460910386</v>
      </c>
      <c r="V91" s="198">
        <f t="shared" si="74"/>
        <v>0.33339381136452301</v>
      </c>
      <c r="W91" s="198">
        <f t="shared" ref="W91" si="75">IF(W83=0,0,W83/W$78)</f>
        <v>0.33486901488340265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9222.1850659666015</v>
      </c>
      <c r="C96" s="203">
        <f t="shared" si="79"/>
        <v>9284.2758084313718</v>
      </c>
      <c r="D96" s="203">
        <f t="shared" si="79"/>
        <v>9462.5868253534754</v>
      </c>
      <c r="E96" s="203">
        <f t="shared" si="79"/>
        <v>9845.5001885784659</v>
      </c>
      <c r="F96" s="203">
        <f t="shared" si="79"/>
        <v>9992.0916959677652</v>
      </c>
      <c r="G96" s="203">
        <f t="shared" si="79"/>
        <v>9982.7680756004138</v>
      </c>
      <c r="H96" s="203">
        <f t="shared" si="79"/>
        <v>9764.1075528413639</v>
      </c>
      <c r="I96" s="203">
        <f t="shared" si="79"/>
        <v>9811.8546049974375</v>
      </c>
      <c r="J96" s="203">
        <f t="shared" si="79"/>
        <v>9515.082772494181</v>
      </c>
      <c r="K96" s="203">
        <f t="shared" si="79"/>
        <v>9669.4902439971283</v>
      </c>
      <c r="L96" s="203">
        <f t="shared" si="79"/>
        <v>8657.5486280535551</v>
      </c>
      <c r="M96" s="203">
        <f t="shared" si="79"/>
        <v>8067.8434951947174</v>
      </c>
      <c r="N96" s="203">
        <f t="shared" si="79"/>
        <v>7744.6180935639495</v>
      </c>
      <c r="O96" s="203">
        <f t="shared" si="79"/>
        <v>7579.4120164179103</v>
      </c>
      <c r="P96" s="203">
        <f t="shared" si="79"/>
        <v>7267.7898986099954</v>
      </c>
      <c r="Q96" s="203">
        <f t="shared" si="79"/>
        <v>7159.3418079328976</v>
      </c>
      <c r="R96" s="203">
        <f t="shared" si="79"/>
        <v>7376.4829087778271</v>
      </c>
      <c r="S96" s="203">
        <f t="shared" si="79"/>
        <v>7261.8651129100926</v>
      </c>
      <c r="T96" s="203">
        <f t="shared" si="79"/>
        <v>7406.8776374048994</v>
      </c>
      <c r="U96" s="203">
        <f t="shared" si="79"/>
        <v>7367.1392848493033</v>
      </c>
      <c r="V96" s="203">
        <f t="shared" si="79"/>
        <v>7721.3192623184514</v>
      </c>
      <c r="W96" s="203">
        <f t="shared" si="79"/>
        <v>7714.7092091767863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7242.0607238717103</v>
      </c>
      <c r="C97" s="192">
        <f t="shared" si="80"/>
        <v>7260.1303277112529</v>
      </c>
      <c r="D97" s="192">
        <f t="shared" si="80"/>
        <v>7367.0696973591066</v>
      </c>
      <c r="E97" s="192">
        <f t="shared" si="80"/>
        <v>7667.580069045357</v>
      </c>
      <c r="F97" s="192">
        <f t="shared" si="80"/>
        <v>7748.8187636164603</v>
      </c>
      <c r="G97" s="192">
        <f t="shared" si="80"/>
        <v>7685.2608606100966</v>
      </c>
      <c r="H97" s="192">
        <f t="shared" si="80"/>
        <v>7449.6002098973877</v>
      </c>
      <c r="I97" s="192">
        <f t="shared" si="80"/>
        <v>7483.1688349903216</v>
      </c>
      <c r="J97" s="192">
        <f t="shared" si="80"/>
        <v>7194.3062549709393</v>
      </c>
      <c r="K97" s="192">
        <f t="shared" si="80"/>
        <v>7343.125462300005</v>
      </c>
      <c r="L97" s="192">
        <f t="shared" si="80"/>
        <v>6313.0022729203301</v>
      </c>
      <c r="M97" s="192">
        <f t="shared" si="80"/>
        <v>5747.1641608972423</v>
      </c>
      <c r="N97" s="192">
        <f t="shared" si="80"/>
        <v>5493.6772147426855</v>
      </c>
      <c r="O97" s="192">
        <f t="shared" si="80"/>
        <v>5403.4877800415743</v>
      </c>
      <c r="P97" s="192">
        <f t="shared" si="80"/>
        <v>5162.5039374107437</v>
      </c>
      <c r="Q97" s="192">
        <f t="shared" si="80"/>
        <v>5047.2960234896773</v>
      </c>
      <c r="R97" s="192">
        <f t="shared" si="80"/>
        <v>5169.869422796779</v>
      </c>
      <c r="S97" s="192">
        <f t="shared" si="80"/>
        <v>5119.2799431351768</v>
      </c>
      <c r="T97" s="192">
        <f t="shared" si="80"/>
        <v>5264.2094294223489</v>
      </c>
      <c r="U97" s="192">
        <f t="shared" si="80"/>
        <v>5272.2565511674838</v>
      </c>
      <c r="V97" s="192">
        <f t="shared" si="80"/>
        <v>5589.4021780869643</v>
      </c>
      <c r="W97" s="192">
        <f t="shared" si="80"/>
        <v>5537.2930772025902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3274.6811714417609</v>
      </c>
      <c r="C98" s="74">
        <f t="shared" si="81"/>
        <v>3258.9502772896262</v>
      </c>
      <c r="D98" s="74">
        <f t="shared" si="81"/>
        <v>3308.9645799569771</v>
      </c>
      <c r="E98" s="74">
        <f t="shared" si="81"/>
        <v>3577.3760204008572</v>
      </c>
      <c r="F98" s="74">
        <f t="shared" si="81"/>
        <v>3716.3794893293734</v>
      </c>
      <c r="G98" s="74">
        <f t="shared" si="81"/>
        <v>3702.7155376505966</v>
      </c>
      <c r="H98" s="74">
        <f t="shared" si="81"/>
        <v>3576.6673921587194</v>
      </c>
      <c r="I98" s="74">
        <f t="shared" si="81"/>
        <v>3624.4412397963633</v>
      </c>
      <c r="J98" s="74">
        <f t="shared" si="81"/>
        <v>3456.5279262796685</v>
      </c>
      <c r="K98" s="74">
        <f t="shared" si="81"/>
        <v>3621.702016668296</v>
      </c>
      <c r="L98" s="74">
        <f t="shared" si="81"/>
        <v>2470.340223617015</v>
      </c>
      <c r="M98" s="74">
        <f t="shared" si="81"/>
        <v>2400.3234305205515</v>
      </c>
      <c r="N98" s="74">
        <f t="shared" si="81"/>
        <v>2498.2514628251392</v>
      </c>
      <c r="O98" s="74">
        <f t="shared" si="81"/>
        <v>2617.5703091509695</v>
      </c>
      <c r="P98" s="74">
        <f t="shared" si="81"/>
        <v>2571.0904416806229</v>
      </c>
      <c r="Q98" s="74">
        <f t="shared" si="81"/>
        <v>2529.616152428996</v>
      </c>
      <c r="R98" s="74">
        <f t="shared" si="81"/>
        <v>2474.7333452735711</v>
      </c>
      <c r="S98" s="74">
        <f t="shared" si="81"/>
        <v>2443.7228108644949</v>
      </c>
      <c r="T98" s="74">
        <f t="shared" si="81"/>
        <v>2438.7690608764483</v>
      </c>
      <c r="U98" s="74">
        <f t="shared" si="81"/>
        <v>2431.8942230000262</v>
      </c>
      <c r="V98" s="74">
        <f t="shared" si="81"/>
        <v>2507.9262529577713</v>
      </c>
      <c r="W98" s="74">
        <f t="shared" si="81"/>
        <v>2493.8216460899916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20.549269125014067</v>
      </c>
      <c r="C99" s="74">
        <f t="shared" si="82"/>
        <v>22.703554657007189</v>
      </c>
      <c r="D99" s="74">
        <f t="shared" si="82"/>
        <v>19.180183195835326</v>
      </c>
      <c r="E99" s="74">
        <f t="shared" si="82"/>
        <v>46.116978905383732</v>
      </c>
      <c r="F99" s="74">
        <f t="shared" si="82"/>
        <v>37.781354893679087</v>
      </c>
      <c r="G99" s="74">
        <f t="shared" si="82"/>
        <v>49.990688395520991</v>
      </c>
      <c r="H99" s="74">
        <f t="shared" si="82"/>
        <v>63.036917957687692</v>
      </c>
      <c r="I99" s="74">
        <f t="shared" si="82"/>
        <v>31.068290795822822</v>
      </c>
      <c r="J99" s="74">
        <f t="shared" si="82"/>
        <v>30.37382131991291</v>
      </c>
      <c r="K99" s="74">
        <f t="shared" si="82"/>
        <v>51.377326496286557</v>
      </c>
      <c r="L99" s="74">
        <f t="shared" si="82"/>
        <v>81.370570814403564</v>
      </c>
      <c r="M99" s="74">
        <f t="shared" si="82"/>
        <v>75.57358622679196</v>
      </c>
      <c r="N99" s="74">
        <f t="shared" si="82"/>
        <v>70.11541703161592</v>
      </c>
      <c r="O99" s="74">
        <f t="shared" si="82"/>
        <v>67.008316193554919</v>
      </c>
      <c r="P99" s="74">
        <f t="shared" si="82"/>
        <v>63.852586342761676</v>
      </c>
      <c r="Q99" s="74">
        <f t="shared" si="82"/>
        <v>63.88398883569289</v>
      </c>
      <c r="R99" s="74">
        <f t="shared" si="82"/>
        <v>69.493243694758107</v>
      </c>
      <c r="S99" s="74">
        <f t="shared" si="82"/>
        <v>67.031405149884094</v>
      </c>
      <c r="T99" s="74">
        <f t="shared" si="82"/>
        <v>69.938488989662034</v>
      </c>
      <c r="U99" s="74">
        <f t="shared" si="82"/>
        <v>69.551717898781504</v>
      </c>
      <c r="V99" s="74">
        <f t="shared" si="82"/>
        <v>72.292604835255688</v>
      </c>
      <c r="W99" s="74">
        <f t="shared" si="82"/>
        <v>75.644677320382371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1515.6573415969269</v>
      </c>
      <c r="C100" s="74">
        <f t="shared" si="83"/>
        <v>1494.8383552117089</v>
      </c>
      <c r="D100" s="74">
        <f t="shared" si="83"/>
        <v>1479.0251629993923</v>
      </c>
      <c r="E100" s="74">
        <f t="shared" si="83"/>
        <v>1471.8762684066778</v>
      </c>
      <c r="F100" s="74">
        <f t="shared" si="83"/>
        <v>1449.0710374993841</v>
      </c>
      <c r="G100" s="74">
        <f t="shared" si="83"/>
        <v>1423.4574377250385</v>
      </c>
      <c r="H100" s="74">
        <f t="shared" si="83"/>
        <v>1418.1396782212521</v>
      </c>
      <c r="I100" s="74">
        <f t="shared" si="83"/>
        <v>1436.4999154083816</v>
      </c>
      <c r="J100" s="74">
        <f t="shared" si="83"/>
        <v>1435.1248486209024</v>
      </c>
      <c r="K100" s="74">
        <f t="shared" si="83"/>
        <v>1415.0204776963328</v>
      </c>
      <c r="L100" s="74">
        <f t="shared" si="83"/>
        <v>1478.2285499832885</v>
      </c>
      <c r="M100" s="74">
        <f t="shared" si="83"/>
        <v>1292.8817283111293</v>
      </c>
      <c r="N100" s="74">
        <f t="shared" si="83"/>
        <v>1212.8584741823938</v>
      </c>
      <c r="O100" s="74">
        <f t="shared" si="83"/>
        <v>1181.926274482639</v>
      </c>
      <c r="P100" s="74">
        <f t="shared" si="83"/>
        <v>1098.3074369884303</v>
      </c>
      <c r="Q100" s="74">
        <f t="shared" si="83"/>
        <v>1048.2532994758606</v>
      </c>
      <c r="R100" s="74">
        <f t="shared" si="83"/>
        <v>1044.2345413275264</v>
      </c>
      <c r="S100" s="74">
        <f t="shared" si="83"/>
        <v>1054.1584399244391</v>
      </c>
      <c r="T100" s="74">
        <f t="shared" si="83"/>
        <v>1050.9956272424376</v>
      </c>
      <c r="U100" s="74">
        <f t="shared" si="83"/>
        <v>1032.152195039168</v>
      </c>
      <c r="V100" s="74">
        <f t="shared" si="83"/>
        <v>1117.347991599901</v>
      </c>
      <c r="W100" s="74">
        <f t="shared" si="83"/>
        <v>1029.3874806666322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2431.1729417080082</v>
      </c>
      <c r="C101" s="193">
        <f t="shared" si="84"/>
        <v>2483.6381405529105</v>
      </c>
      <c r="D101" s="193">
        <f t="shared" si="84"/>
        <v>2559.8997712069026</v>
      </c>
      <c r="E101" s="193">
        <f t="shared" si="84"/>
        <v>2572.2108013324382</v>
      </c>
      <c r="F101" s="193">
        <f t="shared" si="84"/>
        <v>2545.5868818940248</v>
      </c>
      <c r="G101" s="193">
        <f t="shared" si="84"/>
        <v>2509.0971968389399</v>
      </c>
      <c r="H101" s="193">
        <f t="shared" si="84"/>
        <v>2391.7562215597281</v>
      </c>
      <c r="I101" s="193">
        <f t="shared" si="84"/>
        <v>2391.1593889897531</v>
      </c>
      <c r="J101" s="193">
        <f t="shared" si="84"/>
        <v>2272.2796587504536</v>
      </c>
      <c r="K101" s="193">
        <f t="shared" si="84"/>
        <v>2255.0256414390906</v>
      </c>
      <c r="L101" s="193">
        <f t="shared" si="84"/>
        <v>2283.0629285056248</v>
      </c>
      <c r="M101" s="193">
        <f t="shared" si="84"/>
        <v>1978.3854158387685</v>
      </c>
      <c r="N101" s="193">
        <f t="shared" si="84"/>
        <v>1712.4518607035361</v>
      </c>
      <c r="O101" s="193">
        <f t="shared" si="84"/>
        <v>1536.9828802144116</v>
      </c>
      <c r="P101" s="193">
        <f t="shared" si="84"/>
        <v>1429.253472398929</v>
      </c>
      <c r="Q101" s="193">
        <f t="shared" si="84"/>
        <v>1405.5425827491276</v>
      </c>
      <c r="R101" s="193">
        <f t="shared" si="84"/>
        <v>1581.4082925009229</v>
      </c>
      <c r="S101" s="193">
        <f t="shared" si="84"/>
        <v>1554.367287196359</v>
      </c>
      <c r="T101" s="193">
        <f t="shared" si="84"/>
        <v>1704.5062523138006</v>
      </c>
      <c r="U101" s="193">
        <f t="shared" si="84"/>
        <v>1738.6584152295081</v>
      </c>
      <c r="V101" s="193">
        <f t="shared" si="84"/>
        <v>1891.8353286940358</v>
      </c>
      <c r="W101" s="193">
        <f t="shared" si="84"/>
        <v>1938.4392731255832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1980.124342094892</v>
      </c>
      <c r="C102" s="77">
        <f t="shared" si="85"/>
        <v>2024.1454807201203</v>
      </c>
      <c r="D102" s="77">
        <f t="shared" si="85"/>
        <v>2095.5171279943693</v>
      </c>
      <c r="E102" s="77">
        <f t="shared" si="85"/>
        <v>2177.9201195331107</v>
      </c>
      <c r="F102" s="77">
        <f t="shared" si="85"/>
        <v>2243.2729323513045</v>
      </c>
      <c r="G102" s="77">
        <f t="shared" si="85"/>
        <v>2297.5072149903167</v>
      </c>
      <c r="H102" s="77">
        <f t="shared" si="85"/>
        <v>2314.5073429439767</v>
      </c>
      <c r="I102" s="77">
        <f t="shared" si="85"/>
        <v>2328.6857700071155</v>
      </c>
      <c r="J102" s="77">
        <f t="shared" si="85"/>
        <v>2320.7765175232421</v>
      </c>
      <c r="K102" s="77">
        <f t="shared" si="85"/>
        <v>2326.3647816971238</v>
      </c>
      <c r="L102" s="77">
        <f t="shared" si="85"/>
        <v>2344.546355133225</v>
      </c>
      <c r="M102" s="77">
        <f t="shared" si="85"/>
        <v>2320.6793342974756</v>
      </c>
      <c r="N102" s="77">
        <f t="shared" si="85"/>
        <v>2250.9408788212627</v>
      </c>
      <c r="O102" s="77">
        <f t="shared" si="85"/>
        <v>2175.924236376336</v>
      </c>
      <c r="P102" s="77">
        <f t="shared" si="85"/>
        <v>2105.2859611992503</v>
      </c>
      <c r="Q102" s="77">
        <f t="shared" si="85"/>
        <v>2112.0457844432194</v>
      </c>
      <c r="R102" s="77">
        <f t="shared" si="85"/>
        <v>2206.6134859810486</v>
      </c>
      <c r="S102" s="77">
        <f t="shared" si="85"/>
        <v>2142.5851697749158</v>
      </c>
      <c r="T102" s="77">
        <f t="shared" si="85"/>
        <v>2142.6682079825509</v>
      </c>
      <c r="U102" s="77">
        <f t="shared" si="85"/>
        <v>2094.8827336818199</v>
      </c>
      <c r="V102" s="77">
        <f t="shared" si="85"/>
        <v>2131.9170842314884</v>
      </c>
      <c r="W102" s="77">
        <f t="shared" si="85"/>
        <v>2177.4161319741957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3874.4769333928407</v>
      </c>
      <c r="C104" s="153">
        <f t="shared" si="86"/>
        <v>3945.3199670952154</v>
      </c>
      <c r="D104" s="153">
        <f t="shared" si="86"/>
        <v>4077.4360890718476</v>
      </c>
      <c r="E104" s="153">
        <f t="shared" si="86"/>
        <v>4358.8426877570173</v>
      </c>
      <c r="F104" s="153">
        <f t="shared" si="86"/>
        <v>4468.4901596727777</v>
      </c>
      <c r="G104" s="153">
        <f t="shared" si="86"/>
        <v>4562.7062563913842</v>
      </c>
      <c r="H104" s="153">
        <f t="shared" si="86"/>
        <v>4525.1530524548089</v>
      </c>
      <c r="I104" s="153">
        <f t="shared" si="86"/>
        <v>4620.4913013116166</v>
      </c>
      <c r="J104" s="153">
        <f t="shared" si="86"/>
        <v>4529.7638134784138</v>
      </c>
      <c r="K104" s="153">
        <f t="shared" si="86"/>
        <v>4910.620261458067</v>
      </c>
      <c r="L104" s="153">
        <f t="shared" si="86"/>
        <v>4394.1168574851163</v>
      </c>
      <c r="M104" s="153">
        <f t="shared" si="86"/>
        <v>4078.7037847979268</v>
      </c>
      <c r="N104" s="153">
        <f t="shared" si="86"/>
        <v>4070.7899977602274</v>
      </c>
      <c r="O104" s="153">
        <f t="shared" si="86"/>
        <v>4239.6340219277581</v>
      </c>
      <c r="P104" s="153">
        <f t="shared" si="86"/>
        <v>4200.5897591933535</v>
      </c>
      <c r="Q104" s="153">
        <f t="shared" si="86"/>
        <v>4162.1412887828237</v>
      </c>
      <c r="R104" s="153">
        <f t="shared" ref="R104:V104" si="87">SUM(R105:R108)</f>
        <v>4314.7376591387392</v>
      </c>
      <c r="S104" s="153">
        <f t="shared" si="87"/>
        <v>4338.885472281836</v>
      </c>
      <c r="T104" s="153">
        <f t="shared" si="87"/>
        <v>4529.5043252610685</v>
      </c>
      <c r="U104" s="153">
        <f t="shared" si="87"/>
        <v>4621.0783348664454</v>
      </c>
      <c r="V104" s="153">
        <f t="shared" si="87"/>
        <v>4948.6957135976809</v>
      </c>
      <c r="W104" s="153">
        <f t="shared" ref="W104" si="88">SUM(W105:W108)</f>
        <v>5032.6590867264822</v>
      </c>
      <c r="DA104" s="217" t="s">
        <v>277</v>
      </c>
    </row>
    <row r="105" spans="1:105" ht="12" customHeight="1" x14ac:dyDescent="0.25">
      <c r="A105" s="97" t="s">
        <v>57</v>
      </c>
      <c r="B105" s="74">
        <v>1521.7443639598901</v>
      </c>
      <c r="C105" s="74">
        <v>1549.9849492732244</v>
      </c>
      <c r="D105" s="74">
        <v>1633.1097571001796</v>
      </c>
      <c r="E105" s="74">
        <v>1852.4869518734208</v>
      </c>
      <c r="F105" s="74">
        <v>1984.8170913183772</v>
      </c>
      <c r="G105" s="74">
        <v>2052.5405310939095</v>
      </c>
      <c r="H105" s="74">
        <v>2035.3145058196963</v>
      </c>
      <c r="I105" s="74">
        <v>2176.6847037555699</v>
      </c>
      <c r="J105" s="74">
        <v>2166.0296624895536</v>
      </c>
      <c r="K105" s="74">
        <v>2499.7607040538187</v>
      </c>
      <c r="L105" s="74">
        <v>1796.2022504545864</v>
      </c>
      <c r="M105" s="74">
        <v>1793.5557285020609</v>
      </c>
      <c r="N105" s="74">
        <v>2010.3381917705135</v>
      </c>
      <c r="O105" s="74">
        <v>2305.9560872742222</v>
      </c>
      <c r="P105" s="74">
        <v>2377.0830759833484</v>
      </c>
      <c r="Q105" s="74">
        <v>2360.7707286436548</v>
      </c>
      <c r="R105" s="74">
        <v>2340.9788707416446</v>
      </c>
      <c r="S105" s="74">
        <v>2359.4927387353414</v>
      </c>
      <c r="T105" s="74">
        <v>2396.0248123084243</v>
      </c>
      <c r="U105" s="74">
        <v>2442.5302885296405</v>
      </c>
      <c r="V105" s="74">
        <v>2559.3689071235808</v>
      </c>
      <c r="W105" s="74">
        <v>2612.1727811384371</v>
      </c>
      <c r="DA105" s="90" t="s">
        <v>278</v>
      </c>
    </row>
    <row r="106" spans="1:105" ht="12" customHeight="1" x14ac:dyDescent="0.25">
      <c r="A106" s="97" t="s">
        <v>56</v>
      </c>
      <c r="B106" s="74">
        <v>36.468206677323664</v>
      </c>
      <c r="C106" s="74">
        <v>43.415189833036358</v>
      </c>
      <c r="D106" s="74">
        <v>39.314441655710979</v>
      </c>
      <c r="E106" s="74">
        <v>100.10628726534325</v>
      </c>
      <c r="F106" s="74">
        <v>86.019287751567546</v>
      </c>
      <c r="G106" s="74">
        <v>118.50045678870195</v>
      </c>
      <c r="H106" s="74">
        <v>155.28850554521438</v>
      </c>
      <c r="I106" s="74">
        <v>78.501674301410958</v>
      </c>
      <c r="J106" s="74">
        <v>78.47814457477989</v>
      </c>
      <c r="K106" s="74">
        <v>137.10212437222987</v>
      </c>
      <c r="L106" s="74">
        <v>224.38787604930639</v>
      </c>
      <c r="M106" s="74">
        <v>215.79950600204606</v>
      </c>
      <c r="N106" s="74">
        <v>207.28624119471937</v>
      </c>
      <c r="O106" s="74">
        <v>204.87922799809908</v>
      </c>
      <c r="P106" s="74">
        <v>202.33028530843623</v>
      </c>
      <c r="Q106" s="74">
        <v>208.99877089916291</v>
      </c>
      <c r="R106" s="74">
        <v>233.82232785415033</v>
      </c>
      <c r="S106" s="74">
        <v>232.27725928123479</v>
      </c>
      <c r="T106" s="74">
        <v>249.18326184319864</v>
      </c>
      <c r="U106" s="74">
        <v>254.40436463598468</v>
      </c>
      <c r="V106" s="74">
        <v>270.74735215059599</v>
      </c>
      <c r="W106" s="74">
        <v>289.32570304285537</v>
      </c>
      <c r="DA106" s="90" t="s">
        <v>279</v>
      </c>
    </row>
    <row r="107" spans="1:105" ht="12" customHeight="1" x14ac:dyDescent="0.25">
      <c r="A107" s="97" t="s">
        <v>55</v>
      </c>
      <c r="B107" s="74">
        <v>854.26162566683388</v>
      </c>
      <c r="C107" s="74">
        <v>848.31985537463993</v>
      </c>
      <c r="D107" s="74">
        <v>846.07110855908775</v>
      </c>
      <c r="E107" s="74">
        <v>849.73960964835533</v>
      </c>
      <c r="F107" s="74">
        <v>844.33820963963035</v>
      </c>
      <c r="G107" s="74">
        <v>838.68522577594035</v>
      </c>
      <c r="H107" s="74">
        <v>844.92872260028662</v>
      </c>
      <c r="I107" s="74">
        <v>863.64324048810715</v>
      </c>
      <c r="J107" s="74">
        <v>871.72714111702453</v>
      </c>
      <c r="K107" s="74">
        <v>869.50948859253276</v>
      </c>
      <c r="L107" s="74">
        <v>921.78595597069693</v>
      </c>
      <c r="M107" s="74">
        <v>826.49927594114115</v>
      </c>
      <c r="N107" s="74">
        <v>796.07132798366604</v>
      </c>
      <c r="O107" s="74">
        <v>793.93508865437991</v>
      </c>
      <c r="P107" s="74">
        <v>753.1663739245048</v>
      </c>
      <c r="Q107" s="74">
        <v>733.47290206894172</v>
      </c>
      <c r="R107" s="74">
        <v>744.74223377678163</v>
      </c>
      <c r="S107" s="74">
        <v>768.70887401992297</v>
      </c>
      <c r="T107" s="74">
        <v>784.09565527233815</v>
      </c>
      <c r="U107" s="74">
        <v>787.48309514092091</v>
      </c>
      <c r="V107" s="74">
        <v>865.86890456250171</v>
      </c>
      <c r="W107" s="74">
        <v>816.52986414022644</v>
      </c>
      <c r="DA107" s="90" t="s">
        <v>280</v>
      </c>
    </row>
    <row r="108" spans="1:105" ht="12" customHeight="1" x14ac:dyDescent="0.25">
      <c r="A108" s="109" t="s">
        <v>54</v>
      </c>
      <c r="B108" s="77">
        <v>1462.0027370887926</v>
      </c>
      <c r="C108" s="77">
        <v>1503.5999726143145</v>
      </c>
      <c r="D108" s="77">
        <v>1558.9407817568695</v>
      </c>
      <c r="E108" s="77">
        <v>1556.5098389698976</v>
      </c>
      <c r="F108" s="77">
        <v>1553.3155709632033</v>
      </c>
      <c r="G108" s="77">
        <v>1552.980042732833</v>
      </c>
      <c r="H108" s="77">
        <v>1489.6213184896117</v>
      </c>
      <c r="I108" s="77">
        <v>1501.6616827665284</v>
      </c>
      <c r="J108" s="77">
        <v>1413.5288652970553</v>
      </c>
      <c r="K108" s="77">
        <v>1404.247944439486</v>
      </c>
      <c r="L108" s="77">
        <v>1451.7407750105262</v>
      </c>
      <c r="M108" s="77">
        <v>1242.849274352679</v>
      </c>
      <c r="N108" s="77">
        <v>1057.094236811329</v>
      </c>
      <c r="O108" s="77">
        <v>934.86361800105681</v>
      </c>
      <c r="P108" s="77">
        <v>868.01002397706441</v>
      </c>
      <c r="Q108" s="77">
        <v>858.8988871710643</v>
      </c>
      <c r="R108" s="77">
        <v>995.19422676616284</v>
      </c>
      <c r="S108" s="77">
        <v>978.40660024533702</v>
      </c>
      <c r="T108" s="77">
        <v>1100.2005958371069</v>
      </c>
      <c r="U108" s="77">
        <v>1136.6605865598992</v>
      </c>
      <c r="V108" s="77">
        <v>1252.710549761003</v>
      </c>
      <c r="W108" s="77">
        <v>1314.6307384049628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596.95852366960594</v>
      </c>
      <c r="C110" s="203">
        <f t="shared" si="89"/>
        <v>598.13499363962433</v>
      </c>
      <c r="D110" s="203">
        <f t="shared" si="89"/>
        <v>607.70566342800703</v>
      </c>
      <c r="E110" s="203">
        <f t="shared" si="89"/>
        <v>681.30992064681527</v>
      </c>
      <c r="F110" s="203">
        <f t="shared" si="89"/>
        <v>683.61587368699713</v>
      </c>
      <c r="G110" s="203">
        <f t="shared" si="89"/>
        <v>637.5504081216701</v>
      </c>
      <c r="H110" s="203">
        <f t="shared" si="89"/>
        <v>599.3967592458838</v>
      </c>
      <c r="I110" s="203">
        <f t="shared" si="89"/>
        <v>588.47534644179166</v>
      </c>
      <c r="J110" s="203">
        <f t="shared" si="89"/>
        <v>556.24064997306186</v>
      </c>
      <c r="K110" s="203">
        <f t="shared" si="89"/>
        <v>563.4354759895466</v>
      </c>
      <c r="L110" s="203">
        <f t="shared" si="89"/>
        <v>614.19964464100099</v>
      </c>
      <c r="M110" s="203">
        <f t="shared" si="89"/>
        <v>549.76574038131628</v>
      </c>
      <c r="N110" s="203">
        <f t="shared" si="89"/>
        <v>504.90378521694925</v>
      </c>
      <c r="O110" s="203">
        <f t="shared" si="89"/>
        <v>486.04282777074513</v>
      </c>
      <c r="P110" s="203">
        <f t="shared" si="89"/>
        <v>455.6675280477113</v>
      </c>
      <c r="Q110" s="203">
        <f t="shared" si="89"/>
        <v>433.54605894258793</v>
      </c>
      <c r="R110" s="203">
        <f t="shared" ref="R110:V110" si="90">R78*1000000/R$6</f>
        <v>422.35049631333345</v>
      </c>
      <c r="S110" s="203">
        <f t="shared" si="90"/>
        <v>421.88921895029938</v>
      </c>
      <c r="T110" s="203">
        <f t="shared" si="90"/>
        <v>428.82783855202342</v>
      </c>
      <c r="U110" s="203">
        <f t="shared" si="90"/>
        <v>422.97930695045835</v>
      </c>
      <c r="V110" s="203">
        <f t="shared" si="90"/>
        <v>458.9683306876185</v>
      </c>
      <c r="W110" s="203">
        <f t="shared" ref="W110" si="91">W78*1000000/W$6</f>
        <v>418.78852811581129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596.95852366960594</v>
      </c>
      <c r="C111" s="192">
        <f t="shared" si="92"/>
        <v>598.13499363962433</v>
      </c>
      <c r="D111" s="192">
        <f t="shared" si="92"/>
        <v>607.70566342800703</v>
      </c>
      <c r="E111" s="192">
        <f t="shared" si="92"/>
        <v>681.30992064681527</v>
      </c>
      <c r="F111" s="192">
        <f t="shared" si="92"/>
        <v>683.61587368699713</v>
      </c>
      <c r="G111" s="192">
        <f t="shared" si="92"/>
        <v>637.5504081216701</v>
      </c>
      <c r="H111" s="192">
        <f t="shared" si="92"/>
        <v>599.3967592458838</v>
      </c>
      <c r="I111" s="192">
        <f t="shared" si="92"/>
        <v>588.47534644179166</v>
      </c>
      <c r="J111" s="192">
        <f t="shared" si="92"/>
        <v>556.24064997306186</v>
      </c>
      <c r="K111" s="192">
        <f t="shared" si="92"/>
        <v>563.4354759895466</v>
      </c>
      <c r="L111" s="192">
        <f t="shared" si="92"/>
        <v>614.19964464100099</v>
      </c>
      <c r="M111" s="192">
        <f t="shared" si="92"/>
        <v>549.76574038131628</v>
      </c>
      <c r="N111" s="192">
        <f t="shared" si="92"/>
        <v>504.90378521694925</v>
      </c>
      <c r="O111" s="192">
        <f t="shared" si="92"/>
        <v>486.04282777074513</v>
      </c>
      <c r="P111" s="192">
        <f t="shared" si="92"/>
        <v>455.6675280477113</v>
      </c>
      <c r="Q111" s="192">
        <f t="shared" si="92"/>
        <v>433.54605894258793</v>
      </c>
      <c r="R111" s="192">
        <f t="shared" ref="R111:V111" si="93">R79*1000000/R$6</f>
        <v>422.35049631333345</v>
      </c>
      <c r="S111" s="192">
        <f t="shared" si="93"/>
        <v>421.88921895029938</v>
      </c>
      <c r="T111" s="192">
        <f t="shared" si="93"/>
        <v>428.82783855202342</v>
      </c>
      <c r="U111" s="192">
        <f t="shared" si="93"/>
        <v>422.97930695045835</v>
      </c>
      <c r="V111" s="192">
        <f t="shared" si="93"/>
        <v>458.9683306876185</v>
      </c>
      <c r="W111" s="192">
        <f t="shared" ref="W111" si="94">W79*1000000/W$6</f>
        <v>418.78852811581129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98.771170823526532</v>
      </c>
      <c r="C112" s="74">
        <f t="shared" si="95"/>
        <v>105.6754871650425</v>
      </c>
      <c r="D112" s="74">
        <f t="shared" si="95"/>
        <v>111.1979900608103</v>
      </c>
      <c r="E112" s="74">
        <f t="shared" si="95"/>
        <v>145.39095568548373</v>
      </c>
      <c r="F112" s="74">
        <f t="shared" si="95"/>
        <v>149.93962122965576</v>
      </c>
      <c r="G112" s="74">
        <f t="shared" si="95"/>
        <v>137.40057543662181</v>
      </c>
      <c r="H112" s="74">
        <f t="shared" si="95"/>
        <v>122.4425094227533</v>
      </c>
      <c r="I112" s="74">
        <f t="shared" si="95"/>
        <v>120.95594242222721</v>
      </c>
      <c r="J112" s="74">
        <f t="shared" si="95"/>
        <v>116.00793881439903</v>
      </c>
      <c r="K112" s="74">
        <f t="shared" si="95"/>
        <v>128.31332692427597</v>
      </c>
      <c r="L112" s="74">
        <f t="shared" si="95"/>
        <v>140.091998507749</v>
      </c>
      <c r="M112" s="74">
        <f t="shared" si="95"/>
        <v>135.74029702322997</v>
      </c>
      <c r="N112" s="74">
        <f t="shared" si="95"/>
        <v>130.83265285641741</v>
      </c>
      <c r="O112" s="74">
        <f t="shared" si="95"/>
        <v>132.94770363717558</v>
      </c>
      <c r="P112" s="74">
        <f t="shared" si="95"/>
        <v>135.42229010264245</v>
      </c>
      <c r="Q112" s="74">
        <f t="shared" si="95"/>
        <v>133.28515673217083</v>
      </c>
      <c r="R112" s="74">
        <f t="shared" ref="R112:V112" si="96">R80*1000000/R$6</f>
        <v>124.07985664759296</v>
      </c>
      <c r="S112" s="74">
        <f t="shared" si="96"/>
        <v>120.93878930183475</v>
      </c>
      <c r="T112" s="74">
        <f t="shared" si="96"/>
        <v>129.28391150883863</v>
      </c>
      <c r="U112" s="74">
        <f t="shared" si="96"/>
        <v>126.96221810188085</v>
      </c>
      <c r="V112" s="74">
        <f t="shared" si="96"/>
        <v>132.52076766031863</v>
      </c>
      <c r="W112" s="74">
        <f t="shared" ref="W112" si="97">W80*1000000/W$6</f>
        <v>127.10957532375093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289.17473646245656</v>
      </c>
      <c r="C114" s="74">
        <f t="shared" si="101"/>
        <v>284.14056466072765</v>
      </c>
      <c r="D114" s="74">
        <f t="shared" si="101"/>
        <v>280.15286114062519</v>
      </c>
      <c r="E114" s="74">
        <f t="shared" si="101"/>
        <v>281.66861201508289</v>
      </c>
      <c r="F114" s="74">
        <f t="shared" si="101"/>
        <v>275.72230749178851</v>
      </c>
      <c r="G114" s="74">
        <f t="shared" si="101"/>
        <v>267.28830633441243</v>
      </c>
      <c r="H114" s="74">
        <f t="shared" si="101"/>
        <v>263.52611571675675</v>
      </c>
      <c r="I114" s="74">
        <f t="shared" si="101"/>
        <v>265.22106291153432</v>
      </c>
      <c r="J114" s="74">
        <f t="shared" si="101"/>
        <v>263.08056009079218</v>
      </c>
      <c r="K114" s="74">
        <f t="shared" si="101"/>
        <v>259.21690130468005</v>
      </c>
      <c r="L114" s="74">
        <f t="shared" si="101"/>
        <v>273.74924484733992</v>
      </c>
      <c r="M114" s="74">
        <f t="shared" si="101"/>
        <v>230.13082233838472</v>
      </c>
      <c r="N114" s="74">
        <f t="shared" si="101"/>
        <v>207.89391023522717</v>
      </c>
      <c r="O114" s="74">
        <f t="shared" si="101"/>
        <v>198.42884658484331</v>
      </c>
      <c r="P114" s="74">
        <f t="shared" si="101"/>
        <v>179.11679274325979</v>
      </c>
      <c r="Q114" s="74">
        <f t="shared" si="101"/>
        <v>166.70110529358806</v>
      </c>
      <c r="R114" s="74">
        <f t="shared" ref="R114:V114" si="102">R82*1000000/R$6</f>
        <v>163.65861966931362</v>
      </c>
      <c r="S114" s="74">
        <f t="shared" si="102"/>
        <v>164.77890766331208</v>
      </c>
      <c r="T114" s="74">
        <f t="shared" si="102"/>
        <v>161.11513949145484</v>
      </c>
      <c r="U114" s="74">
        <f t="shared" si="102"/>
        <v>156.98989652559865</v>
      </c>
      <c r="V114" s="74">
        <f t="shared" si="102"/>
        <v>173.43036196374209</v>
      </c>
      <c r="W114" s="74">
        <f t="shared" ref="W114" si="103">W82*1000000/W$6</f>
        <v>151.43965093744848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209.01261638362286</v>
      </c>
      <c r="C115" s="193">
        <f t="shared" si="104"/>
        <v>208.31894181385425</v>
      </c>
      <c r="D115" s="193">
        <f t="shared" si="104"/>
        <v>216.3548122265716</v>
      </c>
      <c r="E115" s="193">
        <f t="shared" si="104"/>
        <v>254.25035294624871</v>
      </c>
      <c r="F115" s="193">
        <f t="shared" si="104"/>
        <v>257.95394496555292</v>
      </c>
      <c r="G115" s="193">
        <f t="shared" si="104"/>
        <v>232.86152635063576</v>
      </c>
      <c r="H115" s="193">
        <f t="shared" si="104"/>
        <v>213.42813410637373</v>
      </c>
      <c r="I115" s="193">
        <f t="shared" si="104"/>
        <v>202.29834110803003</v>
      </c>
      <c r="J115" s="193">
        <f t="shared" si="104"/>
        <v>177.15215106787068</v>
      </c>
      <c r="K115" s="193">
        <f t="shared" si="104"/>
        <v>175.90524776059061</v>
      </c>
      <c r="L115" s="193">
        <f t="shared" si="104"/>
        <v>200.35840128591215</v>
      </c>
      <c r="M115" s="193">
        <f t="shared" si="104"/>
        <v>183.89462101970156</v>
      </c>
      <c r="N115" s="193">
        <f t="shared" si="104"/>
        <v>166.17722212530467</v>
      </c>
      <c r="O115" s="193">
        <f t="shared" si="104"/>
        <v>154.66627754872627</v>
      </c>
      <c r="P115" s="193">
        <f t="shared" si="104"/>
        <v>141.12844520180911</v>
      </c>
      <c r="Q115" s="193">
        <f t="shared" si="104"/>
        <v>133.55979691682907</v>
      </c>
      <c r="R115" s="193">
        <f t="shared" ref="R115:V115" si="105">R83*1000000/R$6</f>
        <v>134.61201999642685</v>
      </c>
      <c r="S115" s="193">
        <f t="shared" si="105"/>
        <v>136.17152198515254</v>
      </c>
      <c r="T115" s="193">
        <f t="shared" si="105"/>
        <v>138.42878755172995</v>
      </c>
      <c r="U115" s="193">
        <f t="shared" si="105"/>
        <v>139.02719232297883</v>
      </c>
      <c r="V115" s="193">
        <f t="shared" si="105"/>
        <v>153.01720106355788</v>
      </c>
      <c r="W115" s="193">
        <f t="shared" ref="W115" si="106">W83*1000000/W$6</f>
        <v>140.23930185461188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0.53499647146309615</v>
      </c>
      <c r="C118" s="206">
        <f t="shared" si="110"/>
        <v>0.54342274711464755</v>
      </c>
      <c r="D118" s="206">
        <f t="shared" si="110"/>
        <v>0.55346783138667699</v>
      </c>
      <c r="E118" s="206">
        <f t="shared" si="110"/>
        <v>0.56847697037478861</v>
      </c>
      <c r="F118" s="206">
        <f t="shared" si="110"/>
        <v>0.57666726968166737</v>
      </c>
      <c r="G118" s="206">
        <f t="shared" si="110"/>
        <v>0.59369569090061736</v>
      </c>
      <c r="H118" s="206">
        <f t="shared" si="110"/>
        <v>0.60743569117209573</v>
      </c>
      <c r="I118" s="206">
        <f t="shared" si="110"/>
        <v>0.61745116316323134</v>
      </c>
      <c r="J118" s="206">
        <f t="shared" si="110"/>
        <v>0.62963177448118124</v>
      </c>
      <c r="K118" s="206">
        <f t="shared" si="110"/>
        <v>0.66873707751140188</v>
      </c>
      <c r="L118" s="206">
        <f t="shared" si="110"/>
        <v>0.69604233730973186</v>
      </c>
      <c r="M118" s="206">
        <f t="shared" si="110"/>
        <v>0.7096898001537445</v>
      </c>
      <c r="N118" s="206">
        <f t="shared" si="110"/>
        <v>0.74099548237671553</v>
      </c>
      <c r="O118" s="206">
        <f t="shared" si="110"/>
        <v>0.78461064307156414</v>
      </c>
      <c r="P118" s="206">
        <f t="shared" si="110"/>
        <v>0.81367294051889116</v>
      </c>
      <c r="Q118" s="206">
        <f t="shared" si="110"/>
        <v>0.82462793333550866</v>
      </c>
      <c r="R118" s="206">
        <f t="shared" ref="R118:V118" si="111">IF(R104=0,"",R104/R97)</f>
        <v>0.83459316015075802</v>
      </c>
      <c r="S118" s="206">
        <f t="shared" si="111"/>
        <v>0.84755776602921862</v>
      </c>
      <c r="T118" s="206">
        <f t="shared" si="111"/>
        <v>0.86043391433955529</v>
      </c>
      <c r="U118" s="206">
        <f t="shared" si="111"/>
        <v>0.87648965675677482</v>
      </c>
      <c r="V118" s="206">
        <f t="shared" si="111"/>
        <v>0.88537119998250469</v>
      </c>
      <c r="W118" s="206">
        <f t="shared" ref="W118" si="112">IF(W104=0,"",W104/W97)</f>
        <v>0.90886630282335601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0.46470000720403071</v>
      </c>
      <c r="C119" s="199">
        <f t="shared" si="113"/>
        <v>0.47560865229349297</v>
      </c>
      <c r="D119" s="199">
        <f t="shared" si="113"/>
        <v>0.4935410209562936</v>
      </c>
      <c r="E119" s="199">
        <f t="shared" si="113"/>
        <v>0.51783400495479459</v>
      </c>
      <c r="F119" s="199">
        <f t="shared" si="113"/>
        <v>0.53407277082904703</v>
      </c>
      <c r="G119" s="199">
        <f t="shared" si="113"/>
        <v>0.5543338423443307</v>
      </c>
      <c r="H119" s="199">
        <f t="shared" si="113"/>
        <v>0.56905333447605533</v>
      </c>
      <c r="I119" s="199">
        <f t="shared" si="113"/>
        <v>0.6005573162162412</v>
      </c>
      <c r="J119" s="199">
        <f t="shared" si="113"/>
        <v>0.62664896933753278</v>
      </c>
      <c r="K119" s="199">
        <f t="shared" si="113"/>
        <v>0.69021711133303498</v>
      </c>
      <c r="L119" s="199">
        <f t="shared" si="113"/>
        <v>0.72710723538502264</v>
      </c>
      <c r="M119" s="199">
        <f t="shared" si="113"/>
        <v>0.74721419026147551</v>
      </c>
      <c r="N119" s="199">
        <f t="shared" si="113"/>
        <v>0.80469809452132945</v>
      </c>
      <c r="O119" s="199">
        <f t="shared" si="113"/>
        <v>0.88095287420270985</v>
      </c>
      <c r="P119" s="199">
        <f t="shared" si="113"/>
        <v>0.92454276887651632</v>
      </c>
      <c r="Q119" s="199">
        <f t="shared" si="113"/>
        <v>0.93325255152912745</v>
      </c>
      <c r="R119" s="199">
        <f t="shared" ref="R119:V119" si="114">IF(R105=0,"",R105/R98)</f>
        <v>0.94595196497134504</v>
      </c>
      <c r="S119" s="199">
        <f t="shared" si="114"/>
        <v>0.96553206781281542</v>
      </c>
      <c r="T119" s="199">
        <f t="shared" si="114"/>
        <v>0.9824730232748391</v>
      </c>
      <c r="U119" s="199">
        <f t="shared" si="114"/>
        <v>1.0043735724313263</v>
      </c>
      <c r="V119" s="199">
        <f t="shared" si="114"/>
        <v>1.0205120282564688</v>
      </c>
      <c r="W119" s="199">
        <f t="shared" ref="W119" si="115">IF(W105=0,"",W105/W98)</f>
        <v>1.0474577383005741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1.7746717148656108</v>
      </c>
      <c r="C120" s="200">
        <f t="shared" si="116"/>
        <v>1.9122639819591758</v>
      </c>
      <c r="D120" s="200">
        <f t="shared" si="116"/>
        <v>2.0497427607598393</v>
      </c>
      <c r="E120" s="200">
        <f t="shared" si="116"/>
        <v>2.1707034944922805</v>
      </c>
      <c r="F120" s="200">
        <f t="shared" si="116"/>
        <v>2.2767655631629764</v>
      </c>
      <c r="G120" s="200">
        <f t="shared" si="116"/>
        <v>2.3704505897406132</v>
      </c>
      <c r="H120" s="200">
        <f t="shared" si="116"/>
        <v>2.4634533314184042</v>
      </c>
      <c r="I120" s="200">
        <f t="shared" si="116"/>
        <v>2.5267458328272641</v>
      </c>
      <c r="J120" s="200">
        <f t="shared" si="116"/>
        <v>2.5837428800349875</v>
      </c>
      <c r="K120" s="200">
        <f t="shared" si="116"/>
        <v>2.6685336455204478</v>
      </c>
      <c r="L120" s="200">
        <f t="shared" si="116"/>
        <v>2.7576047925374398</v>
      </c>
      <c r="M120" s="200">
        <f t="shared" si="116"/>
        <v>2.8554884950734536</v>
      </c>
      <c r="N120" s="200">
        <f t="shared" si="116"/>
        <v>2.9563575312010397</v>
      </c>
      <c r="O120" s="200">
        <f t="shared" si="116"/>
        <v>3.0575194190270527</v>
      </c>
      <c r="P120" s="200">
        <f t="shared" si="116"/>
        <v>3.1687093177764813</v>
      </c>
      <c r="Q120" s="200">
        <f t="shared" si="116"/>
        <v>3.2715360250390679</v>
      </c>
      <c r="R120" s="200">
        <f t="shared" ref="R120:V120" si="117">IF(R106=0,"",R106/R99)</f>
        <v>3.3646771315092261</v>
      </c>
      <c r="S120" s="200">
        <f t="shared" si="117"/>
        <v>3.4652005095500589</v>
      </c>
      <c r="T120" s="200">
        <f t="shared" si="117"/>
        <v>3.562891698733035</v>
      </c>
      <c r="U120" s="200">
        <f t="shared" si="117"/>
        <v>3.6577725514446517</v>
      </c>
      <c r="V120" s="200">
        <f t="shared" si="117"/>
        <v>3.7451597264698062</v>
      </c>
      <c r="W120" s="200">
        <f t="shared" ref="W120" si="118">IF(W106=0,"",W106/W99)</f>
        <v>3.8247992230498533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0.56362450945988007</v>
      </c>
      <c r="C121" s="200">
        <f t="shared" si="119"/>
        <v>0.56749939043040898</v>
      </c>
      <c r="D121" s="200">
        <f t="shared" si="119"/>
        <v>0.57204645987448655</v>
      </c>
      <c r="E121" s="200">
        <f t="shared" si="119"/>
        <v>0.57731728399168214</v>
      </c>
      <c r="F121" s="200">
        <f t="shared" si="119"/>
        <v>0.58267551264890227</v>
      </c>
      <c r="G121" s="200">
        <f t="shared" si="119"/>
        <v>0.58918883245032061</v>
      </c>
      <c r="H121" s="200">
        <f t="shared" si="119"/>
        <v>0.59580077729724479</v>
      </c>
      <c r="I121" s="200">
        <f t="shared" si="119"/>
        <v>0.60121356863608488</v>
      </c>
      <c r="J121" s="200">
        <f t="shared" si="119"/>
        <v>0.60742251237216016</v>
      </c>
      <c r="K121" s="200">
        <f t="shared" si="119"/>
        <v>0.6144854454743317</v>
      </c>
      <c r="L121" s="200">
        <f t="shared" si="119"/>
        <v>0.62357472123043345</v>
      </c>
      <c r="M121" s="200">
        <f t="shared" si="119"/>
        <v>0.63926905133138812</v>
      </c>
      <c r="N121" s="200">
        <f t="shared" si="119"/>
        <v>0.65635962062293352</v>
      </c>
      <c r="O121" s="200">
        <f t="shared" si="119"/>
        <v>0.67172979042360892</v>
      </c>
      <c r="P121" s="200">
        <f t="shared" si="119"/>
        <v>0.68575186560667778</v>
      </c>
      <c r="Q121" s="200">
        <f t="shared" si="119"/>
        <v>0.69970960495491608</v>
      </c>
      <c r="R121" s="200">
        <f t="shared" ref="R121:V121" si="120">IF(R107=0,"",R107/R100)</f>
        <v>0.71319440633518716</v>
      </c>
      <c r="S121" s="200">
        <f t="shared" si="120"/>
        <v>0.7292156898872082</v>
      </c>
      <c r="T121" s="200">
        <f t="shared" si="120"/>
        <v>0.74605034973325102</v>
      </c>
      <c r="U121" s="200">
        <f t="shared" si="120"/>
        <v>0.76295249763145412</v>
      </c>
      <c r="V121" s="200">
        <f t="shared" si="120"/>
        <v>0.77493217070421094</v>
      </c>
      <c r="W121" s="200">
        <f t="shared" ref="W121" si="121">IF(W107=0,"",W107/W100)</f>
        <v>0.79321915165651813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0.60135694668503092</v>
      </c>
      <c r="C122" s="201">
        <f t="shared" si="122"/>
        <v>0.60540219127073858</v>
      </c>
      <c r="D122" s="201">
        <f t="shared" si="122"/>
        <v>0.60898508578009047</v>
      </c>
      <c r="E122" s="201">
        <f t="shared" si="122"/>
        <v>0.60512530239108142</v>
      </c>
      <c r="F122" s="201">
        <f t="shared" si="122"/>
        <v>0.61019939331533268</v>
      </c>
      <c r="G122" s="201">
        <f t="shared" si="122"/>
        <v>0.61893977032429781</v>
      </c>
      <c r="H122" s="201">
        <f t="shared" si="122"/>
        <v>0.62281486092181659</v>
      </c>
      <c r="I122" s="201">
        <f t="shared" si="122"/>
        <v>0.62800568196374784</v>
      </c>
      <c r="J122" s="201">
        <f t="shared" si="122"/>
        <v>0.62207521853818259</v>
      </c>
      <c r="K122" s="201">
        <f t="shared" si="122"/>
        <v>0.6227192802753837</v>
      </c>
      <c r="L122" s="201">
        <f t="shared" si="122"/>
        <v>0.6358741832669329</v>
      </c>
      <c r="M122" s="201">
        <f t="shared" si="122"/>
        <v>0.62821392859174152</v>
      </c>
      <c r="N122" s="201">
        <f t="shared" si="122"/>
        <v>0.61729865876465406</v>
      </c>
      <c r="O122" s="201">
        <f t="shared" si="122"/>
        <v>0.60824595383303282</v>
      </c>
      <c r="P122" s="201">
        <f t="shared" si="122"/>
        <v>0.60731706498508897</v>
      </c>
      <c r="Q122" s="201">
        <f t="shared" si="122"/>
        <v>0.61107994714121538</v>
      </c>
      <c r="R122" s="201">
        <f t="shared" ref="R122:V122" si="123">IF(R108=0,"",R108/R101)</f>
        <v>0.62930884546729549</v>
      </c>
      <c r="S122" s="201">
        <f t="shared" si="123"/>
        <v>0.62945650510318385</v>
      </c>
      <c r="T122" s="201">
        <f t="shared" si="123"/>
        <v>0.64546586106306603</v>
      </c>
      <c r="U122" s="201">
        <f t="shared" si="123"/>
        <v>0.65375727434641417</v>
      </c>
      <c r="V122" s="201">
        <f t="shared" si="123"/>
        <v>0.66216680213164703</v>
      </c>
      <c r="W122" s="201">
        <f t="shared" ref="W122" si="124">IF(W108=0,"",W108/W101)</f>
        <v>0.67819031353260939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90.426413882107624</v>
      </c>
      <c r="C126" s="203">
        <f t="shared" si="125"/>
        <v>90.808284731975149</v>
      </c>
      <c r="D126" s="203">
        <f t="shared" si="125"/>
        <v>92.332038359399817</v>
      </c>
      <c r="E126" s="203">
        <f t="shared" si="125"/>
        <v>95.837387815601005</v>
      </c>
      <c r="F126" s="203">
        <f t="shared" si="125"/>
        <v>96.996634816371255</v>
      </c>
      <c r="G126" s="203">
        <f t="shared" si="125"/>
        <v>96.65154218023352</v>
      </c>
      <c r="H126" s="203">
        <f t="shared" si="125"/>
        <v>94.221884159172163</v>
      </c>
      <c r="I126" s="203">
        <f t="shared" si="125"/>
        <v>94.41489765969213</v>
      </c>
      <c r="J126" s="203">
        <f t="shared" si="125"/>
        <v>91.249185354199867</v>
      </c>
      <c r="K126" s="203">
        <f t="shared" si="125"/>
        <v>92.346112827714052</v>
      </c>
      <c r="L126" s="203">
        <f t="shared" si="125"/>
        <v>82.38375603498983</v>
      </c>
      <c r="M126" s="203">
        <f t="shared" si="125"/>
        <v>76.27242556690075</v>
      </c>
      <c r="N126" s="203">
        <f t="shared" si="125"/>
        <v>72.787764037255158</v>
      </c>
      <c r="O126" s="203">
        <f t="shared" si="125"/>
        <v>70.907295603412749</v>
      </c>
      <c r="P126" s="203">
        <f t="shared" si="125"/>
        <v>67.510818321034094</v>
      </c>
      <c r="Q126" s="203">
        <f t="shared" si="125"/>
        <v>66.13311315394111</v>
      </c>
      <c r="R126" s="203">
        <f t="shared" ref="R126:V126" si="126">IF(R96=0,0,R96/R$19)</f>
        <v>67.777427890134206</v>
      </c>
      <c r="S126" s="203">
        <f t="shared" si="126"/>
        <v>66.311732108568748</v>
      </c>
      <c r="T126" s="203">
        <f t="shared" si="126"/>
        <v>67.209161904650756</v>
      </c>
      <c r="U126" s="203">
        <f t="shared" si="126"/>
        <v>66.409508533675847</v>
      </c>
      <c r="V126" s="203">
        <f t="shared" si="126"/>
        <v>69.172225772038729</v>
      </c>
      <c r="W126" s="203">
        <f t="shared" ref="W126" si="127">IF(W96=0,0,W96/W$19)</f>
        <v>68.704105489401968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71.010674334970119</v>
      </c>
      <c r="C127" s="192">
        <f t="shared" si="128"/>
        <v>71.010383102938036</v>
      </c>
      <c r="D127" s="192">
        <f t="shared" si="128"/>
        <v>71.884842321383246</v>
      </c>
      <c r="E127" s="192">
        <f t="shared" si="128"/>
        <v>74.63722823719452</v>
      </c>
      <c r="F127" s="192">
        <f t="shared" si="128"/>
        <v>75.220420983131845</v>
      </c>
      <c r="G127" s="192">
        <f t="shared" si="128"/>
        <v>74.407449778470308</v>
      </c>
      <c r="H127" s="192">
        <f t="shared" si="128"/>
        <v>71.887304007096716</v>
      </c>
      <c r="I127" s="192">
        <f t="shared" si="128"/>
        <v>72.00704129532842</v>
      </c>
      <c r="J127" s="192">
        <f t="shared" si="128"/>
        <v>68.993050365513696</v>
      </c>
      <c r="K127" s="192">
        <f t="shared" si="128"/>
        <v>70.128732263894676</v>
      </c>
      <c r="L127" s="192">
        <f t="shared" si="128"/>
        <v>60.07345282651152</v>
      </c>
      <c r="M127" s="192">
        <f t="shared" si="128"/>
        <v>54.33300124672472</v>
      </c>
      <c r="N127" s="192">
        <f t="shared" si="128"/>
        <v>51.632304649837266</v>
      </c>
      <c r="O127" s="192">
        <f t="shared" si="128"/>
        <v>50.550980007274312</v>
      </c>
      <c r="P127" s="192">
        <f t="shared" si="128"/>
        <v>47.954724924948259</v>
      </c>
      <c r="Q127" s="192">
        <f t="shared" si="128"/>
        <v>46.623475732506662</v>
      </c>
      <c r="R127" s="192">
        <f t="shared" ref="R127:V127" si="129">IF(R97=0,0,R97/R$19)</f>
        <v>47.502374280302448</v>
      </c>
      <c r="S127" s="192">
        <f t="shared" si="129"/>
        <v>46.746712435410636</v>
      </c>
      <c r="T127" s="192">
        <f t="shared" si="129"/>
        <v>47.766835252593097</v>
      </c>
      <c r="U127" s="192">
        <f t="shared" si="129"/>
        <v>47.525634155788509</v>
      </c>
      <c r="V127" s="192">
        <f t="shared" si="129"/>
        <v>50.073229231718642</v>
      </c>
      <c r="W127" s="192">
        <f t="shared" ref="W127" si="130">IF(W97=0,0,W97/W$19)</f>
        <v>49.312910880597798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32.109274843499449</v>
      </c>
      <c r="C128" s="74">
        <f t="shared" si="131"/>
        <v>31.875365490403965</v>
      </c>
      <c r="D128" s="74">
        <f t="shared" si="131"/>
        <v>32.287518219424108</v>
      </c>
      <c r="E128" s="74">
        <f t="shared" si="131"/>
        <v>34.822646535227982</v>
      </c>
      <c r="F128" s="74">
        <f t="shared" si="131"/>
        <v>36.076160541140858</v>
      </c>
      <c r="G128" s="74">
        <f t="shared" si="131"/>
        <v>35.849091580455088</v>
      </c>
      <c r="H128" s="74">
        <f t="shared" si="131"/>
        <v>34.514197931156531</v>
      </c>
      <c r="I128" s="74">
        <f t="shared" si="131"/>
        <v>34.876306519528853</v>
      </c>
      <c r="J128" s="74">
        <f t="shared" si="131"/>
        <v>33.147936278475967</v>
      </c>
      <c r="K128" s="74">
        <f t="shared" si="131"/>
        <v>34.588183515386284</v>
      </c>
      <c r="L128" s="74">
        <f t="shared" si="131"/>
        <v>23.50733620443344</v>
      </c>
      <c r="M128" s="74">
        <f t="shared" si="131"/>
        <v>22.692370061455691</v>
      </c>
      <c r="N128" s="74">
        <f t="shared" si="131"/>
        <v>23.479806981439278</v>
      </c>
      <c r="O128" s="74">
        <f t="shared" si="131"/>
        <v>24.488025096358676</v>
      </c>
      <c r="P128" s="74">
        <f t="shared" si="131"/>
        <v>23.882971593392551</v>
      </c>
      <c r="Q128" s="74">
        <f t="shared" si="131"/>
        <v>23.366867476456701</v>
      </c>
      <c r="R128" s="74">
        <f t="shared" ref="R128:V128" si="132">IF(R98=0,0,R98/R$19)</f>
        <v>22.738622583534269</v>
      </c>
      <c r="S128" s="74">
        <f t="shared" si="132"/>
        <v>22.314858491871199</v>
      </c>
      <c r="T128" s="74">
        <f t="shared" si="132"/>
        <v>22.129111980028004</v>
      </c>
      <c r="U128" s="74">
        <f t="shared" si="132"/>
        <v>21.921792694682406</v>
      </c>
      <c r="V128" s="74">
        <f t="shared" si="132"/>
        <v>22.467513011128649</v>
      </c>
      <c r="W128" s="74">
        <f t="shared" ref="W128" si="133">IF(W98=0,0,W98/W$19)</f>
        <v>22.208975192598814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0.20149202185616466</v>
      </c>
      <c r="C129" s="74">
        <f t="shared" si="134"/>
        <v>0.22206049219791538</v>
      </c>
      <c r="D129" s="74">
        <f t="shared" si="134"/>
        <v>0.18715235519247447</v>
      </c>
      <c r="E129" s="74">
        <f t="shared" si="134"/>
        <v>0.44890871033311014</v>
      </c>
      <c r="F129" s="74">
        <f t="shared" si="134"/>
        <v>0.36675647051645449</v>
      </c>
      <c r="G129" s="74">
        <f t="shared" si="134"/>
        <v>0.48400174094879045</v>
      </c>
      <c r="H129" s="74">
        <f t="shared" si="134"/>
        <v>0.60829493626707354</v>
      </c>
      <c r="I129" s="74">
        <f t="shared" si="134"/>
        <v>0.29895566271998714</v>
      </c>
      <c r="J129" s="74">
        <f t="shared" si="134"/>
        <v>0.2912834830557724</v>
      </c>
      <c r="K129" s="74">
        <f t="shared" si="134"/>
        <v>0.49066665043255925</v>
      </c>
      <c r="L129" s="74">
        <f t="shared" si="134"/>
        <v>0.77430847257150615</v>
      </c>
      <c r="M129" s="74">
        <f t="shared" si="134"/>
        <v>0.71446362757779636</v>
      </c>
      <c r="N129" s="74">
        <f t="shared" si="134"/>
        <v>0.6589794833798488</v>
      </c>
      <c r="O129" s="74">
        <f t="shared" si="134"/>
        <v>0.62687956188834915</v>
      </c>
      <c r="P129" s="74">
        <f t="shared" si="134"/>
        <v>0.59312946797468369</v>
      </c>
      <c r="Q129" s="74">
        <f t="shared" si="134"/>
        <v>0.59011668610578882</v>
      </c>
      <c r="R129" s="74">
        <f t="shared" ref="R129:V129" si="135">IF(R99=0,0,R99/R$19)</f>
        <v>0.6385256187292353</v>
      </c>
      <c r="S129" s="74">
        <f t="shared" si="135"/>
        <v>0.61209737609389292</v>
      </c>
      <c r="T129" s="74">
        <f t="shared" si="135"/>
        <v>0.63461386295018052</v>
      </c>
      <c r="U129" s="74">
        <f t="shared" si="135"/>
        <v>0.62695915262927271</v>
      </c>
      <c r="V129" s="74">
        <f t="shared" si="135"/>
        <v>0.64764067038610729</v>
      </c>
      <c r="W129" s="74">
        <f t="shared" ref="W129" si="136">IF(W99=0,0,W99/W$19)</f>
        <v>0.673661151628279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14.86149508975762</v>
      </c>
      <c r="C130" s="74">
        <f t="shared" si="137"/>
        <v>14.620818014159887</v>
      </c>
      <c r="D130" s="74">
        <f t="shared" si="137"/>
        <v>14.431720480353551</v>
      </c>
      <c r="E130" s="74">
        <f t="shared" si="137"/>
        <v>14.327436295772126</v>
      </c>
      <c r="F130" s="74">
        <f t="shared" si="137"/>
        <v>14.066625740036786</v>
      </c>
      <c r="G130" s="74">
        <f t="shared" si="137"/>
        <v>13.781684152346088</v>
      </c>
      <c r="H130" s="74">
        <f t="shared" si="137"/>
        <v>13.684793183582356</v>
      </c>
      <c r="I130" s="74">
        <f t="shared" si="137"/>
        <v>13.822768269758129</v>
      </c>
      <c r="J130" s="74">
        <f t="shared" si="137"/>
        <v>13.762778154361749</v>
      </c>
      <c r="K130" s="74">
        <f t="shared" si="137"/>
        <v>13.513808627915319</v>
      </c>
      <c r="L130" s="74">
        <f t="shared" si="137"/>
        <v>14.066570741648819</v>
      </c>
      <c r="M130" s="74">
        <f t="shared" si="137"/>
        <v>12.222748922701633</v>
      </c>
      <c r="N130" s="74">
        <f t="shared" si="137"/>
        <v>11.399045809984903</v>
      </c>
      <c r="O130" s="74">
        <f t="shared" si="137"/>
        <v>11.057215987816003</v>
      </c>
      <c r="P130" s="74">
        <f t="shared" si="137"/>
        <v>10.202225831177049</v>
      </c>
      <c r="Q130" s="74">
        <f t="shared" si="137"/>
        <v>9.6830485159144892</v>
      </c>
      <c r="R130" s="74">
        <f t="shared" ref="R130:V130" si="138">IF(R100=0,0,R100/R$19)</f>
        <v>9.5947529738044537</v>
      </c>
      <c r="S130" s="74">
        <f t="shared" si="138"/>
        <v>9.6260493662961295</v>
      </c>
      <c r="T130" s="74">
        <f t="shared" si="138"/>
        <v>9.5366143104215553</v>
      </c>
      <c r="U130" s="74">
        <f t="shared" si="138"/>
        <v>9.304116204979282</v>
      </c>
      <c r="V130" s="74">
        <f t="shared" si="138"/>
        <v>10.009875892332287</v>
      </c>
      <c r="W130" s="74">
        <f t="shared" ref="W130" si="139">IF(W100=0,0,W100/W$19)</f>
        <v>9.1673119677749568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23.83841237985688</v>
      </c>
      <c r="C131" s="193">
        <f t="shared" si="140"/>
        <v>24.292139106176268</v>
      </c>
      <c r="D131" s="193">
        <f t="shared" si="140"/>
        <v>24.97845126641311</v>
      </c>
      <c r="E131" s="193">
        <f t="shared" si="140"/>
        <v>25.038236695861304</v>
      </c>
      <c r="F131" s="193">
        <f t="shared" si="140"/>
        <v>24.710878231437764</v>
      </c>
      <c r="G131" s="193">
        <f t="shared" si="140"/>
        <v>24.292672304720334</v>
      </c>
      <c r="H131" s="193">
        <f t="shared" si="140"/>
        <v>23.080017956090753</v>
      </c>
      <c r="I131" s="193">
        <f t="shared" si="140"/>
        <v>23.009010843321445</v>
      </c>
      <c r="J131" s="193">
        <f t="shared" si="140"/>
        <v>21.791052449620185</v>
      </c>
      <c r="K131" s="193">
        <f t="shared" si="140"/>
        <v>21.53607347016052</v>
      </c>
      <c r="L131" s="193">
        <f t="shared" si="140"/>
        <v>21.725237407857772</v>
      </c>
      <c r="M131" s="193">
        <f t="shared" si="140"/>
        <v>18.703418634989596</v>
      </c>
      <c r="N131" s="193">
        <f t="shared" si="140"/>
        <v>16.094472375033234</v>
      </c>
      <c r="O131" s="193">
        <f t="shared" si="140"/>
        <v>14.37885936121129</v>
      </c>
      <c r="P131" s="193">
        <f t="shared" si="140"/>
        <v>13.276398032403975</v>
      </c>
      <c r="Q131" s="193">
        <f t="shared" si="140"/>
        <v>12.983443054029683</v>
      </c>
      <c r="R131" s="193">
        <f t="shared" ref="R131:V131" si="141">IF(R101=0,0,R101/R$19)</f>
        <v>14.530473104234483</v>
      </c>
      <c r="S131" s="193">
        <f t="shared" si="141"/>
        <v>14.193707201149415</v>
      </c>
      <c r="T131" s="193">
        <f t="shared" si="141"/>
        <v>15.466495099193352</v>
      </c>
      <c r="U131" s="193">
        <f t="shared" si="141"/>
        <v>15.672766103497549</v>
      </c>
      <c r="V131" s="193">
        <f t="shared" si="141"/>
        <v>16.948199657871594</v>
      </c>
      <c r="W131" s="193">
        <f t="shared" ref="W131" si="142">IF(W101=0,0,W101/W$19)</f>
        <v>17.262962568595746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19.41573954713752</v>
      </c>
      <c r="C132" s="77">
        <f t="shared" si="143"/>
        <v>19.797901629037121</v>
      </c>
      <c r="D132" s="77">
        <f t="shared" si="143"/>
        <v>20.447196038016575</v>
      </c>
      <c r="E132" s="77">
        <f t="shared" si="143"/>
        <v>21.200159578406506</v>
      </c>
      <c r="F132" s="77">
        <f t="shared" si="143"/>
        <v>21.7762138332394</v>
      </c>
      <c r="G132" s="77">
        <f t="shared" si="143"/>
        <v>22.244092401763201</v>
      </c>
      <c r="H132" s="77">
        <f t="shared" si="143"/>
        <v>22.33458015207545</v>
      </c>
      <c r="I132" s="77">
        <f t="shared" si="143"/>
        <v>22.407856364363706</v>
      </c>
      <c r="J132" s="77">
        <f t="shared" si="143"/>
        <v>22.256134988686174</v>
      </c>
      <c r="K132" s="77">
        <f t="shared" si="143"/>
        <v>22.217380563819386</v>
      </c>
      <c r="L132" s="77">
        <f t="shared" si="143"/>
        <v>22.310303208478313</v>
      </c>
      <c r="M132" s="77">
        <f t="shared" si="143"/>
        <v>21.939424320176034</v>
      </c>
      <c r="N132" s="77">
        <f t="shared" si="143"/>
        <v>21.155459387417881</v>
      </c>
      <c r="O132" s="77">
        <f t="shared" si="143"/>
        <v>20.35631559613844</v>
      </c>
      <c r="P132" s="77">
        <f t="shared" si="143"/>
        <v>19.556093396085828</v>
      </c>
      <c r="Q132" s="77">
        <f t="shared" si="143"/>
        <v>19.509637421434437</v>
      </c>
      <c r="R132" s="77">
        <f t="shared" ref="R132:V132" si="144">IF(R102=0,0,R102/R$19)</f>
        <v>20.275053609831762</v>
      </c>
      <c r="S132" s="77">
        <f t="shared" si="144"/>
        <v>19.565019673158108</v>
      </c>
      <c r="T132" s="77">
        <f t="shared" si="144"/>
        <v>19.442326652057663</v>
      </c>
      <c r="U132" s="77">
        <f t="shared" si="144"/>
        <v>18.883874377887338</v>
      </c>
      <c r="V132" s="77">
        <f t="shared" si="144"/>
        <v>19.098996540320098</v>
      </c>
      <c r="W132" s="77">
        <f t="shared" ref="W132" si="145">IF(W102=0,0,W102/W$19)</f>
        <v>19.391194608804163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37.99046020542405</v>
      </c>
      <c r="C134" s="153">
        <f t="shared" si="146"/>
        <v>38.588657459462141</v>
      </c>
      <c r="D134" s="153">
        <f t="shared" si="146"/>
        <v>39.785947789189201</v>
      </c>
      <c r="E134" s="153">
        <f t="shared" si="146"/>
        <v>42.429545385451966</v>
      </c>
      <c r="F134" s="153">
        <f t="shared" si="146"/>
        <v>43.377154792648248</v>
      </c>
      <c r="G134" s="153">
        <f t="shared" si="146"/>
        <v>44.175382304381912</v>
      </c>
      <c r="H134" s="153">
        <f t="shared" si="146"/>
        <v>43.666914196049355</v>
      </c>
      <c r="I134" s="153">
        <f t="shared" si="146"/>
        <v>44.460831403743363</v>
      </c>
      <c r="J134" s="153">
        <f t="shared" si="146"/>
        <v>43.440216728507892</v>
      </c>
      <c r="K134" s="153">
        <f t="shared" si="146"/>
        <v>46.897683463736477</v>
      </c>
      <c r="L134" s="153">
        <f t="shared" si="146"/>
        <v>41.813666515630992</v>
      </c>
      <c r="M134" s="153">
        <f t="shared" si="146"/>
        <v>38.559576796541222</v>
      </c>
      <c r="N134" s="153">
        <f t="shared" si="146"/>
        <v>38.259304490227699</v>
      </c>
      <c r="O134" s="153">
        <f t="shared" si="146"/>
        <v>39.66283693140528</v>
      </c>
      <c r="P134" s="153">
        <f t="shared" si="146"/>
        <v>39.01946204145721</v>
      </c>
      <c r="Q134" s="153">
        <f t="shared" si="146"/>
        <v>38.447020438215212</v>
      </c>
      <c r="R134" s="153">
        <f t="shared" ref="R134:V134" si="147">IF(R104=0,0,R104/R$19)</f>
        <v>39.645156665261709</v>
      </c>
      <c r="S134" s="153">
        <f t="shared" si="147"/>
        <v>39.620539160966935</v>
      </c>
      <c r="T134" s="153">
        <f t="shared" si="147"/>
        <v>41.100205032001341</v>
      </c>
      <c r="U134" s="153">
        <f t="shared" si="147"/>
        <v>41.655726768355123</v>
      </c>
      <c r="V134" s="153">
        <f t="shared" si="147"/>
        <v>44.333395051885766</v>
      </c>
      <c r="W134" s="153">
        <f t="shared" ref="W134" si="148">IF(W104=0,0,W104/W$19)</f>
        <v>44.818842993506571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14.921180251090396</v>
      </c>
      <c r="C135" s="74">
        <f t="shared" si="149"/>
        <v>15.160199622253545</v>
      </c>
      <c r="D135" s="74">
        <f t="shared" si="149"/>
        <v>15.935214706159506</v>
      </c>
      <c r="E135" s="74">
        <f t="shared" si="149"/>
        <v>18.032350518462305</v>
      </c>
      <c r="F135" s="74">
        <f t="shared" si="149"/>
        <v>19.267295021080628</v>
      </c>
      <c r="G135" s="74">
        <f t="shared" si="149"/>
        <v>19.872364680347467</v>
      </c>
      <c r="H135" s="74">
        <f t="shared" si="149"/>
        <v>19.640419419491192</v>
      </c>
      <c r="I135" s="74">
        <f t="shared" si="149"/>
        <v>20.945221042903242</v>
      </c>
      <c r="J135" s="74">
        <f t="shared" si="149"/>
        <v>20.772120104573176</v>
      </c>
      <c r="K135" s="74">
        <f t="shared" si="149"/>
        <v>23.873356112246821</v>
      </c>
      <c r="L135" s="74">
        <f t="shared" si="149"/>
        <v>17.092354238871849</v>
      </c>
      <c r="M135" s="74">
        <f t="shared" si="149"/>
        <v>16.956060920584363</v>
      </c>
      <c r="N135" s="74">
        <f t="shared" si="149"/>
        <v>18.894155937692794</v>
      </c>
      <c r="O135" s="74">
        <f t="shared" si="149"/>
        <v>21.572796092185264</v>
      </c>
      <c r="P135" s="74">
        <f t="shared" si="149"/>
        <v>22.080828685954334</v>
      </c>
      <c r="Q135" s="74">
        <f t="shared" si="149"/>
        <v>21.8071886936462</v>
      </c>
      <c r="R135" s="74">
        <f t="shared" ref="R135:V135" si="150">IF(R105=0,0,R105/R$19)</f>
        <v>21.509644713636046</v>
      </c>
      <c r="S135" s="74">
        <f t="shared" si="150"/>
        <v>21.545711462606764</v>
      </c>
      <c r="T135" s="74">
        <f t="shared" si="150"/>
        <v>21.741255549405576</v>
      </c>
      <c r="U135" s="74">
        <f t="shared" si="150"/>
        <v>22.017669242857117</v>
      </c>
      <c r="V135" s="74">
        <f t="shared" si="150"/>
        <v>22.928367272865497</v>
      </c>
      <c r="W135" s="74">
        <f t="shared" ref="W135" si="151">IF(W105=0,0,W105/W$19)</f>
        <v>23.262962925213106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0.35758219195921886</v>
      </c>
      <c r="C136" s="74">
        <f t="shared" si="152"/>
        <v>0.42463828104620016</v>
      </c>
      <c r="D136" s="74">
        <f t="shared" si="152"/>
        <v>0.38361418521492868</v>
      </c>
      <c r="E136" s="74">
        <f t="shared" si="152"/>
        <v>0.97444770622810506</v>
      </c>
      <c r="F136" s="74">
        <f t="shared" si="152"/>
        <v>0.83501850213906115</v>
      </c>
      <c r="G136" s="74">
        <f t="shared" si="152"/>
        <v>1.1473022122675438</v>
      </c>
      <c r="H136" s="74">
        <f t="shared" si="152"/>
        <v>1.4985061872320682</v>
      </c>
      <c r="I136" s="74">
        <f t="shared" si="152"/>
        <v>0.75538497497784052</v>
      </c>
      <c r="J136" s="74">
        <f t="shared" si="152"/>
        <v>0.75260162541714382</v>
      </c>
      <c r="K136" s="74">
        <f t="shared" si="152"/>
        <v>1.3093604654141047</v>
      </c>
      <c r="L136" s="74">
        <f t="shared" si="152"/>
        <v>2.13523675486553</v>
      </c>
      <c r="M136" s="74">
        <f t="shared" si="152"/>
        <v>2.0401426686968422</v>
      </c>
      <c r="N136" s="74">
        <f t="shared" si="152"/>
        <v>1.9481789585969864</v>
      </c>
      <c r="O136" s="74">
        <f t="shared" si="152"/>
        <v>1.9166964338647985</v>
      </c>
      <c r="P136" s="74">
        <f t="shared" si="152"/>
        <v>1.8794548718191872</v>
      </c>
      <c r="Q136" s="74">
        <f t="shared" si="152"/>
        <v>1.9305879975717597</v>
      </c>
      <c r="R136" s="74">
        <f t="shared" ref="R136:V136" si="153">IF(R106=0,0,R106/R$19)</f>
        <v>2.148432547221037</v>
      </c>
      <c r="S136" s="74">
        <f t="shared" si="153"/>
        <v>2.121040139534812</v>
      </c>
      <c r="T136" s="74">
        <f t="shared" si="153"/>
        <v>2.2610604642061021</v>
      </c>
      <c r="U136" s="74">
        <f t="shared" si="153"/>
        <v>2.2932739793643515</v>
      </c>
      <c r="V136" s="74">
        <f t="shared" si="153"/>
        <v>2.4255177559539556</v>
      </c>
      <c r="W136" s="74">
        <f t="shared" ref="W136" si="154">IF(W106=0,0,W106/W$19)</f>
        <v>2.5766186493467109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8.3763028798050545</v>
      </c>
      <c r="C137" s="74">
        <f t="shared" si="155"/>
        <v>8.2973053106296781</v>
      </c>
      <c r="D137" s="74">
        <f t="shared" si="155"/>
        <v>8.2556146106843737</v>
      </c>
      <c r="E137" s="74">
        <f t="shared" si="155"/>
        <v>8.271476608839011</v>
      </c>
      <c r="F137" s="74">
        <f t="shared" si="155"/>
        <v>8.1962783643161785</v>
      </c>
      <c r="G137" s="74">
        <f t="shared" si="155"/>
        <v>8.1200143949198775</v>
      </c>
      <c r="H137" s="74">
        <f t="shared" si="155"/>
        <v>8.1534104159304039</v>
      </c>
      <c r="I137" s="74">
        <f t="shared" si="155"/>
        <v>8.3104358398909248</v>
      </c>
      <c r="J137" s="74">
        <f t="shared" si="155"/>
        <v>8.359821283743095</v>
      </c>
      <c r="K137" s="74">
        <f t="shared" si="155"/>
        <v>8.3040387147794128</v>
      </c>
      <c r="L137" s="74">
        <f t="shared" si="155"/>
        <v>8.7715579288918324</v>
      </c>
      <c r="M137" s="74">
        <f t="shared" si="155"/>
        <v>7.8136251084772192</v>
      </c>
      <c r="N137" s="74">
        <f t="shared" si="155"/>
        <v>7.4818733833051319</v>
      </c>
      <c r="O137" s="74">
        <f t="shared" si="155"/>
        <v>7.4274613781642209</v>
      </c>
      <c r="P137" s="74">
        <f t="shared" si="155"/>
        <v>6.9961953970703004</v>
      </c>
      <c r="Q137" s="74">
        <f t="shared" si="155"/>
        <v>6.7753220518298143</v>
      </c>
      <c r="R137" s="74">
        <f t="shared" ref="R137:V137" si="156">IF(R107=0,0,R107/R$19)</f>
        <v>6.8429241510852394</v>
      </c>
      <c r="S137" s="74">
        <f t="shared" si="156"/>
        <v>7.0194662295319548</v>
      </c>
      <c r="T137" s="74">
        <f t="shared" si="156"/>
        <v>7.1147944415611279</v>
      </c>
      <c r="U137" s="74">
        <f t="shared" si="156"/>
        <v>7.0985986968422283</v>
      </c>
      <c r="V137" s="74">
        <f t="shared" si="156"/>
        <v>7.7569748537248095</v>
      </c>
      <c r="W137" s="74">
        <f t="shared" ref="W137" si="157">IF(W107=0,0,W107/W$19)</f>
        <v>7.271687422049097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14.335394882569377</v>
      </c>
      <c r="C138" s="77">
        <f t="shared" si="158"/>
        <v>14.706514245532713</v>
      </c>
      <c r="D138" s="77">
        <f t="shared" si="158"/>
        <v>15.211504287130396</v>
      </c>
      <c r="E138" s="77">
        <f t="shared" si="158"/>
        <v>15.151270551922543</v>
      </c>
      <c r="F138" s="77">
        <f t="shared" si="158"/>
        <v>15.078562905112385</v>
      </c>
      <c r="G138" s="77">
        <f t="shared" si="158"/>
        <v>15.035701016847034</v>
      </c>
      <c r="H138" s="77">
        <f t="shared" si="158"/>
        <v>14.37457817339569</v>
      </c>
      <c r="I138" s="77">
        <f t="shared" si="158"/>
        <v>14.449789545971353</v>
      </c>
      <c r="J138" s="77">
        <f t="shared" si="158"/>
        <v>13.555673714774475</v>
      </c>
      <c r="K138" s="77">
        <f t="shared" si="158"/>
        <v>13.410928171296144</v>
      </c>
      <c r="L138" s="77">
        <f t="shared" si="158"/>
        <v>13.81451759300178</v>
      </c>
      <c r="M138" s="77">
        <f t="shared" si="158"/>
        <v>11.749748098782801</v>
      </c>
      <c r="N138" s="77">
        <f t="shared" si="158"/>
        <v>9.9350962106327909</v>
      </c>
      <c r="O138" s="77">
        <f t="shared" si="158"/>
        <v>8.7458830271909953</v>
      </c>
      <c r="P138" s="77">
        <f t="shared" si="158"/>
        <v>8.0629830866133911</v>
      </c>
      <c r="Q138" s="77">
        <f t="shared" si="158"/>
        <v>7.9339216951674389</v>
      </c>
      <c r="R138" s="77">
        <f t="shared" ref="R138:V138" si="159">IF(R108=0,0,R108/R$19)</f>
        <v>9.1441552533193917</v>
      </c>
      <c r="S138" s="77">
        <f t="shared" si="159"/>
        <v>8.9343213292934038</v>
      </c>
      <c r="T138" s="77">
        <f t="shared" si="159"/>
        <v>9.9830945768285275</v>
      </c>
      <c r="U138" s="77">
        <f t="shared" si="159"/>
        <v>10.246184849291428</v>
      </c>
      <c r="V138" s="77">
        <f t="shared" si="159"/>
        <v>11.222535169341509</v>
      </c>
      <c r="W138" s="77">
        <f t="shared" ref="W138" si="160">IF(W108=0,0,W108/W$19)</f>
        <v>11.707573996897649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5.8533653516680815</v>
      </c>
      <c r="C140" s="203">
        <f t="shared" si="161"/>
        <v>5.8502799713532054</v>
      </c>
      <c r="D140" s="203">
        <f t="shared" si="161"/>
        <v>5.9297424332762452</v>
      </c>
      <c r="E140" s="203">
        <f t="shared" si="161"/>
        <v>6.6319599651617844</v>
      </c>
      <c r="F140" s="203">
        <f t="shared" si="161"/>
        <v>6.6360919487408747</v>
      </c>
      <c r="G140" s="203">
        <f t="shared" si="161"/>
        <v>6.1726596967836036</v>
      </c>
      <c r="H140" s="203">
        <f t="shared" si="161"/>
        <v>5.7840710694152699</v>
      </c>
      <c r="I140" s="203">
        <f t="shared" si="161"/>
        <v>5.6626236166662132</v>
      </c>
      <c r="J140" s="203">
        <f t="shared" si="161"/>
        <v>5.3343210337231532</v>
      </c>
      <c r="K140" s="203">
        <f t="shared" si="161"/>
        <v>5.380953361959139</v>
      </c>
      <c r="L140" s="203">
        <f t="shared" si="161"/>
        <v>5.8446190549735215</v>
      </c>
      <c r="M140" s="203">
        <f t="shared" si="161"/>
        <v>5.197419426571809</v>
      </c>
      <c r="N140" s="203">
        <f t="shared" si="161"/>
        <v>4.7453363272269664</v>
      </c>
      <c r="O140" s="203">
        <f t="shared" si="161"/>
        <v>4.547052250228087</v>
      </c>
      <c r="P140" s="203">
        <f t="shared" si="161"/>
        <v>4.2327156026768522</v>
      </c>
      <c r="Q140" s="203">
        <f t="shared" si="161"/>
        <v>4.0048025841880746</v>
      </c>
      <c r="R140" s="203">
        <f t="shared" ref="R140:V140" si="162">IF(R110=0,0,R110/R$19)</f>
        <v>3.8806882171685562</v>
      </c>
      <c r="S140" s="203">
        <f t="shared" si="162"/>
        <v>3.8524820320319164</v>
      </c>
      <c r="T140" s="203">
        <f t="shared" si="162"/>
        <v>3.8911348399920729</v>
      </c>
      <c r="U140" s="203">
        <f t="shared" si="162"/>
        <v>3.8128569052932386</v>
      </c>
      <c r="V140" s="203">
        <f t="shared" si="162"/>
        <v>4.1117145806255486</v>
      </c>
      <c r="W140" s="203">
        <f t="shared" ref="W140" si="163">IF(W110=0,0,W110/W$19)</f>
        <v>3.729562635905276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5.8533653516680815</v>
      </c>
      <c r="C141" s="192">
        <f t="shared" si="164"/>
        <v>5.8502799713532054</v>
      </c>
      <c r="D141" s="192">
        <f t="shared" si="164"/>
        <v>5.9297424332762452</v>
      </c>
      <c r="E141" s="192">
        <f t="shared" si="164"/>
        <v>6.6319599651617844</v>
      </c>
      <c r="F141" s="192">
        <f t="shared" si="164"/>
        <v>6.6360919487408747</v>
      </c>
      <c r="G141" s="192">
        <f t="shared" si="164"/>
        <v>6.1726596967836036</v>
      </c>
      <c r="H141" s="192">
        <f t="shared" si="164"/>
        <v>5.7840710694152699</v>
      </c>
      <c r="I141" s="192">
        <f t="shared" si="164"/>
        <v>5.6626236166662132</v>
      </c>
      <c r="J141" s="192">
        <f t="shared" si="164"/>
        <v>5.3343210337231532</v>
      </c>
      <c r="K141" s="192">
        <f t="shared" si="164"/>
        <v>5.380953361959139</v>
      </c>
      <c r="L141" s="192">
        <f t="shared" si="164"/>
        <v>5.8446190549735215</v>
      </c>
      <c r="M141" s="192">
        <f t="shared" si="164"/>
        <v>5.197419426571809</v>
      </c>
      <c r="N141" s="192">
        <f t="shared" si="164"/>
        <v>4.7453363272269664</v>
      </c>
      <c r="O141" s="192">
        <f t="shared" si="164"/>
        <v>4.547052250228087</v>
      </c>
      <c r="P141" s="192">
        <f t="shared" si="164"/>
        <v>4.2327156026768522</v>
      </c>
      <c r="Q141" s="192">
        <f t="shared" si="164"/>
        <v>4.0048025841880746</v>
      </c>
      <c r="R141" s="192">
        <f t="shared" ref="R141:V141" si="165">IF(R111=0,0,R111/R$19)</f>
        <v>3.8806882171685562</v>
      </c>
      <c r="S141" s="192">
        <f t="shared" si="165"/>
        <v>3.8524820320319164</v>
      </c>
      <c r="T141" s="192">
        <f t="shared" si="165"/>
        <v>3.8911348399920729</v>
      </c>
      <c r="U141" s="192">
        <f t="shared" si="165"/>
        <v>3.8128569052932386</v>
      </c>
      <c r="V141" s="192">
        <f t="shared" si="165"/>
        <v>4.1117145806255486</v>
      </c>
      <c r="W141" s="192">
        <f t="shared" ref="W141" si="166">IF(W111=0,0,W111/W$19)</f>
        <v>3.729562635905276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0.96848227492953998</v>
      </c>
      <c r="C142" s="74">
        <f t="shared" si="167"/>
        <v>1.033598088389265</v>
      </c>
      <c r="D142" s="74">
        <f t="shared" si="167"/>
        <v>1.0850243462256808</v>
      </c>
      <c r="E142" s="74">
        <f t="shared" si="167"/>
        <v>1.415254597331169</v>
      </c>
      <c r="F142" s="74">
        <f t="shared" si="167"/>
        <v>1.4555149339539111</v>
      </c>
      <c r="G142" s="74">
        <f t="shared" si="167"/>
        <v>1.3302900970783382</v>
      </c>
      <c r="H142" s="74">
        <f t="shared" si="167"/>
        <v>1.1815482241008088</v>
      </c>
      <c r="I142" s="74">
        <f t="shared" si="167"/>
        <v>1.1639025836470982</v>
      </c>
      <c r="J142" s="74">
        <f t="shared" si="167"/>
        <v>1.1125105440001306</v>
      </c>
      <c r="K142" s="74">
        <f t="shared" si="167"/>
        <v>1.2254251947567369</v>
      </c>
      <c r="L142" s="74">
        <f t="shared" si="167"/>
        <v>1.3330915624451238</v>
      </c>
      <c r="M142" s="74">
        <f t="shared" si="167"/>
        <v>1.2832725011708264</v>
      </c>
      <c r="N142" s="74">
        <f t="shared" si="167"/>
        <v>1.2296301960189606</v>
      </c>
      <c r="O142" s="74">
        <f t="shared" si="167"/>
        <v>1.2437590279003434</v>
      </c>
      <c r="P142" s="74">
        <f t="shared" si="167"/>
        <v>1.2579435772471099</v>
      </c>
      <c r="Q142" s="74">
        <f t="shared" si="167"/>
        <v>1.2311973067332065</v>
      </c>
      <c r="R142" s="74">
        <f t="shared" ref="R142:V142" si="168">IF(R112=0,0,R112/R$19)</f>
        <v>1.1400844603792082</v>
      </c>
      <c r="S142" s="74">
        <f t="shared" si="168"/>
        <v>1.1043527348725617</v>
      </c>
      <c r="T142" s="74">
        <f t="shared" si="168"/>
        <v>1.1731074503491337</v>
      </c>
      <c r="U142" s="74">
        <f t="shared" si="168"/>
        <v>1.1444738833472101</v>
      </c>
      <c r="V142" s="74">
        <f t="shared" si="168"/>
        <v>1.1872008070976956</v>
      </c>
      <c r="W142" s="74">
        <f t="shared" ref="W142" si="169">IF(W112=0,0,W112/W$19)</f>
        <v>1.1319868882897191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2.8354488894506638</v>
      </c>
      <c r="C144" s="74">
        <f t="shared" si="173"/>
        <v>2.7791416187984823</v>
      </c>
      <c r="D144" s="74">
        <f t="shared" si="173"/>
        <v>2.7336166313449439</v>
      </c>
      <c r="E144" s="74">
        <f t="shared" si="173"/>
        <v>2.7417991456124398</v>
      </c>
      <c r="F144" s="74">
        <f t="shared" si="173"/>
        <v>2.6765302785702652</v>
      </c>
      <c r="G144" s="74">
        <f t="shared" si="173"/>
        <v>2.5878420512548934</v>
      </c>
      <c r="H144" s="74">
        <f t="shared" si="173"/>
        <v>2.5429796848924835</v>
      </c>
      <c r="I144" s="74">
        <f t="shared" si="173"/>
        <v>2.552098509412617</v>
      </c>
      <c r="J144" s="74">
        <f t="shared" si="173"/>
        <v>2.5229298961230966</v>
      </c>
      <c r="K144" s="74">
        <f t="shared" si="173"/>
        <v>2.4755879173251185</v>
      </c>
      <c r="L144" s="74">
        <f t="shared" si="173"/>
        <v>2.6049511208274141</v>
      </c>
      <c r="M144" s="74">
        <f t="shared" si="173"/>
        <v>2.1756292158999639</v>
      </c>
      <c r="N144" s="74">
        <f t="shared" si="173"/>
        <v>1.953890133789729</v>
      </c>
      <c r="O144" s="74">
        <f t="shared" si="173"/>
        <v>1.8563515020107513</v>
      </c>
      <c r="P144" s="74">
        <f t="shared" si="173"/>
        <v>1.6638237238323652</v>
      </c>
      <c r="Q144" s="74">
        <f t="shared" si="173"/>
        <v>1.5398710321460376</v>
      </c>
      <c r="R144" s="74">
        <f t="shared" ref="R144:V144" si="174">IF(R114=0,0,R114/R$19)</f>
        <v>1.5037464914391894</v>
      </c>
      <c r="S144" s="74">
        <f t="shared" si="174"/>
        <v>1.5046788410716405</v>
      </c>
      <c r="T144" s="74">
        <f t="shared" si="174"/>
        <v>1.4619403783164779</v>
      </c>
      <c r="U144" s="74">
        <f t="shared" si="174"/>
        <v>1.415151997256</v>
      </c>
      <c r="V144" s="74">
        <f t="shared" si="174"/>
        <v>1.5536935782500207</v>
      </c>
      <c r="W144" s="74">
        <f t="shared" ref="W144" si="175">IF(W114=0,0,W114/W$19)</f>
        <v>1.3486607817840108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2.0494341872878783</v>
      </c>
      <c r="C145" s="193">
        <f t="shared" si="176"/>
        <v>2.0375402641654592</v>
      </c>
      <c r="D145" s="193">
        <f t="shared" si="176"/>
        <v>2.1111014557056209</v>
      </c>
      <c r="E145" s="193">
        <f t="shared" si="176"/>
        <v>2.4749062222181761</v>
      </c>
      <c r="F145" s="193">
        <f t="shared" si="176"/>
        <v>2.5040467362166994</v>
      </c>
      <c r="G145" s="193">
        <f t="shared" si="176"/>
        <v>2.2545275484503713</v>
      </c>
      <c r="H145" s="193">
        <f t="shared" si="176"/>
        <v>2.0595431604219776</v>
      </c>
      <c r="I145" s="193">
        <f t="shared" si="176"/>
        <v>1.9466225236064973</v>
      </c>
      <c r="J145" s="193">
        <f t="shared" si="176"/>
        <v>1.6988805935999263</v>
      </c>
      <c r="K145" s="193">
        <f t="shared" si="176"/>
        <v>1.679940249877284</v>
      </c>
      <c r="L145" s="193">
        <f t="shared" si="176"/>
        <v>1.906576371700984</v>
      </c>
      <c r="M145" s="193">
        <f t="shared" si="176"/>
        <v>1.7385177095010182</v>
      </c>
      <c r="N145" s="193">
        <f t="shared" si="176"/>
        <v>1.5618159974182768</v>
      </c>
      <c r="O145" s="193">
        <f t="shared" si="176"/>
        <v>1.4469417203169923</v>
      </c>
      <c r="P145" s="193">
        <f t="shared" si="176"/>
        <v>1.3109483015973777</v>
      </c>
      <c r="Q145" s="193">
        <f t="shared" si="176"/>
        <v>1.2337342453088307</v>
      </c>
      <c r="R145" s="193">
        <f t="shared" ref="R145:V145" si="177">IF(R115=0,0,R115/R$19)</f>
        <v>1.2368572653501584</v>
      </c>
      <c r="S145" s="193">
        <f t="shared" si="177"/>
        <v>1.2434504560877142</v>
      </c>
      <c r="T145" s="193">
        <f t="shared" si="177"/>
        <v>1.2560870113264613</v>
      </c>
      <c r="U145" s="193">
        <f t="shared" si="177"/>
        <v>1.2532310246900285</v>
      </c>
      <c r="V145" s="193">
        <f t="shared" si="177"/>
        <v>1.3708201952778327</v>
      </c>
      <c r="W145" s="193">
        <f t="shared" ref="W145" si="178">IF(W115=0,0,W115/W$19)</f>
        <v>1.2489149658315462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3233.7073963777484</v>
      </c>
      <c r="C150" s="203">
        <f t="shared" si="182"/>
        <v>3274.3924349301296</v>
      </c>
      <c r="D150" s="203">
        <f t="shared" si="182"/>
        <v>3356.7818273001276</v>
      </c>
      <c r="E150" s="203">
        <f t="shared" si="182"/>
        <v>3513.1474319740646</v>
      </c>
      <c r="F150" s="203">
        <f t="shared" si="182"/>
        <v>3586.5370004748224</v>
      </c>
      <c r="G150" s="203">
        <f t="shared" si="182"/>
        <v>3598.6906230465829</v>
      </c>
      <c r="H150" s="203">
        <f t="shared" si="182"/>
        <v>3555.7563421876052</v>
      </c>
      <c r="I150" s="203">
        <f t="shared" si="182"/>
        <v>3579.6625672626701</v>
      </c>
      <c r="J150" s="203">
        <f t="shared" si="182"/>
        <v>3489.2129400941249</v>
      </c>
      <c r="K150" s="203">
        <f t="shared" si="182"/>
        <v>3583.9479148659643</v>
      </c>
      <c r="L150" s="203">
        <f t="shared" si="182"/>
        <v>3214.8345875562809</v>
      </c>
      <c r="M150" s="203">
        <f t="shared" si="182"/>
        <v>3054.8440652127301</v>
      </c>
      <c r="N150" s="203">
        <f t="shared" si="182"/>
        <v>2972.9821431518703</v>
      </c>
      <c r="O150" s="203">
        <f t="shared" si="182"/>
        <v>2921.9009793665459</v>
      </c>
      <c r="P150" s="203">
        <f t="shared" si="182"/>
        <v>2861.3348746717875</v>
      </c>
      <c r="Q150" s="203">
        <f t="shared" si="182"/>
        <v>2845.5252533489256</v>
      </c>
      <c r="R150" s="203">
        <f t="shared" ref="R150:V150" si="183">IF(R96=0,0,R96/R$17)</f>
        <v>2929.5008475698974</v>
      </c>
      <c r="S150" s="203">
        <f t="shared" si="183"/>
        <v>2910.5669070872291</v>
      </c>
      <c r="T150" s="203">
        <f t="shared" si="183"/>
        <v>2991.468878664879</v>
      </c>
      <c r="U150" s="203">
        <f t="shared" si="183"/>
        <v>2998.4284711593314</v>
      </c>
      <c r="V150" s="203">
        <f t="shared" si="183"/>
        <v>3116.585529262155</v>
      </c>
      <c r="W150" s="203">
        <f t="shared" ref="W150" si="184">IF(W96=0,0,W96/W$17)</f>
        <v>3110.7698665754147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2539.3879173195887</v>
      </c>
      <c r="C151" s="192">
        <f t="shared" si="185"/>
        <v>2560.5137451944161</v>
      </c>
      <c r="D151" s="192">
        <f t="shared" si="185"/>
        <v>2613.4128158580697</v>
      </c>
      <c r="E151" s="192">
        <f t="shared" si="185"/>
        <v>2736.0051508882802</v>
      </c>
      <c r="F151" s="192">
        <f t="shared" si="185"/>
        <v>2781.3420904552977</v>
      </c>
      <c r="G151" s="192">
        <f t="shared" si="185"/>
        <v>2770.461658058809</v>
      </c>
      <c r="H151" s="192">
        <f t="shared" si="185"/>
        <v>2712.8913779115883</v>
      </c>
      <c r="I151" s="192">
        <f t="shared" si="185"/>
        <v>2730.0872711136608</v>
      </c>
      <c r="J151" s="192">
        <f t="shared" si="185"/>
        <v>2638.1763648351966</v>
      </c>
      <c r="K151" s="192">
        <f t="shared" si="185"/>
        <v>2721.6925117171759</v>
      </c>
      <c r="L151" s="192">
        <f t="shared" si="185"/>
        <v>2344.2268626181085</v>
      </c>
      <c r="M151" s="192">
        <f t="shared" si="185"/>
        <v>2176.1317431575326</v>
      </c>
      <c r="N151" s="192">
        <f t="shared" si="185"/>
        <v>2108.8973093771115</v>
      </c>
      <c r="O151" s="192">
        <f t="shared" si="185"/>
        <v>2083.0713783996648</v>
      </c>
      <c r="P151" s="192">
        <f t="shared" si="185"/>
        <v>2032.4820561432216</v>
      </c>
      <c r="Q151" s="192">
        <f t="shared" si="185"/>
        <v>2006.0794247948138</v>
      </c>
      <c r="R151" s="192">
        <f t="shared" ref="R151:V151" si="186">IF(R97=0,0,R97/R$17)</f>
        <v>2053.1650439922432</v>
      </c>
      <c r="S151" s="192">
        <f t="shared" si="186"/>
        <v>2051.815416416302</v>
      </c>
      <c r="T151" s="192">
        <f t="shared" si="186"/>
        <v>2126.0940776670618</v>
      </c>
      <c r="U151" s="192">
        <f t="shared" si="186"/>
        <v>2145.8104074111116</v>
      </c>
      <c r="V151" s="192">
        <f t="shared" si="186"/>
        <v>2256.0717092044724</v>
      </c>
      <c r="W151" s="192">
        <f t="shared" ref="W151" si="187">IF(W97=0,0,W97/W$17)</f>
        <v>2232.7794839588678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1148.2485603058403</v>
      </c>
      <c r="C152" s="74">
        <f t="shared" si="188"/>
        <v>1149.371513078039</v>
      </c>
      <c r="D152" s="74">
        <f t="shared" si="188"/>
        <v>1173.8304096104778</v>
      </c>
      <c r="E152" s="74">
        <f t="shared" si="188"/>
        <v>1276.5069461739017</v>
      </c>
      <c r="F152" s="74">
        <f t="shared" si="188"/>
        <v>1333.9481814067335</v>
      </c>
      <c r="G152" s="74">
        <f t="shared" si="188"/>
        <v>1334.7928735037412</v>
      </c>
      <c r="H152" s="74">
        <f t="shared" si="188"/>
        <v>1302.5007861433369</v>
      </c>
      <c r="I152" s="74">
        <f t="shared" si="188"/>
        <v>1322.3062464392819</v>
      </c>
      <c r="J152" s="74">
        <f t="shared" si="188"/>
        <v>1267.5204469093972</v>
      </c>
      <c r="K152" s="74">
        <f t="shared" si="188"/>
        <v>1342.3656328690383</v>
      </c>
      <c r="L152" s="74">
        <f t="shared" si="188"/>
        <v>917.3191552377117</v>
      </c>
      <c r="M152" s="74">
        <f t="shared" si="188"/>
        <v>908.86911610074492</v>
      </c>
      <c r="N152" s="74">
        <f t="shared" si="188"/>
        <v>959.02172300200186</v>
      </c>
      <c r="O152" s="74">
        <f t="shared" si="188"/>
        <v>1009.0863556832536</v>
      </c>
      <c r="P152" s="74">
        <f t="shared" si="188"/>
        <v>1012.240426504772</v>
      </c>
      <c r="Q152" s="74">
        <f t="shared" si="188"/>
        <v>1005.4117873014841</v>
      </c>
      <c r="R152" s="74">
        <f t="shared" ref="R152:V152" si="189">IF(R98=0,0,R98/R$17)</f>
        <v>982.81708534312679</v>
      </c>
      <c r="S152" s="74">
        <f t="shared" si="189"/>
        <v>979.44792870795948</v>
      </c>
      <c r="T152" s="74">
        <f t="shared" si="189"/>
        <v>984.96317949417994</v>
      </c>
      <c r="U152" s="74">
        <f t="shared" si="189"/>
        <v>989.78186717428616</v>
      </c>
      <c r="V152" s="74">
        <f t="shared" si="189"/>
        <v>1012.2838342625297</v>
      </c>
      <c r="W152" s="74">
        <f t="shared" ref="W152" si="190">IF(W98=0,0,W98/W$17)</f>
        <v>1005.573252202729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7.2054858023769297</v>
      </c>
      <c r="C153" s="74">
        <f t="shared" si="191"/>
        <v>8.0071239964043297</v>
      </c>
      <c r="D153" s="74">
        <f t="shared" si="191"/>
        <v>6.8040263814078399</v>
      </c>
      <c r="E153" s="74">
        <f t="shared" si="191"/>
        <v>16.455816658233537</v>
      </c>
      <c r="F153" s="74">
        <f t="shared" si="191"/>
        <v>13.561147293006957</v>
      </c>
      <c r="G153" s="74">
        <f t="shared" si="191"/>
        <v>18.021156076771309</v>
      </c>
      <c r="H153" s="74">
        <f t="shared" si="191"/>
        <v>22.955904531672399</v>
      </c>
      <c r="I153" s="74">
        <f t="shared" si="191"/>
        <v>11.334656093863648</v>
      </c>
      <c r="J153" s="74">
        <f t="shared" si="191"/>
        <v>11.138182706713994</v>
      </c>
      <c r="K153" s="74">
        <f t="shared" si="191"/>
        <v>19.042747603170213</v>
      </c>
      <c r="L153" s="74">
        <f t="shared" si="191"/>
        <v>30.21558834976538</v>
      </c>
      <c r="M153" s="74">
        <f t="shared" si="191"/>
        <v>28.615518076083603</v>
      </c>
      <c r="N153" s="74">
        <f t="shared" si="191"/>
        <v>26.915708467002592</v>
      </c>
      <c r="O153" s="74">
        <f t="shared" si="191"/>
        <v>25.832038723787967</v>
      </c>
      <c r="P153" s="74">
        <f t="shared" si="191"/>
        <v>25.138815883419873</v>
      </c>
      <c r="Q153" s="74">
        <f t="shared" si="191"/>
        <v>25.391091582636832</v>
      </c>
      <c r="R153" s="74">
        <f t="shared" ref="R153:V153" si="192">IF(R99=0,0,R99/R$17)</f>
        <v>27.598588490175942</v>
      </c>
      <c r="S153" s="74">
        <f t="shared" si="192"/>
        <v>26.866292134504505</v>
      </c>
      <c r="T153" s="74">
        <f t="shared" si="192"/>
        <v>28.246559950830097</v>
      </c>
      <c r="U153" s="74">
        <f t="shared" si="192"/>
        <v>28.307575451251211</v>
      </c>
      <c r="V153" s="74">
        <f t="shared" si="192"/>
        <v>29.179739685388085</v>
      </c>
      <c r="W153" s="74">
        <f t="shared" ref="W153" si="193">IF(W99=0,0,W99/W$17)</f>
        <v>30.50188625323128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531.45673404272668</v>
      </c>
      <c r="C154" s="74">
        <f t="shared" si="194"/>
        <v>527.20185211468868</v>
      </c>
      <c r="D154" s="74">
        <f t="shared" si="194"/>
        <v>524.67310270524365</v>
      </c>
      <c r="E154" s="74">
        <f t="shared" si="194"/>
        <v>525.20626006743169</v>
      </c>
      <c r="F154" s="74">
        <f t="shared" si="194"/>
        <v>520.12602070147636</v>
      </c>
      <c r="G154" s="74">
        <f t="shared" si="194"/>
        <v>513.14253668453716</v>
      </c>
      <c r="H154" s="74">
        <f t="shared" si="194"/>
        <v>516.43830505284814</v>
      </c>
      <c r="I154" s="74">
        <f t="shared" si="194"/>
        <v>524.07879876698587</v>
      </c>
      <c r="J154" s="74">
        <f t="shared" si="194"/>
        <v>526.26512161660094</v>
      </c>
      <c r="K154" s="74">
        <f t="shared" si="194"/>
        <v>524.47022154872548</v>
      </c>
      <c r="L154" s="74">
        <f t="shared" si="194"/>
        <v>548.91522704249348</v>
      </c>
      <c r="M154" s="74">
        <f t="shared" si="194"/>
        <v>489.54247527305415</v>
      </c>
      <c r="N154" s="74">
        <f t="shared" si="194"/>
        <v>465.58868911963953</v>
      </c>
      <c r="O154" s="74">
        <f t="shared" si="194"/>
        <v>455.63844945613783</v>
      </c>
      <c r="P154" s="74">
        <f t="shared" si="194"/>
        <v>432.40454339047784</v>
      </c>
      <c r="Q154" s="74">
        <f t="shared" si="194"/>
        <v>416.63484096537672</v>
      </c>
      <c r="R154" s="74">
        <f t="shared" ref="R154:V154" si="195">IF(R100=0,0,R100/R$17)</f>
        <v>414.70793218276378</v>
      </c>
      <c r="S154" s="74">
        <f t="shared" si="195"/>
        <v>422.50835320751844</v>
      </c>
      <c r="T154" s="74">
        <f t="shared" si="195"/>
        <v>424.47315379307071</v>
      </c>
      <c r="U154" s="74">
        <f t="shared" si="195"/>
        <v>420.08633317679238</v>
      </c>
      <c r="V154" s="74">
        <f t="shared" si="195"/>
        <v>450.99942943231741</v>
      </c>
      <c r="W154" s="74">
        <f t="shared" ref="W154" si="196">IF(W100=0,0,W100/W$17)</f>
        <v>415.07560026743221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852.4771371686445</v>
      </c>
      <c r="C155" s="193">
        <f t="shared" si="197"/>
        <v>875.93325600528419</v>
      </c>
      <c r="D155" s="193">
        <f t="shared" si="197"/>
        <v>908.10527716094089</v>
      </c>
      <c r="E155" s="193">
        <f t="shared" si="197"/>
        <v>917.83612798871332</v>
      </c>
      <c r="F155" s="193">
        <f t="shared" si="197"/>
        <v>913.70674105408102</v>
      </c>
      <c r="G155" s="193">
        <f t="shared" si="197"/>
        <v>904.50509179375899</v>
      </c>
      <c r="H155" s="193">
        <f t="shared" si="197"/>
        <v>870.99638218373059</v>
      </c>
      <c r="I155" s="193">
        <f t="shared" si="197"/>
        <v>872.36756981352892</v>
      </c>
      <c r="J155" s="193">
        <f t="shared" si="197"/>
        <v>833.25261360248385</v>
      </c>
      <c r="K155" s="193">
        <f t="shared" si="197"/>
        <v>835.81390969624238</v>
      </c>
      <c r="L155" s="193">
        <f t="shared" si="197"/>
        <v>847.77689198813846</v>
      </c>
      <c r="M155" s="193">
        <f t="shared" si="197"/>
        <v>749.10463370764944</v>
      </c>
      <c r="N155" s="193">
        <f t="shared" si="197"/>
        <v>657.37118878846741</v>
      </c>
      <c r="O155" s="193">
        <f t="shared" si="197"/>
        <v>592.5145345364856</v>
      </c>
      <c r="P155" s="193">
        <f t="shared" si="197"/>
        <v>562.69827036455195</v>
      </c>
      <c r="Q155" s="193">
        <f t="shared" si="197"/>
        <v>558.64170494531595</v>
      </c>
      <c r="R155" s="193">
        <f t="shared" ref="R155:V155" si="198">IF(R101=0,0,R101/R$17)</f>
        <v>628.04143797617678</v>
      </c>
      <c r="S155" s="193">
        <f t="shared" si="198"/>
        <v>622.99284236631956</v>
      </c>
      <c r="T155" s="193">
        <f t="shared" si="198"/>
        <v>688.41118442898119</v>
      </c>
      <c r="U155" s="193">
        <f t="shared" si="198"/>
        <v>707.63463160878166</v>
      </c>
      <c r="V155" s="193">
        <f t="shared" si="198"/>
        <v>763.60870582423695</v>
      </c>
      <c r="W155" s="193">
        <f t="shared" ref="W155" si="199">IF(W101=0,0,W101/W$17)</f>
        <v>781.62874523547487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694.31947905816014</v>
      </c>
      <c r="C156" s="77">
        <f t="shared" si="200"/>
        <v>713.87868973571381</v>
      </c>
      <c r="D156" s="77">
        <f t="shared" si="200"/>
        <v>743.36901144205797</v>
      </c>
      <c r="E156" s="77">
        <f t="shared" si="200"/>
        <v>777.14228108578504</v>
      </c>
      <c r="F156" s="77">
        <f t="shared" si="200"/>
        <v>805.19491001952497</v>
      </c>
      <c r="G156" s="77">
        <f t="shared" si="200"/>
        <v>828.22896498777391</v>
      </c>
      <c r="H156" s="77">
        <f t="shared" si="200"/>
        <v>842.86496427601742</v>
      </c>
      <c r="I156" s="77">
        <f t="shared" si="200"/>
        <v>849.57529614900932</v>
      </c>
      <c r="J156" s="77">
        <f t="shared" si="200"/>
        <v>851.03657525892822</v>
      </c>
      <c r="K156" s="77">
        <f t="shared" si="200"/>
        <v>862.25540314878856</v>
      </c>
      <c r="L156" s="77">
        <f t="shared" si="200"/>
        <v>870.60772493817262</v>
      </c>
      <c r="M156" s="77">
        <f t="shared" si="200"/>
        <v>878.71232205519777</v>
      </c>
      <c r="N156" s="77">
        <f t="shared" si="200"/>
        <v>864.08483377475852</v>
      </c>
      <c r="O156" s="77">
        <f t="shared" si="200"/>
        <v>838.82960096688112</v>
      </c>
      <c r="P156" s="77">
        <f t="shared" si="200"/>
        <v>828.85281852856531</v>
      </c>
      <c r="Q156" s="77">
        <f t="shared" si="200"/>
        <v>839.44582855411159</v>
      </c>
      <c r="R156" s="77">
        <f t="shared" ref="R156:V156" si="201">IF(R102=0,0,R102/R$17)</f>
        <v>876.33580357765391</v>
      </c>
      <c r="S156" s="77">
        <f t="shared" si="201"/>
        <v>858.75149067092707</v>
      </c>
      <c r="T156" s="77">
        <f t="shared" si="201"/>
        <v>865.37480099781726</v>
      </c>
      <c r="U156" s="77">
        <f t="shared" si="201"/>
        <v>852.61806374822015</v>
      </c>
      <c r="V156" s="77">
        <f t="shared" si="201"/>
        <v>860.51382005768323</v>
      </c>
      <c r="W156" s="77">
        <f t="shared" ref="W156" si="202">IF(W102=0,0,W102/W$17)</f>
        <v>877.99038261654687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1358.5635754420005</v>
      </c>
      <c r="C158" s="153">
        <f t="shared" si="203"/>
        <v>1391.4414134383644</v>
      </c>
      <c r="D158" s="153">
        <f t="shared" si="203"/>
        <v>1446.4399237111149</v>
      </c>
      <c r="E158" s="153">
        <f t="shared" si="203"/>
        <v>1555.3559191067859</v>
      </c>
      <c r="F158" s="153">
        <f t="shared" si="203"/>
        <v>1603.9089493535575</v>
      </c>
      <c r="G158" s="153">
        <f t="shared" si="203"/>
        <v>1644.8111481948943</v>
      </c>
      <c r="H158" s="153">
        <f t="shared" si="203"/>
        <v>1647.9070492165447</v>
      </c>
      <c r="I158" s="153">
        <f t="shared" si="203"/>
        <v>1685.6955610862617</v>
      </c>
      <c r="J158" s="153">
        <f t="shared" si="203"/>
        <v>1661.0796659854971</v>
      </c>
      <c r="K158" s="153">
        <f t="shared" si="203"/>
        <v>1820.0966961704112</v>
      </c>
      <c r="L158" s="153">
        <f t="shared" si="203"/>
        <v>1631.6811446409679</v>
      </c>
      <c r="M158" s="153">
        <f t="shared" si="203"/>
        <v>1544.378501909689</v>
      </c>
      <c r="N158" s="153">
        <f t="shared" si="203"/>
        <v>1562.6833790448502</v>
      </c>
      <c r="O158" s="153">
        <f t="shared" si="203"/>
        <v>1634.3999737701304</v>
      </c>
      <c r="P158" s="153">
        <f t="shared" si="203"/>
        <v>1653.7756511739371</v>
      </c>
      <c r="Q158" s="153">
        <f t="shared" si="203"/>
        <v>1654.2691301754332</v>
      </c>
      <c r="R158" s="153">
        <f t="shared" ref="R158:V158" si="204">IF(R104=0,0,R104/R$17)</f>
        <v>1713.5575023765566</v>
      </c>
      <c r="S158" s="153">
        <f t="shared" si="204"/>
        <v>1739.0320906421118</v>
      </c>
      <c r="T158" s="153">
        <f t="shared" si="204"/>
        <v>1829.3634495012166</v>
      </c>
      <c r="U158" s="153">
        <f t="shared" si="204"/>
        <v>1880.7806274568802</v>
      </c>
      <c r="V158" s="153">
        <f t="shared" si="204"/>
        <v>1997.4609164249439</v>
      </c>
      <c r="W158" s="153">
        <f t="shared" ref="W158" si="205">IF(W104=0,0,W104/W$17)</f>
        <v>2029.2980346055367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533.59111424614196</v>
      </c>
      <c r="C159" s="74">
        <f t="shared" si="206"/>
        <v>546.65103631957902</v>
      </c>
      <c r="D159" s="74">
        <f t="shared" si="206"/>
        <v>579.33345878869955</v>
      </c>
      <c r="E159" s="74">
        <f t="shared" si="206"/>
        <v>661.01870428984591</v>
      </c>
      <c r="F159" s="74">
        <f t="shared" si="206"/>
        <v>712.42540138626237</v>
      </c>
      <c r="G159" s="74">
        <f t="shared" si="206"/>
        <v>739.92086230315897</v>
      </c>
      <c r="H159" s="74">
        <f t="shared" si="206"/>
        <v>741.19241551254925</v>
      </c>
      <c r="I159" s="74">
        <f t="shared" si="206"/>
        <v>794.12069057754684</v>
      </c>
      <c r="J159" s="74">
        <f t="shared" si="206"/>
        <v>794.29038167002261</v>
      </c>
      <c r="K159" s="74">
        <f t="shared" si="206"/>
        <v>926.52372947160904</v>
      </c>
      <c r="L159" s="74">
        <f t="shared" si="206"/>
        <v>666.98939493061698</v>
      </c>
      <c r="M159" s="74">
        <f t="shared" si="206"/>
        <v>679.11990064088116</v>
      </c>
      <c r="N159" s="74">
        <f t="shared" si="206"/>
        <v>771.72295310427319</v>
      </c>
      <c r="O159" s="74">
        <f t="shared" si="206"/>
        <v>888.95752535790018</v>
      </c>
      <c r="P159" s="74">
        <f t="shared" si="206"/>
        <v>935.85956668946778</v>
      </c>
      <c r="Q159" s="74">
        <f t="shared" si="206"/>
        <v>938.30311583657044</v>
      </c>
      <c r="R159" s="74">
        <f t="shared" ref="R159:V159" si="207">IF(R105=0,0,R105/R$17)</f>
        <v>929.69775308774081</v>
      </c>
      <c r="S159" s="74">
        <f t="shared" si="207"/>
        <v>945.68838392037514</v>
      </c>
      <c r="T159" s="74">
        <f t="shared" si="207"/>
        <v>967.69975277204492</v>
      </c>
      <c r="U159" s="74">
        <f t="shared" si="207"/>
        <v>994.11074986158621</v>
      </c>
      <c r="V159" s="74">
        <f t="shared" si="207"/>
        <v>1033.0478288744891</v>
      </c>
      <c r="W159" s="74">
        <f t="shared" ref="W159" si="208">IF(W105=0,0,W105/W$17)</f>
        <v>1053.2954844478231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12.787371845344078</v>
      </c>
      <c r="C160" s="74">
        <f t="shared" si="209"/>
        <v>15.311734817405014</v>
      </c>
      <c r="D160" s="74">
        <f t="shared" si="209"/>
        <v>13.946503819309685</v>
      </c>
      <c r="E160" s="74">
        <f t="shared" si="209"/>
        <v>35.720698724751827</v>
      </c>
      <c r="F160" s="74">
        <f t="shared" si="209"/>
        <v>30.875553153699059</v>
      </c>
      <c r="G160" s="74">
        <f t="shared" si="209"/>
        <v>42.718260049990178</v>
      </c>
      <c r="H160" s="74">
        <f t="shared" si="209"/>
        <v>56.550799494271217</v>
      </c>
      <c r="I160" s="74">
        <f t="shared" si="209"/>
        <v>28.63979505170013</v>
      </c>
      <c r="J160" s="74">
        <f t="shared" si="209"/>
        <v>28.778200265001111</v>
      </c>
      <c r="K160" s="74">
        <f t="shared" si="209"/>
        <v>50.816212682213582</v>
      </c>
      <c r="L160" s="74">
        <f t="shared" si="209"/>
        <v>83.322651242651432</v>
      </c>
      <c r="M160" s="74">
        <f t="shared" si="209"/>
        <v>81.711282646823179</v>
      </c>
      <c r="N160" s="74">
        <f t="shared" si="209"/>
        <v>79.572457434034703</v>
      </c>
      <c r="O160" s="74">
        <f t="shared" si="209"/>
        <v>78.981960031040515</v>
      </c>
      <c r="P160" s="74">
        <f t="shared" si="209"/>
        <v>79.657600127659961</v>
      </c>
      <c r="Q160" s="74">
        <f t="shared" si="209"/>
        <v>83.067870827662631</v>
      </c>
      <c r="R160" s="74">
        <f t="shared" ref="R160:V160" si="210">IF(R106=0,0,R106/R$17)</f>
        <v>92.860339554828727</v>
      </c>
      <c r="S160" s="74">
        <f t="shared" si="210"/>
        <v>93.097089194205751</v>
      </c>
      <c r="T160" s="74">
        <f t="shared" si="210"/>
        <v>100.63943396657756</v>
      </c>
      <c r="U160" s="74">
        <f t="shared" si="210"/>
        <v>103.54267248353513</v>
      </c>
      <c r="V160" s="74">
        <f t="shared" si="210"/>
        <v>109.2827858985882</v>
      </c>
      <c r="W160" s="74">
        <f t="shared" ref="W160" si="211">IF(W106=0,0,W106/W$17)</f>
        <v>116.663590842914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299.54204102398182</v>
      </c>
      <c r="C161" s="74">
        <f t="shared" si="212"/>
        <v>299.18672970886843</v>
      </c>
      <c r="D161" s="74">
        <f t="shared" si="212"/>
        <v>300.1373909938975</v>
      </c>
      <c r="E161" s="74">
        <f t="shared" si="212"/>
        <v>303.21065159755869</v>
      </c>
      <c r="F161" s="74">
        <f t="shared" si="212"/>
        <v>303.06469575426632</v>
      </c>
      <c r="G161" s="74">
        <f t="shared" si="212"/>
        <v>302.33785206975824</v>
      </c>
      <c r="H161" s="74">
        <f t="shared" si="212"/>
        <v>307.69434357655854</v>
      </c>
      <c r="I161" s="74">
        <f t="shared" si="212"/>
        <v>315.08328485321221</v>
      </c>
      <c r="J161" s="74">
        <f t="shared" si="212"/>
        <v>319.66528234619614</v>
      </c>
      <c r="K161" s="74">
        <f t="shared" si="212"/>
        <v>322.27931772638999</v>
      </c>
      <c r="L161" s="74">
        <f t="shared" si="212"/>
        <v>342.28965968216289</v>
      </c>
      <c r="M161" s="74">
        <f t="shared" si="212"/>
        <v>312.94935375422489</v>
      </c>
      <c r="N161" s="74">
        <f t="shared" si="212"/>
        <v>305.5936153568955</v>
      </c>
      <c r="O161" s="74">
        <f t="shared" si="212"/>
        <v>306.06592016210959</v>
      </c>
      <c r="P161" s="74">
        <f t="shared" si="212"/>
        <v>296.52222232682385</v>
      </c>
      <c r="Q161" s="74">
        <f t="shared" si="212"/>
        <v>291.52339998233799</v>
      </c>
      <c r="R161" s="74">
        <f t="shared" ref="R161:V161" si="213">IF(R107=0,0,R107/R$17)</f>
        <v>295.7673774955793</v>
      </c>
      <c r="S161" s="74">
        <f t="shared" si="213"/>
        <v>308.09972026732879</v>
      </c>
      <c r="T161" s="74">
        <f t="shared" si="213"/>
        <v>316.67834483969648</v>
      </c>
      <c r="U161" s="74">
        <f t="shared" si="213"/>
        <v>320.50591711807294</v>
      </c>
      <c r="V161" s="74">
        <f t="shared" si="213"/>
        <v>349.49396683634632</v>
      </c>
      <c r="W161" s="74">
        <f t="shared" ref="W161" si="214">IF(W107=0,0,W107/W$17)</f>
        <v>329.2459155174526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512.64304832653238</v>
      </c>
      <c r="C162" s="77">
        <f t="shared" si="215"/>
        <v>530.29191259251184</v>
      </c>
      <c r="D162" s="77">
        <f t="shared" si="215"/>
        <v>553.02257010920835</v>
      </c>
      <c r="E162" s="77">
        <f t="shared" si="215"/>
        <v>555.40586449462944</v>
      </c>
      <c r="F162" s="77">
        <f t="shared" si="215"/>
        <v>557.54329905933002</v>
      </c>
      <c r="G162" s="77">
        <f t="shared" si="215"/>
        <v>559.83417377198714</v>
      </c>
      <c r="H162" s="77">
        <f t="shared" si="215"/>
        <v>542.46949063316561</v>
      </c>
      <c r="I162" s="77">
        <f t="shared" si="215"/>
        <v>547.85179060380267</v>
      </c>
      <c r="J162" s="77">
        <f t="shared" si="215"/>
        <v>518.34580170427694</v>
      </c>
      <c r="K162" s="77">
        <f t="shared" si="215"/>
        <v>520.47743629019863</v>
      </c>
      <c r="L162" s="77">
        <f t="shared" si="215"/>
        <v>539.07943878553635</v>
      </c>
      <c r="M162" s="77">
        <f t="shared" si="215"/>
        <v>470.59796486776003</v>
      </c>
      <c r="N162" s="77">
        <f t="shared" si="215"/>
        <v>405.79435314964707</v>
      </c>
      <c r="O162" s="77">
        <f t="shared" si="215"/>
        <v>360.3945682190801</v>
      </c>
      <c r="P162" s="77">
        <f t="shared" si="215"/>
        <v>341.73626202998571</v>
      </c>
      <c r="Q162" s="77">
        <f t="shared" si="215"/>
        <v>341.37474352886215</v>
      </c>
      <c r="R162" s="77">
        <f t="shared" ref="R162:V162" si="216">IF(R108=0,0,R108/R$17)</f>
        <v>395.23203223840784</v>
      </c>
      <c r="S162" s="77">
        <f t="shared" si="216"/>
        <v>392.14689726020231</v>
      </c>
      <c r="T162" s="77">
        <f t="shared" si="216"/>
        <v>444.34591792289746</v>
      </c>
      <c r="U162" s="77">
        <f t="shared" si="216"/>
        <v>462.621287993686</v>
      </c>
      <c r="V162" s="77">
        <f t="shared" si="216"/>
        <v>505.63633481552057</v>
      </c>
      <c r="W162" s="77">
        <f t="shared" ref="W162" si="217">IF(W108=0,0,W108/W$17)</f>
        <v>530.09304379734681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209.32015346829485</v>
      </c>
      <c r="C164" s="203">
        <f t="shared" si="218"/>
        <v>210.95115425825236</v>
      </c>
      <c r="D164" s="203">
        <f t="shared" si="218"/>
        <v>215.57903404139174</v>
      </c>
      <c r="E164" s="203">
        <f t="shared" si="218"/>
        <v>243.11026887953392</v>
      </c>
      <c r="F164" s="203">
        <f t="shared" si="218"/>
        <v>245.37541284571569</v>
      </c>
      <c r="G164" s="203">
        <f t="shared" si="218"/>
        <v>229.83071008478603</v>
      </c>
      <c r="H164" s="203">
        <f t="shared" si="218"/>
        <v>218.27994178075556</v>
      </c>
      <c r="I164" s="203">
        <f t="shared" si="218"/>
        <v>214.69367965783908</v>
      </c>
      <c r="J164" s="203">
        <f t="shared" si="218"/>
        <v>203.97532213832994</v>
      </c>
      <c r="K164" s="203">
        <f t="shared" si="218"/>
        <v>208.83452471425312</v>
      </c>
      <c r="L164" s="203">
        <f t="shared" si="218"/>
        <v>228.07267346537535</v>
      </c>
      <c r="M164" s="203">
        <f t="shared" si="218"/>
        <v>208.16573973719767</v>
      </c>
      <c r="N164" s="203">
        <f t="shared" si="218"/>
        <v>193.82104053745653</v>
      </c>
      <c r="O164" s="203">
        <f t="shared" si="218"/>
        <v>187.37192428662937</v>
      </c>
      <c r="P164" s="203">
        <f t="shared" si="218"/>
        <v>179.39668144613859</v>
      </c>
      <c r="Q164" s="203">
        <f t="shared" si="218"/>
        <v>172.31559720253526</v>
      </c>
      <c r="R164" s="203">
        <f t="shared" ref="R164:V164" si="219">IF(R110=0,0,R110/R$17)</f>
        <v>167.7325294754157</v>
      </c>
      <c r="S164" s="203">
        <f t="shared" si="219"/>
        <v>169.09385950320149</v>
      </c>
      <c r="T164" s="203">
        <f t="shared" si="219"/>
        <v>173.19377963734806</v>
      </c>
      <c r="U164" s="203">
        <f t="shared" si="219"/>
        <v>172.15273766843669</v>
      </c>
      <c r="V164" s="203">
        <f t="shared" si="219"/>
        <v>185.25513700635847</v>
      </c>
      <c r="W164" s="203">
        <f t="shared" ref="W164" si="220">IF(W110=0,0,W110/W$17)</f>
        <v>168.86634329398782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209.32015346829485</v>
      </c>
      <c r="C165" s="192">
        <f t="shared" si="221"/>
        <v>210.95115425825236</v>
      </c>
      <c r="D165" s="192">
        <f t="shared" si="221"/>
        <v>215.57903404139174</v>
      </c>
      <c r="E165" s="192">
        <f t="shared" si="221"/>
        <v>243.11026887953392</v>
      </c>
      <c r="F165" s="192">
        <f t="shared" si="221"/>
        <v>245.37541284571569</v>
      </c>
      <c r="G165" s="192">
        <f t="shared" si="221"/>
        <v>229.83071008478603</v>
      </c>
      <c r="H165" s="192">
        <f t="shared" si="221"/>
        <v>218.27994178075556</v>
      </c>
      <c r="I165" s="192">
        <f t="shared" si="221"/>
        <v>214.69367965783908</v>
      </c>
      <c r="J165" s="192">
        <f t="shared" si="221"/>
        <v>203.97532213832994</v>
      </c>
      <c r="K165" s="192">
        <f t="shared" si="221"/>
        <v>208.83452471425312</v>
      </c>
      <c r="L165" s="192">
        <f t="shared" si="221"/>
        <v>228.07267346537535</v>
      </c>
      <c r="M165" s="192">
        <f t="shared" si="221"/>
        <v>208.16573973719767</v>
      </c>
      <c r="N165" s="192">
        <f t="shared" si="221"/>
        <v>193.82104053745653</v>
      </c>
      <c r="O165" s="192">
        <f t="shared" si="221"/>
        <v>187.37192428662937</v>
      </c>
      <c r="P165" s="192">
        <f t="shared" si="221"/>
        <v>179.39668144613859</v>
      </c>
      <c r="Q165" s="192">
        <f t="shared" si="221"/>
        <v>172.31559720253526</v>
      </c>
      <c r="R165" s="192">
        <f t="shared" ref="R165:V165" si="222">IF(R111=0,0,R111/R$17)</f>
        <v>167.7325294754157</v>
      </c>
      <c r="S165" s="192">
        <f t="shared" si="222"/>
        <v>169.09385950320149</v>
      </c>
      <c r="T165" s="192">
        <f t="shared" si="222"/>
        <v>173.19377963734806</v>
      </c>
      <c r="U165" s="192">
        <f t="shared" si="222"/>
        <v>172.15273766843669</v>
      </c>
      <c r="V165" s="192">
        <f t="shared" si="222"/>
        <v>185.25513700635847</v>
      </c>
      <c r="W165" s="192">
        <f t="shared" ref="W165" si="223">IF(W111=0,0,W111/W$17)</f>
        <v>168.86634329398782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34.633556294551653</v>
      </c>
      <c r="C166" s="74">
        <f t="shared" si="224"/>
        <v>37.26979065147286</v>
      </c>
      <c r="D166" s="74">
        <f t="shared" si="224"/>
        <v>39.446654404091539</v>
      </c>
      <c r="E166" s="74">
        <f t="shared" si="224"/>
        <v>51.879523926194828</v>
      </c>
      <c r="F166" s="74">
        <f t="shared" si="224"/>
        <v>53.818961608844248</v>
      </c>
      <c r="G166" s="74">
        <f t="shared" si="224"/>
        <v>49.531568667164102</v>
      </c>
      <c r="H166" s="74">
        <f t="shared" si="224"/>
        <v>44.58940328925668</v>
      </c>
      <c r="I166" s="74">
        <f t="shared" si="224"/>
        <v>44.12840149061082</v>
      </c>
      <c r="J166" s="74">
        <f t="shared" si="224"/>
        <v>42.540502373238404</v>
      </c>
      <c r="K166" s="74">
        <f t="shared" si="224"/>
        <v>47.558689121721009</v>
      </c>
      <c r="L166" s="74">
        <f t="shared" si="224"/>
        <v>52.020799604084928</v>
      </c>
      <c r="M166" s="74">
        <f t="shared" si="224"/>
        <v>51.397308465218231</v>
      </c>
      <c r="N166" s="74">
        <f t="shared" si="224"/>
        <v>50.223669648288869</v>
      </c>
      <c r="O166" s="74">
        <f t="shared" si="224"/>
        <v>51.252000105093359</v>
      </c>
      <c r="P166" s="74">
        <f t="shared" si="224"/>
        <v>53.315867255975597</v>
      </c>
      <c r="Q166" s="74">
        <f t="shared" si="224"/>
        <v>52.975020546960934</v>
      </c>
      <c r="R166" s="74">
        <f t="shared" ref="R166:V166" si="225">IF(R112=0,0,R112/R$17)</f>
        <v>49.277148704964617</v>
      </c>
      <c r="S166" s="74">
        <f t="shared" si="225"/>
        <v>48.47245610488293</v>
      </c>
      <c r="T166" s="74">
        <f t="shared" si="225"/>
        <v>52.214822051017123</v>
      </c>
      <c r="U166" s="74">
        <f t="shared" si="225"/>
        <v>51.673670715186873</v>
      </c>
      <c r="V166" s="74">
        <f t="shared" si="225"/>
        <v>53.489862649824893</v>
      </c>
      <c r="W166" s="74">
        <f t="shared" ref="W166" si="226">IF(W112=0,0,W112/W$17)</f>
        <v>51.253861415797317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101.3974971718073</v>
      </c>
      <c r="C168" s="74">
        <f t="shared" si="230"/>
        <v>100.21112411772006</v>
      </c>
      <c r="D168" s="74">
        <f t="shared" si="230"/>
        <v>99.382129907997708</v>
      </c>
      <c r="E168" s="74">
        <f t="shared" si="230"/>
        <v>100.50716997765473</v>
      </c>
      <c r="F168" s="74">
        <f t="shared" si="230"/>
        <v>98.967091952794476</v>
      </c>
      <c r="G168" s="74">
        <f t="shared" si="230"/>
        <v>96.35483008031315</v>
      </c>
      <c r="H168" s="74">
        <f t="shared" si="230"/>
        <v>95.967260932029035</v>
      </c>
      <c r="I168" s="74">
        <f t="shared" si="230"/>
        <v>96.760699090514606</v>
      </c>
      <c r="J168" s="74">
        <f t="shared" si="230"/>
        <v>96.472528563761728</v>
      </c>
      <c r="K168" s="74">
        <f t="shared" si="230"/>
        <v>96.077440432360447</v>
      </c>
      <c r="L168" s="74">
        <f t="shared" si="230"/>
        <v>101.65216257647539</v>
      </c>
      <c r="M168" s="74">
        <f t="shared" si="230"/>
        <v>87.13775586520255</v>
      </c>
      <c r="N168" s="74">
        <f t="shared" si="230"/>
        <v>79.805727710832116</v>
      </c>
      <c r="O168" s="74">
        <f t="shared" si="230"/>
        <v>76.495305957102559</v>
      </c>
      <c r="P168" s="74">
        <f t="shared" si="230"/>
        <v>70.518428967473142</v>
      </c>
      <c r="Q168" s="74">
        <f t="shared" si="230"/>
        <v>66.256398646657416</v>
      </c>
      <c r="R168" s="74">
        <f t="shared" ref="R168:V168" si="231">IF(R114=0,0,R114/R$17)</f>
        <v>64.995482394848992</v>
      </c>
      <c r="S168" s="74">
        <f t="shared" si="231"/>
        <v>66.04364418421774</v>
      </c>
      <c r="T168" s="74">
        <f t="shared" si="231"/>
        <v>65.070728755727501</v>
      </c>
      <c r="U168" s="74">
        <f t="shared" si="231"/>
        <v>63.894947173696764</v>
      </c>
      <c r="V168" s="74">
        <f t="shared" si="231"/>
        <v>70.002358155126871</v>
      </c>
      <c r="W168" s="74">
        <f t="shared" ref="W168" si="232">IF(W114=0,0,W114/W$17)</f>
        <v>61.064375852370333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73.289100001935907</v>
      </c>
      <c r="C169" s="193">
        <f t="shared" si="233"/>
        <v>73.47023948905948</v>
      </c>
      <c r="D169" s="193">
        <f t="shared" si="233"/>
        <v>76.750249729302496</v>
      </c>
      <c r="E169" s="193">
        <f t="shared" si="233"/>
        <v>90.723574975684386</v>
      </c>
      <c r="F169" s="193">
        <f t="shared" si="233"/>
        <v>92.589359284076991</v>
      </c>
      <c r="G169" s="193">
        <f t="shared" si="233"/>
        <v>83.944311337308747</v>
      </c>
      <c r="H169" s="193">
        <f t="shared" si="233"/>
        <v>77.723277559469835</v>
      </c>
      <c r="I169" s="193">
        <f t="shared" si="233"/>
        <v>73.804579076713622</v>
      </c>
      <c r="J169" s="193">
        <f t="shared" si="233"/>
        <v>64.962291201329805</v>
      </c>
      <c r="K169" s="193">
        <f t="shared" si="233"/>
        <v>65.198395160171671</v>
      </c>
      <c r="L169" s="193">
        <f t="shared" si="233"/>
        <v>74.399711284815055</v>
      </c>
      <c r="M169" s="193">
        <f t="shared" si="233"/>
        <v>69.630675406776859</v>
      </c>
      <c r="N169" s="193">
        <f t="shared" si="233"/>
        <v>63.791643178335541</v>
      </c>
      <c r="O169" s="193">
        <f t="shared" si="233"/>
        <v>59.624618224433455</v>
      </c>
      <c r="P169" s="193">
        <f t="shared" si="233"/>
        <v>55.562385222689869</v>
      </c>
      <c r="Q169" s="193">
        <f t="shared" si="233"/>
        <v>53.084178008916929</v>
      </c>
      <c r="R169" s="193">
        <f t="shared" ref="R169:V169" si="234">IF(R115=0,0,R115/R$17)</f>
        <v>53.459898375602101</v>
      </c>
      <c r="S169" s="193">
        <f t="shared" si="234"/>
        <v>54.577759214100809</v>
      </c>
      <c r="T169" s="193">
        <f t="shared" si="234"/>
        <v>55.908228830603427</v>
      </c>
      <c r="U169" s="193">
        <f t="shared" si="234"/>
        <v>56.584119779553049</v>
      </c>
      <c r="V169" s="193">
        <f t="shared" si="234"/>
        <v>61.762916201406725</v>
      </c>
      <c r="W169" s="193">
        <f t="shared" ref="W169" si="235">IF(W115=0,0,W115/W$17)</f>
        <v>56.548106025820189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3593762</v>
      </c>
      <c r="C3" s="67">
        <f t="shared" si="0"/>
        <v>3643473</v>
      </c>
      <c r="D3" s="67">
        <f t="shared" si="0"/>
        <v>3687431</v>
      </c>
      <c r="E3" s="67">
        <f t="shared" si="0"/>
        <v>3726920</v>
      </c>
      <c r="F3" s="67">
        <f t="shared" si="0"/>
        <v>3759171</v>
      </c>
      <c r="G3" s="67">
        <f t="shared" si="0"/>
        <v>3783227</v>
      </c>
      <c r="H3" s="67">
        <f t="shared" si="0"/>
        <v>3828109</v>
      </c>
      <c r="I3" s="67">
        <f t="shared" si="0"/>
        <v>3842608</v>
      </c>
      <c r="J3" s="67">
        <f t="shared" si="0"/>
        <v>3869945</v>
      </c>
      <c r="K3" s="67">
        <f t="shared" si="0"/>
        <v>3915128</v>
      </c>
      <c r="L3" s="67">
        <f t="shared" si="0"/>
        <v>3926283</v>
      </c>
      <c r="M3" s="67">
        <f t="shared" si="0"/>
        <v>4003302</v>
      </c>
      <c r="N3" s="67">
        <f t="shared" si="0"/>
        <v>4046986</v>
      </c>
      <c r="O3" s="67">
        <f t="shared" si="0"/>
        <v>4042902</v>
      </c>
      <c r="P3" s="67">
        <f t="shared" si="0"/>
        <v>4105237</v>
      </c>
      <c r="Q3" s="67">
        <f t="shared" si="0"/>
        <v>4123538</v>
      </c>
      <c r="R3" s="67">
        <f t="shared" si="0"/>
        <v>4106962</v>
      </c>
      <c r="S3" s="67">
        <f t="shared" si="0"/>
        <v>4132093</v>
      </c>
      <c r="T3" s="67">
        <f t="shared" si="0"/>
        <v>4156311</v>
      </c>
      <c r="U3" s="67">
        <f t="shared" si="0"/>
        <v>4182587</v>
      </c>
      <c r="V3" s="67">
        <f t="shared" si="0"/>
        <v>4155777</v>
      </c>
      <c r="W3" s="67">
        <f t="shared" si="0"/>
        <v>4152521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3593762</v>
      </c>
      <c r="C4" s="71">
        <f t="shared" si="1"/>
        <v>3643473</v>
      </c>
      <c r="D4" s="71">
        <f t="shared" si="1"/>
        <v>3687431</v>
      </c>
      <c r="E4" s="71">
        <f t="shared" si="1"/>
        <v>3726920</v>
      </c>
      <c r="F4" s="71">
        <f t="shared" si="1"/>
        <v>3759171</v>
      </c>
      <c r="G4" s="71">
        <f t="shared" si="1"/>
        <v>3783227</v>
      </c>
      <c r="H4" s="71">
        <f t="shared" si="1"/>
        <v>3828109</v>
      </c>
      <c r="I4" s="71">
        <f t="shared" si="1"/>
        <v>3842608</v>
      </c>
      <c r="J4" s="71">
        <f t="shared" si="1"/>
        <v>3869945</v>
      </c>
      <c r="K4" s="71">
        <f t="shared" si="1"/>
        <v>3915128</v>
      </c>
      <c r="L4" s="71">
        <f t="shared" si="1"/>
        <v>3926283</v>
      </c>
      <c r="M4" s="71">
        <f t="shared" si="1"/>
        <v>4003302</v>
      </c>
      <c r="N4" s="71">
        <f t="shared" si="1"/>
        <v>4046986</v>
      </c>
      <c r="O4" s="71">
        <f t="shared" si="1"/>
        <v>4042902</v>
      </c>
      <c r="P4" s="71">
        <f t="shared" si="1"/>
        <v>4105237</v>
      </c>
      <c r="Q4" s="71">
        <f t="shared" si="1"/>
        <v>4123538</v>
      </c>
      <c r="R4" s="71">
        <f t="shared" ref="R4:V4" si="2">SUM(R5:R13)</f>
        <v>4106962</v>
      </c>
      <c r="S4" s="71">
        <f t="shared" si="2"/>
        <v>4132093</v>
      </c>
      <c r="T4" s="71">
        <f t="shared" si="2"/>
        <v>4156311</v>
      </c>
      <c r="U4" s="71">
        <f t="shared" si="2"/>
        <v>4182587</v>
      </c>
      <c r="V4" s="71">
        <f t="shared" si="2"/>
        <v>4155777</v>
      </c>
      <c r="W4" s="71">
        <f t="shared" ref="W4" si="3">SUM(W5:W13)</f>
        <v>4152521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286120</v>
      </c>
      <c r="C6" s="82">
        <v>287730</v>
      </c>
      <c r="D6" s="82">
        <v>291861</v>
      </c>
      <c r="E6" s="82">
        <v>299465</v>
      </c>
      <c r="F6" s="82">
        <v>294708</v>
      </c>
      <c r="G6" s="82">
        <v>254010</v>
      </c>
      <c r="H6" s="82">
        <v>188099</v>
      </c>
      <c r="I6" s="82">
        <v>124327</v>
      </c>
      <c r="J6" s="82">
        <v>83518</v>
      </c>
      <c r="K6" s="82">
        <v>76395</v>
      </c>
      <c r="L6" s="82">
        <v>80264</v>
      </c>
      <c r="M6" s="82">
        <v>85683</v>
      </c>
      <c r="N6" s="82">
        <v>85027</v>
      </c>
      <c r="O6" s="82">
        <v>80649</v>
      </c>
      <c r="P6" s="82">
        <v>73003</v>
      </c>
      <c r="Q6" s="82">
        <v>68342</v>
      </c>
      <c r="R6" s="82">
        <v>66340</v>
      </c>
      <c r="S6" s="82">
        <v>65909</v>
      </c>
      <c r="T6" s="82">
        <v>65833</v>
      </c>
      <c r="U6" s="82">
        <v>65705</v>
      </c>
      <c r="V6" s="82">
        <v>66034</v>
      </c>
      <c r="W6" s="82">
        <v>62401</v>
      </c>
      <c r="DA6" s="89" t="s">
        <v>336</v>
      </c>
    </row>
    <row r="7" spans="1:105" ht="12" customHeight="1" x14ac:dyDescent="0.25">
      <c r="A7" s="28" t="s">
        <v>205</v>
      </c>
      <c r="B7" s="82">
        <v>77133</v>
      </c>
      <c r="C7" s="82">
        <v>71562</v>
      </c>
      <c r="D7" s="82">
        <v>68146</v>
      </c>
      <c r="E7" s="82">
        <v>62277</v>
      </c>
      <c r="F7" s="82">
        <v>58464</v>
      </c>
      <c r="G7" s="82">
        <v>62566</v>
      </c>
      <c r="H7" s="82">
        <v>74036</v>
      </c>
      <c r="I7" s="82">
        <v>91081</v>
      </c>
      <c r="J7" s="82">
        <v>114797</v>
      </c>
      <c r="K7" s="82">
        <v>141968</v>
      </c>
      <c r="L7" s="82">
        <v>171070</v>
      </c>
      <c r="M7" s="82">
        <v>172977</v>
      </c>
      <c r="N7" s="82">
        <v>164259</v>
      </c>
      <c r="O7" s="82">
        <v>143116</v>
      </c>
      <c r="P7" s="82">
        <v>127062</v>
      </c>
      <c r="Q7" s="82">
        <v>118869</v>
      </c>
      <c r="R7" s="82">
        <v>115878</v>
      </c>
      <c r="S7" s="82">
        <v>110444</v>
      </c>
      <c r="T7" s="82">
        <v>111340</v>
      </c>
      <c r="U7" s="82">
        <v>106763</v>
      </c>
      <c r="V7" s="82">
        <v>105482</v>
      </c>
      <c r="W7" s="82">
        <v>105959</v>
      </c>
      <c r="DA7" s="89" t="s">
        <v>337</v>
      </c>
    </row>
    <row r="8" spans="1:105" ht="12" customHeight="1" x14ac:dyDescent="0.25">
      <c r="A8" s="28" t="s">
        <v>192</v>
      </c>
      <c r="B8" s="82">
        <v>174632</v>
      </c>
      <c r="C8" s="82">
        <v>198745</v>
      </c>
      <c r="D8" s="82">
        <v>226700</v>
      </c>
      <c r="E8" s="82">
        <v>249942</v>
      </c>
      <c r="F8" s="82">
        <v>274623</v>
      </c>
      <c r="G8" s="82">
        <v>297082</v>
      </c>
      <c r="H8" s="82">
        <v>317201</v>
      </c>
      <c r="I8" s="82">
        <v>338273</v>
      </c>
      <c r="J8" s="82">
        <v>372032</v>
      </c>
      <c r="K8" s="82">
        <v>412557</v>
      </c>
      <c r="L8" s="82">
        <v>464018</v>
      </c>
      <c r="M8" s="82">
        <v>476921</v>
      </c>
      <c r="N8" s="82">
        <v>481366</v>
      </c>
      <c r="O8" s="82">
        <v>472908</v>
      </c>
      <c r="P8" s="82">
        <v>477958</v>
      </c>
      <c r="Q8" s="82">
        <v>480226</v>
      </c>
      <c r="R8" s="82">
        <v>474320</v>
      </c>
      <c r="S8" s="82">
        <v>481073</v>
      </c>
      <c r="T8" s="82">
        <v>493842</v>
      </c>
      <c r="U8" s="82">
        <v>504585</v>
      </c>
      <c r="V8" s="82">
        <v>505512</v>
      </c>
      <c r="W8" s="82">
        <v>496237</v>
      </c>
      <c r="DA8" s="89" t="s">
        <v>338</v>
      </c>
    </row>
    <row r="9" spans="1:105" ht="12" customHeight="1" x14ac:dyDescent="0.25">
      <c r="A9" s="28" t="s">
        <v>207</v>
      </c>
      <c r="B9" s="82">
        <v>2809472</v>
      </c>
      <c r="C9" s="82">
        <v>2799225</v>
      </c>
      <c r="D9" s="82">
        <v>2703827</v>
      </c>
      <c r="E9" s="82">
        <v>2599881</v>
      </c>
      <c r="F9" s="82">
        <v>2525398</v>
      </c>
      <c r="G9" s="82">
        <v>2484595</v>
      </c>
      <c r="H9" s="82">
        <v>2501923</v>
      </c>
      <c r="I9" s="82">
        <v>2427623</v>
      </c>
      <c r="J9" s="82">
        <v>2305685</v>
      </c>
      <c r="K9" s="82">
        <v>2116040</v>
      </c>
      <c r="L9" s="82">
        <v>1923126</v>
      </c>
      <c r="M9" s="82">
        <v>1891033</v>
      </c>
      <c r="N9" s="82">
        <v>1840362</v>
      </c>
      <c r="O9" s="82">
        <v>1756859</v>
      </c>
      <c r="P9" s="82">
        <v>1754126</v>
      </c>
      <c r="Q9" s="82">
        <v>1750485</v>
      </c>
      <c r="R9" s="82">
        <v>1739830</v>
      </c>
      <c r="S9" s="82">
        <v>1763607</v>
      </c>
      <c r="T9" s="82">
        <v>1772247</v>
      </c>
      <c r="U9" s="82">
        <v>1786905</v>
      </c>
      <c r="V9" s="82">
        <v>1759570</v>
      </c>
      <c r="W9" s="82">
        <v>1762898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6055</v>
      </c>
      <c r="C11" s="82">
        <v>6068</v>
      </c>
      <c r="D11" s="82">
        <v>6010</v>
      </c>
      <c r="E11" s="82">
        <v>5999</v>
      </c>
      <c r="F11" s="82">
        <v>5969</v>
      </c>
      <c r="G11" s="82">
        <v>5176</v>
      </c>
      <c r="H11" s="82">
        <v>4740</v>
      </c>
      <c r="I11" s="82">
        <v>4468</v>
      </c>
      <c r="J11" s="82">
        <v>4304</v>
      </c>
      <c r="K11" s="82">
        <v>4228</v>
      </c>
      <c r="L11" s="82">
        <v>4278</v>
      </c>
      <c r="M11" s="82">
        <v>4286</v>
      </c>
      <c r="N11" s="82">
        <v>4245</v>
      </c>
      <c r="O11" s="82">
        <v>4057</v>
      </c>
      <c r="P11" s="82">
        <v>3703</v>
      </c>
      <c r="Q11" s="82">
        <v>3467</v>
      </c>
      <c r="R11" s="82">
        <v>3481</v>
      </c>
      <c r="S11" s="82">
        <v>3532</v>
      </c>
      <c r="T11" s="82">
        <v>3545</v>
      </c>
      <c r="U11" s="82">
        <v>3427</v>
      </c>
      <c r="V11" s="82">
        <v>3180</v>
      </c>
      <c r="W11" s="82">
        <v>3120</v>
      </c>
      <c r="DA11" s="89" t="s">
        <v>341</v>
      </c>
    </row>
    <row r="12" spans="1:105" ht="12" customHeight="1" x14ac:dyDescent="0.25">
      <c r="A12" s="28" t="s">
        <v>95</v>
      </c>
      <c r="B12" s="82">
        <v>90485</v>
      </c>
      <c r="C12" s="82">
        <v>132315</v>
      </c>
      <c r="D12" s="82">
        <v>243052</v>
      </c>
      <c r="E12" s="82">
        <v>356369</v>
      </c>
      <c r="F12" s="82">
        <v>446311</v>
      </c>
      <c r="G12" s="82">
        <v>527235</v>
      </c>
      <c r="H12" s="82">
        <v>593900</v>
      </c>
      <c r="I12" s="82">
        <v>710698</v>
      </c>
      <c r="J12" s="82">
        <v>850697</v>
      </c>
      <c r="K12" s="82">
        <v>1030226</v>
      </c>
      <c r="L12" s="82">
        <v>1157153</v>
      </c>
      <c r="M12" s="82">
        <v>1253899</v>
      </c>
      <c r="N12" s="82">
        <v>1377551</v>
      </c>
      <c r="O12" s="82">
        <v>1520541</v>
      </c>
      <c r="P12" s="82">
        <v>1642944</v>
      </c>
      <c r="Q12" s="82">
        <v>1693129</v>
      </c>
      <c r="R12" s="82">
        <v>1705665</v>
      </c>
      <c r="S12" s="82">
        <v>1705962</v>
      </c>
      <c r="T12" s="82">
        <v>1707815</v>
      </c>
      <c r="U12" s="82">
        <v>1713464</v>
      </c>
      <c r="V12" s="82">
        <v>1714215</v>
      </c>
      <c r="W12" s="82">
        <v>1720073</v>
      </c>
      <c r="DA12" s="89" t="s">
        <v>342</v>
      </c>
    </row>
    <row r="13" spans="1:105" ht="12" customHeight="1" x14ac:dyDescent="0.25">
      <c r="A13" s="73" t="s">
        <v>94</v>
      </c>
      <c r="B13" s="83">
        <v>149865</v>
      </c>
      <c r="C13" s="83">
        <v>147828</v>
      </c>
      <c r="D13" s="83">
        <v>147835</v>
      </c>
      <c r="E13" s="83">
        <v>152987</v>
      </c>
      <c r="F13" s="83">
        <v>153698</v>
      </c>
      <c r="G13" s="83">
        <v>152563</v>
      </c>
      <c r="H13" s="83">
        <v>148210</v>
      </c>
      <c r="I13" s="83">
        <v>146138</v>
      </c>
      <c r="J13" s="83">
        <v>138912</v>
      </c>
      <c r="K13" s="83">
        <v>133714</v>
      </c>
      <c r="L13" s="83">
        <v>126374</v>
      </c>
      <c r="M13" s="83">
        <v>118503</v>
      </c>
      <c r="N13" s="83">
        <v>94176</v>
      </c>
      <c r="O13" s="83">
        <v>64772</v>
      </c>
      <c r="P13" s="83">
        <v>26441</v>
      </c>
      <c r="Q13" s="83">
        <v>9020</v>
      </c>
      <c r="R13" s="83">
        <v>1448</v>
      </c>
      <c r="S13" s="83">
        <v>1566</v>
      </c>
      <c r="T13" s="83">
        <v>1689</v>
      </c>
      <c r="U13" s="83">
        <v>1738</v>
      </c>
      <c r="V13" s="83">
        <v>1784</v>
      </c>
      <c r="W13" s="83">
        <v>1833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3353412</v>
      </c>
      <c r="C14" s="85">
        <f t="shared" si="4"/>
        <v>3363330</v>
      </c>
      <c r="D14" s="85">
        <f t="shared" si="4"/>
        <v>3296544</v>
      </c>
      <c r="E14" s="85">
        <f t="shared" si="4"/>
        <v>3217564</v>
      </c>
      <c r="F14" s="85">
        <f t="shared" si="4"/>
        <v>3159162</v>
      </c>
      <c r="G14" s="85">
        <f t="shared" si="4"/>
        <v>3103429</v>
      </c>
      <c r="H14" s="85">
        <f t="shared" si="4"/>
        <v>3085999</v>
      </c>
      <c r="I14" s="85">
        <f t="shared" si="4"/>
        <v>2985772</v>
      </c>
      <c r="J14" s="85">
        <f t="shared" si="4"/>
        <v>2880336</v>
      </c>
      <c r="K14" s="85">
        <f t="shared" si="4"/>
        <v>2751188</v>
      </c>
      <c r="L14" s="85">
        <f t="shared" si="4"/>
        <v>2642756</v>
      </c>
      <c r="M14" s="85">
        <f t="shared" si="4"/>
        <v>2630900</v>
      </c>
      <c r="N14" s="85">
        <f t="shared" si="4"/>
        <v>2575259</v>
      </c>
      <c r="O14" s="85">
        <f t="shared" si="4"/>
        <v>2457589</v>
      </c>
      <c r="P14" s="85">
        <f t="shared" si="4"/>
        <v>2435852</v>
      </c>
      <c r="Q14" s="85">
        <f t="shared" si="4"/>
        <v>2421389</v>
      </c>
      <c r="R14" s="85">
        <f t="shared" ref="R14:V14" si="5">SUM(R5:R11)</f>
        <v>2399849</v>
      </c>
      <c r="S14" s="85">
        <f t="shared" si="5"/>
        <v>2424565</v>
      </c>
      <c r="T14" s="85">
        <f t="shared" si="5"/>
        <v>2446807</v>
      </c>
      <c r="U14" s="85">
        <f t="shared" si="5"/>
        <v>2467385</v>
      </c>
      <c r="V14" s="85">
        <f t="shared" si="5"/>
        <v>2439778</v>
      </c>
      <c r="W14" s="85">
        <f t="shared" ref="W14" si="6">SUM(W5:W11)</f>
        <v>2430615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100491</v>
      </c>
      <c r="C15" s="71">
        <f t="shared" si="7"/>
        <v>125231</v>
      </c>
      <c r="D15" s="71">
        <f t="shared" si="7"/>
        <v>160082</v>
      </c>
      <c r="E15" s="71">
        <f t="shared" si="7"/>
        <v>198730</v>
      </c>
      <c r="F15" s="71">
        <f t="shared" si="7"/>
        <v>238616</v>
      </c>
      <c r="G15" s="71">
        <f t="shared" si="7"/>
        <v>272464</v>
      </c>
      <c r="H15" s="71">
        <f t="shared" si="7"/>
        <v>302230</v>
      </c>
      <c r="I15" s="71">
        <f t="shared" si="7"/>
        <v>325625</v>
      </c>
      <c r="J15" s="71">
        <f t="shared" si="7"/>
        <v>349596</v>
      </c>
      <c r="K15" s="71">
        <f t="shared" si="7"/>
        <v>377372</v>
      </c>
      <c r="L15" s="71">
        <f t="shared" si="7"/>
        <v>407979</v>
      </c>
      <c r="M15" s="71">
        <f t="shared" si="7"/>
        <v>455695</v>
      </c>
      <c r="N15" s="71">
        <f t="shared" si="7"/>
        <v>509101</v>
      </c>
      <c r="O15" s="71">
        <f t="shared" si="7"/>
        <v>557147</v>
      </c>
      <c r="P15" s="71">
        <f t="shared" si="7"/>
        <v>610279</v>
      </c>
      <c r="Q15" s="71">
        <f t="shared" si="7"/>
        <v>647774</v>
      </c>
      <c r="R15" s="71">
        <f t="shared" si="7"/>
        <v>667252</v>
      </c>
      <c r="S15" s="71">
        <f t="shared" si="7"/>
        <v>688591</v>
      </c>
      <c r="T15" s="71">
        <f t="shared" si="7"/>
        <v>706710</v>
      </c>
      <c r="U15" s="71">
        <f t="shared" si="7"/>
        <v>723019</v>
      </c>
      <c r="V15" s="71">
        <f t="shared" si="7"/>
        <v>729457</v>
      </c>
      <c r="W15" s="71">
        <f t="shared" si="7"/>
        <v>740447</v>
      </c>
      <c r="DA15" s="88" t="s">
        <v>344</v>
      </c>
    </row>
    <row r="16" spans="1:105" ht="12" customHeight="1" x14ac:dyDescent="0.25">
      <c r="A16" s="28" t="s">
        <v>91</v>
      </c>
      <c r="B16" s="82">
        <v>100491</v>
      </c>
      <c r="C16" s="82">
        <v>125231</v>
      </c>
      <c r="D16" s="82">
        <v>160082</v>
      </c>
      <c r="E16" s="82">
        <v>198730</v>
      </c>
      <c r="F16" s="82">
        <v>238616</v>
      </c>
      <c r="G16" s="82">
        <v>272464</v>
      </c>
      <c r="H16" s="82">
        <v>302230</v>
      </c>
      <c r="I16" s="82">
        <v>325625</v>
      </c>
      <c r="J16" s="82">
        <v>349596</v>
      </c>
      <c r="K16" s="82">
        <v>377372</v>
      </c>
      <c r="L16" s="82">
        <v>407979</v>
      </c>
      <c r="M16" s="82">
        <v>455695</v>
      </c>
      <c r="N16" s="82">
        <v>509101</v>
      </c>
      <c r="O16" s="82">
        <v>557147</v>
      </c>
      <c r="P16" s="82">
        <v>610279</v>
      </c>
      <c r="Q16" s="82">
        <v>647774</v>
      </c>
      <c r="R16" s="82">
        <v>667252</v>
      </c>
      <c r="S16" s="82">
        <v>688591</v>
      </c>
      <c r="T16" s="82">
        <v>706710</v>
      </c>
      <c r="U16" s="82">
        <v>723019</v>
      </c>
      <c r="V16" s="82">
        <v>729457</v>
      </c>
      <c r="W16" s="82">
        <v>740447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3593762</v>
      </c>
      <c r="C17" s="71">
        <f t="shared" si="8"/>
        <v>3643473</v>
      </c>
      <c r="D17" s="71">
        <f t="shared" si="8"/>
        <v>3687431</v>
      </c>
      <c r="E17" s="71">
        <f t="shared" si="8"/>
        <v>3726920</v>
      </c>
      <c r="F17" s="71">
        <f t="shared" si="8"/>
        <v>3759171</v>
      </c>
      <c r="G17" s="71">
        <f t="shared" si="8"/>
        <v>3783227</v>
      </c>
      <c r="H17" s="71">
        <f t="shared" si="8"/>
        <v>3828109</v>
      </c>
      <c r="I17" s="71">
        <f t="shared" si="8"/>
        <v>3842608</v>
      </c>
      <c r="J17" s="71">
        <f t="shared" si="8"/>
        <v>3869945</v>
      </c>
      <c r="K17" s="71">
        <f t="shared" si="8"/>
        <v>3915128</v>
      </c>
      <c r="L17" s="71">
        <f t="shared" si="8"/>
        <v>3926283</v>
      </c>
      <c r="M17" s="71">
        <f t="shared" si="8"/>
        <v>4003302</v>
      </c>
      <c r="N17" s="71">
        <f t="shared" si="8"/>
        <v>4046986</v>
      </c>
      <c r="O17" s="71">
        <f t="shared" si="8"/>
        <v>4042902</v>
      </c>
      <c r="P17" s="71">
        <f t="shared" si="8"/>
        <v>4105237</v>
      </c>
      <c r="Q17" s="71">
        <f t="shared" si="8"/>
        <v>4123538</v>
      </c>
      <c r="R17" s="71">
        <f t="shared" ref="R17:V17" si="9">SUM(R18:R25)</f>
        <v>4106962</v>
      </c>
      <c r="S17" s="71">
        <f t="shared" si="9"/>
        <v>4132093</v>
      </c>
      <c r="T17" s="71">
        <f t="shared" si="9"/>
        <v>4156311</v>
      </c>
      <c r="U17" s="71">
        <f t="shared" si="9"/>
        <v>4182587</v>
      </c>
      <c r="V17" s="71">
        <f t="shared" si="9"/>
        <v>4155777</v>
      </c>
      <c r="W17" s="71">
        <f t="shared" ref="W17" si="10">SUM(W18:W25)</f>
        <v>4152521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2806677</v>
      </c>
      <c r="C19" s="82">
        <v>2819267</v>
      </c>
      <c r="D19" s="82">
        <v>2823810</v>
      </c>
      <c r="E19" s="82">
        <v>2845852</v>
      </c>
      <c r="F19" s="82">
        <v>2833483</v>
      </c>
      <c r="G19" s="82">
        <v>2790647</v>
      </c>
      <c r="H19" s="82">
        <v>2757137</v>
      </c>
      <c r="I19" s="82">
        <v>2689763</v>
      </c>
      <c r="J19" s="82">
        <v>2625499</v>
      </c>
      <c r="K19" s="82">
        <v>2565662</v>
      </c>
      <c r="L19" s="82">
        <v>2446303</v>
      </c>
      <c r="M19" s="82">
        <v>2379748</v>
      </c>
      <c r="N19" s="82">
        <v>2306656</v>
      </c>
      <c r="O19" s="82">
        <v>2248182</v>
      </c>
      <c r="P19" s="82">
        <v>2225147</v>
      </c>
      <c r="Q19" s="82">
        <v>2183524</v>
      </c>
      <c r="R19" s="82">
        <v>2141382</v>
      </c>
      <c r="S19" s="82">
        <v>2163952</v>
      </c>
      <c r="T19" s="82">
        <v>2131068</v>
      </c>
      <c r="U19" s="82">
        <v>2151239</v>
      </c>
      <c r="V19" s="82">
        <v>2103548</v>
      </c>
      <c r="W19" s="82">
        <v>2080457</v>
      </c>
      <c r="DA19" s="89" t="s">
        <v>348</v>
      </c>
    </row>
    <row r="20" spans="1:105" ht="12" customHeight="1" x14ac:dyDescent="0.25">
      <c r="A20" s="28" t="s">
        <v>205</v>
      </c>
      <c r="B20" s="82">
        <v>74818</v>
      </c>
      <c r="C20" s="82">
        <v>69137</v>
      </c>
      <c r="D20" s="82">
        <v>65979</v>
      </c>
      <c r="E20" s="82">
        <v>60423</v>
      </c>
      <c r="F20" s="82">
        <v>56767</v>
      </c>
      <c r="G20" s="82">
        <v>60765</v>
      </c>
      <c r="H20" s="82">
        <v>71890</v>
      </c>
      <c r="I20" s="82">
        <v>88434</v>
      </c>
      <c r="J20" s="82">
        <v>111520</v>
      </c>
      <c r="K20" s="82">
        <v>138054</v>
      </c>
      <c r="L20" s="82">
        <v>166553</v>
      </c>
      <c r="M20" s="82">
        <v>168075</v>
      </c>
      <c r="N20" s="82">
        <v>159854</v>
      </c>
      <c r="O20" s="82">
        <v>139356</v>
      </c>
      <c r="P20" s="82">
        <v>123711</v>
      </c>
      <c r="Q20" s="82">
        <v>115725</v>
      </c>
      <c r="R20" s="82">
        <v>112821</v>
      </c>
      <c r="S20" s="82">
        <v>107584</v>
      </c>
      <c r="T20" s="82">
        <v>108394</v>
      </c>
      <c r="U20" s="82">
        <v>103970</v>
      </c>
      <c r="V20" s="82">
        <v>102791</v>
      </c>
      <c r="W20" s="82">
        <v>103143</v>
      </c>
      <c r="DA20" s="89" t="s">
        <v>349</v>
      </c>
    </row>
    <row r="21" spans="1:105" ht="12" customHeight="1" x14ac:dyDescent="0.25">
      <c r="A21" s="28" t="s">
        <v>192</v>
      </c>
      <c r="B21" s="82">
        <v>169022</v>
      </c>
      <c r="C21" s="82">
        <v>192442</v>
      </c>
      <c r="D21" s="82">
        <v>219727</v>
      </c>
      <c r="E21" s="82">
        <v>242570</v>
      </c>
      <c r="F21" s="82">
        <v>266679</v>
      </c>
      <c r="G21" s="82">
        <v>288530</v>
      </c>
      <c r="H21" s="82">
        <v>308022</v>
      </c>
      <c r="I21" s="82">
        <v>328443</v>
      </c>
      <c r="J21" s="82">
        <v>361382</v>
      </c>
      <c r="K21" s="82">
        <v>401110</v>
      </c>
      <c r="L21" s="82">
        <v>451727</v>
      </c>
      <c r="M21" s="82">
        <v>463595</v>
      </c>
      <c r="N21" s="82">
        <v>467627</v>
      </c>
      <c r="O21" s="82">
        <v>460036</v>
      </c>
      <c r="P21" s="82">
        <v>464450</v>
      </c>
      <c r="Q21" s="82">
        <v>466369</v>
      </c>
      <c r="R21" s="82">
        <v>460838</v>
      </c>
      <c r="S21" s="82">
        <v>468248</v>
      </c>
      <c r="T21" s="82">
        <v>479273</v>
      </c>
      <c r="U21" s="82">
        <v>490175</v>
      </c>
      <c r="V21" s="82">
        <v>492612</v>
      </c>
      <c r="W21" s="82">
        <v>481146</v>
      </c>
      <c r="DA21" s="89" t="s">
        <v>350</v>
      </c>
    </row>
    <row r="22" spans="1:105" ht="12" customHeight="1" x14ac:dyDescent="0.25">
      <c r="A22" s="28" t="s">
        <v>207</v>
      </c>
      <c r="B22" s="82">
        <v>350176</v>
      </c>
      <c r="C22" s="82">
        <v>357527</v>
      </c>
      <c r="D22" s="82">
        <v>359167</v>
      </c>
      <c r="E22" s="82">
        <v>361064</v>
      </c>
      <c r="F22" s="82">
        <v>371475</v>
      </c>
      <c r="G22" s="82">
        <v>387548</v>
      </c>
      <c r="H22" s="82">
        <v>408374</v>
      </c>
      <c r="I22" s="82">
        <v>418582</v>
      </c>
      <c r="J22" s="82">
        <v>417601</v>
      </c>
      <c r="K22" s="82">
        <v>405844</v>
      </c>
      <c r="L22" s="82">
        <v>401096</v>
      </c>
      <c r="M22" s="82">
        <v>430637</v>
      </c>
      <c r="N22" s="82">
        <v>475349</v>
      </c>
      <c r="O22" s="82">
        <v>517904</v>
      </c>
      <c r="P22" s="82">
        <v>545490</v>
      </c>
      <c r="Q22" s="82">
        <v>558571</v>
      </c>
      <c r="R22" s="82">
        <v>560577</v>
      </c>
      <c r="S22" s="82">
        <v>557870</v>
      </c>
      <c r="T22" s="82">
        <v>548974</v>
      </c>
      <c r="U22" s="82">
        <v>545230</v>
      </c>
      <c r="V22" s="82">
        <v>537213</v>
      </c>
      <c r="W22" s="82">
        <v>542027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193069</v>
      </c>
      <c r="C25" s="83">
        <v>205100</v>
      </c>
      <c r="D25" s="83">
        <v>218748</v>
      </c>
      <c r="E25" s="83">
        <v>217011</v>
      </c>
      <c r="F25" s="83">
        <v>230767</v>
      </c>
      <c r="G25" s="83">
        <v>255737</v>
      </c>
      <c r="H25" s="83">
        <v>282686</v>
      </c>
      <c r="I25" s="83">
        <v>317386</v>
      </c>
      <c r="J25" s="83">
        <v>353943</v>
      </c>
      <c r="K25" s="83">
        <v>404458</v>
      </c>
      <c r="L25" s="83">
        <v>460604</v>
      </c>
      <c r="M25" s="83">
        <v>561247</v>
      </c>
      <c r="N25" s="83">
        <v>637500</v>
      </c>
      <c r="O25" s="83">
        <v>677424</v>
      </c>
      <c r="P25" s="83">
        <v>746439</v>
      </c>
      <c r="Q25" s="83">
        <v>799349</v>
      </c>
      <c r="R25" s="83">
        <v>831344</v>
      </c>
      <c r="S25" s="83">
        <v>834439</v>
      </c>
      <c r="T25" s="83">
        <v>888602</v>
      </c>
      <c r="U25" s="83">
        <v>891973</v>
      </c>
      <c r="V25" s="83">
        <v>919613</v>
      </c>
      <c r="W25" s="83">
        <v>945748</v>
      </c>
      <c r="DA25" s="90" t="s">
        <v>354</v>
      </c>
    </row>
    <row r="26" spans="1:105" ht="12" customHeight="1" x14ac:dyDescent="0.25">
      <c r="A26" s="84" t="s">
        <v>52</v>
      </c>
      <c r="B26" s="85">
        <v>185805</v>
      </c>
      <c r="C26" s="85">
        <v>193515</v>
      </c>
      <c r="D26" s="85">
        <v>200572</v>
      </c>
      <c r="E26" s="85">
        <v>206654</v>
      </c>
      <c r="F26" s="85">
        <v>214478</v>
      </c>
      <c r="G26" s="85">
        <v>231358</v>
      </c>
      <c r="H26" s="85">
        <v>241827</v>
      </c>
      <c r="I26" s="85">
        <v>256426</v>
      </c>
      <c r="J26" s="85">
        <v>298877</v>
      </c>
      <c r="K26" s="85">
        <v>345372</v>
      </c>
      <c r="L26" s="85">
        <v>447418</v>
      </c>
      <c r="M26" s="85">
        <v>569192</v>
      </c>
      <c r="N26" s="85">
        <v>676199</v>
      </c>
      <c r="O26" s="85">
        <v>728058</v>
      </c>
      <c r="P26" s="85">
        <v>818384</v>
      </c>
      <c r="Q26" s="85">
        <v>879191</v>
      </c>
      <c r="R26" s="85">
        <v>905303</v>
      </c>
      <c r="S26" s="85">
        <v>923926</v>
      </c>
      <c r="T26" s="85">
        <v>952673</v>
      </c>
      <c r="U26" s="85">
        <v>959157</v>
      </c>
      <c r="V26" s="85">
        <v>986141</v>
      </c>
      <c r="W26" s="85">
        <v>989924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3593762</v>
      </c>
      <c r="C27" s="71">
        <f t="shared" si="11"/>
        <v>3643473</v>
      </c>
      <c r="D27" s="71">
        <f t="shared" si="11"/>
        <v>3687431</v>
      </c>
      <c r="E27" s="71">
        <f t="shared" si="11"/>
        <v>3726920</v>
      </c>
      <c r="F27" s="71">
        <f t="shared" si="11"/>
        <v>3759171</v>
      </c>
      <c r="G27" s="71">
        <f t="shared" si="11"/>
        <v>3783227</v>
      </c>
      <c r="H27" s="71">
        <f t="shared" si="11"/>
        <v>3828109</v>
      </c>
      <c r="I27" s="71">
        <f t="shared" si="11"/>
        <v>3842608</v>
      </c>
      <c r="J27" s="71">
        <f t="shared" si="11"/>
        <v>3869945</v>
      </c>
      <c r="K27" s="71">
        <f t="shared" si="11"/>
        <v>3915128</v>
      </c>
      <c r="L27" s="71">
        <f t="shared" si="11"/>
        <v>3926283</v>
      </c>
      <c r="M27" s="71">
        <f t="shared" si="11"/>
        <v>4003302</v>
      </c>
      <c r="N27" s="71">
        <f t="shared" si="11"/>
        <v>4046986</v>
      </c>
      <c r="O27" s="71">
        <f t="shared" si="11"/>
        <v>4042902</v>
      </c>
      <c r="P27" s="71">
        <f t="shared" si="11"/>
        <v>4105237</v>
      </c>
      <c r="Q27" s="71">
        <f t="shared" si="11"/>
        <v>4123538</v>
      </c>
      <c r="R27" s="71">
        <f t="shared" ref="R27:V27" si="12">SUM(R28:R32)</f>
        <v>4106962</v>
      </c>
      <c r="S27" s="71">
        <f t="shared" si="12"/>
        <v>4132093</v>
      </c>
      <c r="T27" s="71">
        <f t="shared" si="12"/>
        <v>4156311</v>
      </c>
      <c r="U27" s="71">
        <f t="shared" si="12"/>
        <v>4182587</v>
      </c>
      <c r="V27" s="71">
        <f t="shared" si="12"/>
        <v>4155777</v>
      </c>
      <c r="W27" s="71">
        <f t="shared" ref="W27" si="13">SUM(W28:W32)</f>
        <v>4152521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1110787</v>
      </c>
      <c r="C29" s="82">
        <v>1133668</v>
      </c>
      <c r="D29" s="82">
        <v>1161120</v>
      </c>
      <c r="E29" s="82">
        <v>1213929</v>
      </c>
      <c r="F29" s="82">
        <v>1227932</v>
      </c>
      <c r="G29" s="82">
        <v>1169892</v>
      </c>
      <c r="H29" s="82">
        <v>1088943</v>
      </c>
      <c r="I29" s="82">
        <v>1003945</v>
      </c>
      <c r="J29" s="82">
        <v>939499</v>
      </c>
      <c r="K29" s="82">
        <v>926093</v>
      </c>
      <c r="L29" s="82">
        <v>965800</v>
      </c>
      <c r="M29" s="82">
        <v>1064956</v>
      </c>
      <c r="N29" s="82">
        <v>1161415</v>
      </c>
      <c r="O29" s="82">
        <v>1213121</v>
      </c>
      <c r="P29" s="82">
        <v>1218121</v>
      </c>
      <c r="Q29" s="82">
        <v>1159805</v>
      </c>
      <c r="R29" s="82">
        <v>1063265</v>
      </c>
      <c r="S29" s="82">
        <v>1001253</v>
      </c>
      <c r="T29" s="82">
        <v>923865</v>
      </c>
      <c r="U29" s="82">
        <v>869454</v>
      </c>
      <c r="V29" s="82">
        <v>824903</v>
      </c>
      <c r="W29" s="82">
        <v>766112</v>
      </c>
      <c r="DA29" s="89" t="s">
        <v>358</v>
      </c>
    </row>
    <row r="30" spans="1:105" ht="12" customHeight="1" x14ac:dyDescent="0.25">
      <c r="A30" s="28" t="s">
        <v>192</v>
      </c>
      <c r="B30" s="82">
        <v>169006</v>
      </c>
      <c r="C30" s="82">
        <v>192427</v>
      </c>
      <c r="D30" s="82">
        <v>219771</v>
      </c>
      <c r="E30" s="82">
        <v>242590</v>
      </c>
      <c r="F30" s="82">
        <v>266706</v>
      </c>
      <c r="G30" s="82">
        <v>288562</v>
      </c>
      <c r="H30" s="82">
        <v>308047</v>
      </c>
      <c r="I30" s="82">
        <v>328456</v>
      </c>
      <c r="J30" s="82">
        <v>361390</v>
      </c>
      <c r="K30" s="82">
        <v>401115</v>
      </c>
      <c r="L30" s="82">
        <v>451730</v>
      </c>
      <c r="M30" s="82">
        <v>464475</v>
      </c>
      <c r="N30" s="82">
        <v>468908</v>
      </c>
      <c r="O30" s="82">
        <v>460690</v>
      </c>
      <c r="P30" s="82">
        <v>465679</v>
      </c>
      <c r="Q30" s="82">
        <v>467914</v>
      </c>
      <c r="R30" s="82">
        <v>462139</v>
      </c>
      <c r="S30" s="82">
        <v>468728</v>
      </c>
      <c r="T30" s="82">
        <v>481211</v>
      </c>
      <c r="U30" s="82">
        <v>491708</v>
      </c>
      <c r="V30" s="82">
        <v>492613</v>
      </c>
      <c r="W30" s="82">
        <v>483555</v>
      </c>
      <c r="DA30" s="89" t="s">
        <v>359</v>
      </c>
    </row>
    <row r="31" spans="1:105" ht="12" customHeight="1" x14ac:dyDescent="0.25">
      <c r="A31" s="28" t="s">
        <v>207</v>
      </c>
      <c r="B31" s="82">
        <v>1109557</v>
      </c>
      <c r="C31" s="82">
        <v>1093280</v>
      </c>
      <c r="D31" s="82">
        <v>1065183</v>
      </c>
      <c r="E31" s="82">
        <v>1018694</v>
      </c>
      <c r="F31" s="82">
        <v>954107</v>
      </c>
      <c r="G31" s="82">
        <v>921616</v>
      </c>
      <c r="H31" s="82">
        <v>940109</v>
      </c>
      <c r="I31" s="82">
        <v>988973</v>
      </c>
      <c r="J31" s="82">
        <v>998604</v>
      </c>
      <c r="K31" s="82">
        <v>981183</v>
      </c>
      <c r="L31" s="82">
        <v>936331</v>
      </c>
      <c r="M31" s="82">
        <v>962577</v>
      </c>
      <c r="N31" s="82">
        <v>1071257</v>
      </c>
      <c r="O31" s="82">
        <v>1161879</v>
      </c>
      <c r="P31" s="82">
        <v>1200164</v>
      </c>
      <c r="Q31" s="82">
        <v>1203430</v>
      </c>
      <c r="R31" s="82">
        <v>1168140</v>
      </c>
      <c r="S31" s="82">
        <v>1141238</v>
      </c>
      <c r="T31" s="82">
        <v>1080321</v>
      </c>
      <c r="U31" s="82">
        <v>1021577</v>
      </c>
      <c r="V31" s="82">
        <v>956030</v>
      </c>
      <c r="W31" s="82">
        <v>920506</v>
      </c>
      <c r="DA31" s="89" t="s">
        <v>360</v>
      </c>
    </row>
    <row r="32" spans="1:105" ht="12" customHeight="1" x14ac:dyDescent="0.25">
      <c r="A32" s="32" t="s">
        <v>53</v>
      </c>
      <c r="B32" s="86">
        <v>1204412</v>
      </c>
      <c r="C32" s="86">
        <v>1224098</v>
      </c>
      <c r="D32" s="86">
        <v>1241357</v>
      </c>
      <c r="E32" s="86">
        <v>1251707</v>
      </c>
      <c r="F32" s="86">
        <v>1310426</v>
      </c>
      <c r="G32" s="86">
        <v>1403157</v>
      </c>
      <c r="H32" s="86">
        <v>1491010</v>
      </c>
      <c r="I32" s="86">
        <v>1521234</v>
      </c>
      <c r="J32" s="86">
        <v>1570452</v>
      </c>
      <c r="K32" s="86">
        <v>1606737</v>
      </c>
      <c r="L32" s="86">
        <v>1572422</v>
      </c>
      <c r="M32" s="86">
        <v>1511294</v>
      </c>
      <c r="N32" s="86">
        <v>1345406</v>
      </c>
      <c r="O32" s="86">
        <v>1207212</v>
      </c>
      <c r="P32" s="86">
        <v>1221273</v>
      </c>
      <c r="Q32" s="86">
        <v>1292389</v>
      </c>
      <c r="R32" s="86">
        <v>1413418</v>
      </c>
      <c r="S32" s="86">
        <v>1520874</v>
      </c>
      <c r="T32" s="86">
        <v>1670914</v>
      </c>
      <c r="U32" s="86">
        <v>1799848</v>
      </c>
      <c r="V32" s="86">
        <v>1882231</v>
      </c>
      <c r="W32" s="86">
        <v>1982348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2237.8540525488088</v>
      </c>
      <c r="C3" s="65">
        <f t="shared" si="0"/>
        <v>2274.4702343505678</v>
      </c>
      <c r="D3" s="65">
        <f t="shared" si="0"/>
        <v>2335.8178143768346</v>
      </c>
      <c r="E3" s="65">
        <f t="shared" si="0"/>
        <v>2457.133061988523</v>
      </c>
      <c r="F3" s="65">
        <f t="shared" si="0"/>
        <v>2504.6547532624982</v>
      </c>
      <c r="G3" s="65">
        <f t="shared" si="0"/>
        <v>2500.0074281946136</v>
      </c>
      <c r="H3" s="65">
        <f t="shared" si="0"/>
        <v>2452.09644109287</v>
      </c>
      <c r="I3" s="65">
        <f t="shared" si="0"/>
        <v>2472.4750155360698</v>
      </c>
      <c r="J3" s="65">
        <f t="shared" si="0"/>
        <v>2393.9440687784618</v>
      </c>
      <c r="K3" s="65">
        <f t="shared" si="0"/>
        <v>2471.9927863253397</v>
      </c>
      <c r="L3" s="65">
        <f t="shared" si="0"/>
        <v>2131.2668532354646</v>
      </c>
      <c r="M3" s="65">
        <f t="shared" si="0"/>
        <v>1978.3004109757737</v>
      </c>
      <c r="N3" s="65">
        <f t="shared" si="0"/>
        <v>1911.6796884421876</v>
      </c>
      <c r="O3" s="65">
        <f t="shared" si="0"/>
        <v>1878.3982418663493</v>
      </c>
      <c r="P3" s="65">
        <f t="shared" si="0"/>
        <v>1822.2959739040646</v>
      </c>
      <c r="Q3" s="65">
        <f t="shared" si="0"/>
        <v>1789.5715348330677</v>
      </c>
      <c r="R3" s="65">
        <f t="shared" ref="R3:V3" si="1">SUM(R4,R15,R17,R27)</f>
        <v>1825.6627054504131</v>
      </c>
      <c r="S3" s="65">
        <f t="shared" si="1"/>
        <v>1818.8599155691543</v>
      </c>
      <c r="T3" s="65">
        <f t="shared" si="1"/>
        <v>1881.3148373011031</v>
      </c>
      <c r="U3" s="65">
        <f t="shared" si="1"/>
        <v>1896.1024687513286</v>
      </c>
      <c r="V3" s="65">
        <f t="shared" si="1"/>
        <v>1997.275065816312</v>
      </c>
      <c r="W3" s="65">
        <f t="shared" ref="W3" si="2">SUM(W4,W15,W17,W27)</f>
        <v>1977.1045387995164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1011.9023865901019</v>
      </c>
      <c r="C4" s="69">
        <f t="shared" si="3"/>
        <v>1020.9713967022585</v>
      </c>
      <c r="D4" s="69">
        <f t="shared" si="3"/>
        <v>1049.1469105791346</v>
      </c>
      <c r="E4" s="69">
        <f t="shared" si="3"/>
        <v>1146.3967530483546</v>
      </c>
      <c r="F4" s="69">
        <f t="shared" si="3"/>
        <v>1201.2472915977464</v>
      </c>
      <c r="G4" s="69">
        <f t="shared" si="3"/>
        <v>1204.4895438829969</v>
      </c>
      <c r="H4" s="69">
        <f t="shared" si="3"/>
        <v>1177.2891344737166</v>
      </c>
      <c r="I4" s="69">
        <f t="shared" si="3"/>
        <v>1197.5328377963392</v>
      </c>
      <c r="J4" s="69">
        <f t="shared" si="3"/>
        <v>1150.1782429635748</v>
      </c>
      <c r="K4" s="69">
        <f t="shared" si="3"/>
        <v>1219.2112616607492</v>
      </c>
      <c r="L4" s="69">
        <f t="shared" si="3"/>
        <v>833.98579743797791</v>
      </c>
      <c r="M4" s="69">
        <f t="shared" si="3"/>
        <v>826.2441607953383</v>
      </c>
      <c r="N4" s="69">
        <f t="shared" si="3"/>
        <v>869.3369470793516</v>
      </c>
      <c r="O4" s="69">
        <f t="shared" si="3"/>
        <v>909.93811160851862</v>
      </c>
      <c r="P4" s="69">
        <f t="shared" si="3"/>
        <v>907.56110159360594</v>
      </c>
      <c r="Q4" s="69">
        <f t="shared" si="3"/>
        <v>896.90183404598099</v>
      </c>
      <c r="R4" s="69">
        <f t="shared" ref="R4:V4" si="4">SUM(R5:R14)</f>
        <v>873.91537482127569</v>
      </c>
      <c r="S4" s="69">
        <f t="shared" si="4"/>
        <v>868.24504907252822</v>
      </c>
      <c r="T4" s="69">
        <f t="shared" si="4"/>
        <v>871.56342856237757</v>
      </c>
      <c r="U4" s="69">
        <f t="shared" si="4"/>
        <v>874.60095980180654</v>
      </c>
      <c r="V4" s="69">
        <f t="shared" si="4"/>
        <v>896.16356317610393</v>
      </c>
      <c r="W4" s="69">
        <f t="shared" ref="W4" si="5">SUM(W5:W14)</f>
        <v>890.42534442332408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76.418755326291603</v>
      </c>
      <c r="C6" s="72">
        <v>73.794372664258034</v>
      </c>
      <c r="D6" s="72">
        <v>72.971141593556467</v>
      </c>
      <c r="E6" s="72">
        <v>119.47995547845484</v>
      </c>
      <c r="F6" s="72">
        <v>116.73083190369803</v>
      </c>
      <c r="G6" s="72">
        <v>87.706645788004607</v>
      </c>
      <c r="H6" s="72">
        <v>64.451153441103429</v>
      </c>
      <c r="I6" s="72">
        <v>44.139646608940872</v>
      </c>
      <c r="J6" s="72">
        <v>23.424770383489207</v>
      </c>
      <c r="K6" s="72">
        <v>9.7735584134902052</v>
      </c>
      <c r="L6" s="72">
        <v>34.926997494159529</v>
      </c>
      <c r="M6" s="72">
        <v>29.429530906659011</v>
      </c>
      <c r="N6" s="72">
        <v>27.484876277825506</v>
      </c>
      <c r="O6" s="72">
        <v>26.706945638673908</v>
      </c>
      <c r="P6" s="72">
        <v>24.17888602273803</v>
      </c>
      <c r="Q6" s="72">
        <v>22.363829177414747</v>
      </c>
      <c r="R6" s="72">
        <v>22.104547625871763</v>
      </c>
      <c r="S6" s="72">
        <v>22.071586892137198</v>
      </c>
      <c r="T6" s="72">
        <v>21.001452183051537</v>
      </c>
      <c r="U6" s="72">
        <v>21.261851533390647</v>
      </c>
      <c r="V6" s="72">
        <v>23.282382726664764</v>
      </c>
      <c r="W6" s="72">
        <v>19.931365243145088</v>
      </c>
      <c r="DA6" s="89" t="s">
        <v>364</v>
      </c>
    </row>
    <row r="7" spans="1:105" ht="12" customHeight="1" x14ac:dyDescent="0.25">
      <c r="A7" s="28" t="s">
        <v>205</v>
      </c>
      <c r="B7" s="72">
        <v>19.479295296554326</v>
      </c>
      <c r="C7" s="72">
        <v>23.584233690009157</v>
      </c>
      <c r="D7" s="72">
        <v>23.630622565151324</v>
      </c>
      <c r="E7" s="72">
        <v>19.610396592997294</v>
      </c>
      <c r="F7" s="72">
        <v>19.175291264325729</v>
      </c>
      <c r="G7" s="72">
        <v>22.420441605856855</v>
      </c>
      <c r="H7" s="72">
        <v>24.66588097064319</v>
      </c>
      <c r="I7" s="72">
        <v>32.762013095065036</v>
      </c>
      <c r="J7" s="72">
        <v>41.105204783454937</v>
      </c>
      <c r="K7" s="72">
        <v>50.701223269222261</v>
      </c>
      <c r="L7" s="72">
        <v>52.547345447206403</v>
      </c>
      <c r="M7" s="72">
        <v>61.914061206870912</v>
      </c>
      <c r="N7" s="72">
        <v>48.353343744043244</v>
      </c>
      <c r="O7" s="72">
        <v>47.197524597779001</v>
      </c>
      <c r="P7" s="72">
        <v>45.167018838853842</v>
      </c>
      <c r="Q7" s="72">
        <v>42.292917238149272</v>
      </c>
      <c r="R7" s="72">
        <v>42.888844920358046</v>
      </c>
      <c r="S7" s="72">
        <v>36.862583907653111</v>
      </c>
      <c r="T7" s="72">
        <v>43.693957964406813</v>
      </c>
      <c r="U7" s="72">
        <v>37.414680176776351</v>
      </c>
      <c r="V7" s="72">
        <v>40.814128605017913</v>
      </c>
      <c r="W7" s="72">
        <v>39.162583311651332</v>
      </c>
      <c r="DA7" s="89" t="s">
        <v>365</v>
      </c>
    </row>
    <row r="8" spans="1:105" ht="12" customHeight="1" x14ac:dyDescent="0.25">
      <c r="A8" s="28" t="s">
        <v>192</v>
      </c>
      <c r="B8" s="72">
        <v>41.727295692833422</v>
      </c>
      <c r="C8" s="72">
        <v>50.050934835363876</v>
      </c>
      <c r="D8" s="72">
        <v>61.283556897951144</v>
      </c>
      <c r="E8" s="72">
        <v>70.406402438366513</v>
      </c>
      <c r="F8" s="72">
        <v>83.349603591381452</v>
      </c>
      <c r="G8" s="72">
        <v>93.047864714184243</v>
      </c>
      <c r="H8" s="72">
        <v>94.48580146702065</v>
      </c>
      <c r="I8" s="72">
        <v>104.96172043157354</v>
      </c>
      <c r="J8" s="72">
        <v>110.52618629447726</v>
      </c>
      <c r="K8" s="72">
        <v>135.94988627868619</v>
      </c>
      <c r="L8" s="72">
        <v>125.514918838592</v>
      </c>
      <c r="M8" s="72">
        <v>116.50388455825058</v>
      </c>
      <c r="N8" s="72">
        <v>130.643213148462</v>
      </c>
      <c r="O8" s="72">
        <v>136.48882439872961</v>
      </c>
      <c r="P8" s="72">
        <v>149.83688426442674</v>
      </c>
      <c r="Q8" s="72">
        <v>152.97791011568307</v>
      </c>
      <c r="R8" s="72">
        <v>135.44594806915811</v>
      </c>
      <c r="S8" s="72">
        <v>139.24969952670182</v>
      </c>
      <c r="T8" s="72">
        <v>147.44283295362456</v>
      </c>
      <c r="U8" s="72">
        <v>152.75529121654455</v>
      </c>
      <c r="V8" s="72">
        <v>154.37638019155341</v>
      </c>
      <c r="W8" s="72">
        <v>150.57633334374316</v>
      </c>
      <c r="DA8" s="89" t="s">
        <v>366</v>
      </c>
    </row>
    <row r="9" spans="1:105" ht="12" customHeight="1" x14ac:dyDescent="0.25">
      <c r="A9" s="28" t="s">
        <v>207</v>
      </c>
      <c r="B9" s="72">
        <v>835.27710658078149</v>
      </c>
      <c r="C9" s="72">
        <v>829.97787747835469</v>
      </c>
      <c r="D9" s="72">
        <v>832.23455555671637</v>
      </c>
      <c r="E9" s="72">
        <v>855.55690478669248</v>
      </c>
      <c r="F9" s="72">
        <v>890.02159566991418</v>
      </c>
      <c r="G9" s="72">
        <v>899.89996371919358</v>
      </c>
      <c r="H9" s="72">
        <v>896.40387350181607</v>
      </c>
      <c r="I9" s="72">
        <v>898.15105416676874</v>
      </c>
      <c r="J9" s="72">
        <v>857.11829766946801</v>
      </c>
      <c r="K9" s="72">
        <v>860.68488648720518</v>
      </c>
      <c r="L9" s="72">
        <v>501.89233782363596</v>
      </c>
      <c r="M9" s="72">
        <v>501.89233782363613</v>
      </c>
      <c r="N9" s="72">
        <v>533.6742476354251</v>
      </c>
      <c r="O9" s="72">
        <v>546.0480653482374</v>
      </c>
      <c r="P9" s="72">
        <v>543.30334861947051</v>
      </c>
      <c r="Q9" s="72">
        <v>540.52500238845914</v>
      </c>
      <c r="R9" s="72">
        <v>540.88119327409993</v>
      </c>
      <c r="S9" s="72">
        <v>541.22014426292174</v>
      </c>
      <c r="T9" s="72">
        <v>533.40222604375606</v>
      </c>
      <c r="U9" s="72">
        <v>538.65002388458936</v>
      </c>
      <c r="V9" s="72">
        <v>552.51132129549944</v>
      </c>
      <c r="W9" s="72">
        <v>555.30346326550114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1.1226139294926909</v>
      </c>
      <c r="C11" s="72">
        <v>0.74041272570937233</v>
      </c>
      <c r="D11" s="72">
        <v>1.1942390369733451</v>
      </c>
      <c r="E11" s="72">
        <v>1.2897678417884779</v>
      </c>
      <c r="F11" s="72">
        <v>1.5047291487532239</v>
      </c>
      <c r="G11" s="72">
        <v>1.0269991401547722</v>
      </c>
      <c r="H11" s="72">
        <v>1.098710232158211</v>
      </c>
      <c r="I11" s="72">
        <v>1.098710232158211</v>
      </c>
      <c r="J11" s="72">
        <v>0.81203783319002576</v>
      </c>
      <c r="K11" s="72">
        <v>0.76431642304385206</v>
      </c>
      <c r="L11" s="72">
        <v>1.0269991401547716</v>
      </c>
      <c r="M11" s="72">
        <v>0.90765262252794476</v>
      </c>
      <c r="N11" s="72">
        <v>1.0748065348237317</v>
      </c>
      <c r="O11" s="72">
        <v>0.97927773000859886</v>
      </c>
      <c r="P11" s="72">
        <v>0.90765262252794465</v>
      </c>
      <c r="Q11" s="72">
        <v>0.85984522785898554</v>
      </c>
      <c r="R11" s="72">
        <v>0.85984522785898521</v>
      </c>
      <c r="S11" s="72">
        <v>0.85984522785898576</v>
      </c>
      <c r="T11" s="72">
        <v>1.0549441100601897</v>
      </c>
      <c r="U11" s="72">
        <v>0.85984522785898587</v>
      </c>
      <c r="V11" s="72">
        <v>0.85984522785898587</v>
      </c>
      <c r="W11" s="72">
        <v>0.85984522785898465</v>
      </c>
      <c r="DA11" s="89" t="s">
        <v>369</v>
      </c>
    </row>
    <row r="12" spans="1:105" ht="12" customHeight="1" x14ac:dyDescent="0.25">
      <c r="A12" s="28" t="s">
        <v>95</v>
      </c>
      <c r="B12" s="72">
        <v>7.9092861461142254</v>
      </c>
      <c r="C12" s="72">
        <v>10.935074257301792</v>
      </c>
      <c r="D12" s="72">
        <v>20.847738799539389</v>
      </c>
      <c r="E12" s="72">
        <v>38.772162047751067</v>
      </c>
      <c r="F12" s="72">
        <v>47.059899176162517</v>
      </c>
      <c r="G12" s="72">
        <v>55.674065514925196</v>
      </c>
      <c r="H12" s="72">
        <v>55.059608346284271</v>
      </c>
      <c r="I12" s="72">
        <v>70.140380663170887</v>
      </c>
      <c r="J12" s="72">
        <v>75.225700740870877</v>
      </c>
      <c r="K12" s="72">
        <v>115.85617501818811</v>
      </c>
      <c r="L12" s="72">
        <v>87.779771202888526</v>
      </c>
      <c r="M12" s="72">
        <v>83.788190446702899</v>
      </c>
      <c r="N12" s="72">
        <v>100.92571983969674</v>
      </c>
      <c r="O12" s="72">
        <v>127.24390797685339</v>
      </c>
      <c r="P12" s="72">
        <v>140.06606005555344</v>
      </c>
      <c r="Q12" s="72">
        <v>133.78079406865862</v>
      </c>
      <c r="R12" s="72">
        <v>127.47052399361006</v>
      </c>
      <c r="S12" s="72">
        <v>123.72856893615742</v>
      </c>
      <c r="T12" s="72">
        <v>120.57174621688722</v>
      </c>
      <c r="U12" s="72">
        <v>119.22893502209678</v>
      </c>
      <c r="V12" s="72">
        <v>119.64210310043943</v>
      </c>
      <c r="W12" s="72">
        <v>119.90011545927779</v>
      </c>
      <c r="DA12" s="89" t="s">
        <v>370</v>
      </c>
    </row>
    <row r="13" spans="1:105" ht="12" customHeight="1" x14ac:dyDescent="0.25">
      <c r="A13" s="73" t="s">
        <v>94</v>
      </c>
      <c r="B13" s="74">
        <v>24.564501881142444</v>
      </c>
      <c r="C13" s="74">
        <v>26.502289058303518</v>
      </c>
      <c r="D13" s="74">
        <v>31.598546394477015</v>
      </c>
      <c r="E13" s="74">
        <v>36.093260768806104</v>
      </c>
      <c r="F13" s="74">
        <v>38.156217493394259</v>
      </c>
      <c r="G13" s="74">
        <v>39.49295884557467</v>
      </c>
      <c r="H13" s="74">
        <v>35.944679336690143</v>
      </c>
      <c r="I13" s="74">
        <v>40.85805119295788</v>
      </c>
      <c r="J13" s="74">
        <v>36.45753148829742</v>
      </c>
      <c r="K13" s="74">
        <v>39.910712483927348</v>
      </c>
      <c r="L13" s="74">
        <v>27.115940551469791</v>
      </c>
      <c r="M13" s="74">
        <v>28.297999562659154</v>
      </c>
      <c r="N13" s="74">
        <v>23.559886881082413</v>
      </c>
      <c r="O13" s="74">
        <v>21.501022142810136</v>
      </c>
      <c r="P13" s="74">
        <v>0.29813157752607439</v>
      </c>
      <c r="Q13" s="74">
        <v>0.30969136086647148</v>
      </c>
      <c r="R13" s="74">
        <v>0.44248969455741755</v>
      </c>
      <c r="S13" s="74">
        <v>0.41973630122296496</v>
      </c>
      <c r="T13" s="74">
        <v>0.4791793376549649</v>
      </c>
      <c r="U13" s="74">
        <v>0.47757100772455729</v>
      </c>
      <c r="V13" s="74">
        <v>0.49947859139325784</v>
      </c>
      <c r="W13" s="74">
        <v>0.53167882307768677</v>
      </c>
      <c r="DA13" s="90" t="s">
        <v>371</v>
      </c>
    </row>
    <row r="14" spans="1:105" ht="12" customHeight="1" x14ac:dyDescent="0.25">
      <c r="A14" s="75" t="s">
        <v>97</v>
      </c>
      <c r="B14" s="76">
        <v>5.4035317368916944</v>
      </c>
      <c r="C14" s="76">
        <v>5.3862019929580347</v>
      </c>
      <c r="D14" s="76">
        <v>5.3865097347696294</v>
      </c>
      <c r="E14" s="76">
        <v>5.1879030934976127</v>
      </c>
      <c r="F14" s="76">
        <v>5.249123350116867</v>
      </c>
      <c r="G14" s="76">
        <v>5.2206045551029669</v>
      </c>
      <c r="H14" s="76">
        <v>5.1794271780006156</v>
      </c>
      <c r="I14" s="76">
        <v>5.4212614057039055</v>
      </c>
      <c r="J14" s="76">
        <v>5.5085137703270197</v>
      </c>
      <c r="K14" s="76">
        <v>5.5705032869857583</v>
      </c>
      <c r="L14" s="76">
        <v>3.1814869398708323</v>
      </c>
      <c r="M14" s="76">
        <v>3.5105036680318089</v>
      </c>
      <c r="N14" s="76">
        <v>3.6208530179927698</v>
      </c>
      <c r="O14" s="76">
        <v>3.7725437754266209</v>
      </c>
      <c r="P14" s="76">
        <v>3.8031195925093373</v>
      </c>
      <c r="Q14" s="76">
        <v>3.7918444688906456</v>
      </c>
      <c r="R14" s="76">
        <v>3.8219820157614395</v>
      </c>
      <c r="S14" s="76">
        <v>3.8328840178749304</v>
      </c>
      <c r="T14" s="76">
        <v>3.9170897529362128</v>
      </c>
      <c r="U14" s="76">
        <v>3.9527617328252216</v>
      </c>
      <c r="V14" s="76">
        <v>4.1779234376768288</v>
      </c>
      <c r="W14" s="76">
        <v>4.1599597490690545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6.349886716186484</v>
      </c>
      <c r="C15" s="69">
        <f t="shared" si="6"/>
        <v>7.1126215302519293</v>
      </c>
      <c r="D15" s="69">
        <f t="shared" si="6"/>
        <v>6.0813071454860061</v>
      </c>
      <c r="E15" s="69">
        <f t="shared" si="6"/>
        <v>14.778528892695849</v>
      </c>
      <c r="F15" s="69">
        <f t="shared" si="6"/>
        <v>12.212087158815692</v>
      </c>
      <c r="G15" s="69">
        <f t="shared" si="6"/>
        <v>16.26191935395715</v>
      </c>
      <c r="H15" s="69">
        <f t="shared" si="6"/>
        <v>20.749113754607556</v>
      </c>
      <c r="I15" s="69">
        <f t="shared" si="6"/>
        <v>10.2651128769007</v>
      </c>
      <c r="J15" s="69">
        <f t="shared" si="6"/>
        <v>10.107052274109233</v>
      </c>
      <c r="K15" s="69">
        <f t="shared" si="6"/>
        <v>17.295684396453431</v>
      </c>
      <c r="L15" s="69">
        <f t="shared" si="6"/>
        <v>27.47066972389414</v>
      </c>
      <c r="M15" s="69">
        <f t="shared" si="6"/>
        <v>26.014091907901008</v>
      </c>
      <c r="N15" s="69">
        <f t="shared" si="6"/>
        <v>24.398633801471295</v>
      </c>
      <c r="O15" s="69">
        <f t="shared" si="6"/>
        <v>23.293899875800133</v>
      </c>
      <c r="P15" s="69">
        <f t="shared" si="6"/>
        <v>22.539122957867576</v>
      </c>
      <c r="Q15" s="69">
        <f t="shared" si="6"/>
        <v>22.650735645361596</v>
      </c>
      <c r="R15" s="69">
        <f t="shared" si="6"/>
        <v>24.540508264068031</v>
      </c>
      <c r="S15" s="69">
        <f t="shared" si="6"/>
        <v>23.815993121238179</v>
      </c>
      <c r="T15" s="69">
        <f t="shared" si="6"/>
        <v>24.994506544377579</v>
      </c>
      <c r="U15" s="69">
        <f t="shared" si="6"/>
        <v>25.013423139390444</v>
      </c>
      <c r="V15" s="69">
        <f t="shared" si="6"/>
        <v>25.832497372695133</v>
      </c>
      <c r="W15" s="69">
        <f t="shared" si="6"/>
        <v>27.009123913251209</v>
      </c>
      <c r="DA15" s="88" t="s">
        <v>246</v>
      </c>
    </row>
    <row r="16" spans="1:105" ht="12" customHeight="1" x14ac:dyDescent="0.25">
      <c r="A16" s="28" t="s">
        <v>91</v>
      </c>
      <c r="B16" s="72">
        <v>6.349886716186484</v>
      </c>
      <c r="C16" s="72">
        <v>7.1126215302519293</v>
      </c>
      <c r="D16" s="72">
        <v>6.0813071454860061</v>
      </c>
      <c r="E16" s="72">
        <v>14.778528892695849</v>
      </c>
      <c r="F16" s="72">
        <v>12.212087158815692</v>
      </c>
      <c r="G16" s="72">
        <v>16.26191935395715</v>
      </c>
      <c r="H16" s="72">
        <v>20.749113754607556</v>
      </c>
      <c r="I16" s="72">
        <v>10.2651128769007</v>
      </c>
      <c r="J16" s="72">
        <v>10.107052274109233</v>
      </c>
      <c r="K16" s="72">
        <v>17.295684396453431</v>
      </c>
      <c r="L16" s="72">
        <v>27.47066972389414</v>
      </c>
      <c r="M16" s="72">
        <v>26.014091907901008</v>
      </c>
      <c r="N16" s="72">
        <v>24.398633801471295</v>
      </c>
      <c r="O16" s="72">
        <v>23.293899875800133</v>
      </c>
      <c r="P16" s="72">
        <v>22.539122957867576</v>
      </c>
      <c r="Q16" s="72">
        <v>22.650735645361596</v>
      </c>
      <c r="R16" s="72">
        <v>24.540508264068031</v>
      </c>
      <c r="S16" s="72">
        <v>23.815993121238179</v>
      </c>
      <c r="T16" s="72">
        <v>24.994506544377579</v>
      </c>
      <c r="U16" s="72">
        <v>25.013423139390444</v>
      </c>
      <c r="V16" s="72">
        <v>25.832497372695133</v>
      </c>
      <c r="W16" s="72">
        <v>27.009123913251209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468.35010827618703</v>
      </c>
      <c r="C17" s="69">
        <f t="shared" si="7"/>
        <v>468.30637889752978</v>
      </c>
      <c r="D17" s="69">
        <f t="shared" si="7"/>
        <v>468.94266860051698</v>
      </c>
      <c r="E17" s="69">
        <f t="shared" si="7"/>
        <v>471.6736975279635</v>
      </c>
      <c r="F17" s="69">
        <f t="shared" si="7"/>
        <v>468.38399149678395</v>
      </c>
      <c r="G17" s="69">
        <f t="shared" si="7"/>
        <v>463.04923574825312</v>
      </c>
      <c r="H17" s="69">
        <f t="shared" si="7"/>
        <v>466.79219823352355</v>
      </c>
      <c r="I17" s="69">
        <f t="shared" si="7"/>
        <v>474.62648898947299</v>
      </c>
      <c r="J17" s="69">
        <f t="shared" si="7"/>
        <v>477.54550578643324</v>
      </c>
      <c r="K17" s="69">
        <f t="shared" si="7"/>
        <v>476.35307762702394</v>
      </c>
      <c r="L17" s="69">
        <f t="shared" si="7"/>
        <v>499.04932295047598</v>
      </c>
      <c r="M17" s="69">
        <f t="shared" si="7"/>
        <v>445.03834984620818</v>
      </c>
      <c r="N17" s="69">
        <f t="shared" si="7"/>
        <v>422.04826010296728</v>
      </c>
      <c r="O17" s="69">
        <f t="shared" si="7"/>
        <v>410.86948400330272</v>
      </c>
      <c r="P17" s="69">
        <f t="shared" si="7"/>
        <v>387.68807632846705</v>
      </c>
      <c r="Q17" s="69">
        <f t="shared" si="7"/>
        <v>371.66915855667162</v>
      </c>
      <c r="R17" s="69">
        <f t="shared" ref="R17:V17" si="8">SUM(R18:R26)</f>
        <v>368.75593983831305</v>
      </c>
      <c r="S17" s="69">
        <f t="shared" si="8"/>
        <v>374.53832420487493</v>
      </c>
      <c r="T17" s="69">
        <f t="shared" si="8"/>
        <v>375.60315446772518</v>
      </c>
      <c r="U17" s="69">
        <f t="shared" si="8"/>
        <v>371.20089019710139</v>
      </c>
      <c r="V17" s="69">
        <f t="shared" si="8"/>
        <v>399.26475361023751</v>
      </c>
      <c r="W17" s="69">
        <f t="shared" ref="W17" si="9">SUM(W18:W26)</f>
        <v>367.54541105806402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364.14404385012517</v>
      </c>
      <c r="C19" s="72">
        <v>356.15842365086678</v>
      </c>
      <c r="D19" s="72">
        <v>351.86929351714042</v>
      </c>
      <c r="E19" s="72">
        <v>360.87980124141484</v>
      </c>
      <c r="F19" s="72">
        <v>353.73696733739519</v>
      </c>
      <c r="G19" s="72">
        <v>340.5111446486365</v>
      </c>
      <c r="H19" s="72">
        <v>336.95306358007508</v>
      </c>
      <c r="I19" s="72">
        <v>335.22736343402573</v>
      </c>
      <c r="J19" s="72">
        <v>327.94937688886642</v>
      </c>
      <c r="K19" s="72">
        <v>322.53777561044717</v>
      </c>
      <c r="L19" s="72">
        <v>319.67063793146389</v>
      </c>
      <c r="M19" s="72">
        <v>269.35511607910576</v>
      </c>
      <c r="N19" s="72">
        <v>251.55631986242474</v>
      </c>
      <c r="O19" s="72">
        <v>244.43680137575234</v>
      </c>
      <c r="P19" s="72">
        <v>221.29836629406708</v>
      </c>
      <c r="Q19" s="72">
        <v>204.68615649183144</v>
      </c>
      <c r="R19" s="72">
        <v>202.31298366294064</v>
      </c>
      <c r="S19" s="72">
        <v>205.87274290627687</v>
      </c>
      <c r="T19" s="72">
        <v>196.97334479793633</v>
      </c>
      <c r="U19" s="72">
        <v>194.00687876182289</v>
      </c>
      <c r="V19" s="72">
        <v>214.17884780739465</v>
      </c>
      <c r="W19" s="72">
        <v>185.70077386070508</v>
      </c>
      <c r="DA19" s="89" t="s">
        <v>375</v>
      </c>
    </row>
    <row r="20" spans="1:105" ht="12" customHeight="1" x14ac:dyDescent="0.25">
      <c r="A20" s="28" t="s">
        <v>205</v>
      </c>
      <c r="B20" s="72">
        <v>9.3497887136154958</v>
      </c>
      <c r="C20" s="72">
        <v>11.04914830250034</v>
      </c>
      <c r="D20" s="72">
        <v>10.521742009225314</v>
      </c>
      <c r="E20" s="72">
        <v>7.7114918693305308</v>
      </c>
      <c r="F20" s="72">
        <v>7.0242214461510954</v>
      </c>
      <c r="G20" s="72">
        <v>8.0441085531741283</v>
      </c>
      <c r="H20" s="72">
        <v>9.226380422306125</v>
      </c>
      <c r="I20" s="72">
        <v>12.016834712329626</v>
      </c>
      <c r="J20" s="72">
        <v>15.605199343802173</v>
      </c>
      <c r="K20" s="72">
        <v>16.895767272480168</v>
      </c>
      <c r="L20" s="72">
        <v>25.936231508941443</v>
      </c>
      <c r="M20" s="72">
        <v>27.456102163722306</v>
      </c>
      <c r="N20" s="72">
        <v>18.404093917177704</v>
      </c>
      <c r="O20" s="72">
        <v>15.469715299039583</v>
      </c>
      <c r="P20" s="72">
        <v>13.374081763037776</v>
      </c>
      <c r="Q20" s="72">
        <v>12.140100818600519</v>
      </c>
      <c r="R20" s="72">
        <v>12.571172276546511</v>
      </c>
      <c r="S20" s="72">
        <v>10.936642231641866</v>
      </c>
      <c r="T20" s="72">
        <v>13.024270754423872</v>
      </c>
      <c r="U20" s="72">
        <v>10.871218361486777</v>
      </c>
      <c r="V20" s="72">
        <v>12.434452650356182</v>
      </c>
      <c r="W20" s="72">
        <v>10.984106284221374</v>
      </c>
      <c r="DA20" s="89" t="s">
        <v>376</v>
      </c>
    </row>
    <row r="21" spans="1:105" ht="12" customHeight="1" x14ac:dyDescent="0.25">
      <c r="A21" s="28" t="s">
        <v>192</v>
      </c>
      <c r="B21" s="72">
        <v>21.709271667468141</v>
      </c>
      <c r="C21" s="72">
        <v>25.712055528323194</v>
      </c>
      <c r="D21" s="72">
        <v>30.146644879707733</v>
      </c>
      <c r="E21" s="72">
        <v>30.838920850087415</v>
      </c>
      <c r="F21" s="72">
        <v>34.131487696197858</v>
      </c>
      <c r="G21" s="72">
        <v>36.899644695314663</v>
      </c>
      <c r="H21" s="72">
        <v>38.315879952348247</v>
      </c>
      <c r="I21" s="72">
        <v>40.970774188958693</v>
      </c>
      <c r="J21" s="72">
        <v>43.988532991308432</v>
      </c>
      <c r="K21" s="72">
        <v>46.990281588974391</v>
      </c>
      <c r="L21" s="72">
        <v>63.800906802688942</v>
      </c>
      <c r="M21" s="72">
        <v>53.019109226727487</v>
      </c>
      <c r="N21" s="72">
        <v>50.94835923581082</v>
      </c>
      <c r="O21" s="72">
        <v>46.188861351298584</v>
      </c>
      <c r="P21" s="72">
        <v>46.484771763193073</v>
      </c>
      <c r="Q21" s="72">
        <v>46.398384953249199</v>
      </c>
      <c r="R21" s="72">
        <v>42.00193509689602</v>
      </c>
      <c r="S21" s="72">
        <v>43.880431043156804</v>
      </c>
      <c r="T21" s="72">
        <v>46.348198541370557</v>
      </c>
      <c r="U21" s="72">
        <v>46.984889962077688</v>
      </c>
      <c r="V21" s="72">
        <v>49.527176720139529</v>
      </c>
      <c r="W21" s="72">
        <v>44.355640340540525</v>
      </c>
      <c r="DA21" s="89" t="s">
        <v>377</v>
      </c>
    </row>
    <row r="22" spans="1:105" ht="12" customHeight="1" x14ac:dyDescent="0.25">
      <c r="A22" s="28" t="s">
        <v>207</v>
      </c>
      <c r="B22" s="72">
        <v>52.723571674155941</v>
      </c>
      <c r="C22" s="72">
        <v>53.531027628628941</v>
      </c>
      <c r="D22" s="72">
        <v>53.089481715884304</v>
      </c>
      <c r="E22" s="72">
        <v>50.290826163142839</v>
      </c>
      <c r="F22" s="72">
        <v>50.528070332918141</v>
      </c>
      <c r="G22" s="72">
        <v>51.220944729818221</v>
      </c>
      <c r="H22" s="72">
        <v>54.321184523008341</v>
      </c>
      <c r="I22" s="72">
        <v>54.505666303110097</v>
      </c>
      <c r="J22" s="72">
        <v>54.72520872354054</v>
      </c>
      <c r="K22" s="72">
        <v>49.612314861521263</v>
      </c>
      <c r="L22" s="72">
        <v>44.138052928250687</v>
      </c>
      <c r="M22" s="72">
        <v>44.138052928250687</v>
      </c>
      <c r="N22" s="72">
        <v>46.313413585554599</v>
      </c>
      <c r="O22" s="72">
        <v>47.339638865004304</v>
      </c>
      <c r="P22" s="72">
        <v>47.09826120187256</v>
      </c>
      <c r="Q22" s="72">
        <v>46.853921849622616</v>
      </c>
      <c r="R22" s="72">
        <v>46.947215056845323</v>
      </c>
      <c r="S22" s="72">
        <v>46.947215056845323</v>
      </c>
      <c r="T22" s="72">
        <v>47.070125155249826</v>
      </c>
      <c r="U22" s="72">
        <v>46.720645839304474</v>
      </c>
      <c r="V22" s="72">
        <v>47.410719403840638</v>
      </c>
      <c r="W22" s="72">
        <v>47.224610681188494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9.3648769108050249</v>
      </c>
      <c r="C25" s="74">
        <v>10.414967123410021</v>
      </c>
      <c r="D25" s="74">
        <v>11.492634595498176</v>
      </c>
      <c r="E25" s="74">
        <v>9.7237666043317574</v>
      </c>
      <c r="F25" s="74">
        <v>10.352152680682309</v>
      </c>
      <c r="G25" s="74">
        <v>12.854734479865085</v>
      </c>
      <c r="H25" s="74">
        <v>13.740436101443519</v>
      </c>
      <c r="I25" s="74">
        <v>16.476443644256033</v>
      </c>
      <c r="J25" s="74">
        <v>17.124909249061854</v>
      </c>
      <c r="K25" s="74">
        <v>19.394066410539867</v>
      </c>
      <c r="L25" s="74">
        <v>16.650871251186079</v>
      </c>
      <c r="M25" s="74">
        <v>15.362488794919475</v>
      </c>
      <c r="N25" s="74">
        <v>14.413347792627112</v>
      </c>
      <c r="O25" s="74">
        <v>13.773418101029916</v>
      </c>
      <c r="P25" s="74">
        <v>13.311443113691192</v>
      </c>
      <c r="Q25" s="74">
        <v>13.439261683264625</v>
      </c>
      <c r="R25" s="74">
        <v>14.550062807853275</v>
      </c>
      <c r="S25" s="74">
        <v>14.120639484580932</v>
      </c>
      <c r="T25" s="74">
        <v>14.811032931556243</v>
      </c>
      <c r="U25" s="74">
        <v>14.818890978342512</v>
      </c>
      <c r="V25" s="74">
        <v>15.298337767973431</v>
      </c>
      <c r="W25" s="74">
        <v>15.992317724598616</v>
      </c>
      <c r="DA25" s="90" t="s">
        <v>381</v>
      </c>
    </row>
    <row r="26" spans="1:105" ht="12" customHeight="1" x14ac:dyDescent="0.25">
      <c r="A26" s="32" t="s">
        <v>52</v>
      </c>
      <c r="B26" s="77">
        <v>11.0585554600172</v>
      </c>
      <c r="C26" s="77">
        <v>11.440756663800521</v>
      </c>
      <c r="D26" s="77">
        <v>11.822871883061049</v>
      </c>
      <c r="E26" s="77">
        <v>12.22889079965606</v>
      </c>
      <c r="F26" s="77">
        <v>12.61109200343938</v>
      </c>
      <c r="G26" s="77">
        <v>13.51865864144454</v>
      </c>
      <c r="H26" s="77">
        <v>14.23525365434222</v>
      </c>
      <c r="I26" s="77">
        <v>15.429406706792779</v>
      </c>
      <c r="J26" s="77">
        <v>18.152278589853829</v>
      </c>
      <c r="K26" s="77">
        <v>20.922871883061049</v>
      </c>
      <c r="L26" s="77">
        <v>28.85262252794497</v>
      </c>
      <c r="M26" s="77">
        <v>35.707480653482371</v>
      </c>
      <c r="N26" s="77">
        <v>40.41272570937231</v>
      </c>
      <c r="O26" s="77">
        <v>43.661049011177987</v>
      </c>
      <c r="P26" s="77">
        <v>46.121152192605329</v>
      </c>
      <c r="Q26" s="77">
        <v>48.15133276010318</v>
      </c>
      <c r="R26" s="77">
        <v>50.372570937231288</v>
      </c>
      <c r="S26" s="77">
        <v>52.780653482373182</v>
      </c>
      <c r="T26" s="77">
        <v>57.3761822871883</v>
      </c>
      <c r="U26" s="77">
        <v>57.798366294067073</v>
      </c>
      <c r="V26" s="77">
        <v>60.4152192605331</v>
      </c>
      <c r="W26" s="77">
        <v>63.287962166809969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751.25167096633322</v>
      </c>
      <c r="C27" s="69">
        <f t="shared" si="10"/>
        <v>778.07983722052745</v>
      </c>
      <c r="D27" s="69">
        <f t="shared" si="10"/>
        <v>811.64692805169716</v>
      </c>
      <c r="E27" s="69">
        <f t="shared" si="10"/>
        <v>824.28408251950907</v>
      </c>
      <c r="F27" s="69">
        <f t="shared" si="10"/>
        <v>822.81138300915245</v>
      </c>
      <c r="G27" s="69">
        <f t="shared" si="10"/>
        <v>816.20672920940615</v>
      </c>
      <c r="H27" s="69">
        <f t="shared" si="10"/>
        <v>787.26599463102241</v>
      </c>
      <c r="I27" s="69">
        <f t="shared" si="10"/>
        <v>790.05057587335671</v>
      </c>
      <c r="J27" s="69">
        <f t="shared" si="10"/>
        <v>756.11326775434441</v>
      </c>
      <c r="K27" s="69">
        <f t="shared" si="10"/>
        <v>759.132762641113</v>
      </c>
      <c r="L27" s="69">
        <f t="shared" si="10"/>
        <v>770.76106312311686</v>
      </c>
      <c r="M27" s="69">
        <f t="shared" si="10"/>
        <v>681.00380842632626</v>
      </c>
      <c r="N27" s="69">
        <f t="shared" si="10"/>
        <v>595.89584745839738</v>
      </c>
      <c r="O27" s="69">
        <f t="shared" si="10"/>
        <v>534.2967463787279</v>
      </c>
      <c r="P27" s="69">
        <f t="shared" si="10"/>
        <v>504.50767302412402</v>
      </c>
      <c r="Q27" s="69">
        <f t="shared" si="10"/>
        <v>498.3498065850535</v>
      </c>
      <c r="R27" s="69">
        <f t="shared" ref="R27:V27" si="11">SUM(R28:R32)</f>
        <v>558.45088252675623</v>
      </c>
      <c r="S27" s="69">
        <f t="shared" si="11"/>
        <v>552.26054917051283</v>
      </c>
      <c r="T27" s="69">
        <f t="shared" si="11"/>
        <v>609.15374772662301</v>
      </c>
      <c r="U27" s="69">
        <f t="shared" si="11"/>
        <v>625.28719561303035</v>
      </c>
      <c r="V27" s="69">
        <f t="shared" si="11"/>
        <v>676.01425165727551</v>
      </c>
      <c r="W27" s="69">
        <f t="shared" ref="W27" si="12">SUM(W28:W32)</f>
        <v>692.12465940487709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254.22800047964515</v>
      </c>
      <c r="C29" s="72">
        <v>247.89182965220098</v>
      </c>
      <c r="D29" s="72">
        <v>253.0041908566289</v>
      </c>
      <c r="E29" s="72">
        <v>308.19948661632975</v>
      </c>
      <c r="F29" s="72">
        <v>310.34836584919049</v>
      </c>
      <c r="G29" s="72">
        <v>271.23981919362529</v>
      </c>
      <c r="H29" s="72">
        <v>247.20429544657725</v>
      </c>
      <c r="I29" s="72">
        <v>228.20917224422152</v>
      </c>
      <c r="J29" s="72">
        <v>192.47795934845249</v>
      </c>
      <c r="K29" s="72">
        <v>188.46828764416233</v>
      </c>
      <c r="L29" s="72">
        <v>200.24140154772141</v>
      </c>
      <c r="M29" s="72">
        <v>200.02111397726188</v>
      </c>
      <c r="N29" s="72">
        <v>186.80385974968951</v>
      </c>
      <c r="O29" s="72">
        <v>181.51695805866052</v>
      </c>
      <c r="P29" s="72">
        <v>164.3345275628165</v>
      </c>
      <c r="Q29" s="72">
        <v>151.99842361708224</v>
      </c>
      <c r="R29" s="72">
        <v>150.23612305340598</v>
      </c>
      <c r="S29" s="72">
        <v>152.87957389892046</v>
      </c>
      <c r="T29" s="72">
        <v>146.27094678513421</v>
      </c>
      <c r="U29" s="72">
        <v>144.06807108053883</v>
      </c>
      <c r="V29" s="72">
        <v>159.04762587178752</v>
      </c>
      <c r="W29" s="72">
        <v>137.90001910767174</v>
      </c>
      <c r="DA29" s="89" t="s">
        <v>384</v>
      </c>
    </row>
    <row r="30" spans="1:105" ht="12" customHeight="1" x14ac:dyDescent="0.25">
      <c r="A30" s="28" t="s">
        <v>192</v>
      </c>
      <c r="B30" s="72">
        <v>35.811068065321813</v>
      </c>
      <c r="C30" s="72">
        <v>44.572349275177928</v>
      </c>
      <c r="D30" s="72">
        <v>55.087425049512241</v>
      </c>
      <c r="E30" s="72">
        <v>56.772733461331043</v>
      </c>
      <c r="F30" s="72">
        <v>63.77428274509478</v>
      </c>
      <c r="G30" s="72">
        <v>69.988002198411692</v>
      </c>
      <c r="H30" s="72">
        <v>69.799350394904508</v>
      </c>
      <c r="I30" s="72">
        <v>74.273868234153838</v>
      </c>
      <c r="J30" s="72">
        <v>75.386398513010462</v>
      </c>
      <c r="K30" s="72">
        <v>81.225782261316198</v>
      </c>
      <c r="L30" s="72">
        <v>109.69535234668116</v>
      </c>
      <c r="M30" s="72">
        <v>88.452070703414037</v>
      </c>
      <c r="N30" s="72">
        <v>76.211523058547385</v>
      </c>
      <c r="O30" s="72">
        <v>62.055762229335535</v>
      </c>
      <c r="P30" s="72">
        <v>61.825377506344104</v>
      </c>
      <c r="Q30" s="72">
        <v>63.512870881196733</v>
      </c>
      <c r="R30" s="72">
        <v>66.392357590609777</v>
      </c>
      <c r="S30" s="72">
        <v>67.602887486891078</v>
      </c>
      <c r="T30" s="72">
        <v>80.434505908272328</v>
      </c>
      <c r="U30" s="72">
        <v>85.526456826536901</v>
      </c>
      <c r="V30" s="72">
        <v>91.843734575839463</v>
      </c>
      <c r="W30" s="72">
        <v>92.827441620961352</v>
      </c>
      <c r="DA30" s="89" t="s">
        <v>385</v>
      </c>
    </row>
    <row r="31" spans="1:105" ht="12" customHeight="1" x14ac:dyDescent="0.25">
      <c r="A31" s="28" t="s">
        <v>207</v>
      </c>
      <c r="B31" s="72">
        <v>262.01841030912044</v>
      </c>
      <c r="C31" s="72">
        <v>266.51018345707439</v>
      </c>
      <c r="D31" s="72">
        <v>264.69505129145739</v>
      </c>
      <c r="E31" s="72">
        <v>244.1713576142225</v>
      </c>
      <c r="F31" s="72">
        <v>217.85291353285166</v>
      </c>
      <c r="G31" s="72">
        <v>213.25286627153861</v>
      </c>
      <c r="H31" s="72">
        <v>210.06599958480578</v>
      </c>
      <c r="I31" s="72">
        <v>208.1343371397513</v>
      </c>
      <c r="J31" s="72">
        <v>248.94755121662104</v>
      </c>
      <c r="K31" s="72">
        <v>250.49385626090367</v>
      </c>
      <c r="L31" s="72">
        <v>165.87365052068404</v>
      </c>
      <c r="M31" s="72">
        <v>165.87365052068404</v>
      </c>
      <c r="N31" s="72">
        <v>174.04879621668098</v>
      </c>
      <c r="O31" s="72">
        <v>177.90541702493553</v>
      </c>
      <c r="P31" s="72">
        <v>176.99830419413394</v>
      </c>
      <c r="Q31" s="72">
        <v>176.08006114454952</v>
      </c>
      <c r="R31" s="72">
        <v>176.43066303620907</v>
      </c>
      <c r="S31" s="72">
        <v>176.43066303620907</v>
      </c>
      <c r="T31" s="72">
        <v>176.89256711569701</v>
      </c>
      <c r="U31" s="72">
        <v>175.57920129932165</v>
      </c>
      <c r="V31" s="72">
        <v>178.17254227572369</v>
      </c>
      <c r="W31" s="72">
        <v>178.76246775580393</v>
      </c>
      <c r="DA31" s="89" t="s">
        <v>386</v>
      </c>
    </row>
    <row r="32" spans="1:105" ht="12" customHeight="1" x14ac:dyDescent="0.25">
      <c r="A32" s="32" t="s">
        <v>53</v>
      </c>
      <c r="B32" s="77">
        <v>199.19419211224593</v>
      </c>
      <c r="C32" s="77">
        <v>219.10547483607405</v>
      </c>
      <c r="D32" s="77">
        <v>238.86026085409867</v>
      </c>
      <c r="E32" s="77">
        <v>215.14050482762585</v>
      </c>
      <c r="F32" s="77">
        <v>230.83582088201564</v>
      </c>
      <c r="G32" s="77">
        <v>261.72604154583064</v>
      </c>
      <c r="H32" s="77">
        <v>260.19634920473482</v>
      </c>
      <c r="I32" s="77">
        <v>279.43319825523008</v>
      </c>
      <c r="J32" s="77">
        <v>239.30135867626035</v>
      </c>
      <c r="K32" s="77">
        <v>238.94483647473095</v>
      </c>
      <c r="L32" s="77">
        <v>294.95065870803023</v>
      </c>
      <c r="M32" s="77">
        <v>226.65697322496638</v>
      </c>
      <c r="N32" s="77">
        <v>158.83166843347948</v>
      </c>
      <c r="O32" s="77">
        <v>112.81860906579632</v>
      </c>
      <c r="P32" s="77">
        <v>101.34946376082945</v>
      </c>
      <c r="Q32" s="77">
        <v>106.75845094222501</v>
      </c>
      <c r="R32" s="77">
        <v>165.39173884653141</v>
      </c>
      <c r="S32" s="77">
        <v>155.34742474849222</v>
      </c>
      <c r="T32" s="77">
        <v>205.55572791751948</v>
      </c>
      <c r="U32" s="77">
        <v>220.11346640663291</v>
      </c>
      <c r="V32" s="77">
        <v>246.95034893392486</v>
      </c>
      <c r="W32" s="77">
        <v>282.63473092044012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1197.2440217630024</v>
      </c>
      <c r="C3" s="65">
        <f t="shared" si="0"/>
        <v>1235.9988629812817</v>
      </c>
      <c r="D3" s="65">
        <f t="shared" si="0"/>
        <v>1292.8000202375142</v>
      </c>
      <c r="E3" s="65">
        <f t="shared" si="0"/>
        <v>1396.8235588869632</v>
      </c>
      <c r="F3" s="65">
        <f t="shared" si="0"/>
        <v>1444.352418059095</v>
      </c>
      <c r="G3" s="65">
        <f t="shared" si="0"/>
        <v>1484.2436373386768</v>
      </c>
      <c r="H3" s="65">
        <f t="shared" si="0"/>
        <v>1489.4908965158838</v>
      </c>
      <c r="I3" s="65">
        <f t="shared" si="0"/>
        <v>1526.6325742347744</v>
      </c>
      <c r="J3" s="65">
        <f t="shared" si="0"/>
        <v>1507.3032520336819</v>
      </c>
      <c r="K3" s="65">
        <f t="shared" si="0"/>
        <v>1653.1132315564751</v>
      </c>
      <c r="L3" s="65">
        <f t="shared" si="0"/>
        <v>1483.45196195677</v>
      </c>
      <c r="M3" s="65">
        <f t="shared" si="0"/>
        <v>1403.9796233094676</v>
      </c>
      <c r="N3" s="65">
        <f t="shared" si="0"/>
        <v>1416.5460128869881</v>
      </c>
      <c r="O3" s="65">
        <f t="shared" si="0"/>
        <v>1473.8112524952514</v>
      </c>
      <c r="P3" s="65">
        <f t="shared" si="0"/>
        <v>1482.7529235822565</v>
      </c>
      <c r="Q3" s="65">
        <f t="shared" si="0"/>
        <v>1475.7306763254467</v>
      </c>
      <c r="R3" s="65">
        <f t="shared" ref="R3:V3" si="1">SUM(R4,R15,R17,R27)</f>
        <v>1523.6856067112428</v>
      </c>
      <c r="S3" s="65">
        <f t="shared" si="1"/>
        <v>1541.5888467598857</v>
      </c>
      <c r="T3" s="65">
        <f t="shared" si="1"/>
        <v>1618.7470895640715</v>
      </c>
      <c r="U3" s="65">
        <f t="shared" si="1"/>
        <v>1661.9142020115257</v>
      </c>
      <c r="V3" s="65">
        <f t="shared" si="1"/>
        <v>1768.3298217169242</v>
      </c>
      <c r="W3" s="65">
        <f t="shared" ref="W3" si="2">SUM(W4,W15,W17,W27)</f>
        <v>1796.9236924739926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470.23104633819628</v>
      </c>
      <c r="C4" s="69">
        <f t="shared" si="3"/>
        <v>485.58283001576638</v>
      </c>
      <c r="D4" s="69">
        <f t="shared" si="3"/>
        <v>517.79703738036733</v>
      </c>
      <c r="E4" s="69">
        <f t="shared" si="3"/>
        <v>593.643221898202</v>
      </c>
      <c r="F4" s="69">
        <f t="shared" si="3"/>
        <v>641.55346947449652</v>
      </c>
      <c r="G4" s="69">
        <f t="shared" si="3"/>
        <v>667.68931692423212</v>
      </c>
      <c r="H4" s="69">
        <f t="shared" si="3"/>
        <v>669.94030761469753</v>
      </c>
      <c r="I4" s="69">
        <f t="shared" si="3"/>
        <v>719.18710714778865</v>
      </c>
      <c r="J4" s="69">
        <f t="shared" si="3"/>
        <v>720.75801050757832</v>
      </c>
      <c r="K4" s="69">
        <f t="shared" si="3"/>
        <v>841.52047512818751</v>
      </c>
      <c r="L4" s="69">
        <f t="shared" si="3"/>
        <v>606.39710752550184</v>
      </c>
      <c r="M4" s="69">
        <f t="shared" si="3"/>
        <v>617.381361566961</v>
      </c>
      <c r="N4" s="69">
        <f t="shared" si="3"/>
        <v>699.55378481174398</v>
      </c>
      <c r="O4" s="69">
        <f t="shared" si="3"/>
        <v>801.61259476811063</v>
      </c>
      <c r="P4" s="69">
        <f t="shared" si="3"/>
        <v>839.07905379197348</v>
      </c>
      <c r="Q4" s="69">
        <f t="shared" si="3"/>
        <v>837.03592509456553</v>
      </c>
      <c r="R4" s="69">
        <f t="shared" ref="R4:V4" si="4">SUM(R5:R14)</f>
        <v>826.68196603085516</v>
      </c>
      <c r="S4" s="69">
        <f t="shared" si="4"/>
        <v>838.31843759923765</v>
      </c>
      <c r="T4" s="69">
        <f t="shared" si="4"/>
        <v>856.28755663546326</v>
      </c>
      <c r="U4" s="69">
        <f t="shared" si="4"/>
        <v>878.42609044800724</v>
      </c>
      <c r="V4" s="69">
        <f t="shared" si="4"/>
        <v>914.54569550638962</v>
      </c>
      <c r="W4" s="69">
        <f t="shared" ref="W4" si="5">SUM(W5:W14)</f>
        <v>932.68291739516428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35.748590596248413</v>
      </c>
      <c r="C6" s="72">
        <v>34.885113694119966</v>
      </c>
      <c r="D6" s="72">
        <v>34.919105181190275</v>
      </c>
      <c r="E6" s="72">
        <v>57.986773805015233</v>
      </c>
      <c r="F6" s="72">
        <v>57.223946648400229</v>
      </c>
      <c r="G6" s="72">
        <v>43.159383561314037</v>
      </c>
      <c r="H6" s="72">
        <v>31.788993060512141</v>
      </c>
      <c r="I6" s="72">
        <v>21.77082119006451</v>
      </c>
      <c r="J6" s="72">
        <v>11.553707870845749</v>
      </c>
      <c r="K6" s="72">
        <v>4.8205712231748983</v>
      </c>
      <c r="L6" s="72">
        <v>17.363602363924446</v>
      </c>
      <c r="M6" s="72">
        <v>15.109649775880898</v>
      </c>
      <c r="N6" s="72">
        <v>15.164571617666134</v>
      </c>
      <c r="O6" s="72">
        <v>15.742664641544216</v>
      </c>
      <c r="P6" s="72">
        <v>14.251872865822662</v>
      </c>
      <c r="Q6" s="72">
        <v>13.181951758177894</v>
      </c>
      <c r="R6" s="72">
        <v>13.063739999282769</v>
      </c>
      <c r="S6" s="72">
        <v>13.368553006278379</v>
      </c>
      <c r="T6" s="72">
        <v>13.094479673196146</v>
      </c>
      <c r="U6" s="72">
        <v>13.639169084634943</v>
      </c>
      <c r="V6" s="72">
        <v>15.172144528719128</v>
      </c>
      <c r="W6" s="72">
        <v>13.012051860685848</v>
      </c>
      <c r="DA6" s="89" t="s">
        <v>392</v>
      </c>
    </row>
    <row r="7" spans="1:105" ht="12" customHeight="1" x14ac:dyDescent="0.25">
      <c r="A7" s="28" t="s">
        <v>205</v>
      </c>
      <c r="B7" s="72">
        <v>8.6614205832579447</v>
      </c>
      <c r="C7" s="72">
        <v>10.495059150645258</v>
      </c>
      <c r="D7" s="72">
        <v>10.570868507060576</v>
      </c>
      <c r="E7" s="72">
        <v>8.7806971020499383</v>
      </c>
      <c r="F7" s="72">
        <v>8.6406851150426895</v>
      </c>
      <c r="G7" s="72">
        <v>10.371998522299981</v>
      </c>
      <c r="H7" s="72">
        <v>11.839809507452784</v>
      </c>
      <c r="I7" s="72">
        <v>16.296469399604359</v>
      </c>
      <c r="J7" s="72">
        <v>21.107111075505866</v>
      </c>
      <c r="K7" s="72">
        <v>26.710313046363119</v>
      </c>
      <c r="L7" s="72">
        <v>28.274585063631189</v>
      </c>
      <c r="M7" s="72">
        <v>33.686438409506856</v>
      </c>
      <c r="N7" s="72">
        <v>26.528394547994218</v>
      </c>
      <c r="O7" s="72">
        <v>26.087925945573801</v>
      </c>
      <c r="P7" s="72">
        <v>24.967326333970501</v>
      </c>
      <c r="Q7" s="72">
        <v>23.381302871699688</v>
      </c>
      <c r="R7" s="72">
        <v>23.717342179247602</v>
      </c>
      <c r="S7" s="72">
        <v>20.399482451072704</v>
      </c>
      <c r="T7" s="72">
        <v>24.383871674687946</v>
      </c>
      <c r="U7" s="72">
        <v>21.002951731342456</v>
      </c>
      <c r="V7" s="72">
        <v>23.41918969767579</v>
      </c>
      <c r="W7" s="72">
        <v>23.300790233807795</v>
      </c>
      <c r="DA7" s="89" t="s">
        <v>393</v>
      </c>
    </row>
    <row r="8" spans="1:105" ht="12" customHeight="1" x14ac:dyDescent="0.25">
      <c r="A8" s="28" t="s">
        <v>192</v>
      </c>
      <c r="B8" s="72">
        <v>20.808326257343211</v>
      </c>
      <c r="C8" s="72">
        <v>25.742492749079808</v>
      </c>
      <c r="D8" s="72">
        <v>32.440855881760939</v>
      </c>
      <c r="E8" s="72">
        <v>38.133020975706913</v>
      </c>
      <c r="F8" s="72">
        <v>46.126503838504597</v>
      </c>
      <c r="G8" s="72">
        <v>52.488425497667031</v>
      </c>
      <c r="H8" s="72">
        <v>54.239123763958951</v>
      </c>
      <c r="I8" s="72">
        <v>61.299589965055517</v>
      </c>
      <c r="J8" s="72">
        <v>65.83615814305152</v>
      </c>
      <c r="K8" s="72">
        <v>82.597460870377759</v>
      </c>
      <c r="L8" s="72">
        <v>77.812979658718803</v>
      </c>
      <c r="M8" s="72">
        <v>73.226549330136066</v>
      </c>
      <c r="N8" s="72">
        <v>83.272661540203828</v>
      </c>
      <c r="O8" s="72">
        <v>88.044638807031447</v>
      </c>
      <c r="P8" s="72">
        <v>97.469870046272845</v>
      </c>
      <c r="Q8" s="72">
        <v>100.57420574559528</v>
      </c>
      <c r="R8" s="72">
        <v>90.089895466205704</v>
      </c>
      <c r="S8" s="72">
        <v>94.33163659103451</v>
      </c>
      <c r="T8" s="72">
        <v>101.80068641097449</v>
      </c>
      <c r="U8" s="72">
        <v>107.3175376215448</v>
      </c>
      <c r="V8" s="72">
        <v>110.11113351793084</v>
      </c>
      <c r="W8" s="72">
        <v>108.82749255849151</v>
      </c>
      <c r="DA8" s="89" t="s">
        <v>394</v>
      </c>
    </row>
    <row r="9" spans="1:105" ht="12" customHeight="1" x14ac:dyDescent="0.25">
      <c r="A9" s="28" t="s">
        <v>207</v>
      </c>
      <c r="B9" s="72">
        <v>371.78124189975108</v>
      </c>
      <c r="C9" s="72">
        <v>375.37086986441261</v>
      </c>
      <c r="D9" s="72">
        <v>380.62371200018771</v>
      </c>
      <c r="E9" s="72">
        <v>396.07402623671544</v>
      </c>
      <c r="F9" s="72">
        <v>418.90136131863437</v>
      </c>
      <c r="G9" s="72">
        <v>432.78830364075191</v>
      </c>
      <c r="H9" s="72">
        <v>443.65057025074134</v>
      </c>
      <c r="I9" s="72">
        <v>455.06416607490564</v>
      </c>
      <c r="J9" s="72">
        <v>444.27589321318055</v>
      </c>
      <c r="K9" s="72">
        <v>455.62382644017094</v>
      </c>
      <c r="L9" s="72">
        <v>272.77905205058852</v>
      </c>
      <c r="M9" s="72">
        <v>286.33184331615223</v>
      </c>
      <c r="N9" s="72">
        <v>321.37601112087191</v>
      </c>
      <c r="O9" s="72">
        <v>345.3562049120809</v>
      </c>
      <c r="P9" s="72">
        <v>346.32678789656921</v>
      </c>
      <c r="Q9" s="72">
        <v>348.08927463189173</v>
      </c>
      <c r="R9" s="72">
        <v>352.92418112639962</v>
      </c>
      <c r="S9" s="72">
        <v>359.98673433710337</v>
      </c>
      <c r="T9" s="72">
        <v>360.61285618831829</v>
      </c>
      <c r="U9" s="72">
        <v>370.37997162901894</v>
      </c>
      <c r="V9" s="72">
        <v>385.82960401118464</v>
      </c>
      <c r="W9" s="72">
        <v>394.39902180619089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0.84842444542974305</v>
      </c>
      <c r="C11" s="72">
        <v>0.56101393038696046</v>
      </c>
      <c r="D11" s="72">
        <v>0.90701712559904679</v>
      </c>
      <c r="E11" s="72">
        <v>0.98226836821371066</v>
      </c>
      <c r="F11" s="72">
        <v>1.149218334890636</v>
      </c>
      <c r="G11" s="72">
        <v>0.7850448584247196</v>
      </c>
      <c r="H11" s="72">
        <v>0.8403847961831955</v>
      </c>
      <c r="I11" s="72">
        <v>0.84169754445813183</v>
      </c>
      <c r="J11" s="72">
        <v>0.62442694481326788</v>
      </c>
      <c r="K11" s="72">
        <v>0.59055837231972252</v>
      </c>
      <c r="L11" s="72">
        <v>0.79829937907477733</v>
      </c>
      <c r="M11" s="72">
        <v>0.7099834700880342</v>
      </c>
      <c r="N11" s="72">
        <v>0.84654022594944189</v>
      </c>
      <c r="O11" s="72">
        <v>0.77592171404236954</v>
      </c>
      <c r="P11" s="72">
        <v>0.71957051357095969</v>
      </c>
      <c r="Q11" s="72">
        <v>0.68206717388153693</v>
      </c>
      <c r="R11" s="72">
        <v>0.68402654934115437</v>
      </c>
      <c r="S11" s="72">
        <v>0.68721655843372409</v>
      </c>
      <c r="T11" s="72">
        <v>0.84648926650280865</v>
      </c>
      <c r="U11" s="72">
        <v>0.69191785145866247</v>
      </c>
      <c r="V11" s="72">
        <v>0.69286186744464218</v>
      </c>
      <c r="W11" s="72">
        <v>0.69473046918949233</v>
      </c>
      <c r="DA11" s="89" t="s">
        <v>397</v>
      </c>
    </row>
    <row r="12" spans="1:105" ht="12" customHeight="1" x14ac:dyDescent="0.25">
      <c r="A12" s="28" t="s">
        <v>95</v>
      </c>
      <c r="B12" s="72">
        <v>10.33692980859267</v>
      </c>
      <c r="C12" s="72">
        <v>15.126405231702565</v>
      </c>
      <c r="D12" s="72">
        <v>31.375138828158946</v>
      </c>
      <c r="E12" s="72">
        <v>61.70153558204143</v>
      </c>
      <c r="F12" s="72">
        <v>77.915587949767158</v>
      </c>
      <c r="G12" s="72">
        <v>95.473564179068347</v>
      </c>
      <c r="H12" s="72">
        <v>97.354456867164131</v>
      </c>
      <c r="I12" s="72">
        <v>129.86463222458036</v>
      </c>
      <c r="J12" s="72">
        <v>146.19081856717091</v>
      </c>
      <c r="K12" s="72">
        <v>237.3471037419061</v>
      </c>
      <c r="L12" s="72">
        <v>186.86599246693504</v>
      </c>
      <c r="M12" s="72">
        <v>184.49162596899782</v>
      </c>
      <c r="N12" s="72">
        <v>231.71822300332525</v>
      </c>
      <c r="O12" s="72">
        <v>306.18841411724907</v>
      </c>
      <c r="P12" s="72">
        <v>351.3235837012972</v>
      </c>
      <c r="Q12" s="72">
        <v>347.1099428218829</v>
      </c>
      <c r="R12" s="72">
        <v>342.05874411398867</v>
      </c>
      <c r="S12" s="72">
        <v>345.40199971861682</v>
      </c>
      <c r="T12" s="72">
        <v>351.27200417045549</v>
      </c>
      <c r="U12" s="72">
        <v>361.07553863344668</v>
      </c>
      <c r="V12" s="72">
        <v>374.75336707292422</v>
      </c>
      <c r="W12" s="72">
        <v>387.86795724775567</v>
      </c>
      <c r="DA12" s="89" t="s">
        <v>398</v>
      </c>
    </row>
    <row r="13" spans="1:105" ht="12" customHeight="1" x14ac:dyDescent="0.25">
      <c r="A13" s="73" t="s">
        <v>94</v>
      </c>
      <c r="B13" s="74">
        <v>16.642581010681489</v>
      </c>
      <c r="C13" s="74">
        <v>18.015673402461204</v>
      </c>
      <c r="D13" s="74">
        <v>21.573830121640199</v>
      </c>
      <c r="E13" s="74">
        <v>24.796996734961642</v>
      </c>
      <c r="F13" s="74">
        <v>26.347042919139984</v>
      </c>
      <c r="G13" s="74">
        <v>27.401992109603089</v>
      </c>
      <c r="H13" s="74">
        <v>25.047542190684318</v>
      </c>
      <c r="I13" s="74">
        <v>28.628469343416214</v>
      </c>
      <c r="J13" s="74">
        <v>25.661380922683374</v>
      </c>
      <c r="K13" s="74">
        <v>28.260138146889314</v>
      </c>
      <c r="L13" s="74">
        <v>19.321109602758192</v>
      </c>
      <c r="M13" s="74">
        <v>20.314767628167406</v>
      </c>
      <c r="N13" s="74">
        <v>17.02652973774039</v>
      </c>
      <c r="O13" s="74">
        <v>15.644280855162314</v>
      </c>
      <c r="P13" s="74">
        <v>0.21692284196082084</v>
      </c>
      <c r="Q13" s="74">
        <v>0.22533562254593428</v>
      </c>
      <c r="R13" s="74">
        <v>0.32205458062823583</v>
      </c>
      <c r="S13" s="74">
        <v>0.30993091882313178</v>
      </c>
      <c r="T13" s="74">
        <v>0.36007949839187897</v>
      </c>
      <c r="U13" s="74">
        <v>0.36624216373562513</v>
      </c>
      <c r="V13" s="74">
        <v>0.38947137283360006</v>
      </c>
      <c r="W13" s="74">
        <v>0.42091346997417645</v>
      </c>
      <c r="DA13" s="90" t="s">
        <v>399</v>
      </c>
    </row>
    <row r="14" spans="1:105" ht="12" customHeight="1" x14ac:dyDescent="0.25">
      <c r="A14" s="75" t="s">
        <v>97</v>
      </c>
      <c r="B14" s="76">
        <v>5.4035317368916944</v>
      </c>
      <c r="C14" s="76">
        <v>5.3862019929580347</v>
      </c>
      <c r="D14" s="76">
        <v>5.3865097347696294</v>
      </c>
      <c r="E14" s="76">
        <v>5.1879030934976127</v>
      </c>
      <c r="F14" s="76">
        <v>5.249123350116867</v>
      </c>
      <c r="G14" s="76">
        <v>5.2206045551029669</v>
      </c>
      <c r="H14" s="76">
        <v>5.1794271780006156</v>
      </c>
      <c r="I14" s="76">
        <v>5.4212614057039055</v>
      </c>
      <c r="J14" s="76">
        <v>5.5085137703270197</v>
      </c>
      <c r="K14" s="76">
        <v>5.5705032869857583</v>
      </c>
      <c r="L14" s="76">
        <v>3.1814869398708323</v>
      </c>
      <c r="M14" s="76">
        <v>3.5105036680318089</v>
      </c>
      <c r="N14" s="76">
        <v>3.6208530179927698</v>
      </c>
      <c r="O14" s="76">
        <v>3.7725437754266209</v>
      </c>
      <c r="P14" s="76">
        <v>3.8031195925093373</v>
      </c>
      <c r="Q14" s="76">
        <v>3.7918444688906456</v>
      </c>
      <c r="R14" s="76">
        <v>3.8219820157614395</v>
      </c>
      <c r="S14" s="76">
        <v>3.8328840178749304</v>
      </c>
      <c r="T14" s="76">
        <v>3.9170897529362128</v>
      </c>
      <c r="U14" s="76">
        <v>3.9527617328252216</v>
      </c>
      <c r="V14" s="76">
        <v>4.1779234376768288</v>
      </c>
      <c r="W14" s="76">
        <v>4.1599597490690545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11.268964347817029</v>
      </c>
      <c r="C15" s="69">
        <f t="shared" si="6"/>
        <v>13.601209969608124</v>
      </c>
      <c r="D15" s="69">
        <f t="shared" si="6"/>
        <v>12.465115297417023</v>
      </c>
      <c r="E15" s="69">
        <f t="shared" si="6"/>
        <v>32.079804310830013</v>
      </c>
      <c r="F15" s="69">
        <f t="shared" si="6"/>
        <v>27.804059497536365</v>
      </c>
      <c r="G15" s="69">
        <f t="shared" si="6"/>
        <v>38.54807632290202</v>
      </c>
      <c r="H15" s="69">
        <f t="shared" si="6"/>
        <v>51.114473402767416</v>
      </c>
      <c r="I15" s="69">
        <f t="shared" si="6"/>
        <v>25.937331185210333</v>
      </c>
      <c r="J15" s="69">
        <f t="shared" si="6"/>
        <v>26.11402435137116</v>
      </c>
      <c r="K15" s="69">
        <f t="shared" si="6"/>
        <v>46.154115734239006</v>
      </c>
      <c r="L15" s="69">
        <f t="shared" si="6"/>
        <v>75.753250484823624</v>
      </c>
      <c r="M15" s="69">
        <f t="shared" si="6"/>
        <v>74.282940152794751</v>
      </c>
      <c r="N15" s="69">
        <f t="shared" si="6"/>
        <v>72.131084789995924</v>
      </c>
      <c r="O15" s="69">
        <f t="shared" si="6"/>
        <v>71.221551215130759</v>
      </c>
      <c r="P15" s="69">
        <f t="shared" si="6"/>
        <v>71.419928931104792</v>
      </c>
      <c r="Q15" s="69">
        <f t="shared" si="6"/>
        <v>74.102697657437005</v>
      </c>
      <c r="R15" s="69">
        <f t="shared" si="6"/>
        <v>82.570886951722869</v>
      </c>
      <c r="S15" s="69">
        <f t="shared" si="6"/>
        <v>82.527191499155236</v>
      </c>
      <c r="T15" s="69">
        <f t="shared" si="6"/>
        <v>89.052719880891374</v>
      </c>
      <c r="U15" s="69">
        <f t="shared" si="6"/>
        <v>91.493412576932869</v>
      </c>
      <c r="V15" s="69">
        <f t="shared" si="6"/>
        <v>96.746828794354883</v>
      </c>
      <c r="W15" s="69">
        <f t="shared" si="6"/>
        <v>103.30447615866044</v>
      </c>
      <c r="DA15" s="88" t="s">
        <v>401</v>
      </c>
    </row>
    <row r="16" spans="1:105" ht="12" customHeight="1" x14ac:dyDescent="0.25">
      <c r="A16" s="28" t="s">
        <v>91</v>
      </c>
      <c r="B16" s="72">
        <v>11.268964347817029</v>
      </c>
      <c r="C16" s="72">
        <v>13.601209969608124</v>
      </c>
      <c r="D16" s="72">
        <v>12.465115297417023</v>
      </c>
      <c r="E16" s="72">
        <v>32.079804310830013</v>
      </c>
      <c r="F16" s="72">
        <v>27.804059497536365</v>
      </c>
      <c r="G16" s="72">
        <v>38.54807632290202</v>
      </c>
      <c r="H16" s="72">
        <v>51.114473402767416</v>
      </c>
      <c r="I16" s="72">
        <v>25.937331185210333</v>
      </c>
      <c r="J16" s="72">
        <v>26.11402435137116</v>
      </c>
      <c r="K16" s="72">
        <v>46.154115734239006</v>
      </c>
      <c r="L16" s="72">
        <v>75.753250484823624</v>
      </c>
      <c r="M16" s="72">
        <v>74.282940152794751</v>
      </c>
      <c r="N16" s="72">
        <v>72.131084789995924</v>
      </c>
      <c r="O16" s="72">
        <v>71.221551215130759</v>
      </c>
      <c r="P16" s="72">
        <v>71.419928931104792</v>
      </c>
      <c r="Q16" s="72">
        <v>74.102697657437005</v>
      </c>
      <c r="R16" s="72">
        <v>82.570886951722869</v>
      </c>
      <c r="S16" s="72">
        <v>82.527191499155236</v>
      </c>
      <c r="T16" s="72">
        <v>89.052719880891374</v>
      </c>
      <c r="U16" s="72">
        <v>91.493412576932869</v>
      </c>
      <c r="V16" s="72">
        <v>96.746828794354883</v>
      </c>
      <c r="W16" s="72">
        <v>103.30447615866044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263.9736000326476</v>
      </c>
      <c r="C17" s="69">
        <f t="shared" si="7"/>
        <v>265.76358455902022</v>
      </c>
      <c r="D17" s="69">
        <f t="shared" si="7"/>
        <v>268.25699345702026</v>
      </c>
      <c r="E17" s="69">
        <f t="shared" si="7"/>
        <v>272.30537798715807</v>
      </c>
      <c r="F17" s="69">
        <f t="shared" si="7"/>
        <v>272.91588236192757</v>
      </c>
      <c r="G17" s="69">
        <f t="shared" si="7"/>
        <v>272.82343857752659</v>
      </c>
      <c r="H17" s="69">
        <f t="shared" si="7"/>
        <v>278.11515454382294</v>
      </c>
      <c r="I17" s="69">
        <f t="shared" si="7"/>
        <v>285.3518852145765</v>
      </c>
      <c r="J17" s="69">
        <f t="shared" si="7"/>
        <v>290.07189089682913</v>
      </c>
      <c r="K17" s="69">
        <f t="shared" si="7"/>
        <v>292.71203310871084</v>
      </c>
      <c r="L17" s="69">
        <f t="shared" si="7"/>
        <v>311.19454243907967</v>
      </c>
      <c r="M17" s="69">
        <f t="shared" si="7"/>
        <v>284.49924371227189</v>
      </c>
      <c r="N17" s="69">
        <f t="shared" si="7"/>
        <v>277.01543588575277</v>
      </c>
      <c r="O17" s="69">
        <f t="shared" si="7"/>
        <v>275.99327238099482</v>
      </c>
      <c r="P17" s="69">
        <f t="shared" si="7"/>
        <v>265.85782161571046</v>
      </c>
      <c r="Q17" s="69">
        <f t="shared" si="7"/>
        <v>260.06048010761469</v>
      </c>
      <c r="R17" s="69">
        <f t="shared" ref="R17:V17" si="8">SUM(R18:R26)</f>
        <v>262.99467359555968</v>
      </c>
      <c r="S17" s="69">
        <f t="shared" si="8"/>
        <v>273.11922247425673</v>
      </c>
      <c r="T17" s="69">
        <f t="shared" si="8"/>
        <v>280.21886475155867</v>
      </c>
      <c r="U17" s="69">
        <f t="shared" si="8"/>
        <v>283.20864629889763</v>
      </c>
      <c r="V17" s="69">
        <f t="shared" si="8"/>
        <v>309.4031022008632</v>
      </c>
      <c r="W17" s="69">
        <f t="shared" ref="W17" si="9">SUM(W18:W26)</f>
        <v>291.54405915472375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205.7599927023405</v>
      </c>
      <c r="C19" s="72">
        <v>202.31914412794731</v>
      </c>
      <c r="D19" s="72">
        <v>201.01140569149814</v>
      </c>
      <c r="E19" s="72">
        <v>207.44328854381709</v>
      </c>
      <c r="F19" s="72">
        <v>204.67515353685491</v>
      </c>
      <c r="G19" s="72">
        <v>198.44798176766159</v>
      </c>
      <c r="H19" s="72">
        <v>198.04217780434502</v>
      </c>
      <c r="I19" s="72">
        <v>197.94562017295999</v>
      </c>
      <c r="J19" s="72">
        <v>194.14721050389292</v>
      </c>
      <c r="K19" s="72">
        <v>191.74677929260307</v>
      </c>
      <c r="L19" s="72">
        <v>190.89874829124844</v>
      </c>
      <c r="M19" s="72">
        <v>162.01997106283474</v>
      </c>
      <c r="N19" s="72">
        <v>152.9887735402194</v>
      </c>
      <c r="O19" s="72">
        <v>151.06286483016245</v>
      </c>
      <c r="P19" s="72">
        <v>139.34502742818847</v>
      </c>
      <c r="Q19" s="72">
        <v>131.69812743067314</v>
      </c>
      <c r="R19" s="72">
        <v>133.42074881825431</v>
      </c>
      <c r="S19" s="72">
        <v>139.90017674443553</v>
      </c>
      <c r="T19" s="72">
        <v>137.61800111697013</v>
      </c>
      <c r="U19" s="72">
        <v>139.78412352791523</v>
      </c>
      <c r="V19" s="72">
        <v>158.15363318932708</v>
      </c>
      <c r="W19" s="72">
        <v>139.92287140351732</v>
      </c>
      <c r="DA19" s="89" t="s">
        <v>405</v>
      </c>
    </row>
    <row r="20" spans="1:105" ht="12" customHeight="1" x14ac:dyDescent="0.25">
      <c r="A20" s="28" t="s">
        <v>205</v>
      </c>
      <c r="B20" s="72">
        <v>4.7611016037553533</v>
      </c>
      <c r="C20" s="72">
        <v>5.6265378133631074</v>
      </c>
      <c r="D20" s="72">
        <v>5.3660574825742104</v>
      </c>
      <c r="E20" s="72">
        <v>3.9341583316321302</v>
      </c>
      <c r="F20" s="72">
        <v>3.5902294030671005</v>
      </c>
      <c r="G20" s="72">
        <v>4.1436909151721615</v>
      </c>
      <c r="H20" s="72">
        <v>4.8056723053021475</v>
      </c>
      <c r="I20" s="72">
        <v>6.3287196503154748</v>
      </c>
      <c r="J20" s="72">
        <v>8.30502261234626</v>
      </c>
      <c r="K20" s="72">
        <v>9.0752712046721271</v>
      </c>
      <c r="L20" s="72">
        <v>14.045459123459233</v>
      </c>
      <c r="M20" s="72">
        <v>14.928778084093777</v>
      </c>
      <c r="N20" s="72">
        <v>10.041175062797629</v>
      </c>
      <c r="O20" s="72">
        <v>8.5483530413946092</v>
      </c>
      <c r="P20" s="72">
        <v>7.5021962675667684</v>
      </c>
      <c r="Q20" s="72">
        <v>6.8800439417184247</v>
      </c>
      <c r="R20" s="72">
        <v>7.158041753633122</v>
      </c>
      <c r="S20" s="72">
        <v>6.2916563881490841</v>
      </c>
      <c r="T20" s="72">
        <v>7.5448602363899964</v>
      </c>
      <c r="U20" s="72">
        <v>6.4026586834784176</v>
      </c>
      <c r="V20" s="72">
        <v>7.4936228483412544</v>
      </c>
      <c r="W20" s="72">
        <v>6.8800745521272759</v>
      </c>
      <c r="DA20" s="89" t="s">
        <v>406</v>
      </c>
    </row>
    <row r="21" spans="1:105" ht="12" customHeight="1" x14ac:dyDescent="0.25">
      <c r="A21" s="28" t="s">
        <v>192</v>
      </c>
      <c r="B21" s="72">
        <v>11.438177520661096</v>
      </c>
      <c r="C21" s="72">
        <v>13.796785988898099</v>
      </c>
      <c r="D21" s="72">
        <v>16.459127206945645</v>
      </c>
      <c r="E21" s="72">
        <v>17.073622348246737</v>
      </c>
      <c r="F21" s="72">
        <v>19.150447768318422</v>
      </c>
      <c r="G21" s="72">
        <v>20.956320446632109</v>
      </c>
      <c r="H21" s="72">
        <v>22.006219868666033</v>
      </c>
      <c r="I21" s="72">
        <v>23.800443384656315</v>
      </c>
      <c r="J21" s="72">
        <v>25.901767852814434</v>
      </c>
      <c r="K21" s="72">
        <v>28.062371355560533</v>
      </c>
      <c r="L21" s="72">
        <v>38.655551313139249</v>
      </c>
      <c r="M21" s="72">
        <v>32.44971874984617</v>
      </c>
      <c r="N21" s="72">
        <v>31.519786874767313</v>
      </c>
      <c r="O21" s="72">
        <v>28.851852549228219</v>
      </c>
      <c r="P21" s="72">
        <v>29.28857512830124</v>
      </c>
      <c r="Q21" s="72">
        <v>29.588163454525219</v>
      </c>
      <c r="R21" s="72">
        <v>27.170033378727798</v>
      </c>
      <c r="S21" s="72">
        <v>29.057921406732092</v>
      </c>
      <c r="T21" s="72">
        <v>31.456165929965788</v>
      </c>
      <c r="U21" s="72">
        <v>32.669649300073189</v>
      </c>
      <c r="V21" s="72">
        <v>35.189593714858944</v>
      </c>
      <c r="W21" s="72">
        <v>32.108143042156023</v>
      </c>
      <c r="DA21" s="89" t="s">
        <v>407</v>
      </c>
    </row>
    <row r="22" spans="1:105" ht="12" customHeight="1" x14ac:dyDescent="0.25">
      <c r="A22" s="28" t="s">
        <v>207</v>
      </c>
      <c r="B22" s="72">
        <v>25.027400155530362</v>
      </c>
      <c r="C22" s="72">
        <v>25.942862488747146</v>
      </c>
      <c r="D22" s="72">
        <v>26.221432117697312</v>
      </c>
      <c r="E22" s="72">
        <v>25.350159615273093</v>
      </c>
      <c r="F22" s="72">
        <v>26.163383628142597</v>
      </c>
      <c r="G22" s="72">
        <v>27.352173791945741</v>
      </c>
      <c r="H22" s="72">
        <v>29.981130901660226</v>
      </c>
      <c r="I22" s="72">
        <v>30.966090260286418</v>
      </c>
      <c r="J22" s="72">
        <v>32.239825078932185</v>
      </c>
      <c r="K22" s="72">
        <v>30.049831746624317</v>
      </c>
      <c r="L22" s="72">
        <v>27.689391554300851</v>
      </c>
      <c r="M22" s="72">
        <v>29.164389391941725</v>
      </c>
      <c r="N22" s="72">
        <v>32.415731320581891</v>
      </c>
      <c r="O22" s="72">
        <v>34.594454729460097</v>
      </c>
      <c r="P22" s="72">
        <v>34.563719918178627</v>
      </c>
      <c r="Q22" s="72">
        <v>34.520651108856036</v>
      </c>
      <c r="R22" s="72">
        <v>34.779913038079201</v>
      </c>
      <c r="S22" s="72">
        <v>35.197392845924568</v>
      </c>
      <c r="T22" s="72">
        <v>35.668031486389282</v>
      </c>
      <c r="U22" s="72">
        <v>35.863199818328873</v>
      </c>
      <c r="V22" s="72">
        <v>36.957430544363817</v>
      </c>
      <c r="W22" s="72">
        <v>37.512674808678319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5.9283725903431161</v>
      </c>
      <c r="C25" s="74">
        <v>6.6374974762639907</v>
      </c>
      <c r="D25" s="74">
        <v>7.3760990752438929</v>
      </c>
      <c r="E25" s="74">
        <v>6.2752583485329794</v>
      </c>
      <c r="F25" s="74">
        <v>6.725576022105229</v>
      </c>
      <c r="G25" s="74">
        <v>8.4046130146704083</v>
      </c>
      <c r="H25" s="74">
        <v>9.04470000950732</v>
      </c>
      <c r="I25" s="74">
        <v>10.881605039565535</v>
      </c>
      <c r="J25" s="74">
        <v>11.325786258989503</v>
      </c>
      <c r="K25" s="74">
        <v>12.854907626189657</v>
      </c>
      <c r="L25" s="74">
        <v>11.052769628986809</v>
      </c>
      <c r="M25" s="74">
        <v>10.228905770073077</v>
      </c>
      <c r="N25" s="74">
        <v>9.6372433780141975</v>
      </c>
      <c r="O25" s="74">
        <v>9.274698219571258</v>
      </c>
      <c r="P25" s="74">
        <v>9.0371506808703419</v>
      </c>
      <c r="Q25" s="74">
        <v>9.2221614117387443</v>
      </c>
      <c r="R25" s="74">
        <v>10.093365669634027</v>
      </c>
      <c r="S25" s="74">
        <v>9.8914216066422469</v>
      </c>
      <c r="T25" s="74">
        <v>10.555623694655178</v>
      </c>
      <c r="U25" s="74">
        <v>10.690648675034687</v>
      </c>
      <c r="V25" s="74">
        <v>11.193602643439132</v>
      </c>
      <c r="W25" s="74">
        <v>11.832333181435123</v>
      </c>
      <c r="DA25" s="90" t="s">
        <v>411</v>
      </c>
    </row>
    <row r="26" spans="1:105" ht="12" customHeight="1" x14ac:dyDescent="0.25">
      <c r="A26" s="32" t="s">
        <v>52</v>
      </c>
      <c r="B26" s="77">
        <v>11.0585554600172</v>
      </c>
      <c r="C26" s="77">
        <v>11.440756663800517</v>
      </c>
      <c r="D26" s="77">
        <v>11.822871883061042</v>
      </c>
      <c r="E26" s="77">
        <v>12.228890799656043</v>
      </c>
      <c r="F26" s="77">
        <v>12.611092003439373</v>
      </c>
      <c r="G26" s="77">
        <v>13.518658641444551</v>
      </c>
      <c r="H26" s="77">
        <v>14.235253654342211</v>
      </c>
      <c r="I26" s="77">
        <v>15.429406706792774</v>
      </c>
      <c r="J26" s="77">
        <v>18.152278589853854</v>
      </c>
      <c r="K26" s="77">
        <v>20.92287188306107</v>
      </c>
      <c r="L26" s="77">
        <v>28.852622527945048</v>
      </c>
      <c r="M26" s="77">
        <v>35.707480653482357</v>
      </c>
      <c r="N26" s="77">
        <v>40.41272570937231</v>
      </c>
      <c r="O26" s="77">
        <v>43.661049011178171</v>
      </c>
      <c r="P26" s="77">
        <v>46.12115219260501</v>
      </c>
      <c r="Q26" s="77">
        <v>48.151332760103173</v>
      </c>
      <c r="R26" s="77">
        <v>50.372570937231202</v>
      </c>
      <c r="S26" s="77">
        <v>52.780653482373182</v>
      </c>
      <c r="T26" s="77">
        <v>57.376182287188307</v>
      </c>
      <c r="U26" s="77">
        <v>57.798366294067222</v>
      </c>
      <c r="V26" s="77">
        <v>60.415219260532972</v>
      </c>
      <c r="W26" s="77">
        <v>63.287962166809699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451.77041104434159</v>
      </c>
      <c r="C27" s="69">
        <f t="shared" si="10"/>
        <v>471.05123843688693</v>
      </c>
      <c r="D27" s="69">
        <f t="shared" si="10"/>
        <v>494.28087410270973</v>
      </c>
      <c r="E27" s="69">
        <f t="shared" si="10"/>
        <v>498.79515469077313</v>
      </c>
      <c r="F27" s="69">
        <f t="shared" si="10"/>
        <v>502.0790067251346</v>
      </c>
      <c r="G27" s="69">
        <f t="shared" si="10"/>
        <v>505.1828055140162</v>
      </c>
      <c r="H27" s="69">
        <f t="shared" si="10"/>
        <v>490.32096095459588</v>
      </c>
      <c r="I27" s="69">
        <f t="shared" si="10"/>
        <v>496.15625068719908</v>
      </c>
      <c r="J27" s="69">
        <f t="shared" si="10"/>
        <v>470.35932627790305</v>
      </c>
      <c r="K27" s="69">
        <f t="shared" si="10"/>
        <v>472.72660758533755</v>
      </c>
      <c r="L27" s="69">
        <f t="shared" si="10"/>
        <v>490.10706150736496</v>
      </c>
      <c r="M27" s="69">
        <f t="shared" si="10"/>
        <v>427.81607787743997</v>
      </c>
      <c r="N27" s="69">
        <f t="shared" si="10"/>
        <v>367.84570739949561</v>
      </c>
      <c r="O27" s="69">
        <f t="shared" si="10"/>
        <v>324.98383413101539</v>
      </c>
      <c r="P27" s="69">
        <f t="shared" si="10"/>
        <v>306.39611924346792</v>
      </c>
      <c r="Q27" s="69">
        <f t="shared" si="10"/>
        <v>304.53157346582947</v>
      </c>
      <c r="R27" s="69">
        <f t="shared" ref="R27:V27" si="11">SUM(R28:R32)</f>
        <v>351.43808013310513</v>
      </c>
      <c r="S27" s="69">
        <f t="shared" si="11"/>
        <v>347.62399518723601</v>
      </c>
      <c r="T27" s="69">
        <f t="shared" si="11"/>
        <v>393.18794829615837</v>
      </c>
      <c r="U27" s="69">
        <f t="shared" si="11"/>
        <v>408.78605268768797</v>
      </c>
      <c r="V27" s="69">
        <f t="shared" si="11"/>
        <v>447.63419521531654</v>
      </c>
      <c r="W27" s="69">
        <f t="shared" ref="W27" si="12">SUM(W28:W32)</f>
        <v>469.39223976544412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142.00261689217473</v>
      </c>
      <c r="C29" s="72">
        <v>138.74372646960256</v>
      </c>
      <c r="D29" s="72">
        <v>141.92606186081045</v>
      </c>
      <c r="E29" s="72">
        <v>173.34233476537054</v>
      </c>
      <c r="F29" s="72">
        <v>174.98899355124789</v>
      </c>
      <c r="G29" s="72">
        <v>153.30596112995809</v>
      </c>
      <c r="H29" s="72">
        <v>140.13036588270955</v>
      </c>
      <c r="I29" s="72">
        <v>129.5806245409359</v>
      </c>
      <c r="J29" s="72">
        <v>109.40077845521483</v>
      </c>
      <c r="K29" s="72">
        <v>107.32816206108471</v>
      </c>
      <c r="L29" s="72">
        <v>114.28467081265275</v>
      </c>
      <c r="M29" s="72">
        <v>114.39562393241039</v>
      </c>
      <c r="N29" s="72">
        <v>106.97606392201216</v>
      </c>
      <c r="O29" s="72">
        <v>104.02288181569914</v>
      </c>
      <c r="P29" s="72">
        <v>94.210810486872589</v>
      </c>
      <c r="Q29" s="72">
        <v>87.158220419944612</v>
      </c>
      <c r="R29" s="72">
        <v>86.188416006022493</v>
      </c>
      <c r="S29" s="72">
        <v>87.871001015829009</v>
      </c>
      <c r="T29" s="72">
        <v>84.363382203251504</v>
      </c>
      <c r="U29" s="72">
        <v>83.581381715139074</v>
      </c>
      <c r="V29" s="72">
        <v>92.907190963209146</v>
      </c>
      <c r="W29" s="72">
        <v>81.030846693830327</v>
      </c>
      <c r="DA29" s="89" t="s">
        <v>415</v>
      </c>
    </row>
    <row r="30" spans="1:105" ht="12" customHeight="1" x14ac:dyDescent="0.25">
      <c r="A30" s="28" t="s">
        <v>192</v>
      </c>
      <c r="B30" s="72">
        <v>19.831716076097969</v>
      </c>
      <c r="C30" s="72">
        <v>24.758715449995755</v>
      </c>
      <c r="D30" s="72">
        <v>30.689035410067909</v>
      </c>
      <c r="E30" s="72">
        <v>31.708196072397755</v>
      </c>
      <c r="F30" s="72">
        <v>35.707168846077415</v>
      </c>
      <c r="G30" s="72">
        <v>39.280778113379498</v>
      </c>
      <c r="H30" s="72">
        <v>39.271465208730113</v>
      </c>
      <c r="I30" s="72">
        <v>41.856967145087594</v>
      </c>
      <c r="J30" s="72">
        <v>42.548431272940562</v>
      </c>
      <c r="K30" s="72">
        <v>45.932935295801961</v>
      </c>
      <c r="L30" s="72">
        <v>62.145587693645439</v>
      </c>
      <c r="M30" s="72">
        <v>50.17105495775386</v>
      </c>
      <c r="N30" s="72">
        <v>43.269983686741654</v>
      </c>
      <c r="O30" s="72">
        <v>35.25871925490619</v>
      </c>
      <c r="P30" s="72">
        <v>35.146270509338031</v>
      </c>
      <c r="Q30" s="72">
        <v>36.121108354548767</v>
      </c>
      <c r="R30" s="72">
        <v>37.801132320036842</v>
      </c>
      <c r="S30" s="72">
        <v>38.595374596695727</v>
      </c>
      <c r="T30" s="72">
        <v>46.115560852124787</v>
      </c>
      <c r="U30" s="72">
        <v>49.26773807108529</v>
      </c>
      <c r="V30" s="72">
        <v>53.181987364731313</v>
      </c>
      <c r="W30" s="72">
        <v>54.04982345993816</v>
      </c>
      <c r="DA30" s="89" t="s">
        <v>416</v>
      </c>
    </row>
    <row r="31" spans="1:105" ht="12" customHeight="1" x14ac:dyDescent="0.25">
      <c r="A31" s="28" t="s">
        <v>207</v>
      </c>
      <c r="B31" s="72">
        <v>146.2293909423945</v>
      </c>
      <c r="C31" s="72">
        <v>148.9650117597038</v>
      </c>
      <c r="D31" s="72">
        <v>148.18681967595418</v>
      </c>
      <c r="E31" s="72">
        <v>136.92314719950693</v>
      </c>
      <c r="F31" s="72">
        <v>122.38484143448535</v>
      </c>
      <c r="G31" s="72">
        <v>120.08201607132254</v>
      </c>
      <c r="H31" s="72">
        <v>118.62306762466366</v>
      </c>
      <c r="I31" s="72">
        <v>117.69757617322401</v>
      </c>
      <c r="J31" s="72">
        <v>140.84609739271292</v>
      </c>
      <c r="K31" s="72">
        <v>141.80233085642487</v>
      </c>
      <c r="L31" s="72">
        <v>93.947521281362825</v>
      </c>
      <c r="M31" s="72">
        <v>94.007067050728196</v>
      </c>
      <c r="N31" s="72">
        <v>98.704203115571914</v>
      </c>
      <c r="O31" s="72">
        <v>100.9399067921952</v>
      </c>
      <c r="P31" s="72">
        <v>100.44304844914792</v>
      </c>
      <c r="Q31" s="72">
        <v>99.936227983906974</v>
      </c>
      <c r="R31" s="72">
        <v>100.16425785354068</v>
      </c>
      <c r="S31" s="72">
        <v>100.23708551400772</v>
      </c>
      <c r="T31" s="72">
        <v>100.60968310628904</v>
      </c>
      <c r="U31" s="72">
        <v>100.07394631582267</v>
      </c>
      <c r="V31" s="72">
        <v>101.85918084691082</v>
      </c>
      <c r="W31" s="72">
        <v>102.55023526290486</v>
      </c>
      <c r="DA31" s="89" t="s">
        <v>417</v>
      </c>
    </row>
    <row r="32" spans="1:105" ht="12" customHeight="1" x14ac:dyDescent="0.25">
      <c r="A32" s="32" t="s">
        <v>53</v>
      </c>
      <c r="B32" s="77">
        <v>143.70668713367439</v>
      </c>
      <c r="C32" s="77">
        <v>158.58378475758479</v>
      </c>
      <c r="D32" s="77">
        <v>173.47895715587723</v>
      </c>
      <c r="E32" s="77">
        <v>156.82147665349788</v>
      </c>
      <c r="F32" s="77">
        <v>168.99800289332396</v>
      </c>
      <c r="G32" s="77">
        <v>192.51405019935609</v>
      </c>
      <c r="H32" s="77">
        <v>192.29606223849254</v>
      </c>
      <c r="I32" s="77">
        <v>207.02108282795155</v>
      </c>
      <c r="J32" s="77">
        <v>177.56401915703475</v>
      </c>
      <c r="K32" s="77">
        <v>177.66317937202595</v>
      </c>
      <c r="L32" s="77">
        <v>219.72928171970395</v>
      </c>
      <c r="M32" s="77">
        <v>169.24233193654757</v>
      </c>
      <c r="N32" s="77">
        <v>118.8954566751699</v>
      </c>
      <c r="O32" s="77">
        <v>84.762326268214863</v>
      </c>
      <c r="P32" s="77">
        <v>76.595989798109386</v>
      </c>
      <c r="Q32" s="77">
        <v>81.316016707429114</v>
      </c>
      <c r="R32" s="77">
        <v>127.28427395350516</v>
      </c>
      <c r="S32" s="77">
        <v>120.92053406070355</v>
      </c>
      <c r="T32" s="77">
        <v>162.09932213449304</v>
      </c>
      <c r="U32" s="77">
        <v>175.8629865856409</v>
      </c>
      <c r="V32" s="77">
        <v>199.68583604046526</v>
      </c>
      <c r="W32" s="77">
        <v>231.76133434877076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0.53499647146309592</v>
      </c>
      <c r="C3" s="66">
        <f>IF(RES_hh_tes!C3=0,"",RES_hh_tes!C3/RES_hh_fec!C3)</f>
        <v>0.54342274711464755</v>
      </c>
      <c r="D3" s="66">
        <f>IF(RES_hh_tes!D3=0,"",RES_hh_tes!D3/RES_hh_fec!D3)</f>
        <v>0.55346783138667699</v>
      </c>
      <c r="E3" s="66">
        <f>IF(RES_hh_tes!E3=0,"",RES_hh_tes!E3/RES_hh_fec!E3)</f>
        <v>0.56847697037478861</v>
      </c>
      <c r="F3" s="66">
        <f>IF(RES_hh_tes!F3=0,"",RES_hh_tes!F3/RES_hh_fec!F3)</f>
        <v>0.57666726968166737</v>
      </c>
      <c r="G3" s="66">
        <f>IF(RES_hh_tes!G3=0,"",RES_hh_tes!G3/RES_hh_fec!G3)</f>
        <v>0.59369569090061736</v>
      </c>
      <c r="H3" s="66">
        <f>IF(RES_hh_tes!H3=0,"",RES_hh_tes!H3/RES_hh_fec!H3)</f>
        <v>0.60743569117209584</v>
      </c>
      <c r="I3" s="66">
        <f>IF(RES_hh_tes!I3=0,"",RES_hh_tes!I3/RES_hh_fec!I3)</f>
        <v>0.61745116316323123</v>
      </c>
      <c r="J3" s="66">
        <f>IF(RES_hh_tes!J3=0,"",RES_hh_tes!J3/RES_hh_fec!J3)</f>
        <v>0.62963177448118124</v>
      </c>
      <c r="K3" s="66">
        <f>IF(RES_hh_tes!K3=0,"",RES_hh_tes!K3/RES_hh_fec!K3)</f>
        <v>0.66873707751140188</v>
      </c>
      <c r="L3" s="66">
        <f>IF(RES_hh_tes!L3=0,"",RES_hh_tes!L3/RES_hh_fec!L3)</f>
        <v>0.69604233730973186</v>
      </c>
      <c r="M3" s="66">
        <f>IF(RES_hh_tes!M3=0,"",RES_hh_tes!M3/RES_hh_fec!M3)</f>
        <v>0.7096898001537445</v>
      </c>
      <c r="N3" s="66">
        <f>IF(RES_hh_tes!N3=0,"",RES_hh_tes!N3/RES_hh_fec!N3)</f>
        <v>0.74099548237671553</v>
      </c>
      <c r="O3" s="66">
        <f>IF(RES_hh_tes!O3=0,"",RES_hh_tes!O3/RES_hh_fec!O3)</f>
        <v>0.78461064307156392</v>
      </c>
      <c r="P3" s="66">
        <f>IF(RES_hh_tes!P3=0,"",RES_hh_tes!P3/RES_hh_fec!P3)</f>
        <v>0.81367294051889105</v>
      </c>
      <c r="Q3" s="66">
        <f>IF(RES_hh_tes!Q3=0,"",RES_hh_tes!Q3/RES_hh_fec!Q3)</f>
        <v>0.82462793333550855</v>
      </c>
      <c r="R3" s="66">
        <f>IF(RES_hh_tes!R3=0,"",RES_hh_tes!R3/RES_hh_fec!R3)</f>
        <v>0.83459316015075802</v>
      </c>
      <c r="S3" s="66">
        <f>IF(RES_hh_tes!S3=0,"",RES_hh_tes!S3/RES_hh_fec!S3)</f>
        <v>0.84755776602921862</v>
      </c>
      <c r="T3" s="66">
        <f>IF(RES_hh_tes!T3=0,"",RES_hh_tes!T3/RES_hh_fec!T3)</f>
        <v>0.86043391433955518</v>
      </c>
      <c r="U3" s="66">
        <f>IF(RES_hh_tes!U3=0,"",RES_hh_tes!U3/RES_hh_fec!U3)</f>
        <v>0.87648965675677504</v>
      </c>
      <c r="V3" s="66">
        <f>IF(RES_hh_tes!V3=0,"",RES_hh_tes!V3/RES_hh_fec!V3)</f>
        <v>0.88537119998250469</v>
      </c>
      <c r="W3" s="66">
        <f>IF(RES_hh_tes!W3=0,"",RES_hh_tes!W3/RES_hh_fec!W3)</f>
        <v>0.9088663028233559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0.46470000720403076</v>
      </c>
      <c r="C4" s="70">
        <f>IF(RES_hh_tes!C4=0,"",RES_hh_tes!C4/RES_hh_fec!C4)</f>
        <v>0.47560865229349297</v>
      </c>
      <c r="D4" s="70">
        <f>IF(RES_hh_tes!D4=0,"",RES_hh_tes!D4/RES_hh_fec!D4)</f>
        <v>0.4935410209562936</v>
      </c>
      <c r="E4" s="70">
        <f>IF(RES_hh_tes!E4=0,"",RES_hh_tes!E4/RES_hh_fec!E4)</f>
        <v>0.51783400495479448</v>
      </c>
      <c r="F4" s="70">
        <f>IF(RES_hh_tes!F4=0,"",RES_hh_tes!F4/RES_hh_fec!F4)</f>
        <v>0.53407277082904692</v>
      </c>
      <c r="G4" s="70">
        <f>IF(RES_hh_tes!G4=0,"",RES_hh_tes!G4/RES_hh_fec!G4)</f>
        <v>0.55433384234433081</v>
      </c>
      <c r="H4" s="70">
        <f>IF(RES_hh_tes!H4=0,"",RES_hh_tes!H4/RES_hh_fec!H4)</f>
        <v>0.56905333447605533</v>
      </c>
      <c r="I4" s="70">
        <f>IF(RES_hh_tes!I4=0,"",RES_hh_tes!I4/RES_hh_fec!I4)</f>
        <v>0.60055731621624109</v>
      </c>
      <c r="J4" s="70">
        <f>IF(RES_hh_tes!J4=0,"",RES_hh_tes!J4/RES_hh_fec!J4)</f>
        <v>0.62664896933753256</v>
      </c>
      <c r="K4" s="70">
        <f>IF(RES_hh_tes!K4=0,"",RES_hh_tes!K4/RES_hh_fec!K4)</f>
        <v>0.69021711133303509</v>
      </c>
      <c r="L4" s="70">
        <f>IF(RES_hh_tes!L4=0,"",RES_hh_tes!L4/RES_hh_fec!L4)</f>
        <v>0.72710723538502287</v>
      </c>
      <c r="M4" s="70">
        <f>IF(RES_hh_tes!M4=0,"",RES_hh_tes!M4/RES_hh_fec!M4)</f>
        <v>0.7472141902614754</v>
      </c>
      <c r="N4" s="70">
        <f>IF(RES_hh_tes!N4=0,"",RES_hh_tes!N4/RES_hh_fec!N4)</f>
        <v>0.80469809452132934</v>
      </c>
      <c r="O4" s="70">
        <f>IF(RES_hh_tes!O4=0,"",RES_hh_tes!O4/RES_hh_fec!O4)</f>
        <v>0.88095287420270985</v>
      </c>
      <c r="P4" s="70">
        <f>IF(RES_hh_tes!P4=0,"",RES_hh_tes!P4/RES_hh_fec!P4)</f>
        <v>0.92454276887651599</v>
      </c>
      <c r="Q4" s="70">
        <f>IF(RES_hh_tes!Q4=0,"",RES_hh_tes!Q4/RES_hh_fec!Q4)</f>
        <v>0.93325255152912712</v>
      </c>
      <c r="R4" s="70">
        <f>IF(RES_hh_tes!R4=0,"",RES_hh_tes!R4/RES_hh_fec!R4)</f>
        <v>0.94595196497134493</v>
      </c>
      <c r="S4" s="70">
        <f>IF(RES_hh_tes!S4=0,"",RES_hh_tes!S4/RES_hh_fec!S4)</f>
        <v>0.96553206781281553</v>
      </c>
      <c r="T4" s="70">
        <f>IF(RES_hh_tes!T4=0,"",RES_hh_tes!T4/RES_hh_fec!T4)</f>
        <v>0.98247302327483899</v>
      </c>
      <c r="U4" s="70">
        <f>IF(RES_hh_tes!U4=0,"",RES_hh_tes!U4/RES_hh_fec!U4)</f>
        <v>1.0043735724313263</v>
      </c>
      <c r="V4" s="70">
        <f>IF(RES_hh_tes!V4=0,"",RES_hh_tes!V4/RES_hh_fec!V4)</f>
        <v>1.0205120282564684</v>
      </c>
      <c r="W4" s="70">
        <f>IF(RES_hh_tes!W4=0,"",RES_hh_tes!W4/RES_hh_fec!W4)</f>
        <v>1.0474577383005736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0.46779865026078532</v>
      </c>
      <c r="C6" s="78">
        <f>IF(RES_hh_tes!C6=0,"",RES_hh_tes!C6/RES_hh_fec!C6)</f>
        <v>0.47273406405711488</v>
      </c>
      <c r="D6" s="78">
        <f>IF(RES_hh_tes!D6=0,"",RES_hh_tes!D6/RES_hh_fec!D6)</f>
        <v>0.47853308059351668</v>
      </c>
      <c r="E6" s="78">
        <f>IF(RES_hh_tes!E6=0,"",RES_hh_tes!E6/RES_hh_fec!E6)</f>
        <v>0.48532637606708573</v>
      </c>
      <c r="F6" s="78">
        <f>IF(RES_hh_tes!F6=0,"",RES_hh_tes!F6/RES_hh_fec!F6)</f>
        <v>0.49022135553363921</v>
      </c>
      <c r="G6" s="78">
        <f>IF(RES_hh_tes!G6=0,"",RES_hh_tes!G6/RES_hh_fec!G6)</f>
        <v>0.49208795038900949</v>
      </c>
      <c r="H6" s="78">
        <f>IF(RES_hh_tes!H6=0,"",RES_hh_tes!H6/RES_hh_fec!H6)</f>
        <v>0.49322613115933556</v>
      </c>
      <c r="I6" s="78">
        <f>IF(RES_hh_tes!I6=0,"",RES_hh_tes!I6/RES_hh_fec!I6)</f>
        <v>0.49322599664073069</v>
      </c>
      <c r="J6" s="78">
        <f>IF(RES_hh_tes!J6=0,"",RES_hh_tes!J6/RES_hh_fec!J6)</f>
        <v>0.49322608852504707</v>
      </c>
      <c r="K6" s="78">
        <f>IF(RES_hh_tes!K6=0,"",RES_hh_tes!K6/RES_hh_fec!K6)</f>
        <v>0.49322580571280783</v>
      </c>
      <c r="L6" s="78">
        <f>IF(RES_hh_tes!L6=0,"",RES_hh_tes!L6/RES_hh_fec!L6)</f>
        <v>0.49713985196775007</v>
      </c>
      <c r="M6" s="78">
        <f>IF(RES_hh_tes!M6=0,"",RES_hh_tes!M6/RES_hh_fec!M6)</f>
        <v>0.51341796183581179</v>
      </c>
      <c r="N6" s="78">
        <f>IF(RES_hh_tes!N6=0,"",RES_hh_tes!N6/RES_hh_fec!N6)</f>
        <v>0.55174240059798785</v>
      </c>
      <c r="O6" s="78">
        <f>IF(RES_hh_tes!O6=0,"",RES_hh_tes!O6/RES_hh_fec!O6)</f>
        <v>0.58945956810379363</v>
      </c>
      <c r="P6" s="78">
        <f>IF(RES_hh_tes!P6=0,"",RES_hh_tes!P6/RES_hh_fec!P6)</f>
        <v>0.58943463534341822</v>
      </c>
      <c r="Q6" s="78">
        <f>IF(RES_hh_tes!Q6=0,"",RES_hh_tes!Q6/RES_hh_fec!Q6)</f>
        <v>0.58943178529955687</v>
      </c>
      <c r="R6" s="78">
        <f>IF(RES_hh_tes!R6=0,"",RES_hh_tes!R6/RES_hh_fec!R6)</f>
        <v>0.59099784444322268</v>
      </c>
      <c r="S6" s="78">
        <f>IF(RES_hh_tes!S6=0,"",RES_hh_tes!S6/RES_hh_fec!S6)</f>
        <v>0.6056906135299589</v>
      </c>
      <c r="T6" s="78">
        <f>IF(RES_hh_tes!T6=0,"",RES_hh_tes!T6/RES_hh_fec!T6)</f>
        <v>0.62350353485382182</v>
      </c>
      <c r="U6" s="78">
        <f>IF(RES_hh_tes!U6=0,"",RES_hh_tes!U6/RES_hh_fec!U6)</f>
        <v>0.64148548225987412</v>
      </c>
      <c r="V6" s="78">
        <f>IF(RES_hh_tes!V6=0,"",RES_hh_tes!V6/RES_hh_fec!V6)</f>
        <v>0.65165772364624985</v>
      </c>
      <c r="W6" s="78">
        <f>IF(RES_hh_tes!W6=0,"",RES_hh_tes!W6/RES_hh_fec!W6)</f>
        <v>0.65284297899066546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0.44464753223336856</v>
      </c>
      <c r="C7" s="78">
        <f>IF(RES_hh_tes!C7=0,"",RES_hh_tes!C7/RES_hh_fec!C7)</f>
        <v>0.44500318681506346</v>
      </c>
      <c r="D7" s="78">
        <f>IF(RES_hh_tes!D7=0,"",RES_hh_tes!D7/RES_hh_fec!D7)</f>
        <v>0.44733770673692291</v>
      </c>
      <c r="E7" s="78">
        <f>IF(RES_hh_tes!E7=0,"",RES_hh_tes!E7/RES_hh_fec!E7)</f>
        <v>0.4477572424611469</v>
      </c>
      <c r="F7" s="78">
        <f>IF(RES_hh_tes!F7=0,"",RES_hh_tes!F7/RES_hh_fec!F7)</f>
        <v>0.45061558627367876</v>
      </c>
      <c r="G7" s="78">
        <f>IF(RES_hh_tes!G7=0,"",RES_hh_tes!G7/RES_hh_fec!G7)</f>
        <v>0.46261348035136474</v>
      </c>
      <c r="H7" s="78">
        <f>IF(RES_hh_tes!H7=0,"",RES_hh_tes!H7/RES_hh_fec!H7)</f>
        <v>0.48000756679010476</v>
      </c>
      <c r="I7" s="78">
        <f>IF(RES_hh_tes!I7=0,"",RES_hh_tes!I7/RES_hh_fec!I7)</f>
        <v>0.49741965954036893</v>
      </c>
      <c r="J7" s="78">
        <f>IF(RES_hh_tes!J7=0,"",RES_hh_tes!J7/RES_hh_fec!J7)</f>
        <v>0.5134899871366555</v>
      </c>
      <c r="K7" s="78">
        <f>IF(RES_hh_tes!K7=0,"",RES_hh_tes!K7/RES_hh_fec!K7)</f>
        <v>0.52681792122710747</v>
      </c>
      <c r="L7" s="78">
        <f>IF(RES_hh_tes!L7=0,"",RES_hh_tes!L7/RES_hh_fec!L7)</f>
        <v>0.5380782763239349</v>
      </c>
      <c r="M7" s="78">
        <f>IF(RES_hh_tes!M7=0,"",RES_hh_tes!M7/RES_hh_fec!M7)</f>
        <v>0.54408381154244978</v>
      </c>
      <c r="N7" s="78">
        <f>IF(RES_hh_tes!N7=0,"",RES_hh_tes!N7/RES_hh_fec!N7)</f>
        <v>0.54863619542882824</v>
      </c>
      <c r="O7" s="78">
        <f>IF(RES_hh_tes!O7=0,"",RES_hh_tes!O7/RES_hh_fec!O7)</f>
        <v>0.55273928384798032</v>
      </c>
      <c r="P7" s="78">
        <f>IF(RES_hh_tes!P7=0,"",RES_hh_tes!P7/RES_hh_fec!P7)</f>
        <v>0.55277782275267096</v>
      </c>
      <c r="Q7" s="78">
        <f>IF(RES_hh_tes!Q7=0,"",RES_hh_tes!Q7/RES_hh_fec!Q7)</f>
        <v>0.55284204539594084</v>
      </c>
      <c r="R7" s="78">
        <f>IF(RES_hh_tes!R7=0,"",RES_hh_tes!R7/RES_hh_fec!R7)</f>
        <v>0.55299559182088609</v>
      </c>
      <c r="S7" s="78">
        <f>IF(RES_hh_tes!S7=0,"",RES_hh_tes!S7/RES_hh_fec!S7)</f>
        <v>0.55339263525792959</v>
      </c>
      <c r="T7" s="78">
        <f>IF(RES_hh_tes!T7=0,"",RES_hh_tes!T7/RES_hh_fec!T7)</f>
        <v>0.55806049190030116</v>
      </c>
      <c r="U7" s="78">
        <f>IF(RES_hh_tes!U7=0,"",RES_hh_tes!U7/RES_hh_fec!U7)</f>
        <v>0.56135590714949335</v>
      </c>
      <c r="V7" s="78">
        <f>IF(RES_hh_tes!V7=0,"",RES_hh_tes!V7/RES_hh_fec!V7)</f>
        <v>0.5738010463071973</v>
      </c>
      <c r="W7" s="78">
        <f>IF(RES_hh_tes!W7=0,"",RES_hh_tes!W7/RES_hh_fec!W7)</f>
        <v>0.59497582292727702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0.49867421101331993</v>
      </c>
      <c r="C8" s="78">
        <f>IF(RES_hh_tes!C8=0,"",RES_hh_tes!C8/RES_hh_fec!C8)</f>
        <v>0.51432591286769036</v>
      </c>
      <c r="D8" s="78">
        <f>IF(RES_hh_tes!D8=0,"",RES_hh_tes!D8/RES_hh_fec!D8)</f>
        <v>0.5293566092415487</v>
      </c>
      <c r="E8" s="78">
        <f>IF(RES_hh_tes!E8=0,"",RES_hh_tes!E8/RES_hh_fec!E8)</f>
        <v>0.54161297346627546</v>
      </c>
      <c r="F8" s="78">
        <f>IF(RES_hh_tes!F8=0,"",RES_hh_tes!F8/RES_hh_fec!F8)</f>
        <v>0.55340999658064582</v>
      </c>
      <c r="G8" s="78">
        <f>IF(RES_hh_tes!G8=0,"",RES_hh_tes!G8/RES_hh_fec!G8)</f>
        <v>0.56410134352782926</v>
      </c>
      <c r="H8" s="78">
        <f>IF(RES_hh_tes!H8=0,"",RES_hh_tes!H8/RES_hh_fec!H8)</f>
        <v>0.57404523136622376</v>
      </c>
      <c r="I8" s="78">
        <f>IF(RES_hh_tes!I8=0,"",RES_hh_tes!I8/RES_hh_fec!I8)</f>
        <v>0.58401853278517701</v>
      </c>
      <c r="J8" s="78">
        <f>IF(RES_hh_tes!J8=0,"",RES_hh_tes!J8/RES_hh_fec!J8)</f>
        <v>0.59566117632651194</v>
      </c>
      <c r="K8" s="78">
        <f>IF(RES_hh_tes!K8=0,"",RES_hh_tes!K8/RES_hh_fec!K8)</f>
        <v>0.60755814610289338</v>
      </c>
      <c r="L8" s="78">
        <f>IF(RES_hh_tes!L8=0,"",RES_hh_tes!L8/RES_hh_fec!L8)</f>
        <v>0.61995004560998601</v>
      </c>
      <c r="M8" s="78">
        <f>IF(RES_hh_tes!M8=0,"",RES_hh_tes!M8/RES_hh_fec!M8)</f>
        <v>0.62853311379092813</v>
      </c>
      <c r="N8" s="78">
        <f>IF(RES_hh_tes!N8=0,"",RES_hh_tes!N8/RES_hh_fec!N8)</f>
        <v>0.63740518572192018</v>
      </c>
      <c r="O8" s="78">
        <f>IF(RES_hh_tes!O8=0,"",RES_hh_tes!O8/RES_hh_fec!O8)</f>
        <v>0.64506848230902436</v>
      </c>
      <c r="P8" s="78">
        <f>IF(RES_hh_tes!P8=0,"",RES_hh_tes!P8/RES_hh_fec!P8)</f>
        <v>0.65050651930442926</v>
      </c>
      <c r="Q8" s="78">
        <f>IF(RES_hh_tes!Q8=0,"",RES_hh_tes!Q8/RES_hh_fec!Q8)</f>
        <v>0.65744267044529692</v>
      </c>
      <c r="R8" s="78">
        <f>IF(RES_hh_tes!R8=0,"",RES_hh_tes!R8/RES_hh_fec!R8)</f>
        <v>0.66513540456895914</v>
      </c>
      <c r="S8" s="78">
        <f>IF(RES_hh_tes!S8=0,"",RES_hh_tes!S8/RES_hh_fec!S8)</f>
        <v>0.67742793637372234</v>
      </c>
      <c r="T8" s="78">
        <f>IF(RES_hh_tes!T8=0,"",RES_hh_tes!T8/RES_hh_fec!T8)</f>
        <v>0.69044174187153629</v>
      </c>
      <c r="U8" s="78">
        <f>IF(RES_hh_tes!U8=0,"",RES_hh_tes!U8/RES_hh_fec!U8)</f>
        <v>0.70254546842120458</v>
      </c>
      <c r="V8" s="78">
        <f>IF(RES_hh_tes!V8=0,"",RES_hh_tes!V8/RES_hh_fec!V8)</f>
        <v>0.71326412357449154</v>
      </c>
      <c r="W8" s="78">
        <f>IF(RES_hh_tes!W8=0,"",RES_hh_tes!W8/RES_hh_fec!W8)</f>
        <v>0.72273969050670595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0.44509928378336955</v>
      </c>
      <c r="C9" s="78">
        <f>IF(RES_hh_tes!C9=0,"",RES_hh_tes!C9/RES_hh_fec!C9)</f>
        <v>0.45226611461605137</v>
      </c>
      <c r="D9" s="78">
        <f>IF(RES_hh_tes!D9=0,"",RES_hh_tes!D9/RES_hh_fec!D9)</f>
        <v>0.45735148758101329</v>
      </c>
      <c r="E9" s="78">
        <f>IF(RES_hh_tes!E9=0,"",RES_hh_tes!E9/RES_hh_fec!E9)</f>
        <v>0.46294293695807953</v>
      </c>
      <c r="F9" s="78">
        <f>IF(RES_hh_tes!F9=0,"",RES_hh_tes!F9/RES_hh_fec!F9)</f>
        <v>0.47066426630168418</v>
      </c>
      <c r="G9" s="78">
        <f>IF(RES_hh_tes!G9=0,"",RES_hh_tes!G9/RES_hh_fec!G9)</f>
        <v>0.48092934891572009</v>
      </c>
      <c r="H9" s="78">
        <f>IF(RES_hh_tes!H9=0,"",RES_hh_tes!H9/RES_hh_fec!H9)</f>
        <v>0.49492263851740542</v>
      </c>
      <c r="I9" s="78">
        <f>IF(RES_hh_tes!I9=0,"",RES_hh_tes!I9/RES_hh_fec!I9)</f>
        <v>0.50666774142694404</v>
      </c>
      <c r="J9" s="78">
        <f>IF(RES_hh_tes!J9=0,"",RES_hh_tes!J9/RES_hh_fec!J9)</f>
        <v>0.51833672717194446</v>
      </c>
      <c r="K9" s="78">
        <f>IF(RES_hh_tes!K9=0,"",RES_hh_tes!K9/RES_hh_fec!K9)</f>
        <v>0.52937356469654262</v>
      </c>
      <c r="L9" s="78">
        <f>IF(RES_hh_tes!L9=0,"",RES_hh_tes!L9/RES_hh_fec!L9)</f>
        <v>0.54350112861544142</v>
      </c>
      <c r="M9" s="78">
        <f>IF(RES_hh_tes!M9=0,"",RES_hh_tes!M9/RES_hh_fec!M9)</f>
        <v>0.57050451209870556</v>
      </c>
      <c r="N9" s="78">
        <f>IF(RES_hh_tes!N9=0,"",RES_hh_tes!N9/RES_hh_fec!N9)</f>
        <v>0.60219508912938424</v>
      </c>
      <c r="O9" s="78">
        <f>IF(RES_hh_tes!O9=0,"",RES_hh_tes!O9/RES_hh_fec!O9)</f>
        <v>0.63246484481514087</v>
      </c>
      <c r="P9" s="78">
        <f>IF(RES_hh_tes!P9=0,"",RES_hh_tes!P9/RES_hh_fec!P9)</f>
        <v>0.63744644456284472</v>
      </c>
      <c r="Q9" s="78">
        <f>IF(RES_hh_tes!Q9=0,"",RES_hh_tes!Q9/RES_hh_fec!Q9)</f>
        <v>0.64398366975396704</v>
      </c>
      <c r="R9" s="78">
        <f>IF(RES_hh_tes!R9=0,"",RES_hh_tes!R9/RES_hh_fec!R9)</f>
        <v>0.65249852558203081</v>
      </c>
      <c r="S9" s="78">
        <f>IF(RES_hh_tes!S9=0,"",RES_hh_tes!S9/RES_hh_fec!S9)</f>
        <v>0.6651392010313345</v>
      </c>
      <c r="T9" s="78">
        <f>IF(RES_hh_tes!T9=0,"",RES_hh_tes!T9/RES_hh_fec!T9)</f>
        <v>0.67606177586281102</v>
      </c>
      <c r="U9" s="78">
        <f>IF(RES_hh_tes!U9=0,"",RES_hh_tes!U9/RES_hh_fec!U9)</f>
        <v>0.68760782550039612</v>
      </c>
      <c r="V9" s="78">
        <f>IF(RES_hh_tes!V9=0,"",RES_hh_tes!V9/RES_hh_fec!V9)</f>
        <v>0.6983198156130298</v>
      </c>
      <c r="W9" s="78">
        <f>IF(RES_hh_tes!W9=0,"",RES_hh_tes!W9/RES_hh_fec!W9)</f>
        <v>0.71024052233872204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0.75575798869086364</v>
      </c>
      <c r="C11" s="78">
        <f>IF(RES_hh_tes!C11=0,"",RES_hh_tes!C11/RES_hh_fec!C11)</f>
        <v>0.75770433287659389</v>
      </c>
      <c r="D11" s="78">
        <f>IF(RES_hh_tes!D11=0,"",RES_hh_tes!D11/RES_hh_fec!D11)</f>
        <v>0.75949378434134285</v>
      </c>
      <c r="E11" s="78">
        <f>IF(RES_hh_tes!E11=0,"",RES_hh_tes!E11/RES_hh_fec!E11)</f>
        <v>0.7615854081550304</v>
      </c>
      <c r="F11" s="78">
        <f>IF(RES_hh_tes!F11=0,"",RES_hh_tes!F11/RES_hh_fec!F11)</f>
        <v>0.76373767055874864</v>
      </c>
      <c r="G11" s="78">
        <f>IF(RES_hh_tes!G11=0,"",RES_hh_tes!G11/RES_hh_fec!G11)</f>
        <v>0.76440653913927392</v>
      </c>
      <c r="H11" s="78">
        <f>IF(RES_hh_tes!H11=0,"",RES_hh_tes!H11/RES_hh_fec!H11)</f>
        <v>0.76488301609098208</v>
      </c>
      <c r="I11" s="78">
        <f>IF(RES_hh_tes!I11=0,"",RES_hh_tes!I11/RES_hh_fec!I11)</f>
        <v>0.76607782454594442</v>
      </c>
      <c r="J11" s="78">
        <f>IF(RES_hh_tes!J11=0,"",RES_hh_tes!J11/RES_hh_fec!J11)</f>
        <v>0.76896287253052797</v>
      </c>
      <c r="K11" s="78">
        <f>IF(RES_hh_tes!K11=0,"",RES_hh_tes!K11/RES_hh_fec!K11)</f>
        <v>0.77266215210691569</v>
      </c>
      <c r="L11" s="78">
        <f>IF(RES_hh_tes!L11=0,"",RES_hh_tes!L11/RES_hh_fec!L11)</f>
        <v>0.77731260705288563</v>
      </c>
      <c r="M11" s="78">
        <f>IF(RES_hh_tes!M11=0,"",RES_hh_tes!M11/RES_hh_fec!M11)</f>
        <v>0.78221937828001509</v>
      </c>
      <c r="N11" s="78">
        <f>IF(RES_hh_tes!N11=0,"",RES_hh_tes!N11/RES_hh_fec!N11)</f>
        <v>0.78762102622336083</v>
      </c>
      <c r="O11" s="78">
        <f>IF(RES_hh_tes!O11=0,"",RES_hh_tes!O11/RES_hh_fec!O11)</f>
        <v>0.7923408143219558</v>
      </c>
      <c r="P11" s="78">
        <f>IF(RES_hh_tes!P11=0,"",RES_hh_tes!P11/RES_hh_fec!P11)</f>
        <v>0.79278183713814554</v>
      </c>
      <c r="Q11" s="78">
        <f>IF(RES_hh_tes!Q11=0,"",RES_hh_tes!Q11/RES_hh_fec!Q11)</f>
        <v>0.79324412322422733</v>
      </c>
      <c r="R11" s="78">
        <f>IF(RES_hh_tes!R11=0,"",RES_hh_tes!R11/RES_hh_fec!R11)</f>
        <v>0.79552287688376266</v>
      </c>
      <c r="S11" s="78">
        <f>IF(RES_hh_tes!S11=0,"",RES_hh_tes!S11/RES_hh_fec!S11)</f>
        <v>0.79923285745842076</v>
      </c>
      <c r="T11" s="78">
        <f>IF(RES_hh_tes!T11=0,"",RES_hh_tes!T11/RES_hh_fec!T11)</f>
        <v>0.80240200256155014</v>
      </c>
      <c r="U11" s="78">
        <f>IF(RES_hh_tes!U11=0,"",RES_hh_tes!U11/RES_hh_fec!U11)</f>
        <v>0.80470046124642403</v>
      </c>
      <c r="V11" s="78">
        <f>IF(RES_hh_tes!V11=0,"",RES_hh_tes!V11/RES_hh_fec!V11)</f>
        <v>0.80579835183811843</v>
      </c>
      <c r="W11" s="78">
        <f>IF(RES_hh_tes!W11=0,"",RES_hh_tes!W11/RES_hh_fec!W11)</f>
        <v>0.80797153566738023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1.3069358748224236</v>
      </c>
      <c r="C12" s="78">
        <f>IF(RES_hh_tes!C12=0,"",RES_hh_tes!C12/RES_hh_fec!C12)</f>
        <v>1.3832924108038911</v>
      </c>
      <c r="D12" s="78">
        <f>IF(RES_hh_tes!D12=0,"",RES_hh_tes!D12/RES_hh_fec!D12)</f>
        <v>1.504966036357485</v>
      </c>
      <c r="E12" s="78">
        <f>IF(RES_hh_tes!E12=0,"",RES_hh_tes!E12/RES_hh_fec!E12)</f>
        <v>1.5913875400100459</v>
      </c>
      <c r="F12" s="78">
        <f>IF(RES_hh_tes!F12=0,"",RES_hh_tes!F12/RES_hh_fec!F12)</f>
        <v>1.6556683995029493</v>
      </c>
      <c r="G12" s="78">
        <f>IF(RES_hh_tes!G12=0,"",RES_hh_tes!G12/RES_hh_fec!G12)</f>
        <v>1.7148660385412959</v>
      </c>
      <c r="H12" s="78">
        <f>IF(RES_hh_tes!H12=0,"",RES_hh_tes!H12/RES_hh_fec!H12)</f>
        <v>1.7681647180429709</v>
      </c>
      <c r="I12" s="78">
        <f>IF(RES_hh_tes!I12=0,"",RES_hh_tes!I12/RES_hh_fec!I12)</f>
        <v>1.8514959713181214</v>
      </c>
      <c r="J12" s="78">
        <f>IF(RES_hh_tes!J12=0,"",RES_hh_tes!J12/RES_hh_fec!J12)</f>
        <v>1.9433626689733707</v>
      </c>
      <c r="K12" s="78">
        <f>IF(RES_hh_tes!K12=0,"",RES_hh_tes!K12/RES_hh_fec!K12)</f>
        <v>2.0486357650306104</v>
      </c>
      <c r="L12" s="78">
        <f>IF(RES_hh_tes!L12=0,"",RES_hh_tes!L12/RES_hh_fec!L12)</f>
        <v>2.1288047337811462</v>
      </c>
      <c r="M12" s="78">
        <f>IF(RES_hh_tes!M12=0,"",RES_hh_tes!M12/RES_hh_fec!M12)</f>
        <v>2.2018810167090517</v>
      </c>
      <c r="N12" s="78">
        <f>IF(RES_hh_tes!N12=0,"",RES_hh_tes!N12/RES_hh_fec!N12)</f>
        <v>2.2959283656472311</v>
      </c>
      <c r="O12" s="78">
        <f>IF(RES_hh_tes!O12=0,"",RES_hh_tes!O12/RES_hh_fec!O12)</f>
        <v>2.4063109895441674</v>
      </c>
      <c r="P12" s="78">
        <f>IF(RES_hh_tes!P12=0,"",RES_hh_tes!P12/RES_hh_fec!P12)</f>
        <v>2.5082706228900431</v>
      </c>
      <c r="Q12" s="78">
        <f>IF(RES_hh_tes!Q12=0,"",RES_hh_tes!Q12/RES_hh_fec!Q12)</f>
        <v>2.5946171514256378</v>
      </c>
      <c r="R12" s="78">
        <f>IF(RES_hh_tes!R12=0,"",RES_hh_tes!R12/RES_hh_fec!R12)</f>
        <v>2.6834340473185443</v>
      </c>
      <c r="S12" s="78">
        <f>IF(RES_hh_tes!S12=0,"",RES_hh_tes!S12/RES_hh_fec!S12)</f>
        <v>2.7916107224746165</v>
      </c>
      <c r="T12" s="78">
        <f>IF(RES_hh_tes!T12=0,"",RES_hh_tes!T12/RES_hh_fec!T12)</f>
        <v>2.9133857242025787</v>
      </c>
      <c r="U12" s="78">
        <f>IF(RES_hh_tes!U12=0,"",RES_hh_tes!U12/RES_hh_fec!U12)</f>
        <v>3.028422073605944</v>
      </c>
      <c r="V12" s="78">
        <f>IF(RES_hh_tes!V12=0,"",RES_hh_tes!V12/RES_hh_fec!V12)</f>
        <v>3.132286689730948</v>
      </c>
      <c r="W12" s="78">
        <f>IF(RES_hh_tes!W12=0,"",RES_hh_tes!W12/RES_hh_fec!W12)</f>
        <v>3.2349256359097418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0.67750533233721233</v>
      </c>
      <c r="C13" s="79">
        <f>IF(RES_hh_tes!C13=0,"",RES_hh_tes!C13/RES_hh_fec!C13)</f>
        <v>0.67977801324360154</v>
      </c>
      <c r="D13" s="79">
        <f>IF(RES_hh_tes!D13=0,"",RES_hh_tes!D13/RES_hh_fec!D13)</f>
        <v>0.68274754959649042</v>
      </c>
      <c r="E13" s="79">
        <f>IF(RES_hh_tes!E13=0,"",RES_hh_tes!E13/RES_hh_fec!E13)</f>
        <v>0.6870256720166622</v>
      </c>
      <c r="F13" s="79">
        <f>IF(RES_hh_tes!F13=0,"",RES_hh_tes!F13/RES_hh_fec!F13)</f>
        <v>0.69050457959312339</v>
      </c>
      <c r="G13" s="79">
        <f>IF(RES_hh_tes!G13=0,"",RES_hh_tes!G13/RES_hh_fec!G13)</f>
        <v>0.69384500201036681</v>
      </c>
      <c r="H13" s="79">
        <f>IF(RES_hh_tes!H13=0,"",RES_hh_tes!H13/RES_hh_fec!H13)</f>
        <v>0.69683587815783654</v>
      </c>
      <c r="I13" s="79">
        <f>IF(RES_hh_tes!I13=0,"",RES_hh_tes!I13/RES_hh_fec!I13)</f>
        <v>0.70068122456977333</v>
      </c>
      <c r="J13" s="79">
        <f>IF(RES_hh_tes!J13=0,"",RES_hh_tes!J13/RES_hh_fec!J13)</f>
        <v>0.70387050014399566</v>
      </c>
      <c r="K13" s="79">
        <f>IF(RES_hh_tes!K13=0,"",RES_hh_tes!K13/RES_hh_fec!K13)</f>
        <v>0.70808403027808897</v>
      </c>
      <c r="L13" s="79">
        <f>IF(RES_hh_tes!L13=0,"",RES_hh_tes!L13/RES_hh_fec!L13)</f>
        <v>0.71253695095267167</v>
      </c>
      <c r="M13" s="79">
        <f>IF(RES_hh_tes!M13=0,"",RES_hh_tes!M13/RES_hh_fec!M13)</f>
        <v>0.71788705711105871</v>
      </c>
      <c r="N13" s="79">
        <f>IF(RES_hh_tes!N13=0,"",RES_hh_tes!N13/RES_hh_fec!N13)</f>
        <v>0.72269148929623972</v>
      </c>
      <c r="O13" s="79">
        <f>IF(RES_hh_tes!O13=0,"",RES_hh_tes!O13/RES_hh_fec!O13)</f>
        <v>0.72760637848995036</v>
      </c>
      <c r="P13" s="79">
        <f>IF(RES_hh_tes!P13=0,"",RES_hh_tes!P13/RES_hh_fec!P13)</f>
        <v>0.72760773535251866</v>
      </c>
      <c r="Q13" s="79">
        <f>IF(RES_hh_tes!Q13=0,"",RES_hh_tes!Q13/RES_hh_fec!Q13)</f>
        <v>0.72761352436657556</v>
      </c>
      <c r="R13" s="79">
        <f>IF(RES_hh_tes!R13=0,"",RES_hh_tes!R13/RES_hh_fec!R13)</f>
        <v>0.72782391226163567</v>
      </c>
      <c r="S13" s="79">
        <f>IF(RES_hh_tes!S13=0,"",RES_hh_tes!S13/RES_hh_fec!S13)</f>
        <v>0.73839436312775752</v>
      </c>
      <c r="T13" s="79">
        <f>IF(RES_hh_tes!T13=0,"",RES_hh_tes!T13/RES_hh_fec!T13)</f>
        <v>0.75145038630850924</v>
      </c>
      <c r="U13" s="79">
        <f>IF(RES_hh_tes!U13=0,"",RES_hh_tes!U13/RES_hh_fec!U13)</f>
        <v>0.76688525436380361</v>
      </c>
      <c r="V13" s="79">
        <f>IF(RES_hh_tes!V13=0,"",RES_hh_tes!V13/RES_hh_fec!V13)</f>
        <v>0.77975588853007505</v>
      </c>
      <c r="W13" s="79">
        <f>IF(RES_hh_tes!W13=0,"",RES_hh_tes!W13/RES_hh_fec!W13)</f>
        <v>0.79166867609597136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1.7746717148656106</v>
      </c>
      <c r="C15" s="70">
        <f>IF(RES_hh_tes!C15=0,"",RES_hh_tes!C15/RES_hh_fec!C15)</f>
        <v>1.9122639819591762</v>
      </c>
      <c r="D15" s="70">
        <f>IF(RES_hh_tes!D15=0,"",RES_hh_tes!D15/RES_hh_fec!D15)</f>
        <v>2.0497427607598393</v>
      </c>
      <c r="E15" s="70">
        <f>IF(RES_hh_tes!E15=0,"",RES_hh_tes!E15/RES_hh_fec!E15)</f>
        <v>2.1707034944922805</v>
      </c>
      <c r="F15" s="70">
        <f>IF(RES_hh_tes!F15=0,"",RES_hh_tes!F15/RES_hh_fec!F15)</f>
        <v>2.2767655631629768</v>
      </c>
      <c r="G15" s="70">
        <f>IF(RES_hh_tes!G15=0,"",RES_hh_tes!G15/RES_hh_fec!G15)</f>
        <v>2.3704505897406132</v>
      </c>
      <c r="H15" s="70">
        <f>IF(RES_hh_tes!H15=0,"",RES_hh_tes!H15/RES_hh_fec!H15)</f>
        <v>2.4634533314184042</v>
      </c>
      <c r="I15" s="70">
        <f>IF(RES_hh_tes!I15=0,"",RES_hh_tes!I15/RES_hh_fec!I15)</f>
        <v>2.5267458328272641</v>
      </c>
      <c r="J15" s="70">
        <f>IF(RES_hh_tes!J15=0,"",RES_hh_tes!J15/RES_hh_fec!J15)</f>
        <v>2.5837428800349875</v>
      </c>
      <c r="K15" s="70">
        <f>IF(RES_hh_tes!K15=0,"",RES_hh_tes!K15/RES_hh_fec!K15)</f>
        <v>2.6685336455204482</v>
      </c>
      <c r="L15" s="70">
        <f>IF(RES_hh_tes!L15=0,"",RES_hh_tes!L15/RES_hh_fec!L15)</f>
        <v>2.7576047925374398</v>
      </c>
      <c r="M15" s="70">
        <f>IF(RES_hh_tes!M15=0,"",RES_hh_tes!M15/RES_hh_fec!M15)</f>
        <v>2.8554884950734531</v>
      </c>
      <c r="N15" s="70">
        <f>IF(RES_hh_tes!N15=0,"",RES_hh_tes!N15/RES_hh_fec!N15)</f>
        <v>2.9563575312010402</v>
      </c>
      <c r="O15" s="70">
        <f>IF(RES_hh_tes!O15=0,"",RES_hh_tes!O15/RES_hh_fec!O15)</f>
        <v>3.0575194190270527</v>
      </c>
      <c r="P15" s="70">
        <f>IF(RES_hh_tes!P15=0,"",RES_hh_tes!P15/RES_hh_fec!P15)</f>
        <v>3.1687093177764813</v>
      </c>
      <c r="Q15" s="70">
        <f>IF(RES_hh_tes!Q15=0,"",RES_hh_tes!Q15/RES_hh_fec!Q15)</f>
        <v>3.2715360250390679</v>
      </c>
      <c r="R15" s="70">
        <f>IF(RES_hh_tes!R15=0,"",RES_hh_tes!R15/RES_hh_fec!R15)</f>
        <v>3.3646771315092256</v>
      </c>
      <c r="S15" s="70">
        <f>IF(RES_hh_tes!S15=0,"",RES_hh_tes!S15/RES_hh_fec!S15)</f>
        <v>3.4652005095500589</v>
      </c>
      <c r="T15" s="70">
        <f>IF(RES_hh_tes!T15=0,"",RES_hh_tes!T15/RES_hh_fec!T15)</f>
        <v>3.5628916987330341</v>
      </c>
      <c r="U15" s="70">
        <f>IF(RES_hh_tes!U15=0,"",RES_hh_tes!U15/RES_hh_fec!U15)</f>
        <v>3.6577725514446517</v>
      </c>
      <c r="V15" s="70">
        <f>IF(RES_hh_tes!V15=0,"",RES_hh_tes!V15/RES_hh_fec!V15)</f>
        <v>3.7451597264698058</v>
      </c>
      <c r="W15" s="70">
        <f>IF(RES_hh_tes!W15=0,"",RES_hh_tes!W15/RES_hh_fec!W15)</f>
        <v>3.8247992230498533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1.7746717148656106</v>
      </c>
      <c r="C16" s="78">
        <f>IF(RES_hh_tes!C16=0,"",RES_hh_tes!C16/RES_hh_fec!C16)</f>
        <v>1.9122639819591762</v>
      </c>
      <c r="D16" s="78">
        <f>IF(RES_hh_tes!D16=0,"",RES_hh_tes!D16/RES_hh_fec!D16)</f>
        <v>2.0497427607598393</v>
      </c>
      <c r="E16" s="78">
        <f>IF(RES_hh_tes!E16=0,"",RES_hh_tes!E16/RES_hh_fec!E16)</f>
        <v>2.1707034944922805</v>
      </c>
      <c r="F16" s="78">
        <f>IF(RES_hh_tes!F16=0,"",RES_hh_tes!F16/RES_hh_fec!F16)</f>
        <v>2.2767655631629768</v>
      </c>
      <c r="G16" s="78">
        <f>IF(RES_hh_tes!G16=0,"",RES_hh_tes!G16/RES_hh_fec!G16)</f>
        <v>2.3704505897406132</v>
      </c>
      <c r="H16" s="78">
        <f>IF(RES_hh_tes!H16=0,"",RES_hh_tes!H16/RES_hh_fec!H16)</f>
        <v>2.4634533314184042</v>
      </c>
      <c r="I16" s="78">
        <f>IF(RES_hh_tes!I16=0,"",RES_hh_tes!I16/RES_hh_fec!I16)</f>
        <v>2.5267458328272641</v>
      </c>
      <c r="J16" s="78">
        <f>IF(RES_hh_tes!J16=0,"",RES_hh_tes!J16/RES_hh_fec!J16)</f>
        <v>2.5837428800349875</v>
      </c>
      <c r="K16" s="78">
        <f>IF(RES_hh_tes!K16=0,"",RES_hh_tes!K16/RES_hh_fec!K16)</f>
        <v>2.6685336455204482</v>
      </c>
      <c r="L16" s="78">
        <f>IF(RES_hh_tes!L16=0,"",RES_hh_tes!L16/RES_hh_fec!L16)</f>
        <v>2.7576047925374398</v>
      </c>
      <c r="M16" s="78">
        <f>IF(RES_hh_tes!M16=0,"",RES_hh_tes!M16/RES_hh_fec!M16)</f>
        <v>2.8554884950734531</v>
      </c>
      <c r="N16" s="78">
        <f>IF(RES_hh_tes!N16=0,"",RES_hh_tes!N16/RES_hh_fec!N16)</f>
        <v>2.9563575312010402</v>
      </c>
      <c r="O16" s="78">
        <f>IF(RES_hh_tes!O16=0,"",RES_hh_tes!O16/RES_hh_fec!O16)</f>
        <v>3.0575194190270527</v>
      </c>
      <c r="P16" s="78">
        <f>IF(RES_hh_tes!P16=0,"",RES_hh_tes!P16/RES_hh_fec!P16)</f>
        <v>3.1687093177764813</v>
      </c>
      <c r="Q16" s="78">
        <f>IF(RES_hh_tes!Q16=0,"",RES_hh_tes!Q16/RES_hh_fec!Q16)</f>
        <v>3.2715360250390679</v>
      </c>
      <c r="R16" s="78">
        <f>IF(RES_hh_tes!R16=0,"",RES_hh_tes!R16/RES_hh_fec!R16)</f>
        <v>3.3646771315092256</v>
      </c>
      <c r="S16" s="78">
        <f>IF(RES_hh_tes!S16=0,"",RES_hh_tes!S16/RES_hh_fec!S16)</f>
        <v>3.4652005095500589</v>
      </c>
      <c r="T16" s="78">
        <f>IF(RES_hh_tes!T16=0,"",RES_hh_tes!T16/RES_hh_fec!T16)</f>
        <v>3.5628916987330341</v>
      </c>
      <c r="U16" s="78">
        <f>IF(RES_hh_tes!U16=0,"",RES_hh_tes!U16/RES_hh_fec!U16)</f>
        <v>3.6577725514446517</v>
      </c>
      <c r="V16" s="78">
        <f>IF(RES_hh_tes!V16=0,"",RES_hh_tes!V16/RES_hh_fec!V16)</f>
        <v>3.7451597264698058</v>
      </c>
      <c r="W16" s="78">
        <f>IF(RES_hh_tes!W16=0,"",RES_hh_tes!W16/RES_hh_fec!W16)</f>
        <v>3.8247992230498533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0.56362450945987996</v>
      </c>
      <c r="C17" s="70">
        <f>IF(RES_hh_tes!C17=0,"",RES_hh_tes!C17/RES_hh_fec!C17)</f>
        <v>0.56749939043040887</v>
      </c>
      <c r="D17" s="70">
        <f>IF(RES_hh_tes!D17=0,"",RES_hh_tes!D17/RES_hh_fec!D17)</f>
        <v>0.57204645987448655</v>
      </c>
      <c r="E17" s="70">
        <f>IF(RES_hh_tes!E17=0,"",RES_hh_tes!E17/RES_hh_fec!E17)</f>
        <v>0.57731728399168214</v>
      </c>
      <c r="F17" s="70">
        <f>IF(RES_hh_tes!F17=0,"",RES_hh_tes!F17/RES_hh_fec!F17)</f>
        <v>0.58267551264890205</v>
      </c>
      <c r="G17" s="70">
        <f>IF(RES_hh_tes!G17=0,"",RES_hh_tes!G17/RES_hh_fec!G17)</f>
        <v>0.58918883245032072</v>
      </c>
      <c r="H17" s="70">
        <f>IF(RES_hh_tes!H17=0,"",RES_hh_tes!H17/RES_hh_fec!H17)</f>
        <v>0.5958007772972449</v>
      </c>
      <c r="I17" s="70">
        <f>IF(RES_hh_tes!I17=0,"",RES_hh_tes!I17/RES_hh_fec!I17)</f>
        <v>0.60121356863608488</v>
      </c>
      <c r="J17" s="70">
        <f>IF(RES_hh_tes!J17=0,"",RES_hh_tes!J17/RES_hh_fec!J17)</f>
        <v>0.60742251237215994</v>
      </c>
      <c r="K17" s="70">
        <f>IF(RES_hh_tes!K17=0,"",RES_hh_tes!K17/RES_hh_fec!K17)</f>
        <v>0.61448544547433193</v>
      </c>
      <c r="L17" s="70">
        <f>IF(RES_hh_tes!L17=0,"",RES_hh_tes!L17/RES_hh_fec!L17)</f>
        <v>0.62357472123043356</v>
      </c>
      <c r="M17" s="70">
        <f>IF(RES_hh_tes!M17=0,"",RES_hh_tes!M17/RES_hh_fec!M17)</f>
        <v>0.63926905133138801</v>
      </c>
      <c r="N17" s="70">
        <f>IF(RES_hh_tes!N17=0,"",RES_hh_tes!N17/RES_hh_fec!N17)</f>
        <v>0.65635962062293352</v>
      </c>
      <c r="O17" s="70">
        <f>IF(RES_hh_tes!O17=0,"",RES_hh_tes!O17/RES_hh_fec!O17)</f>
        <v>0.67172979042360881</v>
      </c>
      <c r="P17" s="70">
        <f>IF(RES_hh_tes!P17=0,"",RES_hh_tes!P17/RES_hh_fec!P17)</f>
        <v>0.685751865606678</v>
      </c>
      <c r="Q17" s="70">
        <f>IF(RES_hh_tes!Q17=0,"",RES_hh_tes!Q17/RES_hh_fec!Q17)</f>
        <v>0.69970960495491585</v>
      </c>
      <c r="R17" s="70">
        <f>IF(RES_hh_tes!R17=0,"",RES_hh_tes!R17/RES_hh_fec!R17)</f>
        <v>0.71319440633518716</v>
      </c>
      <c r="S17" s="70">
        <f>IF(RES_hh_tes!S17=0,"",RES_hh_tes!S17/RES_hh_fec!S17)</f>
        <v>0.7292156898872082</v>
      </c>
      <c r="T17" s="70">
        <f>IF(RES_hh_tes!T17=0,"",RES_hh_tes!T17/RES_hh_fec!T17)</f>
        <v>0.74605034973325102</v>
      </c>
      <c r="U17" s="70">
        <f>IF(RES_hh_tes!U17=0,"",RES_hh_tes!U17/RES_hh_fec!U17)</f>
        <v>0.76295249763145401</v>
      </c>
      <c r="V17" s="70">
        <f>IF(RES_hh_tes!V17=0,"",RES_hh_tes!V17/RES_hh_fec!V17)</f>
        <v>0.77493217070421072</v>
      </c>
      <c r="W17" s="70">
        <f>IF(RES_hh_tes!W17=0,"",RES_hh_tes!W17/RES_hh_fec!W17)</f>
        <v>0.79321915165651802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0.56505110045690443</v>
      </c>
      <c r="C19" s="78">
        <f>IF(RES_hh_tes!C19=0,"",RES_hh_tes!C19/RES_hh_fec!C19)</f>
        <v>0.56805941034340302</v>
      </c>
      <c r="D19" s="78">
        <f>IF(RES_hh_tes!D19=0,"",RES_hh_tes!D19/RES_hh_fec!D19)</f>
        <v>0.57126725575360948</v>
      </c>
      <c r="E19" s="78">
        <f>IF(RES_hh_tes!E19=0,"",RES_hh_tes!E19/RES_hh_fec!E19)</f>
        <v>0.57482654288275181</v>
      </c>
      <c r="F19" s="78">
        <f>IF(RES_hh_tes!F19=0,"",RES_hh_tes!F19/RES_hh_fec!F19)</f>
        <v>0.57860832323367339</v>
      </c>
      <c r="G19" s="78">
        <f>IF(RES_hh_tes!G19=0,"",RES_hh_tes!G19/RES_hh_fec!G19)</f>
        <v>0.58279438099576519</v>
      </c>
      <c r="H19" s="78">
        <f>IF(RES_hh_tes!H19=0,"",RES_hh_tes!H19/RES_hh_fec!H19)</f>
        <v>0.58774410803741317</v>
      </c>
      <c r="I19" s="78">
        <f>IF(RES_hh_tes!I19=0,"",RES_hh_tes!I19/RES_hh_fec!I19)</f>
        <v>0.59048169023325148</v>
      </c>
      <c r="J19" s="78">
        <f>IF(RES_hh_tes!J19=0,"",RES_hh_tes!J19/RES_hh_fec!J19)</f>
        <v>0.59200359624310062</v>
      </c>
      <c r="K19" s="78">
        <f>IF(RES_hh_tes!K19=0,"",RES_hh_tes!K19/RES_hh_fec!K19)</f>
        <v>0.59449402145127306</v>
      </c>
      <c r="L19" s="78">
        <f>IF(RES_hh_tes!L19=0,"",RES_hh_tes!L19/RES_hh_fec!L19)</f>
        <v>0.59717323282026413</v>
      </c>
      <c r="M19" s="78">
        <f>IF(RES_hh_tes!M19=0,"",RES_hh_tes!M19/RES_hh_fec!M19)</f>
        <v>0.60151065040565921</v>
      </c>
      <c r="N19" s="78">
        <f>IF(RES_hh_tes!N19=0,"",RES_hh_tes!N19/RES_hh_fec!N19)</f>
        <v>0.60816907173665291</v>
      </c>
      <c r="O19" s="78">
        <f>IF(RES_hh_tes!O19=0,"",RES_hh_tes!O19/RES_hh_fec!O19)</f>
        <v>0.61800377021766906</v>
      </c>
      <c r="P19" s="78">
        <f>IF(RES_hh_tes!P19=0,"",RES_hh_tes!P19/RES_hh_fec!P19)</f>
        <v>0.62967038465626601</v>
      </c>
      <c r="Q19" s="78">
        <f>IF(RES_hh_tes!Q19=0,"",RES_hh_tes!Q19/RES_hh_fec!Q19)</f>
        <v>0.64341492208306195</v>
      </c>
      <c r="R19" s="78">
        <f>IF(RES_hh_tes!R19=0,"",RES_hh_tes!R19/RES_hh_fec!R19)</f>
        <v>0.65947694706800031</v>
      </c>
      <c r="S19" s="78">
        <f>IF(RES_hh_tes!S19=0,"",RES_hh_tes!S19/RES_hh_fec!S19)</f>
        <v>0.6795468636084806</v>
      </c>
      <c r="T19" s="78">
        <f>IF(RES_hh_tes!T19=0,"",RES_hh_tes!T19/RES_hh_fec!T19)</f>
        <v>0.69866306661007638</v>
      </c>
      <c r="U19" s="78">
        <f>IF(RES_hh_tes!U19=0,"",RES_hh_tes!U19/RES_hh_fec!U19)</f>
        <v>0.72051117166584844</v>
      </c>
      <c r="V19" s="78">
        <f>IF(RES_hh_tes!V19=0,"",RES_hh_tes!V19/RES_hh_fec!V19)</f>
        <v>0.73841854510091698</v>
      </c>
      <c r="W19" s="78">
        <f>IF(RES_hh_tes!W19=0,"",RES_hh_tes!W19/RES_hh_fec!W19)</f>
        <v>0.75348566672357564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0.50922023476552658</v>
      </c>
      <c r="C20" s="78">
        <f>IF(RES_hh_tes!C20=0,"",RES_hh_tes!C20/RES_hh_fec!C20)</f>
        <v>0.50922819201276026</v>
      </c>
      <c r="D20" s="78">
        <f>IF(RES_hh_tes!D20=0,"",RES_hh_tes!D20/RES_hh_fec!D20)</f>
        <v>0.50999705921978766</v>
      </c>
      <c r="E20" s="78">
        <f>IF(RES_hh_tes!E20=0,"",RES_hh_tes!E20/RES_hh_fec!E20)</f>
        <v>0.51016825256325815</v>
      </c>
      <c r="F20" s="78">
        <f>IF(RES_hh_tes!F20=0,"",RES_hh_tes!F20/RES_hh_fec!F20)</f>
        <v>0.51112132933029297</v>
      </c>
      <c r="G20" s="78">
        <f>IF(RES_hh_tes!G20=0,"",RES_hh_tes!G20/RES_hh_fec!G20)</f>
        <v>0.51512120799726158</v>
      </c>
      <c r="H20" s="78">
        <f>IF(RES_hh_tes!H20=0,"",RES_hh_tes!H20/RES_hh_fec!H20)</f>
        <v>0.52086214586206869</v>
      </c>
      <c r="I20" s="78">
        <f>IF(RES_hh_tes!I20=0,"",RES_hh_tes!I20/RES_hh_fec!I20)</f>
        <v>0.52665446449238607</v>
      </c>
      <c r="J20" s="78">
        <f>IF(RES_hh_tes!J20=0,"",RES_hh_tes!J20/RES_hh_fec!J20)</f>
        <v>0.53219586814472308</v>
      </c>
      <c r="K20" s="78">
        <f>IF(RES_hh_tes!K20=0,"",RES_hh_tes!K20/RES_hh_fec!K20)</f>
        <v>0.53713282494450143</v>
      </c>
      <c r="L20" s="78">
        <f>IF(RES_hh_tes!L20=0,"",RES_hh_tes!L20/RES_hh_fec!L20)</f>
        <v>0.54153816134071364</v>
      </c>
      <c r="M20" s="78">
        <f>IF(RES_hh_tes!M20=0,"",RES_hh_tes!M20/RES_hh_fec!M20)</f>
        <v>0.54373260978825833</v>
      </c>
      <c r="N20" s="78">
        <f>IF(RES_hh_tes!N20=0,"",RES_hh_tes!N20/RES_hh_fec!N20)</f>
        <v>0.54559464366923094</v>
      </c>
      <c r="O20" s="78">
        <f>IF(RES_hh_tes!O20=0,"",RES_hh_tes!O20/RES_hh_fec!O20)</f>
        <v>0.55258631953784709</v>
      </c>
      <c r="P20" s="78">
        <f>IF(RES_hh_tes!P20=0,"",RES_hh_tes!P20/RES_hh_fec!P20)</f>
        <v>0.56095038152830368</v>
      </c>
      <c r="Q20" s="78">
        <f>IF(RES_hh_tes!Q20=0,"",RES_hh_tes!Q20/RES_hh_fec!Q20)</f>
        <v>0.56672049470768227</v>
      </c>
      <c r="R20" s="78">
        <f>IF(RES_hh_tes!R20=0,"",RES_hh_tes!R20/RES_hh_fec!R20)</f>
        <v>0.56940129338514989</v>
      </c>
      <c r="S20" s="78">
        <f>IF(RES_hh_tes!S20=0,"",RES_hh_tes!S20/RES_hh_fec!S20)</f>
        <v>0.57528227173291635</v>
      </c>
      <c r="T20" s="78">
        <f>IF(RES_hh_tes!T20=0,"",RES_hh_tes!T20/RES_hh_fec!T20)</f>
        <v>0.57929233648857315</v>
      </c>
      <c r="U20" s="78">
        <f>IF(RES_hh_tes!U20=0,"",RES_hh_tes!U20/RES_hh_fec!U20)</f>
        <v>0.58895502514796072</v>
      </c>
      <c r="V20" s="78">
        <f>IF(RES_hh_tes!V20=0,"",RES_hh_tes!V20/RES_hh_fec!V20)</f>
        <v>0.60264999667087082</v>
      </c>
      <c r="W20" s="78">
        <f>IF(RES_hh_tes!W20=0,"",RES_hh_tes!W20/RES_hh_fec!W20)</f>
        <v>0.62636634916856881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0.52687983714356834</v>
      </c>
      <c r="C21" s="78">
        <f>IF(RES_hh_tes!C21=0,"",RES_hh_tes!C21/RES_hh_fec!C21)</f>
        <v>0.53658821534902978</v>
      </c>
      <c r="D21" s="78">
        <f>IF(RES_hh_tes!D21=0,"",RES_hh_tes!D21/RES_hh_fec!D21)</f>
        <v>0.54596878931706894</v>
      </c>
      <c r="E21" s="78">
        <f>IF(RES_hh_tes!E21=0,"",RES_hh_tes!E21/RES_hh_fec!E21)</f>
        <v>0.55363877456167021</v>
      </c>
      <c r="F21" s="78">
        <f>IF(RES_hh_tes!F21=0,"",RES_hh_tes!F21/RES_hh_fec!F21)</f>
        <v>0.56107861276881066</v>
      </c>
      <c r="G21" s="78">
        <f>IF(RES_hh_tes!G21=0,"",RES_hh_tes!G21/RES_hh_fec!G21)</f>
        <v>0.56792743181326732</v>
      </c>
      <c r="H21" s="78">
        <f>IF(RES_hh_tes!H21=0,"",RES_hh_tes!H21/RES_hh_fec!H21)</f>
        <v>0.57433679967768425</v>
      </c>
      <c r="I21" s="78">
        <f>IF(RES_hh_tes!I21=0,"",RES_hh_tes!I21/RES_hh_fec!I21)</f>
        <v>0.58091270804129325</v>
      </c>
      <c r="J21" s="78">
        <f>IF(RES_hh_tes!J21=0,"",RES_hh_tes!J21/RES_hh_fec!J21)</f>
        <v>0.58882999935306524</v>
      </c>
      <c r="K21" s="78">
        <f>IF(RES_hh_tes!K21=0,"",RES_hh_tes!K21/RES_hh_fec!K21)</f>
        <v>0.5971952158325643</v>
      </c>
      <c r="L21" s="78">
        <f>IF(RES_hh_tes!L21=0,"",RES_hh_tes!L21/RES_hh_fec!L21)</f>
        <v>0.60587777275150079</v>
      </c>
      <c r="M21" s="78">
        <f>IF(RES_hh_tes!M21=0,"",RES_hh_tes!M21/RES_hh_fec!M21)</f>
        <v>0.61203817308737296</v>
      </c>
      <c r="N21" s="78">
        <f>IF(RES_hh_tes!N21=0,"",RES_hh_tes!N21/RES_hh_fec!N21)</f>
        <v>0.61866147109625735</v>
      </c>
      <c r="O21" s="78">
        <f>IF(RES_hh_tes!O21=0,"",RES_hh_tes!O21/RES_hh_fec!O21)</f>
        <v>0.62464957362316664</v>
      </c>
      <c r="P21" s="78">
        <f>IF(RES_hh_tes!P21=0,"",RES_hh_tes!P21/RES_hh_fec!P21)</f>
        <v>0.63006817108849644</v>
      </c>
      <c r="Q21" s="78">
        <f>IF(RES_hh_tes!Q21=0,"",RES_hh_tes!Q21/RES_hh_fec!Q21)</f>
        <v>0.63769813290566291</v>
      </c>
      <c r="R21" s="78">
        <f>IF(RES_hh_tes!R21=0,"",RES_hh_tes!R21/RES_hh_fec!R21)</f>
        <v>0.64687575265396968</v>
      </c>
      <c r="S21" s="78">
        <f>IF(RES_hh_tes!S21=0,"",RES_hh_tes!S21/RES_hh_fec!S21)</f>
        <v>0.66220683607582076</v>
      </c>
      <c r="T21" s="78">
        <f>IF(RES_hh_tes!T21=0,"",RES_hh_tes!T21/RES_hh_fec!T21)</f>
        <v>0.67869230994788088</v>
      </c>
      <c r="U21" s="78">
        <f>IF(RES_hh_tes!U21=0,"",RES_hh_tes!U21/RES_hh_fec!U21)</f>
        <v>0.6953224606132189</v>
      </c>
      <c r="V21" s="78">
        <f>IF(RES_hh_tes!V21=0,"",RES_hh_tes!V21/RES_hh_fec!V21)</f>
        <v>0.71051079518832316</v>
      </c>
      <c r="W21" s="78">
        <f>IF(RES_hh_tes!W21=0,"",RES_hh_tes!W21/RES_hh_fec!W21)</f>
        <v>0.72387959672424262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0.47469090884444581</v>
      </c>
      <c r="C22" s="78">
        <f>IF(RES_hh_tes!C22=0,"",RES_hh_tes!C22/RES_hh_fec!C22)</f>
        <v>0.48463225232150481</v>
      </c>
      <c r="D22" s="78">
        <f>IF(RES_hh_tes!D22=0,"",RES_hh_tes!D22/RES_hh_fec!D22)</f>
        <v>0.49391011684809671</v>
      </c>
      <c r="E22" s="78">
        <f>IF(RES_hh_tes!E22=0,"",RES_hh_tes!E22/RES_hh_fec!E22)</f>
        <v>0.50407125015281073</v>
      </c>
      <c r="F22" s="78">
        <f>IF(RES_hh_tes!F22=0,"",RES_hh_tes!F22/RES_hh_fec!F22)</f>
        <v>0.51779898689496595</v>
      </c>
      <c r="G22" s="78">
        <f>IF(RES_hh_tes!G22=0,"",RES_hh_tes!G22/RES_hh_fec!G22)</f>
        <v>0.53400369587526764</v>
      </c>
      <c r="H22" s="78">
        <f>IF(RES_hh_tes!H22=0,"",RES_hh_tes!H22/RES_hh_fec!H22)</f>
        <v>0.55192336405995313</v>
      </c>
      <c r="I22" s="78">
        <f>IF(RES_hh_tes!I22=0,"",RES_hh_tes!I22/RES_hh_fec!I22)</f>
        <v>0.56812607496772294</v>
      </c>
      <c r="J22" s="78">
        <f>IF(RES_hh_tes!J22=0,"",RES_hh_tes!J22/RES_hh_fec!J22)</f>
        <v>0.58912201215714932</v>
      </c>
      <c r="K22" s="78">
        <f>IF(RES_hh_tes!K22=0,"",RES_hh_tes!K22/RES_hh_fec!K22)</f>
        <v>0.60569299841178381</v>
      </c>
      <c r="L22" s="78">
        <f>IF(RES_hh_tes!L22=0,"",RES_hh_tes!L22/RES_hh_fec!L22)</f>
        <v>0.62733604491597716</v>
      </c>
      <c r="M22" s="78">
        <f>IF(RES_hh_tes!M22=0,"",RES_hh_tes!M22/RES_hh_fec!M22)</f>
        <v>0.66075387238649519</v>
      </c>
      <c r="N22" s="78">
        <f>IF(RES_hh_tes!N22=0,"",RES_hh_tes!N22/RES_hh_fec!N22)</f>
        <v>0.69992101231537229</v>
      </c>
      <c r="O22" s="78">
        <f>IF(RES_hh_tes!O22=0,"",RES_hh_tes!O22/RES_hh_fec!O22)</f>
        <v>0.73077141184179906</v>
      </c>
      <c r="P22" s="78">
        <f>IF(RES_hh_tes!P22=0,"",RES_hh_tes!P22/RES_hh_fec!P22)</f>
        <v>0.73386403311221227</v>
      </c>
      <c r="Q22" s="78">
        <f>IF(RES_hh_tes!Q22=0,"",RES_hh_tes!Q22/RES_hh_fec!Q22)</f>
        <v>0.73677185913379595</v>
      </c>
      <c r="R22" s="78">
        <f>IF(RES_hh_tes!R22=0,"",RES_hh_tes!R22/RES_hh_fec!R22)</f>
        <v>0.74083016417409364</v>
      </c>
      <c r="S22" s="78">
        <f>IF(RES_hh_tes!S22=0,"",RES_hh_tes!S22/RES_hh_fec!S22)</f>
        <v>0.74972270034135868</v>
      </c>
      <c r="T22" s="78">
        <f>IF(RES_hh_tes!T22=0,"",RES_hh_tes!T22/RES_hh_fec!T22)</f>
        <v>0.75776368490091328</v>
      </c>
      <c r="U22" s="78">
        <f>IF(RES_hh_tes!U22=0,"",RES_hh_tes!U22/RES_hh_fec!U22)</f>
        <v>0.76760924799028341</v>
      </c>
      <c r="V22" s="78">
        <f>IF(RES_hh_tes!V22=0,"",RES_hh_tes!V22/RES_hh_fec!V22)</f>
        <v>0.77951634164340433</v>
      </c>
      <c r="W22" s="78">
        <f>IF(RES_hh_tes!W22=0,"",RES_hh_tes!W22/RES_hh_fec!W22)</f>
        <v>0.79434587744777663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0.6330433007083166</v>
      </c>
      <c r="C25" s="79">
        <f>IF(RES_hh_tes!C25=0,"",RES_hh_tes!C25/RES_hh_fec!C25)</f>
        <v>0.63730373774725579</v>
      </c>
      <c r="D25" s="79">
        <f>IF(RES_hh_tes!D25=0,"",RES_hh_tes!D25/RES_hh_fec!D25)</f>
        <v>0.6418109802371349</v>
      </c>
      <c r="E25" s="79">
        <f>IF(RES_hh_tes!E25=0,"",RES_hh_tes!E25/RES_hh_fec!E25)</f>
        <v>0.64535262968338503</v>
      </c>
      <c r="F25" s="79">
        <f>IF(RES_hh_tes!F25=0,"",RES_hh_tes!F25/RES_hh_fec!F25)</f>
        <v>0.64967898267724811</v>
      </c>
      <c r="G25" s="79">
        <f>IF(RES_hh_tes!G25=0,"",RES_hh_tes!G25/RES_hh_fec!G25)</f>
        <v>0.65381459475766768</v>
      </c>
      <c r="H25" s="79">
        <f>IF(RES_hh_tes!H25=0,"",RES_hh_tes!H25/RES_hh_fec!H25)</f>
        <v>0.65825421716834132</v>
      </c>
      <c r="I25" s="79">
        <f>IF(RES_hh_tes!I25=0,"",RES_hh_tes!I25/RES_hh_fec!I25)</f>
        <v>0.66043408847873841</v>
      </c>
      <c r="J25" s="79">
        <f>IF(RES_hh_tes!J25=0,"",RES_hh_tes!J25/RES_hh_fec!J25)</f>
        <v>0.66136328632573382</v>
      </c>
      <c r="K25" s="79">
        <f>IF(RES_hh_tes!K25=0,"",RES_hh_tes!K25/RES_hh_fec!K25)</f>
        <v>0.66282683342795767</v>
      </c>
      <c r="L25" s="79">
        <f>IF(RES_hh_tes!L25=0,"",RES_hh_tes!L25/RES_hh_fec!L25)</f>
        <v>0.66379527306713726</v>
      </c>
      <c r="M25" s="79">
        <f>IF(RES_hh_tes!M25=0,"",RES_hh_tes!M25/RES_hh_fec!M25)</f>
        <v>0.66583649997231409</v>
      </c>
      <c r="N25" s="79">
        <f>IF(RES_hh_tes!N25=0,"",RES_hh_tes!N25/RES_hh_fec!N25)</f>
        <v>0.66863323612741488</v>
      </c>
      <c r="O25" s="79">
        <f>IF(RES_hh_tes!O25=0,"",RES_hh_tes!O25/RES_hh_fec!O25)</f>
        <v>0.67337665578290518</v>
      </c>
      <c r="P25" s="79">
        <f>IF(RES_hh_tes!P25=0,"",RES_hh_tes!P25/RES_hh_fec!P25)</f>
        <v>0.67890089779787888</v>
      </c>
      <c r="Q25" s="79">
        <f>IF(RES_hh_tes!Q25=0,"",RES_hh_tes!Q25/RES_hh_fec!Q25)</f>
        <v>0.68621042056370796</v>
      </c>
      <c r="R25" s="79">
        <f>IF(RES_hh_tes!R25=0,"",RES_hh_tes!R25/RES_hh_fec!R25)</f>
        <v>0.69369911339394474</v>
      </c>
      <c r="S25" s="79">
        <f>IF(RES_hh_tes!S25=0,"",RES_hh_tes!S25/RES_hh_fec!S25)</f>
        <v>0.70049388467450147</v>
      </c>
      <c r="T25" s="79">
        <f>IF(RES_hh_tes!T25=0,"",RES_hh_tes!T25/RES_hh_fec!T25)</f>
        <v>0.71268653195453158</v>
      </c>
      <c r="U25" s="79">
        <f>IF(RES_hh_tes!U25=0,"",RES_hh_tes!U25/RES_hh_fec!U25)</f>
        <v>0.72142029323643975</v>
      </c>
      <c r="V25" s="79">
        <f>IF(RES_hh_tes!V25=0,"",RES_hh_tes!V25/RES_hh_fec!V25)</f>
        <v>0.73168750835614127</v>
      </c>
      <c r="W25" s="79">
        <f>IF(RES_hh_tes!W25=0,"",RES_hh_tes!W25/RES_hh_fec!W25)</f>
        <v>0.73987606957277974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0.99999999999999967</v>
      </c>
      <c r="D26" s="81">
        <f>IF(RES_hh_tes!D26=0,"",RES_hh_tes!D26/RES_hh_fec!D26)</f>
        <v>0.99999999999999944</v>
      </c>
      <c r="E26" s="81">
        <f>IF(RES_hh_tes!E26=0,"",RES_hh_tes!E26/RES_hh_fec!E26)</f>
        <v>0.99999999999999856</v>
      </c>
      <c r="F26" s="81">
        <f>IF(RES_hh_tes!F26=0,"",RES_hh_tes!F26/RES_hh_fec!F26)</f>
        <v>0.99999999999999944</v>
      </c>
      <c r="G26" s="81">
        <f>IF(RES_hh_tes!G26=0,"",RES_hh_tes!G26/RES_hh_fec!G26)</f>
        <v>1.0000000000000009</v>
      </c>
      <c r="H26" s="81">
        <f>IF(RES_hh_tes!H26=0,"",RES_hh_tes!H26/RES_hh_fec!H26)</f>
        <v>0.99999999999999933</v>
      </c>
      <c r="I26" s="81">
        <f>IF(RES_hh_tes!I26=0,"",RES_hh_tes!I26/RES_hh_fec!I26)</f>
        <v>0.99999999999999967</v>
      </c>
      <c r="J26" s="81">
        <f>IF(RES_hh_tes!J26=0,"",RES_hh_tes!J26/RES_hh_fec!J26)</f>
        <v>1.0000000000000013</v>
      </c>
      <c r="K26" s="81">
        <f>IF(RES_hh_tes!K26=0,"",RES_hh_tes!K26/RES_hh_fec!K26)</f>
        <v>1.0000000000000011</v>
      </c>
      <c r="L26" s="81">
        <f>IF(RES_hh_tes!L26=0,"",RES_hh_tes!L26/RES_hh_fec!L26)</f>
        <v>1.0000000000000027</v>
      </c>
      <c r="M26" s="81">
        <f>IF(RES_hh_tes!M26=0,"",RES_hh_tes!M26/RES_hh_fec!M26)</f>
        <v>0.99999999999999956</v>
      </c>
      <c r="N26" s="81">
        <f>IF(RES_hh_tes!N26=0,"",RES_hh_tes!N26/RES_hh_fec!N26)</f>
        <v>1</v>
      </c>
      <c r="O26" s="81">
        <f>IF(RES_hh_tes!O26=0,"",RES_hh_tes!O26/RES_hh_fec!O26)</f>
        <v>1.0000000000000042</v>
      </c>
      <c r="P26" s="81">
        <f>IF(RES_hh_tes!P26=0,"",RES_hh_tes!P26/RES_hh_fec!P26)</f>
        <v>0.99999999999999312</v>
      </c>
      <c r="Q26" s="81">
        <f>IF(RES_hh_tes!Q26=0,"",RES_hh_tes!Q26/RES_hh_fec!Q26)</f>
        <v>0.99999999999999989</v>
      </c>
      <c r="R26" s="81">
        <f>IF(RES_hh_tes!R26=0,"",RES_hh_tes!R26/RES_hh_fec!R26)</f>
        <v>0.99999999999999833</v>
      </c>
      <c r="S26" s="81">
        <f>IF(RES_hh_tes!S26=0,"",RES_hh_tes!S26/RES_hh_fec!S26)</f>
        <v>1</v>
      </c>
      <c r="T26" s="81">
        <f>IF(RES_hh_tes!T26=0,"",RES_hh_tes!T26/RES_hh_fec!T26)</f>
        <v>1.0000000000000002</v>
      </c>
      <c r="U26" s="81">
        <f>IF(RES_hh_tes!U26=0,"",RES_hh_tes!U26/RES_hh_fec!U26)</f>
        <v>1.0000000000000027</v>
      </c>
      <c r="V26" s="81">
        <f>IF(RES_hh_tes!V26=0,"",RES_hh_tes!V26/RES_hh_fec!V26)</f>
        <v>0.99999999999999789</v>
      </c>
      <c r="W26" s="81">
        <f>IF(RES_hh_tes!W26=0,"",RES_hh_tes!W26/RES_hh_fec!W26)</f>
        <v>0.99999999999999578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0.60135694668503081</v>
      </c>
      <c r="C27" s="70">
        <f>IF(RES_hh_tes!C27=0,"",RES_hh_tes!C27/RES_hh_fec!C27)</f>
        <v>0.60540219127073858</v>
      </c>
      <c r="D27" s="70">
        <f>IF(RES_hh_tes!D27=0,"",RES_hh_tes!D27/RES_hh_fec!D27)</f>
        <v>0.60898508578009047</v>
      </c>
      <c r="E27" s="70">
        <f>IF(RES_hh_tes!E27=0,"",RES_hh_tes!E27/RES_hh_fec!E27)</f>
        <v>0.60512530239108153</v>
      </c>
      <c r="F27" s="70">
        <f>IF(RES_hh_tes!F27=0,"",RES_hh_tes!F27/RES_hh_fec!F27)</f>
        <v>0.61019939331533257</v>
      </c>
      <c r="G27" s="70">
        <f>IF(RES_hh_tes!G27=0,"",RES_hh_tes!G27/RES_hh_fec!G27)</f>
        <v>0.61893977032429781</v>
      </c>
      <c r="H27" s="70">
        <f>IF(RES_hh_tes!H27=0,"",RES_hh_tes!H27/RES_hh_fec!H27)</f>
        <v>0.6228148609218167</v>
      </c>
      <c r="I27" s="70">
        <f>IF(RES_hh_tes!I27=0,"",RES_hh_tes!I27/RES_hh_fec!I27)</f>
        <v>0.62800568196374784</v>
      </c>
      <c r="J27" s="70">
        <f>IF(RES_hh_tes!J27=0,"",RES_hh_tes!J27/RES_hh_fec!J27)</f>
        <v>0.62207521853818248</v>
      </c>
      <c r="K27" s="70">
        <f>IF(RES_hh_tes!K27=0,"",RES_hh_tes!K27/RES_hh_fec!K27)</f>
        <v>0.6227192802753837</v>
      </c>
      <c r="L27" s="70">
        <f>IF(RES_hh_tes!L27=0,"",RES_hh_tes!L27/RES_hh_fec!L27)</f>
        <v>0.63587418326693301</v>
      </c>
      <c r="M27" s="70">
        <f>IF(RES_hh_tes!M27=0,"",RES_hh_tes!M27/RES_hh_fec!M27)</f>
        <v>0.6282139285917413</v>
      </c>
      <c r="N27" s="70">
        <f>IF(RES_hh_tes!N27=0,"",RES_hh_tes!N27/RES_hh_fec!N27)</f>
        <v>0.61729865876465406</v>
      </c>
      <c r="O27" s="70">
        <f>IF(RES_hh_tes!O27=0,"",RES_hh_tes!O27/RES_hh_fec!O27)</f>
        <v>0.60824595383303282</v>
      </c>
      <c r="P27" s="70">
        <f>IF(RES_hh_tes!P27=0,"",RES_hh_tes!P27/RES_hh_fec!P27)</f>
        <v>0.60731706498508897</v>
      </c>
      <c r="Q27" s="70">
        <f>IF(RES_hh_tes!Q27=0,"",RES_hh_tes!Q27/RES_hh_fec!Q27)</f>
        <v>0.6110799471412155</v>
      </c>
      <c r="R27" s="70">
        <f>IF(RES_hh_tes!R27=0,"",RES_hh_tes!R27/RES_hh_fec!R27)</f>
        <v>0.62930884546729537</v>
      </c>
      <c r="S27" s="70">
        <f>IF(RES_hh_tes!S27=0,"",RES_hh_tes!S27/RES_hh_fec!S27)</f>
        <v>0.62945650510318385</v>
      </c>
      <c r="T27" s="70">
        <f>IF(RES_hh_tes!T27=0,"",RES_hh_tes!T27/RES_hh_fec!T27)</f>
        <v>0.64546586106306592</v>
      </c>
      <c r="U27" s="70">
        <f>IF(RES_hh_tes!U27=0,"",RES_hh_tes!U27/RES_hh_fec!U27)</f>
        <v>0.6537572743464144</v>
      </c>
      <c r="V27" s="70">
        <f>IF(RES_hh_tes!V27=0,"",RES_hh_tes!V27/RES_hh_fec!V27)</f>
        <v>0.66216680213164691</v>
      </c>
      <c r="W27" s="70">
        <f>IF(RES_hh_tes!W27=0,"",RES_hh_tes!W27/RES_hh_fec!W27)</f>
        <v>0.67819031353260939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0.5585640315947189</v>
      </c>
      <c r="C29" s="78">
        <f>IF(RES_hh_tes!C29=0,"",RES_hh_tes!C29/RES_hh_fec!C29)</f>
        <v>0.55969463238971529</v>
      </c>
      <c r="D29" s="78">
        <f>IF(RES_hh_tes!D29=0,"",RES_hh_tes!D29/RES_hh_fec!D29)</f>
        <v>0.5609632843640775</v>
      </c>
      <c r="E29" s="78">
        <f>IF(RES_hh_tes!E29=0,"",RES_hh_tes!E29/RES_hh_fec!E29)</f>
        <v>0.56243550782146601</v>
      </c>
      <c r="F29" s="78">
        <f>IF(RES_hh_tes!F29=0,"",RES_hh_tes!F29/RES_hh_fec!F29)</f>
        <v>0.56384699520628823</v>
      </c>
      <c r="G29" s="78">
        <f>IF(RES_hh_tes!G29=0,"",RES_hh_tes!G29/RES_hh_fec!G29)</f>
        <v>0.56520448061691198</v>
      </c>
      <c r="H29" s="78">
        <f>IF(RES_hh_tes!H29=0,"",RES_hh_tes!H29/RES_hh_fec!H29)</f>
        <v>0.56686056214987091</v>
      </c>
      <c r="I29" s="78">
        <f>IF(RES_hh_tes!I29=0,"",RES_hh_tes!I29/RES_hh_fec!I29)</f>
        <v>0.56781514637046759</v>
      </c>
      <c r="J29" s="78">
        <f>IF(RES_hh_tes!J29=0,"",RES_hh_tes!J29/RES_hh_fec!J29)</f>
        <v>0.56838081007062802</v>
      </c>
      <c r="K29" s="78">
        <f>IF(RES_hh_tes!K29=0,"",RES_hh_tes!K29/RES_hh_fec!K29)</f>
        <v>0.56947597605240474</v>
      </c>
      <c r="L29" s="78">
        <f>IF(RES_hh_tes!L29=0,"",RES_hh_tes!L29/RES_hh_fec!L29)</f>
        <v>0.57073447313749692</v>
      </c>
      <c r="M29" s="78">
        <f>IF(RES_hh_tes!M29=0,"",RES_hh_tes!M29/RES_hh_fec!M29)</f>
        <v>0.57191774237101156</v>
      </c>
      <c r="N29" s="78">
        <f>IF(RES_hh_tes!N29=0,"",RES_hh_tes!N29/RES_hh_fec!N29)</f>
        <v>0.57266516904605858</v>
      </c>
      <c r="O29" s="78">
        <f>IF(RES_hh_tes!O29=0,"",RES_hh_tes!O29/RES_hh_fec!O29)</f>
        <v>0.57307528138545738</v>
      </c>
      <c r="P29" s="78">
        <f>IF(RES_hh_tes!P29=0,"",RES_hh_tes!P29/RES_hh_fec!P29)</f>
        <v>0.57328676988383176</v>
      </c>
      <c r="Q29" s="78">
        <f>IF(RES_hh_tes!Q29=0,"",RES_hh_tes!Q29/RES_hh_fec!Q29)</f>
        <v>0.57341529172378469</v>
      </c>
      <c r="R29" s="78">
        <f>IF(RES_hh_tes!R29=0,"",RES_hh_tes!R29/RES_hh_fec!R29)</f>
        <v>0.57368636952501906</v>
      </c>
      <c r="S29" s="78">
        <f>IF(RES_hh_tes!S29=0,"",RES_hh_tes!S29/RES_hh_fec!S29)</f>
        <v>0.57477267089929729</v>
      </c>
      <c r="T29" s="78">
        <f>IF(RES_hh_tes!T29=0,"",RES_hh_tes!T29/RES_hh_fec!T29)</f>
        <v>0.57676103188952288</v>
      </c>
      <c r="U29" s="78">
        <f>IF(RES_hh_tes!U29=0,"",RES_hh_tes!U29/RES_hh_fec!U29)</f>
        <v>0.58015201486535006</v>
      </c>
      <c r="V29" s="78">
        <f>IF(RES_hh_tes!V29=0,"",RES_hh_tes!V29/RES_hh_fec!V29)</f>
        <v>0.58414698398644493</v>
      </c>
      <c r="W29" s="78">
        <f>IF(RES_hh_tes!W29=0,"",RES_hh_tes!W29/RES_hh_fec!W29)</f>
        <v>0.58760576842677437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0.55378733859385532</v>
      </c>
      <c r="C30" s="78">
        <f>IF(RES_hh_tes!C30=0,"",RES_hh_tes!C30/RES_hh_fec!C30)</f>
        <v>0.55547252618752441</v>
      </c>
      <c r="D30" s="78">
        <f>IF(RES_hh_tes!D30=0,"",RES_hh_tes!D30/RES_hh_fec!D30)</f>
        <v>0.55709693060593757</v>
      </c>
      <c r="E30" s="78">
        <f>IF(RES_hh_tes!E30=0,"",RES_hh_tes!E30/RES_hh_fec!E30)</f>
        <v>0.55851099884057531</v>
      </c>
      <c r="F30" s="78">
        <f>IF(RES_hh_tes!F30=0,"",RES_hh_tes!F30/RES_hh_fec!F30)</f>
        <v>0.55989918363799773</v>
      </c>
      <c r="G30" s="78">
        <f>IF(RES_hh_tes!G30=0,"",RES_hh_tes!G30/RES_hh_fec!G30)</f>
        <v>0.5612501697365343</v>
      </c>
      <c r="H30" s="78">
        <f>IF(RES_hh_tes!H30=0,"",RES_hh_tes!H30/RES_hh_fec!H30)</f>
        <v>0.56263367762799421</v>
      </c>
      <c r="I30" s="78">
        <f>IF(RES_hh_tes!I30=0,"",RES_hh_tes!I30/RES_hh_fec!I30)</f>
        <v>0.56354904006252138</v>
      </c>
      <c r="J30" s="78">
        <f>IF(RES_hh_tes!J30=0,"",RES_hh_tes!J30/RES_hh_fec!J30)</f>
        <v>0.5644046155832394</v>
      </c>
      <c r="K30" s="78">
        <f>IF(RES_hh_tes!K30=0,"",RES_hh_tes!K30/RES_hh_fec!K30)</f>
        <v>0.56549698897362954</v>
      </c>
      <c r="L30" s="78">
        <f>IF(RES_hh_tes!L30=0,"",RES_hh_tes!L30/RES_hh_fec!L30)</f>
        <v>0.56652890358782515</v>
      </c>
      <c r="M30" s="78">
        <f>IF(RES_hh_tes!M30=0,"",RES_hh_tes!M30/RES_hh_fec!M30)</f>
        <v>0.56721176292164943</v>
      </c>
      <c r="N30" s="78">
        <f>IF(RES_hh_tes!N30=0,"",RES_hh_tes!N30/RES_hh_fec!N30)</f>
        <v>0.56776169731578108</v>
      </c>
      <c r="O30" s="78">
        <f>IF(RES_hh_tes!O30=0,"",RES_hh_tes!O30/RES_hh_fec!O30)</f>
        <v>0.56817800617133318</v>
      </c>
      <c r="P30" s="78">
        <f>IF(RES_hh_tes!P30=0,"",RES_hh_tes!P30/RES_hh_fec!P30)</f>
        <v>0.56847644004650932</v>
      </c>
      <c r="Q30" s="78">
        <f>IF(RES_hh_tes!Q30=0,"",RES_hh_tes!Q30/RES_hh_fec!Q30)</f>
        <v>0.56872107737209188</v>
      </c>
      <c r="R30" s="78">
        <f>IF(RES_hh_tes!R30=0,"",RES_hh_tes!R30/RES_hh_fec!R30)</f>
        <v>0.56935969276956744</v>
      </c>
      <c r="S30" s="78">
        <f>IF(RES_hh_tes!S30=0,"",RES_hh_tes!S30/RES_hh_fec!S30)</f>
        <v>0.57091310787841398</v>
      </c>
      <c r="T30" s="78">
        <f>IF(RES_hh_tes!T30=0,"",RES_hh_tes!T30/RES_hh_fec!T30)</f>
        <v>0.57333056666892523</v>
      </c>
      <c r="U30" s="78">
        <f>IF(RES_hh_tes!U30=0,"",RES_hh_tes!U30/RES_hh_fec!U30)</f>
        <v>0.57605260289233262</v>
      </c>
      <c r="V30" s="78">
        <f>IF(RES_hh_tes!V30=0,"",RES_hh_tes!V30/RES_hh_fec!V30)</f>
        <v>0.57904861567684374</v>
      </c>
      <c r="W30" s="78">
        <f>IF(RES_hh_tes!W30=0,"",RES_hh_tes!W30/RES_hh_fec!W30)</f>
        <v>0.58226126365345376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0.55808823040288669</v>
      </c>
      <c r="C31" s="78">
        <f>IF(RES_hh_tes!C31=0,"",RES_hh_tes!C31/RES_hh_fec!C31)</f>
        <v>0.55894679080319998</v>
      </c>
      <c r="D31" s="78">
        <f>IF(RES_hh_tes!D31=0,"",RES_hh_tes!D31/RES_hh_fec!D31)</f>
        <v>0.55983978148796121</v>
      </c>
      <c r="E31" s="78">
        <f>IF(RES_hh_tes!E31=0,"",RES_hh_tes!E31/RES_hh_fec!E31)</f>
        <v>0.56076662118510257</v>
      </c>
      <c r="F31" s="78">
        <f>IF(RES_hh_tes!F31=0,"",RES_hh_tes!F31/RES_hh_fec!F31)</f>
        <v>0.56177739122148596</v>
      </c>
      <c r="G31" s="78">
        <f>IF(RES_hh_tes!G31=0,"",RES_hh_tes!G31/RES_hh_fec!G31)</f>
        <v>0.56309684446829433</v>
      </c>
      <c r="H31" s="78">
        <f>IF(RES_hh_tes!H31=0,"",RES_hh_tes!H31/RES_hh_fec!H31)</f>
        <v>0.56469427636610148</v>
      </c>
      <c r="I31" s="78">
        <f>IF(RES_hh_tes!I31=0,"",RES_hh_tes!I31/RES_hh_fec!I31)</f>
        <v>0.56548850992422384</v>
      </c>
      <c r="J31" s="78">
        <f>IF(RES_hh_tes!J31=0,"",RES_hh_tes!J31/RES_hh_fec!J31)</f>
        <v>0.56576614915226087</v>
      </c>
      <c r="K31" s="78">
        <f>IF(RES_hh_tes!K31=0,"",RES_hh_tes!K31/RES_hh_fec!K31)</f>
        <v>0.56609105298267137</v>
      </c>
      <c r="L31" s="78">
        <f>IF(RES_hh_tes!L31=0,"",RES_hh_tes!L31/RES_hh_fec!L31)</f>
        <v>0.56638001868565491</v>
      </c>
      <c r="M31" s="78">
        <f>IF(RES_hh_tes!M31=0,"",RES_hh_tes!M31/RES_hh_fec!M31)</f>
        <v>0.56673900137626587</v>
      </c>
      <c r="N31" s="78">
        <f>IF(RES_hh_tes!N31=0,"",RES_hh_tes!N31/RES_hh_fec!N31)</f>
        <v>0.56710649691992543</v>
      </c>
      <c r="O31" s="78">
        <f>IF(RES_hh_tes!O31=0,"",RES_hh_tes!O31/RES_hh_fec!O31)</f>
        <v>0.56737961373063361</v>
      </c>
      <c r="P31" s="78">
        <f>IF(RES_hh_tes!P31=0,"",RES_hh_tes!P31/RES_hh_fec!P31)</f>
        <v>0.56748028692399644</v>
      </c>
      <c r="Q31" s="78">
        <f>IF(RES_hh_tes!Q31=0,"",RES_hh_tes!Q31/RES_hh_fec!Q31)</f>
        <v>0.56756129759556517</v>
      </c>
      <c r="R31" s="78">
        <f>IF(RES_hh_tes!R31=0,"",RES_hh_tes!R31/RES_hh_fec!R31)</f>
        <v>0.5677259050655149</v>
      </c>
      <c r="S31" s="78">
        <f>IF(RES_hh_tes!S31=0,"",RES_hh_tes!S31/RES_hh_fec!S31)</f>
        <v>0.56813868853077965</v>
      </c>
      <c r="T31" s="78">
        <f>IF(RES_hh_tes!T31=0,"",RES_hh_tes!T31/RES_hh_fec!T31)</f>
        <v>0.56876150731921393</v>
      </c>
      <c r="U31" s="78">
        <f>IF(RES_hh_tes!U31=0,"",RES_hh_tes!U31/RES_hh_fec!U31)</f>
        <v>0.56996469727197296</v>
      </c>
      <c r="V31" s="78">
        <f>IF(RES_hh_tes!V31=0,"",RES_hh_tes!V31/RES_hh_fec!V31)</f>
        <v>0.57168842935003295</v>
      </c>
      <c r="W31" s="78">
        <f>IF(RES_hh_tes!W31=0,"",RES_hh_tes!W31/RES_hh_fec!W31)</f>
        <v>0.5736675967294893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0.72144014647121679</v>
      </c>
      <c r="C32" s="81">
        <f>IF(RES_hh_tes!C32=0,"",RES_hh_tes!C32/RES_hh_fec!C32)</f>
        <v>0.72377828475637518</v>
      </c>
      <c r="D32" s="81">
        <f>IF(RES_hh_tes!D32=0,"",RES_hh_tes!D32/RES_hh_fec!D32)</f>
        <v>0.72627801935560199</v>
      </c>
      <c r="E32" s="81">
        <f>IF(RES_hh_tes!E32=0,"",RES_hh_tes!E32/RES_hh_fec!E32)</f>
        <v>0.72892585605460891</v>
      </c>
      <c r="F32" s="81">
        <f>IF(RES_hh_tes!F32=0,"",RES_hh_tes!F32/RES_hh_fec!F32)</f>
        <v>0.73211342263773649</v>
      </c>
      <c r="G32" s="81">
        <f>IF(RES_hh_tes!G32=0,"",RES_hh_tes!G32/RES_hh_fec!G32)</f>
        <v>0.73555557965234086</v>
      </c>
      <c r="H32" s="81">
        <f>IF(RES_hh_tes!H32=0,"",RES_hh_tes!H32/RES_hh_fec!H32)</f>
        <v>0.73904212271320102</v>
      </c>
      <c r="I32" s="81">
        <f>IF(RES_hh_tes!I32=0,"",RES_hh_tes!I32/RES_hh_fec!I32)</f>
        <v>0.74086072850535678</v>
      </c>
      <c r="J32" s="81">
        <f>IF(RES_hh_tes!J32=0,"",RES_hh_tes!J32/RES_hh_fec!J32)</f>
        <v>0.74201007524262674</v>
      </c>
      <c r="K32" s="81">
        <f>IF(RES_hh_tes!K32=0,"",RES_hh_tes!K32/RES_hh_fec!K32)</f>
        <v>0.74353219761170397</v>
      </c>
      <c r="L32" s="81">
        <f>IF(RES_hh_tes!L32=0,"",RES_hh_tes!L32/RES_hh_fec!L32)</f>
        <v>0.74496962536778921</v>
      </c>
      <c r="M32" s="81">
        <f>IF(RES_hh_tes!M32=0,"",RES_hh_tes!M32/RES_hh_fec!M32)</f>
        <v>0.7466892790832762</v>
      </c>
      <c r="N32" s="81">
        <f>IF(RES_hh_tes!N32=0,"",RES_hh_tes!N32/RES_hh_fec!N32)</f>
        <v>0.74856266289845508</v>
      </c>
      <c r="O32" s="81">
        <f>IF(RES_hh_tes!O32=0,"",RES_hh_tes!O32/RES_hh_fec!O32)</f>
        <v>0.7513151152110118</v>
      </c>
      <c r="P32" s="81">
        <f>IF(RES_hh_tes!P32=0,"",RES_hh_tes!P32/RES_hh_fec!P32)</f>
        <v>0.75576117480863247</v>
      </c>
      <c r="Q32" s="81">
        <f>IF(RES_hh_tes!Q32=0,"",RES_hh_tes!Q32/RES_hh_fec!Q32)</f>
        <v>0.76168224613370694</v>
      </c>
      <c r="R32" s="81">
        <f>IF(RES_hh_tes!R32=0,"",RES_hh_tes!R32/RES_hh_fec!R32)</f>
        <v>0.76959269453967993</v>
      </c>
      <c r="S32" s="81">
        <f>IF(RES_hh_tes!S32=0,"",RES_hh_tes!S32/RES_hh_fec!S32)</f>
        <v>0.77838776057262693</v>
      </c>
      <c r="T32" s="81">
        <f>IF(RES_hh_tes!T32=0,"",RES_hh_tes!T32/RES_hh_fec!T32)</f>
        <v>0.78859063562333032</v>
      </c>
      <c r="U32" s="81">
        <f>IF(RES_hh_tes!U32=0,"",RES_hh_tes!U32/RES_hh_fec!U32)</f>
        <v>0.79896514037335353</v>
      </c>
      <c r="V32" s="81">
        <f>IF(RES_hh_tes!V32=0,"",RES_hh_tes!V32/RES_hh_fec!V32)</f>
        <v>0.8086072236888967</v>
      </c>
      <c r="W32" s="81">
        <f>IF(RES_hh_tes!W32=0,"",RES_hh_tes!W32/RES_hh_fec!W32)</f>
        <v>0.82000302508473422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2145.3268579399305</v>
      </c>
      <c r="C3" s="65">
        <f t="shared" si="0"/>
        <v>2179.288699681143</v>
      </c>
      <c r="D3" s="65">
        <f t="shared" si="0"/>
        <v>2240.8727021999994</v>
      </c>
      <c r="E3" s="65">
        <f t="shared" si="0"/>
        <v>2539.187569457029</v>
      </c>
      <c r="F3" s="65">
        <f t="shared" si="0"/>
        <v>2569.8289675038227</v>
      </c>
      <c r="G3" s="65">
        <f t="shared" si="0"/>
        <v>2411.9979178669209</v>
      </c>
      <c r="H3" s="65">
        <f t="shared" si="0"/>
        <v>2294.5561286400007</v>
      </c>
      <c r="I3" s="65">
        <f t="shared" si="0"/>
        <v>2261.2800740399998</v>
      </c>
      <c r="J3" s="65">
        <f t="shared" si="0"/>
        <v>2152.6207221600007</v>
      </c>
      <c r="K3" s="65">
        <f t="shared" si="0"/>
        <v>2205.922008240002</v>
      </c>
      <c r="L3" s="65">
        <f t="shared" si="0"/>
        <v>2411.5216233600036</v>
      </c>
      <c r="M3" s="65">
        <f t="shared" si="0"/>
        <v>2200.8782880000044</v>
      </c>
      <c r="N3" s="65">
        <f t="shared" si="0"/>
        <v>2043.3385501200007</v>
      </c>
      <c r="O3" s="65">
        <f t="shared" si="0"/>
        <v>1965.023520480001</v>
      </c>
      <c r="P3" s="65">
        <f t="shared" si="0"/>
        <v>1870.6231958400024</v>
      </c>
      <c r="Q3" s="65">
        <f t="shared" si="0"/>
        <v>1787.7436488000014</v>
      </c>
      <c r="R3" s="65">
        <f t="shared" ref="R3:V3" si="1">SUM(R4,R15,R17,R27)</f>
        <v>1734.5774390400006</v>
      </c>
      <c r="S3" s="65">
        <f t="shared" si="1"/>
        <v>1743.2854883999992</v>
      </c>
      <c r="T3" s="65">
        <f t="shared" si="1"/>
        <v>1782.341862479999</v>
      </c>
      <c r="U3" s="65">
        <f t="shared" si="1"/>
        <v>1769.1477505199966</v>
      </c>
      <c r="V3" s="65">
        <f t="shared" si="1"/>
        <v>1907.3700323999992</v>
      </c>
      <c r="W3" s="65">
        <f t="shared" ref="W3" si="2">SUM(W4,W15,W17,W27)</f>
        <v>1739.028157559997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354.96008040109837</v>
      </c>
      <c r="C4" s="69">
        <f t="shared" si="3"/>
        <v>385.02578424767887</v>
      </c>
      <c r="D4" s="69">
        <f t="shared" si="3"/>
        <v>410.03491568792379</v>
      </c>
      <c r="E4" s="69">
        <f t="shared" si="3"/>
        <v>541.86046056334305</v>
      </c>
      <c r="F4" s="69">
        <f t="shared" si="3"/>
        <v>563.64867587750621</v>
      </c>
      <c r="G4" s="69">
        <f t="shared" si="3"/>
        <v>519.81756680736441</v>
      </c>
      <c r="H4" s="69">
        <f t="shared" si="3"/>
        <v>468.72327230382677</v>
      </c>
      <c r="I4" s="69">
        <f t="shared" si="3"/>
        <v>464.78627199918969</v>
      </c>
      <c r="J4" s="69">
        <f t="shared" si="3"/>
        <v>448.94434277508947</v>
      </c>
      <c r="K4" s="69">
        <f t="shared" si="3"/>
        <v>502.36309901438676</v>
      </c>
      <c r="L4" s="69">
        <f t="shared" si="3"/>
        <v>550.04083217700031</v>
      </c>
      <c r="M4" s="69">
        <f t="shared" si="3"/>
        <v>543.4094025536906</v>
      </c>
      <c r="N4" s="69">
        <f t="shared" si="3"/>
        <v>529.47791445278131</v>
      </c>
      <c r="O4" s="69">
        <f t="shared" si="3"/>
        <v>537.49453693014448</v>
      </c>
      <c r="P4" s="69">
        <f t="shared" si="3"/>
        <v>555.94059595410158</v>
      </c>
      <c r="Q4" s="69">
        <f t="shared" si="3"/>
        <v>549.60640862106231</v>
      </c>
      <c r="R4" s="69">
        <f t="shared" ref="R4:V4" si="4">SUM(R5:R14)</f>
        <v>509.59125621711172</v>
      </c>
      <c r="S4" s="69">
        <f t="shared" si="4"/>
        <v>499.73032470258624</v>
      </c>
      <c r="T4" s="69">
        <f t="shared" si="4"/>
        <v>537.34414352721262</v>
      </c>
      <c r="U4" s="69">
        <f t="shared" si="4"/>
        <v>531.03052292409154</v>
      </c>
      <c r="V4" s="69">
        <f t="shared" si="4"/>
        <v>550.7267582650959</v>
      </c>
      <c r="W4" s="69">
        <f t="shared" ref="W4" si="5">SUM(W5:W14)</f>
        <v>527.82518083295759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201.88847826887428</v>
      </c>
      <c r="C6" s="72">
        <v>194.95519834602155</v>
      </c>
      <c r="D6" s="72">
        <v>192.78032821868234</v>
      </c>
      <c r="E6" s="72">
        <v>315.65060556382991</v>
      </c>
      <c r="F6" s="72">
        <v>308.38777626608828</v>
      </c>
      <c r="G6" s="72">
        <v>231.70962647327241</v>
      </c>
      <c r="H6" s="72">
        <v>170.27162030237071</v>
      </c>
      <c r="I6" s="72">
        <v>116.61124349847992</v>
      </c>
      <c r="J6" s="72">
        <v>61.88521687284495</v>
      </c>
      <c r="K6" s="72">
        <v>25.820478584694104</v>
      </c>
      <c r="L6" s="72">
        <v>92.272614811493241</v>
      </c>
      <c r="M6" s="72">
        <v>77.74901835999998</v>
      </c>
      <c r="N6" s="72">
        <v>72.611492079999906</v>
      </c>
      <c r="O6" s="72">
        <v>70.556299839999951</v>
      </c>
      <c r="P6" s="72">
        <v>63.877492959999756</v>
      </c>
      <c r="Q6" s="72">
        <v>59.08234728000005</v>
      </c>
      <c r="R6" s="72">
        <v>58.397358919999945</v>
      </c>
      <c r="S6" s="72">
        <v>58.310280920000018</v>
      </c>
      <c r="T6" s="72">
        <v>55.483123280000122</v>
      </c>
      <c r="U6" s="72">
        <v>56.171064719999983</v>
      </c>
      <c r="V6" s="72">
        <v>61.50904708000003</v>
      </c>
      <c r="W6" s="72">
        <v>52.656091839999917</v>
      </c>
      <c r="DA6" s="89" t="s">
        <v>447</v>
      </c>
    </row>
    <row r="7" spans="1:105" ht="12" customHeight="1" x14ac:dyDescent="0.25">
      <c r="A7" s="28" t="s">
        <v>205</v>
      </c>
      <c r="B7" s="72">
        <v>60.432931938781714</v>
      </c>
      <c r="C7" s="72">
        <v>73.168169983477767</v>
      </c>
      <c r="D7" s="72">
        <v>73.312087701829668</v>
      </c>
      <c r="E7" s="72">
        <v>60.839663065570527</v>
      </c>
      <c r="F7" s="72">
        <v>59.489784113919825</v>
      </c>
      <c r="G7" s="72">
        <v>69.557599542312545</v>
      </c>
      <c r="H7" s="72">
        <v>76.523892841885583</v>
      </c>
      <c r="I7" s="72">
        <v>101.64148535197607</v>
      </c>
      <c r="J7" s="72">
        <v>127.45579426994502</v>
      </c>
      <c r="K7" s="72">
        <v>157.22423447772314</v>
      </c>
      <c r="L7" s="72">
        <v>162.95942867500011</v>
      </c>
      <c r="M7" s="72">
        <v>192.01666596347133</v>
      </c>
      <c r="N7" s="72">
        <v>150.01232267438218</v>
      </c>
      <c r="O7" s="72">
        <v>146.35399608429526</v>
      </c>
      <c r="P7" s="72">
        <v>140.12700838561446</v>
      </c>
      <c r="Q7" s="72">
        <v>131.21034154647839</v>
      </c>
      <c r="R7" s="72">
        <v>133.05915879120317</v>
      </c>
      <c r="S7" s="72">
        <v>114.35107363270649</v>
      </c>
      <c r="T7" s="72">
        <v>135.54806090847046</v>
      </c>
      <c r="U7" s="72">
        <v>116.068624522186</v>
      </c>
      <c r="V7" s="72">
        <v>126.61927214835224</v>
      </c>
      <c r="W7" s="72">
        <v>121.49618023210702</v>
      </c>
      <c r="DA7" s="89" t="s">
        <v>448</v>
      </c>
    </row>
    <row r="8" spans="1:105" ht="12" customHeight="1" x14ac:dyDescent="0.25">
      <c r="A8" s="28" t="s">
        <v>192</v>
      </c>
      <c r="B8" s="72">
        <v>92.638670193442351</v>
      </c>
      <c r="C8" s="72">
        <v>116.90241591817956</v>
      </c>
      <c r="D8" s="72">
        <v>143.94249976741179</v>
      </c>
      <c r="E8" s="72">
        <v>165.37019193394261</v>
      </c>
      <c r="F8" s="72">
        <v>195.7711154974981</v>
      </c>
      <c r="G8" s="72">
        <v>218.55034079177946</v>
      </c>
      <c r="H8" s="72">
        <v>221.92775915957051</v>
      </c>
      <c r="I8" s="72">
        <v>246.53354314873371</v>
      </c>
      <c r="J8" s="72">
        <v>259.6033316322995</v>
      </c>
      <c r="K8" s="72">
        <v>319.3183859519695</v>
      </c>
      <c r="L8" s="72">
        <v>294.80878869050696</v>
      </c>
      <c r="M8" s="72">
        <v>273.64371823021929</v>
      </c>
      <c r="N8" s="72">
        <v>306.85409969839918</v>
      </c>
      <c r="O8" s="72">
        <v>320.58424100584926</v>
      </c>
      <c r="P8" s="72">
        <v>351.93609460848739</v>
      </c>
      <c r="Q8" s="72">
        <v>359.31371979458385</v>
      </c>
      <c r="R8" s="72">
        <v>318.13473850590862</v>
      </c>
      <c r="S8" s="72">
        <v>327.0689701498797</v>
      </c>
      <c r="T8" s="72">
        <v>346.31295933874208</v>
      </c>
      <c r="U8" s="72">
        <v>358.79083368190555</v>
      </c>
      <c r="V8" s="72">
        <v>362.59843903674368</v>
      </c>
      <c r="W8" s="72">
        <v>353.67290876085059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1039.2251792587908</v>
      </c>
      <c r="C17" s="69">
        <f t="shared" si="7"/>
        <v>1035.2584755461151</v>
      </c>
      <c r="D17" s="69">
        <f t="shared" si="7"/>
        <v>1033.0443449086367</v>
      </c>
      <c r="E17" s="69">
        <f t="shared" si="7"/>
        <v>1049.7563834912528</v>
      </c>
      <c r="F17" s="69">
        <f t="shared" si="7"/>
        <v>1036.4873023762141</v>
      </c>
      <c r="G17" s="69">
        <f t="shared" si="7"/>
        <v>1011.2123373086199</v>
      </c>
      <c r="H17" s="69">
        <f t="shared" si="7"/>
        <v>1008.8066953103578</v>
      </c>
      <c r="I17" s="69">
        <f t="shared" si="7"/>
        <v>1019.1405781123652</v>
      </c>
      <c r="J17" s="69">
        <f t="shared" si="7"/>
        <v>1018.1072981205607</v>
      </c>
      <c r="K17" s="69">
        <f t="shared" si="7"/>
        <v>1014.8673483711896</v>
      </c>
      <c r="L17" s="69">
        <f t="shared" si="7"/>
        <v>1074.8170063069483</v>
      </c>
      <c r="M17" s="69">
        <f t="shared" si="7"/>
        <v>921.28318132890024</v>
      </c>
      <c r="N17" s="69">
        <f t="shared" si="7"/>
        <v>841.34374420722099</v>
      </c>
      <c r="O17" s="69">
        <f t="shared" si="7"/>
        <v>802.22838071555611</v>
      </c>
      <c r="P17" s="69">
        <f t="shared" si="7"/>
        <v>735.31688489096166</v>
      </c>
      <c r="Q17" s="69">
        <f t="shared" si="7"/>
        <v>687.39834232011162</v>
      </c>
      <c r="R17" s="69">
        <f t="shared" ref="R17:V17" si="8">SUM(R18:R26)</f>
        <v>672.13973195432368</v>
      </c>
      <c r="S17" s="69">
        <f t="shared" si="8"/>
        <v>680.88177090321824</v>
      </c>
      <c r="T17" s="69">
        <f t="shared" si="8"/>
        <v>669.64462653486817</v>
      </c>
      <c r="U17" s="69">
        <f t="shared" si="8"/>
        <v>656.6239003393141</v>
      </c>
      <c r="V17" s="69">
        <f t="shared" si="8"/>
        <v>720.73790935059412</v>
      </c>
      <c r="W17" s="69">
        <f t="shared" ref="W17" si="9">SUM(W18:W26)</f>
        <v>628.85633075042449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962.02151644156527</v>
      </c>
      <c r="C19" s="72">
        <v>940.92453961725448</v>
      </c>
      <c r="D19" s="72">
        <v>929.59321195956215</v>
      </c>
      <c r="E19" s="72">
        <v>953.39780920949784</v>
      </c>
      <c r="F19" s="72">
        <v>934.52736488921812</v>
      </c>
      <c r="G19" s="72">
        <v>899.58645012180909</v>
      </c>
      <c r="H19" s="72">
        <v>890.18645964274344</v>
      </c>
      <c r="I19" s="72">
        <v>885.62738281734084</v>
      </c>
      <c r="J19" s="72">
        <v>866.39988268089189</v>
      </c>
      <c r="K19" s="72">
        <v>852.10313128219377</v>
      </c>
      <c r="L19" s="72">
        <v>844.5285239685079</v>
      </c>
      <c r="M19" s="72">
        <v>711.60141600000168</v>
      </c>
      <c r="N19" s="72">
        <v>664.57929599999875</v>
      </c>
      <c r="O19" s="72">
        <v>645.77044800000044</v>
      </c>
      <c r="P19" s="72">
        <v>584.64169200000129</v>
      </c>
      <c r="Q19" s="72">
        <v>540.75437999999997</v>
      </c>
      <c r="R19" s="72">
        <v>534.48476400000015</v>
      </c>
      <c r="S19" s="72">
        <v>543.88918799999954</v>
      </c>
      <c r="T19" s="72">
        <v>520.37812799999972</v>
      </c>
      <c r="U19" s="72">
        <v>512.54110799999989</v>
      </c>
      <c r="V19" s="72">
        <v>565.83284400000127</v>
      </c>
      <c r="W19" s="72">
        <v>490.59745199999969</v>
      </c>
      <c r="DA19" s="89" t="s">
        <v>458</v>
      </c>
    </row>
    <row r="20" spans="1:105" ht="12" customHeight="1" x14ac:dyDescent="0.25">
      <c r="A20" s="28" t="s">
        <v>205</v>
      </c>
      <c r="B20" s="72">
        <v>29.006960281148526</v>
      </c>
      <c r="C20" s="72">
        <v>34.279085417665129</v>
      </c>
      <c r="D20" s="72">
        <v>32.642850218170373</v>
      </c>
      <c r="E20" s="72">
        <v>23.924277351458095</v>
      </c>
      <c r="F20" s="72">
        <v>21.792076669902318</v>
      </c>
      <c r="G20" s="72">
        <v>24.956193604608234</v>
      </c>
      <c r="H20" s="72">
        <v>28.62409607811443</v>
      </c>
      <c r="I20" s="72">
        <v>37.281253928024078</v>
      </c>
      <c r="J20" s="72">
        <v>48.387377890055035</v>
      </c>
      <c r="K20" s="72">
        <v>52.393688042276935</v>
      </c>
      <c r="L20" s="72">
        <v>80.433244204999809</v>
      </c>
      <c r="M20" s="72">
        <v>85.150757276528779</v>
      </c>
      <c r="N20" s="72">
        <v>57.097206965617779</v>
      </c>
      <c r="O20" s="72">
        <v>47.96977535570467</v>
      </c>
      <c r="P20" s="72">
        <v>41.492002694385604</v>
      </c>
      <c r="Q20" s="72">
        <v>37.663677013521692</v>
      </c>
      <c r="R20" s="72">
        <v>39.001041208796778</v>
      </c>
      <c r="S20" s="72">
        <v>33.926454647293525</v>
      </c>
      <c r="T20" s="72">
        <v>40.404090811529798</v>
      </c>
      <c r="U20" s="72">
        <v>33.724927117814019</v>
      </c>
      <c r="V20" s="72">
        <v>38.575890211647931</v>
      </c>
      <c r="W20" s="72">
        <v>34.076581367893162</v>
      </c>
      <c r="DA20" s="89" t="s">
        <v>459</v>
      </c>
    </row>
    <row r="21" spans="1:105" ht="12" customHeight="1" x14ac:dyDescent="0.25">
      <c r="A21" s="28" t="s">
        <v>192</v>
      </c>
      <c r="B21" s="72">
        <v>48.19670253607709</v>
      </c>
      <c r="C21" s="72">
        <v>60.054850511195518</v>
      </c>
      <c r="D21" s="72">
        <v>70.808282730904153</v>
      </c>
      <c r="E21" s="72">
        <v>72.434296930296895</v>
      </c>
      <c r="F21" s="72">
        <v>80.167860817093512</v>
      </c>
      <c r="G21" s="72">
        <v>86.669693582202669</v>
      </c>
      <c r="H21" s="72">
        <v>89.996139589499819</v>
      </c>
      <c r="I21" s="72">
        <v>96.231941367000317</v>
      </c>
      <c r="J21" s="72">
        <v>103.3200375496137</v>
      </c>
      <c r="K21" s="72">
        <v>110.37052904671886</v>
      </c>
      <c r="L21" s="72">
        <v>149.85523813344059</v>
      </c>
      <c r="M21" s="72">
        <v>124.53100805236974</v>
      </c>
      <c r="N21" s="72">
        <v>119.6672412416044</v>
      </c>
      <c r="O21" s="72">
        <v>108.48815735985107</v>
      </c>
      <c r="P21" s="72">
        <v>109.18319019657476</v>
      </c>
      <c r="Q21" s="72">
        <v>108.98028530658998</v>
      </c>
      <c r="R21" s="72">
        <v>98.653926745526789</v>
      </c>
      <c r="S21" s="72">
        <v>103.06612825592516</v>
      </c>
      <c r="T21" s="72">
        <v>108.86240772333863</v>
      </c>
      <c r="U21" s="72">
        <v>110.35786522150016</v>
      </c>
      <c r="V21" s="72">
        <v>116.32917513894499</v>
      </c>
      <c r="W21" s="72">
        <v>104.18229738253162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751.14159828004119</v>
      </c>
      <c r="C27" s="69">
        <f t="shared" si="10"/>
        <v>759.00443988734901</v>
      </c>
      <c r="D27" s="69">
        <f t="shared" si="10"/>
        <v>797.79344160343908</v>
      </c>
      <c r="E27" s="69">
        <f t="shared" si="10"/>
        <v>947.57072540243325</v>
      </c>
      <c r="F27" s="69">
        <f t="shared" si="10"/>
        <v>969.69298925010264</v>
      </c>
      <c r="G27" s="69">
        <f t="shared" si="10"/>
        <v>880.96801375093673</v>
      </c>
      <c r="H27" s="69">
        <f t="shared" si="10"/>
        <v>817.02616102581624</v>
      </c>
      <c r="I27" s="69">
        <f t="shared" si="10"/>
        <v>777.35322392844523</v>
      </c>
      <c r="J27" s="69">
        <f t="shared" si="10"/>
        <v>685.56908126435076</v>
      </c>
      <c r="K27" s="69">
        <f t="shared" si="10"/>
        <v>688.69156085442557</v>
      </c>
      <c r="L27" s="69">
        <f t="shared" si="10"/>
        <v>786.66378487605493</v>
      </c>
      <c r="M27" s="69">
        <f t="shared" si="10"/>
        <v>736.18570411741325</v>
      </c>
      <c r="N27" s="69">
        <f t="shared" si="10"/>
        <v>672.51689145999831</v>
      </c>
      <c r="O27" s="69">
        <f t="shared" si="10"/>
        <v>625.30060283430055</v>
      </c>
      <c r="P27" s="69">
        <f t="shared" si="10"/>
        <v>579.36571499493925</v>
      </c>
      <c r="Q27" s="69">
        <f t="shared" si="10"/>
        <v>550.73889785882761</v>
      </c>
      <c r="R27" s="69">
        <f t="shared" ref="R27:V27" si="11">SUM(R28:R32)</f>
        <v>552.84645086856517</v>
      </c>
      <c r="S27" s="69">
        <f t="shared" si="11"/>
        <v>562.6733927941948</v>
      </c>
      <c r="T27" s="69">
        <f t="shared" si="11"/>
        <v>575.35309241791833</v>
      </c>
      <c r="U27" s="69">
        <f t="shared" si="11"/>
        <v>581.4933272565911</v>
      </c>
      <c r="V27" s="69">
        <f t="shared" si="11"/>
        <v>635.90536478430943</v>
      </c>
      <c r="W27" s="69">
        <f t="shared" ref="W27" si="12">SUM(W28:W32)</f>
        <v>582.34664597661492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671.63753100956058</v>
      </c>
      <c r="C29" s="72">
        <v>654.89818631672404</v>
      </c>
      <c r="D29" s="72">
        <v>668.404384101755</v>
      </c>
      <c r="E29" s="72">
        <v>814.2232242666729</v>
      </c>
      <c r="F29" s="72">
        <v>819.90028556469429</v>
      </c>
      <c r="G29" s="72">
        <v>716.58055812491875</v>
      </c>
      <c r="H29" s="72">
        <v>653.08180977488655</v>
      </c>
      <c r="I29" s="72">
        <v>602.89914844417967</v>
      </c>
      <c r="J29" s="72">
        <v>508.50190044626407</v>
      </c>
      <c r="K29" s="72">
        <v>497.9088658531137</v>
      </c>
      <c r="L29" s="72">
        <v>529.0119117000022</v>
      </c>
      <c r="M29" s="72">
        <v>528.42994040000178</v>
      </c>
      <c r="N29" s="72">
        <v>493.51166240000191</v>
      </c>
      <c r="O29" s="72">
        <v>479.54435120000079</v>
      </c>
      <c r="P29" s="72">
        <v>434.15058980000146</v>
      </c>
      <c r="Q29" s="72">
        <v>401.56019700000098</v>
      </c>
      <c r="R29" s="72">
        <v>396.90442660000076</v>
      </c>
      <c r="S29" s="72">
        <v>403.88808220000067</v>
      </c>
      <c r="T29" s="72">
        <v>386.42894319999942</v>
      </c>
      <c r="U29" s="72">
        <v>380.60923019999706</v>
      </c>
      <c r="V29" s="72">
        <v>420.18327859999869</v>
      </c>
      <c r="W29" s="72">
        <v>364.31403379999807</v>
      </c>
      <c r="DA29" s="89" t="s">
        <v>467</v>
      </c>
    </row>
    <row r="30" spans="1:105" ht="12" customHeight="1" x14ac:dyDescent="0.25">
      <c r="A30" s="28" t="s">
        <v>192</v>
      </c>
      <c r="B30" s="72">
        <v>79.504067270480576</v>
      </c>
      <c r="C30" s="72">
        <v>104.10625357062499</v>
      </c>
      <c r="D30" s="72">
        <v>129.38905750168411</v>
      </c>
      <c r="E30" s="72">
        <v>133.34750113576038</v>
      </c>
      <c r="F30" s="72">
        <v>149.79270368540836</v>
      </c>
      <c r="G30" s="72">
        <v>164.38745562601792</v>
      </c>
      <c r="H30" s="72">
        <v>163.94435125092971</v>
      </c>
      <c r="I30" s="72">
        <v>174.45407548426562</v>
      </c>
      <c r="J30" s="72">
        <v>177.06718081808668</v>
      </c>
      <c r="K30" s="72">
        <v>190.78269500131191</v>
      </c>
      <c r="L30" s="72">
        <v>257.65187317605273</v>
      </c>
      <c r="M30" s="72">
        <v>207.75576371741141</v>
      </c>
      <c r="N30" s="72">
        <v>179.0052290599964</v>
      </c>
      <c r="O30" s="72">
        <v>145.75625163429976</v>
      </c>
      <c r="P30" s="72">
        <v>145.21512519493785</v>
      </c>
      <c r="Q30" s="72">
        <v>149.1787008588266</v>
      </c>
      <c r="R30" s="72">
        <v>155.94202426856447</v>
      </c>
      <c r="S30" s="72">
        <v>158.78531059419419</v>
      </c>
      <c r="T30" s="72">
        <v>188.92414921791885</v>
      </c>
      <c r="U30" s="72">
        <v>200.88409705659404</v>
      </c>
      <c r="V30" s="72">
        <v>215.72208618431074</v>
      </c>
      <c r="W30" s="72">
        <v>218.03261217661682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7242.0607238717103</v>
      </c>
      <c r="C3" s="65">
        <f>IF(RES_hh_fec!C3=0,0,1000*11630*RES_hh_fec!C3/RES_hh_num!C3)</f>
        <v>7260.1303277112538</v>
      </c>
      <c r="D3" s="65">
        <f>IF(RES_hh_fec!D3=0,0,1000*11630*RES_hh_fec!D3/RES_hh_num!D3)</f>
        <v>7367.0696973591066</v>
      </c>
      <c r="E3" s="65">
        <f>IF(RES_hh_fec!E3=0,0,1000*11630*RES_hh_fec!E3/RES_hh_num!E3)</f>
        <v>7667.580069045357</v>
      </c>
      <c r="F3" s="65">
        <f>IF(RES_hh_fec!F3=0,0,1000*11630*RES_hh_fec!F3/RES_hh_num!F3)</f>
        <v>7748.8187636164603</v>
      </c>
      <c r="G3" s="65">
        <f>IF(RES_hh_fec!G3=0,0,1000*11630*RES_hh_fec!G3/RES_hh_num!G3)</f>
        <v>7685.2608606100966</v>
      </c>
      <c r="H3" s="65">
        <f>IF(RES_hh_fec!H3=0,0,1000*11630*RES_hh_fec!H3/RES_hh_num!H3)</f>
        <v>7449.6002098973877</v>
      </c>
      <c r="I3" s="65">
        <f>IF(RES_hh_fec!I3=0,0,1000*11630*RES_hh_fec!I3/RES_hh_num!I3)</f>
        <v>7483.1688349903216</v>
      </c>
      <c r="J3" s="65">
        <f>IF(RES_hh_fec!J3=0,0,1000*11630*RES_hh_fec!J3/RES_hh_num!J3)</f>
        <v>7194.3062549709384</v>
      </c>
      <c r="K3" s="65">
        <f>IF(RES_hh_fec!K3=0,0,1000*11630*RES_hh_fec!K3/RES_hh_num!K3)</f>
        <v>7343.1254623000068</v>
      </c>
      <c r="L3" s="65">
        <f>IF(RES_hh_fec!L3=0,0,1000*11630*RES_hh_fec!L3/RES_hh_num!L3)</f>
        <v>6313.0022729203301</v>
      </c>
      <c r="M3" s="65">
        <f>IF(RES_hh_fec!M3=0,0,1000*11630*RES_hh_fec!M3/RES_hh_num!M3)</f>
        <v>5747.1641608972413</v>
      </c>
      <c r="N3" s="65">
        <f>IF(RES_hh_fec!N3=0,0,1000*11630*RES_hh_fec!N3/RES_hh_num!N3)</f>
        <v>5493.6772147426855</v>
      </c>
      <c r="O3" s="65">
        <f>IF(RES_hh_fec!O3=0,0,1000*11630*RES_hh_fec!O3/RES_hh_num!O3)</f>
        <v>5403.4877800415752</v>
      </c>
      <c r="P3" s="65">
        <f>IF(RES_hh_fec!P3=0,0,1000*11630*RES_hh_fec!P3/RES_hh_num!P3)</f>
        <v>5162.5039374107446</v>
      </c>
      <c r="Q3" s="65">
        <f>IF(RES_hh_fec!Q3=0,0,1000*11630*RES_hh_fec!Q3/RES_hh_num!Q3)</f>
        <v>5047.2960234896773</v>
      </c>
      <c r="R3" s="65">
        <f>IF(RES_hh_fec!R3=0,0,1000*11630*RES_hh_fec!R3/RES_hh_num!R3)</f>
        <v>5169.869422796779</v>
      </c>
      <c r="S3" s="65">
        <f>IF(RES_hh_fec!S3=0,0,1000*11630*RES_hh_fec!S3/RES_hh_num!S3)</f>
        <v>5119.2799431351768</v>
      </c>
      <c r="T3" s="65">
        <f>IF(RES_hh_fec!T3=0,0,1000*11630*RES_hh_fec!T3/RES_hh_num!T3)</f>
        <v>5264.209429422348</v>
      </c>
      <c r="U3" s="65">
        <f>IF(RES_hh_fec!U3=0,0,1000*11630*RES_hh_fec!U3/RES_hh_num!U3)</f>
        <v>5272.2565511674838</v>
      </c>
      <c r="V3" s="65">
        <f>IF(RES_hh_fec!V3=0,0,1000*11630*RES_hh_fec!V3/RES_hh_num!V3)</f>
        <v>5589.4021780869643</v>
      </c>
      <c r="W3" s="65">
        <f>IF(RES_hh_fec!W3=0,0,1000*11630*RES_hh_fec!W3/RES_hh_num!W3)</f>
        <v>5537.2930772025902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3274.6811714417609</v>
      </c>
      <c r="C4" s="69">
        <f>IF(RES_hh_fec!C4=0,0,1000*11630*RES_hh_fec!C4/RES_hh_num!C4)</f>
        <v>3258.9502772896262</v>
      </c>
      <c r="D4" s="69">
        <f>IF(RES_hh_fec!D4=0,0,1000*11630*RES_hh_fec!D4/RES_hh_num!D4)</f>
        <v>3308.9645799569771</v>
      </c>
      <c r="E4" s="69">
        <f>IF(RES_hh_fec!E4=0,0,1000*11630*RES_hh_fec!E4/RES_hh_num!E4)</f>
        <v>3577.3760204008577</v>
      </c>
      <c r="F4" s="69">
        <f>IF(RES_hh_fec!F4=0,0,1000*11630*RES_hh_fec!F4/RES_hh_num!F4)</f>
        <v>3716.3794893293739</v>
      </c>
      <c r="G4" s="69">
        <f>IF(RES_hh_fec!G4=0,0,1000*11630*RES_hh_fec!G4/RES_hh_num!G4)</f>
        <v>3702.7155376505971</v>
      </c>
      <c r="H4" s="69">
        <f>IF(RES_hh_fec!H4=0,0,1000*11630*RES_hh_fec!H4/RES_hh_num!H4)</f>
        <v>3576.6673921587194</v>
      </c>
      <c r="I4" s="69">
        <f>IF(RES_hh_fec!I4=0,0,1000*11630*RES_hh_fec!I4/RES_hh_num!I4)</f>
        <v>3624.4412397963633</v>
      </c>
      <c r="J4" s="69">
        <f>IF(RES_hh_fec!J4=0,0,1000*11630*RES_hh_fec!J4/RES_hh_num!J4)</f>
        <v>3456.5279262796689</v>
      </c>
      <c r="K4" s="69">
        <f>IF(RES_hh_fec!K4=0,0,1000*11630*RES_hh_fec!K4/RES_hh_num!K4)</f>
        <v>3621.7020166682964</v>
      </c>
      <c r="L4" s="69">
        <f>IF(RES_hh_fec!L4=0,0,1000*11630*RES_hh_fec!L4/RES_hh_num!L4)</f>
        <v>2470.340223617015</v>
      </c>
      <c r="M4" s="69">
        <f>IF(RES_hh_fec!M4=0,0,1000*11630*RES_hh_fec!M4/RES_hh_num!M4)</f>
        <v>2400.323430520551</v>
      </c>
      <c r="N4" s="69">
        <f>IF(RES_hh_fec!N4=0,0,1000*11630*RES_hh_fec!N4/RES_hh_num!N4)</f>
        <v>2498.2514628251392</v>
      </c>
      <c r="O4" s="69">
        <f>IF(RES_hh_fec!O4=0,0,1000*11630*RES_hh_fec!O4/RES_hh_num!O4)</f>
        <v>2617.5703091509695</v>
      </c>
      <c r="P4" s="69">
        <f>IF(RES_hh_fec!P4=0,0,1000*11630*RES_hh_fec!P4/RES_hh_num!P4)</f>
        <v>2571.0904416806234</v>
      </c>
      <c r="Q4" s="69">
        <f>IF(RES_hh_fec!Q4=0,0,1000*11630*RES_hh_fec!Q4/RES_hh_num!Q4)</f>
        <v>2529.6161524289964</v>
      </c>
      <c r="R4" s="69">
        <f>IF(RES_hh_fec!R4=0,0,1000*11630*RES_hh_fec!R4/RES_hh_num!R4)</f>
        <v>2474.7333452735711</v>
      </c>
      <c r="S4" s="69">
        <f>IF(RES_hh_fec!S4=0,0,1000*11630*RES_hh_fec!S4/RES_hh_num!S4)</f>
        <v>2443.7228108644949</v>
      </c>
      <c r="T4" s="69">
        <f>IF(RES_hh_fec!T4=0,0,1000*11630*RES_hh_fec!T4/RES_hh_num!T4)</f>
        <v>2438.7690608764478</v>
      </c>
      <c r="U4" s="69">
        <f>IF(RES_hh_fec!U4=0,0,1000*11630*RES_hh_fec!U4/RES_hh_num!U4)</f>
        <v>2431.8942230000262</v>
      </c>
      <c r="V4" s="69">
        <f>IF(RES_hh_fec!V4=0,0,1000*11630*RES_hh_fec!V4/RES_hh_num!V4)</f>
        <v>2507.9262529577713</v>
      </c>
      <c r="W4" s="69">
        <f>IF(RES_hh_fec!W4=0,0,1000*11630*RES_hh_fec!W4/RES_hh_num!W4)</f>
        <v>2493.8216460899916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3106.2146108093502</v>
      </c>
      <c r="C6" s="72">
        <f>IF(RES_hh_fec!C6=0,0,1000*11630*RES_hh_fec!C6/RES_hh_num!C6)</f>
        <v>2982.7565915452715</v>
      </c>
      <c r="D6" s="72">
        <f>IF(RES_hh_fec!D6=0,0,1000*11630*RES_hh_fec!D6/RES_hh_num!D6)</f>
        <v>2907.734766663109</v>
      </c>
      <c r="E6" s="72">
        <f>IF(RES_hh_fec!E6=0,0,1000*11630*RES_hh_fec!E6/RES_hh_num!E6)</f>
        <v>4640.1144782008914</v>
      </c>
      <c r="F6" s="72">
        <f>IF(RES_hh_fec!F6=0,0,1000*11630*RES_hh_fec!F6/RES_hh_num!F6)</f>
        <v>4606.5243394818199</v>
      </c>
      <c r="G6" s="72">
        <f>IF(RES_hh_fec!G6=0,0,1000*11630*RES_hh_fec!G6/RES_hh_num!G6)</f>
        <v>4015.7013129974944</v>
      </c>
      <c r="H6" s="72">
        <f>IF(RES_hh_fec!H6=0,0,1000*11630*RES_hh_fec!H6/RES_hh_num!H6)</f>
        <v>3984.9595931931212</v>
      </c>
      <c r="I6" s="72">
        <f>IF(RES_hh_fec!I6=0,0,1000*11630*RES_hh_fec!I6/RES_hh_num!I6)</f>
        <v>4128.9831658608537</v>
      </c>
      <c r="J6" s="72">
        <f>IF(RES_hh_fec!J6=0,0,1000*11630*RES_hh_fec!J6/RES_hh_num!J6)</f>
        <v>3261.9325122725581</v>
      </c>
      <c r="K6" s="72">
        <f>IF(RES_hh_fec!K6=0,0,1000*11630*RES_hh_fec!K6/RES_hh_num!K6)</f>
        <v>1487.8785830079335</v>
      </c>
      <c r="L6" s="72">
        <f>IF(RES_hh_fec!L6=0,0,1000*11630*RES_hh_fec!L6/RES_hh_num!L6)</f>
        <v>5060.8115824912211</v>
      </c>
      <c r="M6" s="72">
        <f>IF(RES_hh_fec!M6=0,0,1000*11630*RES_hh_fec!M6/RES_hh_num!M6)</f>
        <v>3994.5548643773477</v>
      </c>
      <c r="N6" s="72">
        <f>IF(RES_hh_fec!N6=0,0,1000*11630*RES_hh_fec!N6/RES_hh_num!N6)</f>
        <v>3759.3836206276906</v>
      </c>
      <c r="O6" s="72">
        <f>IF(RES_hh_fec!O6=0,0,1000*11630*RES_hh_fec!O6/RES_hh_num!O6)</f>
        <v>3851.2787235771993</v>
      </c>
      <c r="P6" s="72">
        <f>IF(RES_hh_fec!P6=0,0,1000*11630*RES_hh_fec!P6/RES_hh_num!P6)</f>
        <v>3851.9025854340684</v>
      </c>
      <c r="Q6" s="72">
        <f>IF(RES_hh_fec!Q6=0,0,1000*11630*RES_hh_fec!Q6/RES_hh_num!Q6)</f>
        <v>3805.7319559470529</v>
      </c>
      <c r="R6" s="72">
        <f>IF(RES_hh_fec!R6=0,0,1000*11630*RES_hh_fec!R6/RES_hh_num!R6)</f>
        <v>3875.1264529527975</v>
      </c>
      <c r="S6" s="72">
        <f>IF(RES_hh_fec!S6=0,0,1000*11630*RES_hh_fec!S6/RES_hh_num!S6)</f>
        <v>3894.6510424305575</v>
      </c>
      <c r="T6" s="72">
        <f>IF(RES_hh_fec!T6=0,0,1000*11630*RES_hh_fec!T6/RES_hh_num!T6)</f>
        <v>3710.0981102014093</v>
      </c>
      <c r="U6" s="72">
        <f>IF(RES_hh_fec!U6=0,0,1000*11630*RES_hh_fec!U6/RES_hh_num!U6)</f>
        <v>3763.4172944727679</v>
      </c>
      <c r="V6" s="72">
        <f>IF(RES_hh_fec!V6=0,0,1000*11630*RES_hh_fec!V6/RES_hh_num!V6)</f>
        <v>4100.5256551338889</v>
      </c>
      <c r="W6" s="72">
        <f>IF(RES_hh_fec!W6=0,0,1000*11630*RES_hh_fec!W6/RES_hh_num!W6)</f>
        <v>3714.7125491222478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2937.059420726885</v>
      </c>
      <c r="C7" s="72">
        <f>IF(RES_hh_fec!C7=0,0,1000*11630*RES_hh_fec!C7/RES_hh_num!C7)</f>
        <v>3832.8252119114409</v>
      </c>
      <c r="D7" s="72">
        <f>IF(RES_hh_fec!D7=0,0,1000*11630*RES_hh_fec!D7/RES_hh_num!D7)</f>
        <v>4032.8726621182441</v>
      </c>
      <c r="E7" s="72">
        <f>IF(RES_hh_fec!E7=0,0,1000*11630*RES_hh_fec!E7/RES_hh_num!E7)</f>
        <v>3662.1692177940254</v>
      </c>
      <c r="F7" s="72">
        <f>IF(RES_hh_fec!F7=0,0,1000*11630*RES_hh_fec!F7/RES_hh_num!F7)</f>
        <v>3814.4608204041501</v>
      </c>
      <c r="G7" s="72">
        <f>IF(RES_hh_fec!G7=0,0,1000*11630*RES_hh_fec!G7/RES_hh_num!G7)</f>
        <v>4167.5947939154694</v>
      </c>
      <c r="H7" s="72">
        <f>IF(RES_hh_fec!H7=0,0,1000*11630*RES_hh_fec!H7/RES_hh_num!H7)</f>
        <v>3874.658216118919</v>
      </c>
      <c r="I7" s="72">
        <f>IF(RES_hh_fec!I7=0,0,1000*11630*RES_hh_fec!I7/RES_hh_num!I7)</f>
        <v>4183.3336513170298</v>
      </c>
      <c r="J7" s="72">
        <f>IF(RES_hh_fec!J7=0,0,1000*11630*RES_hh_fec!J7/RES_hh_num!J7)</f>
        <v>4164.3381937819013</v>
      </c>
      <c r="K7" s="72">
        <f>IF(RES_hh_fec!K7=0,0,1000*11630*RES_hh_fec!K7/RES_hh_num!K7)</f>
        <v>4153.4375818568615</v>
      </c>
      <c r="L7" s="72">
        <f>IF(RES_hh_fec!L7=0,0,1000*11630*RES_hh_fec!L7/RES_hh_num!L7)</f>
        <v>3572.3717048635676</v>
      </c>
      <c r="M7" s="72">
        <f>IF(RES_hh_fec!M7=0,0,1000*11630*RES_hh_fec!M7/RES_hh_num!M7)</f>
        <v>4162.7530355822373</v>
      </c>
      <c r="N7" s="72">
        <f>IF(RES_hh_fec!N7=0,0,1000*11630*RES_hh_fec!N7/RES_hh_num!N7)</f>
        <v>3423.5529727030053</v>
      </c>
      <c r="O7" s="72">
        <f>IF(RES_hh_fec!O7=0,0,1000*11630*RES_hh_fec!O7/RES_hh_num!O7)</f>
        <v>3835.4007313799279</v>
      </c>
      <c r="P7" s="72">
        <f>IF(RES_hh_fec!P7=0,0,1000*11630*RES_hh_fec!P7/RES_hh_num!P7)</f>
        <v>4134.1426161706113</v>
      </c>
      <c r="Q7" s="72">
        <f>IF(RES_hh_fec!Q7=0,0,1000*11630*RES_hh_fec!Q7/RES_hh_num!Q7)</f>
        <v>4137.8881582218746</v>
      </c>
      <c r="R7" s="72">
        <f>IF(RES_hh_fec!R7=0,0,1000*11630*RES_hh_fec!R7/RES_hh_num!R7)</f>
        <v>4304.5035850097865</v>
      </c>
      <c r="S7" s="72">
        <f>IF(RES_hh_fec!S7=0,0,1000*11630*RES_hh_fec!S7/RES_hh_num!S7)</f>
        <v>3881.7124592192031</v>
      </c>
      <c r="T7" s="72">
        <f>IF(RES_hh_fec!T7=0,0,1000*11630*RES_hh_fec!T7/RES_hh_num!T7)</f>
        <v>4564.0446481592535</v>
      </c>
      <c r="U7" s="72">
        <f>IF(RES_hh_fec!U7=0,0,1000*11630*RES_hh_fec!U7/RES_hh_num!U7)</f>
        <v>4075.6884918549399</v>
      </c>
      <c r="V7" s="72">
        <f>IF(RES_hh_fec!V7=0,0,1000*11630*RES_hh_fec!V7/RES_hh_num!V7)</f>
        <v>4499.9935124130971</v>
      </c>
      <c r="W7" s="72">
        <f>IF(RES_hh_fec!W7=0,0,1000*11630*RES_hh_fec!W7/RES_hh_num!W7)</f>
        <v>4298.4630273455296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2778.9205237737224</v>
      </c>
      <c r="C8" s="72">
        <f>IF(RES_hh_fec!C8=0,0,1000*11630*RES_hh_fec!C8/RES_hh_num!C8)</f>
        <v>2928.8403337708214</v>
      </c>
      <c r="D8" s="72">
        <f>IF(RES_hh_fec!D8=0,0,1000*11630*RES_hh_fec!D8/RES_hh_num!D8)</f>
        <v>3143.9248642398406</v>
      </c>
      <c r="E8" s="72">
        <f>IF(RES_hh_fec!E8=0,0,1000*11630*RES_hh_fec!E8/RES_hh_num!E8)</f>
        <v>3276.0658887189929</v>
      </c>
      <c r="F8" s="72">
        <f>IF(RES_hh_fec!F8=0,0,1000*11630*RES_hh_fec!F8/RES_hh_num!F8)</f>
        <v>3529.7695013446296</v>
      </c>
      <c r="G8" s="72">
        <f>IF(RES_hh_fec!G8=0,0,1000*11630*RES_hh_fec!G8/RES_hh_num!G8)</f>
        <v>3642.585773038968</v>
      </c>
      <c r="H8" s="72">
        <f>IF(RES_hh_fec!H8=0,0,1000*11630*RES_hh_fec!H8/RES_hh_num!H8)</f>
        <v>3464.2698826972496</v>
      </c>
      <c r="I8" s="72">
        <f>IF(RES_hh_fec!I8=0,0,1000*11630*RES_hh_fec!I8/RES_hh_num!I8)</f>
        <v>3608.6380190532504</v>
      </c>
      <c r="J8" s="72">
        <f>IF(RES_hh_fec!J8=0,0,1000*11630*RES_hh_fec!J8/RES_hh_num!J8)</f>
        <v>3455.1316730947078</v>
      </c>
      <c r="K8" s="72">
        <f>IF(RES_hh_fec!K8=0,0,1000*11630*RES_hh_fec!K8/RES_hh_num!K8)</f>
        <v>3832.4332817552977</v>
      </c>
      <c r="L8" s="72">
        <f>IF(RES_hh_fec!L8=0,0,1000*11630*RES_hh_fec!L8/RES_hh_num!L8)</f>
        <v>3145.8661217729159</v>
      </c>
      <c r="M8" s="72">
        <f>IF(RES_hh_fec!M8=0,0,1000*11630*RES_hh_fec!M8/RES_hh_num!M8)</f>
        <v>2841.0159699666278</v>
      </c>
      <c r="N8" s="72">
        <f>IF(RES_hh_fec!N8=0,0,1000*11630*RES_hh_fec!N8/RES_hh_num!N8)</f>
        <v>3156.3936150800287</v>
      </c>
      <c r="O8" s="72">
        <f>IF(RES_hh_fec!O8=0,0,1000*11630*RES_hh_fec!O8/RES_hh_num!O8)</f>
        <v>3356.6043030721098</v>
      </c>
      <c r="P8" s="72">
        <f>IF(RES_hh_fec!P8=0,0,1000*11630*RES_hh_fec!P8/RES_hh_num!P8)</f>
        <v>3645.9332493551383</v>
      </c>
      <c r="Q8" s="72">
        <f>IF(RES_hh_fec!Q8=0,0,1000*11630*RES_hh_fec!Q8/RES_hh_num!Q8)</f>
        <v>3704.782945207869</v>
      </c>
      <c r="R8" s="72">
        <f>IF(RES_hh_fec!R8=0,0,1000*11630*RES_hh_fec!R8/RES_hh_num!R8)</f>
        <v>3321.0414404712192</v>
      </c>
      <c r="S8" s="72">
        <f>IF(RES_hh_fec!S8=0,0,1000*11630*RES_hh_fec!S8/RES_hh_num!S8)</f>
        <v>3366.3789185748151</v>
      </c>
      <c r="T8" s="72">
        <f>IF(RES_hh_fec!T8=0,0,1000*11630*RES_hh_fec!T8/RES_hh_num!T8)</f>
        <v>3472.2849560196455</v>
      </c>
      <c r="U8" s="72">
        <f>IF(RES_hh_fec!U8=0,0,1000*11630*RES_hh_fec!U8/RES_hh_num!U8)</f>
        <v>3520.802316454934</v>
      </c>
      <c r="V8" s="72">
        <f>IF(RES_hh_fec!V8=0,0,1000*11630*RES_hh_fec!V8/RES_hh_num!V8)</f>
        <v>3551.6413094600448</v>
      </c>
      <c r="W8" s="72">
        <f>IF(RES_hh_fec!W8=0,0,1000*11630*RES_hh_fec!W8/RES_hh_num!W8)</f>
        <v>3528.9645004055178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3457.6862661505397</v>
      </c>
      <c r="C9" s="72">
        <f>IF(RES_hh_fec!C9=0,0,1000*11630*RES_hh_fec!C9/RES_hh_num!C9)</f>
        <v>3448.3268458495709</v>
      </c>
      <c r="D9" s="72">
        <f>IF(RES_hh_fec!D9=0,0,1000*11630*RES_hh_fec!D9/RES_hh_num!D9)</f>
        <v>3579.6993968640045</v>
      </c>
      <c r="E9" s="72">
        <f>IF(RES_hh_fec!E9=0,0,1000*11630*RES_hh_fec!E9/RES_hh_num!E9)</f>
        <v>3827.1470127552889</v>
      </c>
      <c r="F9" s="72">
        <f>IF(RES_hh_fec!F9=0,0,1000*11630*RES_hh_fec!F9/RES_hh_num!F9)</f>
        <v>4098.7405381809531</v>
      </c>
      <c r="G9" s="72">
        <f>IF(RES_hh_fec!G9=0,0,1000*11630*RES_hh_fec!G9/RES_hh_num!G9)</f>
        <v>4212.2907669274964</v>
      </c>
      <c r="H9" s="72">
        <f>IF(RES_hh_fec!H9=0,0,1000*11630*RES_hh_fec!H9/RES_hh_num!H9)</f>
        <v>4166.8656664598075</v>
      </c>
      <c r="I9" s="72">
        <f>IF(RES_hh_fec!I9=0,0,1000*11630*RES_hh_fec!I9/RES_hh_num!I9)</f>
        <v>4302.7672583261574</v>
      </c>
      <c r="J9" s="72">
        <f>IF(RES_hh_fec!J9=0,0,1000*11630*RES_hh_fec!J9/RES_hh_num!J9)</f>
        <v>4323.3511090612601</v>
      </c>
      <c r="K9" s="72">
        <f>IF(RES_hh_fec!K9=0,0,1000*11630*RES_hh_fec!K9/RES_hh_num!K9)</f>
        <v>4730.4234465540339</v>
      </c>
      <c r="L9" s="72">
        <f>IF(RES_hh_fec!L9=0,0,1000*11630*RES_hh_fec!L9/RES_hh_num!L9)</f>
        <v>3035.1666447694465</v>
      </c>
      <c r="M9" s="72">
        <f>IF(RES_hh_fec!M9=0,0,1000*11630*RES_hh_fec!M9/RES_hh_num!M9)</f>
        <v>3086.6769056324711</v>
      </c>
      <c r="N9" s="72">
        <f>IF(RES_hh_fec!N9=0,0,1000*11630*RES_hh_fec!N9/RES_hh_num!N9)</f>
        <v>3372.5057896218214</v>
      </c>
      <c r="O9" s="72">
        <f>IF(RES_hh_fec!O9=0,0,1000*11630*RES_hh_fec!O9/RES_hh_num!O9)</f>
        <v>3614.7118237718569</v>
      </c>
      <c r="P9" s="72">
        <f>IF(RES_hh_fec!P9=0,0,1000*11630*RES_hh_fec!P9/RES_hh_num!P9)</f>
        <v>3602.145994326771</v>
      </c>
      <c r="Q9" s="72">
        <f>IF(RES_hh_fec!Q9=0,0,1000*11630*RES_hh_fec!Q9/RES_hh_num!Q9)</f>
        <v>3591.179460422557</v>
      </c>
      <c r="R9" s="72">
        <f>IF(RES_hh_fec!R9=0,0,1000*11630*RES_hh_fec!R9/RES_hh_num!R9)</f>
        <v>3615.5534033657209</v>
      </c>
      <c r="S9" s="72">
        <f>IF(RES_hh_fec!S9=0,0,1000*11630*RES_hh_fec!S9/RES_hh_num!S9)</f>
        <v>3569.0436008576626</v>
      </c>
      <c r="T9" s="72">
        <f>IF(RES_hh_fec!T9=0,0,1000*11630*RES_hh_fec!T9/RES_hh_num!T9)</f>
        <v>3500.3404654593196</v>
      </c>
      <c r="U9" s="72">
        <f>IF(RES_hh_fec!U9=0,0,1000*11630*RES_hh_fec!U9/RES_hh_num!U9)</f>
        <v>3505.7822199712764</v>
      </c>
      <c r="V9" s="72">
        <f>IF(RES_hh_fec!V9=0,0,1000*11630*RES_hh_fec!V9/RES_hh_num!V9)</f>
        <v>3651.8619132325844</v>
      </c>
      <c r="W9" s="72">
        <f>IF(RES_hh_fec!W9=0,0,1000*11630*RES_hh_fec!W9/RES_hh_num!W9)</f>
        <v>3663.3879429086533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2156.2345169281575</v>
      </c>
      <c r="C11" s="72">
        <f>IF(RES_hh_fec!C11=0,0,1000*11630*RES_hh_fec!C11/RES_hh_num!C11)</f>
        <v>1419.0837178642057</v>
      </c>
      <c r="D11" s="72">
        <f>IF(RES_hh_fec!D11=0,0,1000*11630*RES_hh_fec!D11/RES_hh_num!D11)</f>
        <v>2310.9816971713817</v>
      </c>
      <c r="E11" s="72">
        <f>IF(RES_hh_fec!E11=0,0,1000*11630*RES_hh_fec!E11/RES_hh_num!E11)</f>
        <v>2500.4167361226869</v>
      </c>
      <c r="F11" s="72">
        <f>IF(RES_hh_fec!F11=0,0,1000*11630*RES_hh_fec!F11/RES_hh_num!F11)</f>
        <v>2931.8143742670459</v>
      </c>
      <c r="G11" s="72">
        <f>IF(RES_hh_fec!G11=0,0,1000*11630*RES_hh_fec!G11/RES_hh_num!G11)</f>
        <v>2307.57341576507</v>
      </c>
      <c r="H11" s="72">
        <f>IF(RES_hh_fec!H11=0,0,1000*11630*RES_hh_fec!H11/RES_hh_num!H11)</f>
        <v>2695.7805907172979</v>
      </c>
      <c r="I11" s="72">
        <f>IF(RES_hh_fec!I11=0,0,1000*11630*RES_hh_fec!I11/RES_hh_num!I11)</f>
        <v>2859.8925693822721</v>
      </c>
      <c r="J11" s="72">
        <f>IF(RES_hh_fec!J11=0,0,1000*11630*RES_hh_fec!J11/RES_hh_num!J11)</f>
        <v>2194.2379182156133</v>
      </c>
      <c r="K11" s="72">
        <f>IF(RES_hh_fec!K11=0,0,1000*11630*RES_hh_fec!K11/RES_hh_num!K11)</f>
        <v>2102.4124881740777</v>
      </c>
      <c r="L11" s="72">
        <f>IF(RES_hh_fec!L11=0,0,1000*11630*RES_hh_fec!L11/RES_hh_num!L11)</f>
        <v>2791.9588592800355</v>
      </c>
      <c r="M11" s="72">
        <f>IF(RES_hh_fec!M11=0,0,1000*11630*RES_hh_fec!M11/RES_hh_num!M11)</f>
        <v>2462.9024731684549</v>
      </c>
      <c r="N11" s="72">
        <f>IF(RES_hh_fec!N11=0,0,1000*11630*RES_hh_fec!N11/RES_hh_num!N11)</f>
        <v>2944.6407538280328</v>
      </c>
      <c r="O11" s="72">
        <f>IF(RES_hh_fec!O11=0,0,1000*11630*RES_hh_fec!O11/RES_hh_num!O11)</f>
        <v>2807.2467340399326</v>
      </c>
      <c r="P11" s="72">
        <f>IF(RES_hh_fec!P11=0,0,1000*11630*RES_hh_fec!P11/RES_hh_num!P11)</f>
        <v>2850.6616257088835</v>
      </c>
      <c r="Q11" s="72">
        <f>IF(RES_hh_fec!Q11=0,0,1000*11630*RES_hh_fec!Q11/RES_hh_num!Q11)</f>
        <v>2884.3380444188065</v>
      </c>
      <c r="R11" s="72">
        <f>IF(RES_hh_fec!R11=0,0,1000*11630*RES_hh_fec!R11/RES_hh_num!R11)</f>
        <v>2872.7377190462507</v>
      </c>
      <c r="S11" s="72">
        <f>IF(RES_hh_fec!S11=0,0,1000*11630*RES_hh_fec!S11/RES_hh_num!S11)</f>
        <v>2831.2570781426966</v>
      </c>
      <c r="T11" s="72">
        <f>IF(RES_hh_fec!T11=0,0,1000*11630*RES_hh_fec!T11/RES_hh_num!T11)</f>
        <v>3460.9308885754604</v>
      </c>
      <c r="U11" s="72">
        <f>IF(RES_hh_fec!U11=0,0,1000*11630*RES_hh_fec!U11/RES_hh_num!U11)</f>
        <v>2918.0040852057209</v>
      </c>
      <c r="V11" s="72">
        <f>IF(RES_hh_fec!V11=0,0,1000*11630*RES_hh_fec!V11/RES_hh_num!V11)</f>
        <v>3144.6540880503162</v>
      </c>
      <c r="W11" s="72">
        <f>IF(RES_hh_fec!W11=0,0,1000*11630*RES_hh_fec!W11/RES_hh_num!W11)</f>
        <v>3205.1282051282024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1016.5773098227158</v>
      </c>
      <c r="C12" s="72">
        <f>IF(RES_hh_fec!C12=0,0,1000*11630*RES_hh_fec!C12/RES_hh_num!C12)</f>
        <v>961.15265549952642</v>
      </c>
      <c r="D12" s="72">
        <f>IF(RES_hh_fec!D12=0,0,1000*11630*RES_hh_fec!D12/RES_hh_num!D12)</f>
        <v>997.56102496026813</v>
      </c>
      <c r="E12" s="72">
        <f>IF(RES_hh_fec!E12=0,0,1000*11630*RES_hh_fec!E12/RES_hh_num!E12)</f>
        <v>1265.3183767817764</v>
      </c>
      <c r="F12" s="72">
        <f>IF(RES_hh_fec!F12=0,0,1000*11630*RES_hh_fec!F12/RES_hh_num!F12)</f>
        <v>1226.2898011000627</v>
      </c>
      <c r="G12" s="72">
        <f>IF(RES_hh_fec!G12=0,0,1000*11630*RES_hh_fec!G12/RES_hh_num!G12)</f>
        <v>1228.0849752739859</v>
      </c>
      <c r="H12" s="72">
        <f>IF(RES_hh_fec!H12=0,0,1000*11630*RES_hh_fec!H12/RES_hh_num!H12)</f>
        <v>1078.2004463163598</v>
      </c>
      <c r="I12" s="72">
        <f>IF(RES_hh_fec!I12=0,0,1000*11630*RES_hh_fec!I12/RES_hh_num!I12)</f>
        <v>1147.7908015960049</v>
      </c>
      <c r="J12" s="72">
        <f>IF(RES_hh_fec!J12=0,0,1000*11630*RES_hh_fec!J12/RES_hh_num!J12)</f>
        <v>1028.4212823324031</v>
      </c>
      <c r="K12" s="72">
        <f>IF(RES_hh_fec!K12=0,0,1000*11630*RES_hh_fec!K12/RES_hh_num!K12)</f>
        <v>1307.8754714611432</v>
      </c>
      <c r="L12" s="72">
        <f>IF(RES_hh_fec!L12=0,0,1000*11630*RES_hh_fec!L12/RES_hh_num!L12)</f>
        <v>882.23315247818869</v>
      </c>
      <c r="M12" s="72">
        <f>IF(RES_hh_fec!M12=0,0,1000*11630*RES_hh_fec!M12/RES_hh_num!M12)</f>
        <v>777.14126488270165</v>
      </c>
      <c r="N12" s="72">
        <f>IF(RES_hh_fec!N12=0,0,1000*11630*RES_hh_fec!N12/RES_hh_num!N12)</f>
        <v>852.06727136467043</v>
      </c>
      <c r="O12" s="72">
        <f>IF(RES_hh_fec!O12=0,0,1000*11630*RES_hh_fec!O12/RES_hh_num!O12)</f>
        <v>973.23692670622154</v>
      </c>
      <c r="P12" s="72">
        <f>IF(RES_hh_fec!P12=0,0,1000*11630*RES_hh_fec!P12/RES_hh_num!P12)</f>
        <v>991.49348878968874</v>
      </c>
      <c r="Q12" s="72">
        <f>IF(RES_hh_fec!Q12=0,0,1000*11630*RES_hh_fec!Q12/RES_hh_num!Q12)</f>
        <v>918.93212804133634</v>
      </c>
      <c r="R12" s="72">
        <f>IF(RES_hh_fec!R12=0,0,1000*11630*RES_hh_fec!R12/RES_hh_num!R12)</f>
        <v>869.15202812139842</v>
      </c>
      <c r="S12" s="72">
        <f>IF(RES_hh_fec!S12=0,0,1000*11630*RES_hh_fec!S12/RES_hh_num!S12)</f>
        <v>843.49080268347757</v>
      </c>
      <c r="T12" s="72">
        <f>IF(RES_hh_fec!T12=0,0,1000*11630*RES_hh_fec!T12/RES_hh_num!T12)</f>
        <v>821.07804914607175</v>
      </c>
      <c r="U12" s="72">
        <f>IF(RES_hh_fec!U12=0,0,1000*11630*RES_hh_fec!U12/RES_hh_num!U12)</f>
        <v>809.25687047232134</v>
      </c>
      <c r="V12" s="72">
        <f>IF(RES_hh_fec!V12=0,0,1000*11630*RES_hh_fec!V12/RES_hh_num!V12)</f>
        <v>811.7054506337364</v>
      </c>
      <c r="W12" s="72">
        <f>IF(RES_hh_fec!W12=0,0,1000*11630*RES_hh_fec!W12/RES_hh_num!W12)</f>
        <v>810.68555973577907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1906.2833675487047</v>
      </c>
      <c r="C13" s="74">
        <f>IF(RES_hh_fec!C13=0,0,1000*11630*RES_hh_fec!C13/RES_hh_num!C13)</f>
        <v>2085.0016353334272</v>
      </c>
      <c r="D13" s="74">
        <f>IF(RES_hh_fec!D13=0,0,1000*11630*RES_hh_fec!D13/RES_hh_num!D13)</f>
        <v>2485.8192888542476</v>
      </c>
      <c r="E13" s="74">
        <f>IF(RES_hh_fec!E13=0,0,1000*11630*RES_hh_fec!E13/RES_hh_num!E13)</f>
        <v>2743.7927584776157</v>
      </c>
      <c r="F13" s="74">
        <f>IF(RES_hh_fec!F13=0,0,1000*11630*RES_hh_fec!F13/RES_hh_num!F13)</f>
        <v>2887.1996346613178</v>
      </c>
      <c r="G13" s="74">
        <f>IF(RES_hh_fec!G13=0,0,1000*11630*RES_hh_fec!G13/RES_hh_num!G13)</f>
        <v>3010.5799661387978</v>
      </c>
      <c r="H13" s="74">
        <f>IF(RES_hh_fec!H13=0,0,1000*11630*RES_hh_fec!H13/RES_hh_num!H13)</f>
        <v>2820.5696018197582</v>
      </c>
      <c r="I13" s="74">
        <f>IF(RES_hh_fec!I13=0,0,1000*11630*RES_hh_fec!I13/RES_hh_num!I13)</f>
        <v>3251.5782026173902</v>
      </c>
      <c r="J13" s="74">
        <f>IF(RES_hh_fec!J13=0,0,1000*11630*RES_hh_fec!J13/RES_hh_num!J13)</f>
        <v>3052.2999539917287</v>
      </c>
      <c r="K13" s="74">
        <f>IF(RES_hh_fec!K13=0,0,1000*11630*RES_hh_fec!K13/RES_hh_num!K13)</f>
        <v>3471.3013311102432</v>
      </c>
      <c r="L13" s="74">
        <f>IF(RES_hh_fec!L13=0,0,1000*11630*RES_hh_fec!L13/RES_hh_num!L13)</f>
        <v>2495.437262519139</v>
      </c>
      <c r="M13" s="74">
        <f>IF(RES_hh_fec!M13=0,0,1000*11630*RES_hh_fec!M13/RES_hh_num!M13)</f>
        <v>2777.1932770792805</v>
      </c>
      <c r="N13" s="74">
        <f>IF(RES_hh_fec!N13=0,0,1000*11630*RES_hh_fec!N13/RES_hh_num!N13)</f>
        <v>2909.4619056552465</v>
      </c>
      <c r="O13" s="74">
        <f>IF(RES_hh_fec!O13=0,0,1000*11630*RES_hh_fec!O13/RES_hh_num!O13)</f>
        <v>3860.5707330464074</v>
      </c>
      <c r="P13" s="74">
        <f>IF(RES_hh_fec!P13=0,0,1000*11630*RES_hh_fec!P13/RES_hh_num!P13)</f>
        <v>131.13234169011176</v>
      </c>
      <c r="Q13" s="74">
        <f>IF(RES_hh_fec!Q13=0,0,1000*11630*RES_hh_fec!Q13/RES_hh_num!Q13)</f>
        <v>399.30271916597155</v>
      </c>
      <c r="R13" s="74">
        <f>IF(RES_hh_fec!R13=0,0,1000*11630*RES_hh_fec!R13/RES_hh_num!R13)</f>
        <v>3553.9745495184848</v>
      </c>
      <c r="S13" s="74">
        <f>IF(RES_hh_fec!S13=0,0,1000*11630*RES_hh_fec!S13/RES_hh_num!S13)</f>
        <v>3117.1987121475622</v>
      </c>
      <c r="T13" s="74">
        <f>IF(RES_hh_fec!T13=0,0,1000*11630*RES_hh_fec!T13/RES_hh_num!T13)</f>
        <v>3299.5001165939857</v>
      </c>
      <c r="U13" s="74">
        <f>IF(RES_hh_fec!U13=0,0,1000*11630*RES_hh_fec!U13/RES_hh_num!U13)</f>
        <v>3195.7139354640976</v>
      </c>
      <c r="V13" s="74">
        <f>IF(RES_hh_fec!V13=0,0,1000*11630*RES_hh_fec!V13/RES_hh_num!V13)</f>
        <v>3256.130054878693</v>
      </c>
      <c r="W13" s="74">
        <f>IF(RES_hh_fec!W13=0,0,1000*11630*RES_hh_fec!W13/RES_hh_num!W13)</f>
        <v>3373.3904595709205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18.740039726717267</v>
      </c>
      <c r="C14" s="76">
        <f>IF(RES_hh_fec!C14=0,0,1000*11630*RES_hh_fec!C14/RES_hh_num!C14)</f>
        <v>18.624853695029017</v>
      </c>
      <c r="D14" s="76">
        <f>IF(RES_hh_fec!D14=0,0,1000*11630*RES_hh_fec!D14/RES_hh_num!D14)</f>
        <v>19.003267729892514</v>
      </c>
      <c r="E14" s="76">
        <f>IF(RES_hh_fec!E14=0,0,1000*11630*RES_hh_fec!E14/RES_hh_num!E14)</f>
        <v>18.751861028211788</v>
      </c>
      <c r="F14" s="76">
        <f>IF(RES_hh_fec!F14=0,0,1000*11630*RES_hh_fec!F14/RES_hh_num!F14)</f>
        <v>19.323891766822708</v>
      </c>
      <c r="G14" s="76">
        <f>IF(RES_hh_fec!G14=0,0,1000*11630*RES_hh_fec!G14/RES_hh_num!G14)</f>
        <v>19.56404705113199</v>
      </c>
      <c r="H14" s="76">
        <f>IF(RES_hh_fec!H14=0,0,1000*11630*RES_hh_fec!H14/RES_hh_num!H14)</f>
        <v>19.519364095758672</v>
      </c>
      <c r="I14" s="76">
        <f>IF(RES_hh_fec!I14=0,0,1000*11630*RES_hh_fec!I14/RES_hh_num!I14)</f>
        <v>21.116572246084569</v>
      </c>
      <c r="J14" s="76">
        <f>IF(RES_hh_fec!J14=0,0,1000*11630*RES_hh_fec!J14/RES_hh_num!J14)</f>
        <v>22.241854821417792</v>
      </c>
      <c r="K14" s="76">
        <f>IF(RES_hh_fec!K14=0,0,1000*11630*RES_hh_fec!K14/RES_hh_num!K14)</f>
        <v>23.54799207747503</v>
      </c>
      <c r="L14" s="76">
        <f>IF(RES_hh_fec!L14=0,0,1000*11630*RES_hh_fec!L14/RES_hh_num!L14)</f>
        <v>14.000798072428093</v>
      </c>
      <c r="M14" s="76">
        <f>IF(RES_hh_fec!M14=0,0,1000*11630*RES_hh_fec!M14/RES_hh_num!M14)</f>
        <v>15.51832363799838</v>
      </c>
      <c r="N14" s="76">
        <f>IF(RES_hh_fec!N14=0,0,1000*11630*RES_hh_fec!N14/RES_hh_num!N14)</f>
        <v>16.35195551175859</v>
      </c>
      <c r="O14" s="76">
        <f>IF(RES_hh_fec!O14=0,0,1000*11630*RES_hh_fec!O14/RES_hh_num!O14)</f>
        <v>17.852734573686487</v>
      </c>
      <c r="P14" s="76">
        <f>IF(RES_hh_fec!P14=0,0,1000*11630*RES_hh_fec!P14/RES_hh_num!P14)</f>
        <v>18.158032943250902</v>
      </c>
      <c r="Q14" s="76">
        <f>IF(RES_hh_fec!Q14=0,0,1000*11630*RES_hh_fec!Q14/RES_hh_num!Q14)</f>
        <v>18.212336461922561</v>
      </c>
      <c r="R14" s="76">
        <f>IF(RES_hh_fec!R14=0,0,1000*11630*RES_hh_fec!R14/RES_hh_num!R14)</f>
        <v>18.521853184640175</v>
      </c>
      <c r="S14" s="76">
        <f>IF(RES_hh_fec!S14=0,0,1000*11630*RES_hh_fec!S14/RES_hh_num!S14)</f>
        <v>18.38533556653892</v>
      </c>
      <c r="T14" s="76">
        <f>IF(RES_hh_fec!T14=0,0,1000*11630*RES_hh_fec!T14/RES_hh_num!T14)</f>
        <v>18.61845001532534</v>
      </c>
      <c r="U14" s="76">
        <f>IF(RES_hh_fec!U14=0,0,1000*11630*RES_hh_fec!U14/RES_hh_num!U14)</f>
        <v>18.631311673191387</v>
      </c>
      <c r="V14" s="76">
        <f>IF(RES_hh_fec!V14=0,0,1000*11630*RES_hh_fec!V14/RES_hh_num!V14)</f>
        <v>19.915438855576827</v>
      </c>
      <c r="W14" s="76">
        <f>IF(RES_hh_fec!W14=0,0,1000*11630*RES_hh_fec!W14/RES_hh_num!W14)</f>
        <v>19.904564022551124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20.549269125014067</v>
      </c>
      <c r="C15" s="69">
        <f t="shared" si="0"/>
        <v>22.703554657007182</v>
      </c>
      <c r="D15" s="69">
        <f t="shared" si="0"/>
        <v>19.180183195835326</v>
      </c>
      <c r="E15" s="69">
        <f t="shared" si="0"/>
        <v>46.116978905383732</v>
      </c>
      <c r="F15" s="69">
        <f t="shared" si="0"/>
        <v>37.781354893679087</v>
      </c>
      <c r="G15" s="69">
        <f t="shared" si="0"/>
        <v>49.990688395520984</v>
      </c>
      <c r="H15" s="69">
        <f t="shared" si="0"/>
        <v>63.036917957687692</v>
      </c>
      <c r="I15" s="69">
        <f t="shared" si="0"/>
        <v>31.068290795822822</v>
      </c>
      <c r="J15" s="69">
        <f t="shared" si="0"/>
        <v>30.37382131991291</v>
      </c>
      <c r="K15" s="69">
        <f t="shared" si="0"/>
        <v>51.377326496286557</v>
      </c>
      <c r="L15" s="69">
        <f t="shared" si="0"/>
        <v>81.37057081440355</v>
      </c>
      <c r="M15" s="69">
        <f t="shared" si="0"/>
        <v>75.57358622679196</v>
      </c>
      <c r="N15" s="69">
        <f t="shared" si="0"/>
        <v>70.11541703161592</v>
      </c>
      <c r="O15" s="69">
        <f t="shared" si="0"/>
        <v>67.008316193554904</v>
      </c>
      <c r="P15" s="69">
        <f t="shared" si="0"/>
        <v>63.852586342761676</v>
      </c>
      <c r="Q15" s="69">
        <f t="shared" si="0"/>
        <v>63.88398883569289</v>
      </c>
      <c r="R15" s="69">
        <f t="shared" si="0"/>
        <v>69.493243694758121</v>
      </c>
      <c r="S15" s="69">
        <f t="shared" si="0"/>
        <v>67.031405149884094</v>
      </c>
      <c r="T15" s="69">
        <f t="shared" si="0"/>
        <v>69.938488989662034</v>
      </c>
      <c r="U15" s="69">
        <f t="shared" si="0"/>
        <v>69.551717898781519</v>
      </c>
      <c r="V15" s="69">
        <f t="shared" si="0"/>
        <v>72.292604835255702</v>
      </c>
      <c r="W15" s="69">
        <f t="shared" si="0"/>
        <v>75.644677320382385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20.549269125014067</v>
      </c>
      <c r="C16" s="72">
        <f>IF(RES_hh_fec!C16=0,0,1000*11630*RES_hh_fec!C16/RES_hh_num!C$3)</f>
        <v>22.703554657007182</v>
      </c>
      <c r="D16" s="72">
        <f>IF(RES_hh_fec!D16=0,0,1000*11630*RES_hh_fec!D16/RES_hh_num!D$3)</f>
        <v>19.180183195835326</v>
      </c>
      <c r="E16" s="72">
        <f>IF(RES_hh_fec!E16=0,0,1000*11630*RES_hh_fec!E16/RES_hh_num!E$3)</f>
        <v>46.116978905383732</v>
      </c>
      <c r="F16" s="72">
        <f>IF(RES_hh_fec!F16=0,0,1000*11630*RES_hh_fec!F16/RES_hh_num!F$3)</f>
        <v>37.781354893679087</v>
      </c>
      <c r="G16" s="72">
        <f>IF(RES_hh_fec!G16=0,0,1000*11630*RES_hh_fec!G16/RES_hh_num!G$3)</f>
        <v>49.990688395520984</v>
      </c>
      <c r="H16" s="72">
        <f>IF(RES_hh_fec!H16=0,0,1000*11630*RES_hh_fec!H16/RES_hh_num!H$3)</f>
        <v>63.036917957687692</v>
      </c>
      <c r="I16" s="72">
        <f>IF(RES_hh_fec!I16=0,0,1000*11630*RES_hh_fec!I16/RES_hh_num!I$3)</f>
        <v>31.068290795822822</v>
      </c>
      <c r="J16" s="72">
        <f>IF(RES_hh_fec!J16=0,0,1000*11630*RES_hh_fec!J16/RES_hh_num!J$3)</f>
        <v>30.37382131991291</v>
      </c>
      <c r="K16" s="72">
        <f>IF(RES_hh_fec!K16=0,0,1000*11630*RES_hh_fec!K16/RES_hh_num!K$3)</f>
        <v>51.377326496286557</v>
      </c>
      <c r="L16" s="72">
        <f>IF(RES_hh_fec!L16=0,0,1000*11630*RES_hh_fec!L16/RES_hh_num!L$3)</f>
        <v>81.37057081440355</v>
      </c>
      <c r="M16" s="72">
        <f>IF(RES_hh_fec!M16=0,0,1000*11630*RES_hh_fec!M16/RES_hh_num!M$3)</f>
        <v>75.57358622679196</v>
      </c>
      <c r="N16" s="72">
        <f>IF(RES_hh_fec!N16=0,0,1000*11630*RES_hh_fec!N16/RES_hh_num!N$3)</f>
        <v>70.11541703161592</v>
      </c>
      <c r="O16" s="72">
        <f>IF(RES_hh_fec!O16=0,0,1000*11630*RES_hh_fec!O16/RES_hh_num!O$3)</f>
        <v>67.008316193554904</v>
      </c>
      <c r="P16" s="72">
        <f>IF(RES_hh_fec!P16=0,0,1000*11630*RES_hh_fec!P16/RES_hh_num!P$3)</f>
        <v>63.852586342761676</v>
      </c>
      <c r="Q16" s="72">
        <f>IF(RES_hh_fec!Q16=0,0,1000*11630*RES_hh_fec!Q16/RES_hh_num!Q$3)</f>
        <v>63.88398883569289</v>
      </c>
      <c r="R16" s="72">
        <f>IF(RES_hh_fec!R16=0,0,1000*11630*RES_hh_fec!R16/RES_hh_num!R$3)</f>
        <v>69.493243694758121</v>
      </c>
      <c r="S16" s="72">
        <f>IF(RES_hh_fec!S16=0,0,1000*11630*RES_hh_fec!S16/RES_hh_num!S$3)</f>
        <v>67.031405149884094</v>
      </c>
      <c r="T16" s="72">
        <f>IF(RES_hh_fec!T16=0,0,1000*11630*RES_hh_fec!T16/RES_hh_num!T$3)</f>
        <v>69.938488989662034</v>
      </c>
      <c r="U16" s="72">
        <f>IF(RES_hh_fec!U16=0,0,1000*11630*RES_hh_fec!U16/RES_hh_num!U$3)</f>
        <v>69.551717898781519</v>
      </c>
      <c r="V16" s="72">
        <f>IF(RES_hh_fec!V16=0,0,1000*11630*RES_hh_fec!V16/RES_hh_num!V$3)</f>
        <v>72.292604835255702</v>
      </c>
      <c r="W16" s="72">
        <f>IF(RES_hh_fec!W16=0,0,1000*11630*RES_hh_fec!W16/RES_hh_num!W$3)</f>
        <v>75.644677320382385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1515.6573415969269</v>
      </c>
      <c r="C17" s="69">
        <f>IF(RES_hh_fec!C17=0,0,1000*11630*RES_hh_fec!C17/RES_hh_num!C17)</f>
        <v>1494.8383552117089</v>
      </c>
      <c r="D17" s="69">
        <f>IF(RES_hh_fec!D17=0,0,1000*11630*RES_hh_fec!D17/RES_hh_num!D17)</f>
        <v>1479.0251629993925</v>
      </c>
      <c r="E17" s="69">
        <f>IF(RES_hh_fec!E17=0,0,1000*11630*RES_hh_fec!E17/RES_hh_num!E17)</f>
        <v>1471.8762684066778</v>
      </c>
      <c r="F17" s="69">
        <f>IF(RES_hh_fec!F17=0,0,1000*11630*RES_hh_fec!F17/RES_hh_num!F17)</f>
        <v>1449.0710374993841</v>
      </c>
      <c r="G17" s="69">
        <f>IF(RES_hh_fec!G17=0,0,1000*11630*RES_hh_fec!G17/RES_hh_num!G17)</f>
        <v>1423.4574377250385</v>
      </c>
      <c r="H17" s="69">
        <f>IF(RES_hh_fec!H17=0,0,1000*11630*RES_hh_fec!H17/RES_hh_num!H17)</f>
        <v>1418.1396782212521</v>
      </c>
      <c r="I17" s="69">
        <f>IF(RES_hh_fec!I17=0,0,1000*11630*RES_hh_fec!I17/RES_hh_num!I17)</f>
        <v>1436.4999154083816</v>
      </c>
      <c r="J17" s="69">
        <f>IF(RES_hh_fec!J17=0,0,1000*11630*RES_hh_fec!J17/RES_hh_num!J17)</f>
        <v>1435.1248486209026</v>
      </c>
      <c r="K17" s="69">
        <f>IF(RES_hh_fec!K17=0,0,1000*11630*RES_hh_fec!K17/RES_hh_num!K17)</f>
        <v>1415.0204776963328</v>
      </c>
      <c r="L17" s="69">
        <f>IF(RES_hh_fec!L17=0,0,1000*11630*RES_hh_fec!L17/RES_hh_num!L17)</f>
        <v>1478.2285499832885</v>
      </c>
      <c r="M17" s="69">
        <f>IF(RES_hh_fec!M17=0,0,1000*11630*RES_hh_fec!M17/RES_hh_num!M17)</f>
        <v>1292.8817283111293</v>
      </c>
      <c r="N17" s="69">
        <f>IF(RES_hh_fec!N17=0,0,1000*11630*RES_hh_fec!N17/RES_hh_num!N17)</f>
        <v>1212.8584741823938</v>
      </c>
      <c r="O17" s="69">
        <f>IF(RES_hh_fec!O17=0,0,1000*11630*RES_hh_fec!O17/RES_hh_num!O17)</f>
        <v>1181.926274482639</v>
      </c>
      <c r="P17" s="69">
        <f>IF(RES_hh_fec!P17=0,0,1000*11630*RES_hh_fec!P17/RES_hh_num!P17)</f>
        <v>1098.30743698843</v>
      </c>
      <c r="Q17" s="69">
        <f>IF(RES_hh_fec!Q17=0,0,1000*11630*RES_hh_fec!Q17/RES_hh_num!Q17)</f>
        <v>1048.2532994758603</v>
      </c>
      <c r="R17" s="69">
        <f>IF(RES_hh_fec!R17=0,0,1000*11630*RES_hh_fec!R17/RES_hh_num!R17)</f>
        <v>1044.2345413275266</v>
      </c>
      <c r="S17" s="69">
        <f>IF(RES_hh_fec!S17=0,0,1000*11630*RES_hh_fec!S17/RES_hh_num!S17)</f>
        <v>1054.1584399244391</v>
      </c>
      <c r="T17" s="69">
        <f>IF(RES_hh_fec!T17=0,0,1000*11630*RES_hh_fec!T17/RES_hh_num!T17)</f>
        <v>1050.9956272424376</v>
      </c>
      <c r="U17" s="69">
        <f>IF(RES_hh_fec!U17=0,0,1000*11630*RES_hh_fec!U17/RES_hh_num!U17)</f>
        <v>1032.1521950391682</v>
      </c>
      <c r="V17" s="69">
        <f>IF(RES_hh_fec!V17=0,0,1000*11630*RES_hh_fec!V17/RES_hh_num!V17)</f>
        <v>1117.3479915999012</v>
      </c>
      <c r="W17" s="69">
        <f>IF(RES_hh_fec!W17=0,0,1000*11630*RES_hh_fec!W17/RES_hh_num!W17)</f>
        <v>1029.3874806666324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1508.9001085543352</v>
      </c>
      <c r="C19" s="72">
        <f>IF(RES_hh_fec!C19=0,0,1000*11630*RES_hh_fec!C19/RES_hh_num!C19)</f>
        <v>1469.2196471847401</v>
      </c>
      <c r="D19" s="72">
        <f>IF(RES_hh_fec!D19=0,0,1000*11630*RES_hh_fec!D19/RES_hh_num!D19)</f>
        <v>1449.1909454263364</v>
      </c>
      <c r="E19" s="72">
        <f>IF(RES_hh_fec!E19=0,0,1000*11630*RES_hh_fec!E19/RES_hh_num!E19)</f>
        <v>1474.7893033220471</v>
      </c>
      <c r="F19" s="72">
        <f>IF(RES_hh_fec!F19=0,0,1000*11630*RES_hh_fec!F19/RES_hh_num!F19)</f>
        <v>1451.9095156504929</v>
      </c>
      <c r="G19" s="72">
        <f>IF(RES_hh_fec!G19=0,0,1000*11630*RES_hh_fec!G19/RES_hh_num!G19)</f>
        <v>1419.0775874783312</v>
      </c>
      <c r="H19" s="72">
        <f>IF(RES_hh_fec!H19=0,0,1000*11630*RES_hh_fec!H19/RES_hh_num!H19)</f>
        <v>1421.3164341983272</v>
      </c>
      <c r="I19" s="72">
        <f>IF(RES_hh_fec!I19=0,0,1000*11630*RES_hh_fec!I19/RES_hh_num!I19)</f>
        <v>1449.4564155792607</v>
      </c>
      <c r="J19" s="72">
        <f>IF(RES_hh_fec!J19=0,0,1000*11630*RES_hh_fec!J19/RES_hh_num!J19)</f>
        <v>1452.6957554421147</v>
      </c>
      <c r="K19" s="72">
        <f>IF(RES_hh_fec!K19=0,0,1000*11630*RES_hh_fec!K19/RES_hh_num!K19)</f>
        <v>1462.0454020636782</v>
      </c>
      <c r="L19" s="72">
        <f>IF(RES_hh_fec!L19=0,0,1000*11630*RES_hh_fec!L19/RES_hh_num!L19)</f>
        <v>1519.7502186535867</v>
      </c>
      <c r="M19" s="72">
        <f>IF(RES_hh_fec!M19=0,0,1000*11630*RES_hh_fec!M19/RES_hh_num!M19)</f>
        <v>1316.3578664631718</v>
      </c>
      <c r="N19" s="72">
        <f>IF(RES_hh_fec!N19=0,0,1000*11630*RES_hh_fec!N19/RES_hh_num!N19)</f>
        <v>1268.3295645297783</v>
      </c>
      <c r="O19" s="72">
        <f>IF(RES_hh_fec!O19=0,0,1000*11630*RES_hh_fec!O19/RES_hh_num!O19)</f>
        <v>1264.4883732722703</v>
      </c>
      <c r="P19" s="72">
        <f>IF(RES_hh_fec!P19=0,0,1000*11630*RES_hh_fec!P19/RES_hh_num!P19)</f>
        <v>1156.642684730492</v>
      </c>
      <c r="Q19" s="72">
        <f>IF(RES_hh_fec!Q19=0,0,1000*11630*RES_hh_fec!Q19/RES_hh_num!Q19)</f>
        <v>1090.2101373742626</v>
      </c>
      <c r="R19" s="72">
        <f>IF(RES_hh_fec!R19=0,0,1000*11630*RES_hh_fec!R19/RES_hh_num!R19)</f>
        <v>1098.7763976721574</v>
      </c>
      <c r="S19" s="72">
        <f>IF(RES_hh_fec!S19=0,0,1000*11630*RES_hh_fec!S19/RES_hh_num!S19)</f>
        <v>1106.4478324842696</v>
      </c>
      <c r="T19" s="72">
        <f>IF(RES_hh_fec!T19=0,0,1000*11630*RES_hh_fec!T19/RES_hh_num!T19)</f>
        <v>1074.9539667434356</v>
      </c>
      <c r="U19" s="72">
        <f>IF(RES_hh_fec!U19=0,0,1000*11630*RES_hh_fec!U19/RES_hh_num!U19)</f>
        <v>1048.8374374023529</v>
      </c>
      <c r="V19" s="72">
        <f>IF(RES_hh_fec!V19=0,0,1000*11630*RES_hh_fec!V19/RES_hh_num!V19)</f>
        <v>1184.1422206671773</v>
      </c>
      <c r="W19" s="72">
        <f>IF(RES_hh_fec!W19=0,0,1000*11630*RES_hh_fec!W19/RES_hh_num!W19)</f>
        <v>1038.0892275110709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1453.3674081016361</v>
      </c>
      <c r="C20" s="72">
        <f>IF(RES_hh_fec!C20=0,0,1000*11630*RES_hh_fec!C20/RES_hh_num!C20)</f>
        <v>1858.6515868215133</v>
      </c>
      <c r="D20" s="72">
        <f>IF(RES_hh_fec!D20=0,0,1000*11630*RES_hh_fec!D20/RES_hh_num!D20)</f>
        <v>1854.6485937539278</v>
      </c>
      <c r="E20" s="72">
        <f>IF(RES_hh_fec!E20=0,0,1000*11630*RES_hh_fec!E20/RES_hh_num!E20)</f>
        <v>1484.2800000051977</v>
      </c>
      <c r="F20" s="72">
        <f>IF(RES_hh_fec!F20=0,0,1000*11630*RES_hh_fec!F20/RES_hh_num!F20)</f>
        <v>1439.0701537642863</v>
      </c>
      <c r="G20" s="72">
        <f>IF(RES_hh_fec!G20=0,0,1000*11630*RES_hh_fec!G20/RES_hh_num!G20)</f>
        <v>1539.5866448352688</v>
      </c>
      <c r="H20" s="72">
        <f>IF(RES_hh_fec!H20=0,0,1000*11630*RES_hh_fec!H20/RES_hh_num!H20)</f>
        <v>1492.5970832023959</v>
      </c>
      <c r="I20" s="72">
        <f>IF(RES_hh_fec!I20=0,0,1000*11630*RES_hh_fec!I20/RES_hh_num!I20)</f>
        <v>1580.340001632783</v>
      </c>
      <c r="J20" s="72">
        <f>IF(RES_hh_fec!J20=0,0,1000*11630*RES_hh_fec!J20/RES_hh_num!J20)</f>
        <v>1627.4073562447925</v>
      </c>
      <c r="K20" s="72">
        <f>IF(RES_hh_fec!K20=0,0,1000*11630*RES_hh_fec!K20/RES_hh_num!K20)</f>
        <v>1423.3399494324274</v>
      </c>
      <c r="L20" s="72">
        <f>IF(RES_hh_fec!L20=0,0,1000*11630*RES_hh_fec!L20/RES_hh_num!L20)</f>
        <v>1811.0653812839696</v>
      </c>
      <c r="M20" s="72">
        <f>IF(RES_hh_fec!M20=0,0,1000*11630*RES_hh_fec!M20/RES_hh_num!M20)</f>
        <v>1899.8332182899919</v>
      </c>
      <c r="N20" s="72">
        <f>IF(RES_hh_fec!N20=0,0,1000*11630*RES_hh_fec!N20/RES_hh_num!N20)</f>
        <v>1338.9693861697342</v>
      </c>
      <c r="O20" s="72">
        <f>IF(RES_hh_fec!O20=0,0,1000*11630*RES_hh_fec!O20/RES_hh_num!O20)</f>
        <v>1291.0300878887908</v>
      </c>
      <c r="P20" s="72">
        <f>IF(RES_hh_fec!P20=0,0,1000*11630*RES_hh_fec!P20/RES_hh_num!P20)</f>
        <v>1257.2897390218277</v>
      </c>
      <c r="Q20" s="72">
        <f>IF(RES_hh_fec!Q20=0,0,1000*11630*RES_hh_fec!Q20/RES_hh_num!Q20)</f>
        <v>1220.0421043017848</v>
      </c>
      <c r="R20" s="72">
        <f>IF(RES_hh_fec!R20=0,0,1000*11630*RES_hh_fec!R20/RES_hh_num!R20)</f>
        <v>1295.8822699341074</v>
      </c>
      <c r="S20" s="72">
        <f>IF(RES_hh_fec!S20=0,0,1000*11630*RES_hh_fec!S20/RES_hh_num!S20)</f>
        <v>1182.2682662291318</v>
      </c>
      <c r="T20" s="72">
        <f>IF(RES_hh_fec!T20=0,0,1000*11630*RES_hh_fec!T20/RES_hh_num!T20)</f>
        <v>1397.4230019553634</v>
      </c>
      <c r="U20" s="72">
        <f>IF(RES_hh_fec!U20=0,0,1000*11630*RES_hh_fec!U20/RES_hh_num!U20)</f>
        <v>1216.0456818706475</v>
      </c>
      <c r="V20" s="72">
        <f>IF(RES_hh_fec!V20=0,0,1000*11630*RES_hh_fec!V20/RES_hh_num!V20)</f>
        <v>1406.8613431491317</v>
      </c>
      <c r="W20" s="72">
        <f>IF(RES_hh_fec!W20=0,0,1000*11630*RES_hh_fec!W20/RES_hh_num!W20)</f>
        <v>1238.5247286339797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1493.7631165922453</v>
      </c>
      <c r="C21" s="72">
        <f>IF(RES_hh_fec!C21=0,0,1000*11630*RES_hh_fec!C21/RES_hh_num!C21)</f>
        <v>1553.8770424044581</v>
      </c>
      <c r="D21" s="72">
        <f>IF(RES_hh_fec!D21=0,0,1000*11630*RES_hh_fec!D21/RES_hh_num!D21)</f>
        <v>1595.641318322286</v>
      </c>
      <c r="E21" s="72">
        <f>IF(RES_hh_fec!E21=0,0,1000*11630*RES_hh_fec!E21/RES_hh_num!E21)</f>
        <v>1478.569689106306</v>
      </c>
      <c r="F21" s="72">
        <f>IF(RES_hh_fec!F21=0,0,1000*11630*RES_hh_fec!F21/RES_hh_num!F21)</f>
        <v>1488.4906644571979</v>
      </c>
      <c r="G21" s="72">
        <f>IF(RES_hh_fec!G21=0,0,1000*11630*RES_hh_fec!G21/RES_hh_num!G21)</f>
        <v>1487.3422791616454</v>
      </c>
      <c r="H21" s="72">
        <f>IF(RES_hh_fec!H21=0,0,1000*11630*RES_hh_fec!H21/RES_hh_num!H21)</f>
        <v>1446.6943395140936</v>
      </c>
      <c r="I21" s="72">
        <f>IF(RES_hh_fec!I21=0,0,1000*11630*RES_hh_fec!I21/RES_hh_num!I21)</f>
        <v>1450.7543282018175</v>
      </c>
      <c r="J21" s="72">
        <f>IF(RES_hh_fec!J21=0,0,1000*11630*RES_hh_fec!J21/RES_hh_num!J21)</f>
        <v>1415.6395135588298</v>
      </c>
      <c r="K21" s="72">
        <f>IF(RES_hh_fec!K21=0,0,1000*11630*RES_hh_fec!K21/RES_hh_num!K21)</f>
        <v>1362.4616062421087</v>
      </c>
      <c r="L21" s="72">
        <f>IF(RES_hh_fec!L21=0,0,1000*11630*RES_hh_fec!L21/RES_hh_num!L21)</f>
        <v>1642.5950764848512</v>
      </c>
      <c r="M21" s="72">
        <f>IF(RES_hh_fec!M21=0,0,1000*11630*RES_hh_fec!M21/RES_hh_num!M21)</f>
        <v>1330.0666320966375</v>
      </c>
      <c r="N21" s="72">
        <f>IF(RES_hh_fec!N21=0,0,1000*11630*RES_hh_fec!N21/RES_hh_num!N21)</f>
        <v>1267.0983880581744</v>
      </c>
      <c r="O21" s="72">
        <f>IF(RES_hh_fec!O21=0,0,1000*11630*RES_hh_fec!O21/RES_hh_num!O21)</f>
        <v>1167.6835237146715</v>
      </c>
      <c r="P21" s="72">
        <f>IF(RES_hh_fec!P21=0,0,1000*11630*RES_hh_fec!P21/RES_hh_num!P21)</f>
        <v>1163.9958996790515</v>
      </c>
      <c r="Q21" s="72">
        <f>IF(RES_hh_fec!Q21=0,0,1000*11630*RES_hh_fec!Q21/RES_hh_num!Q21)</f>
        <v>1157.0520703697891</v>
      </c>
      <c r="R21" s="72">
        <f>IF(RES_hh_fec!R21=0,0,1000*11630*RES_hh_fec!R21/RES_hh_num!R21)</f>
        <v>1059.9874688651992</v>
      </c>
      <c r="S21" s="72">
        <f>IF(RES_hh_fec!S21=0,0,1000*11630*RES_hh_fec!S21/RES_hh_num!S21)</f>
        <v>1089.8699258339889</v>
      </c>
      <c r="T21" s="72">
        <f>IF(RES_hh_fec!T21=0,0,1000*11630*RES_hh_fec!T21/RES_hh_num!T21)</f>
        <v>1124.6816512429025</v>
      </c>
      <c r="U21" s="72">
        <f>IF(RES_hh_fec!U21=0,0,1000*11630*RES_hh_fec!U21/RES_hh_num!U21)</f>
        <v>1114.7738466036894</v>
      </c>
      <c r="V21" s="72">
        <f>IF(RES_hh_fec!V21=0,0,1000*11630*RES_hh_fec!V21/RES_hh_num!V21)</f>
        <v>1169.2794029687111</v>
      </c>
      <c r="W21" s="72">
        <f>IF(RES_hh_fec!W21=0,0,1000*11630*RES_hh_fec!W21/RES_hh_num!W21)</f>
        <v>1072.1404670525917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1751.0484401284887</v>
      </c>
      <c r="C22" s="72">
        <f>IF(RES_hh_fec!C22=0,0,1000*11630*RES_hh_fec!C22/RES_hh_num!C22)</f>
        <v>1741.3114291255054</v>
      </c>
      <c r="D22" s="72">
        <f>IF(RES_hh_fec!D22=0,0,1000*11630*RES_hh_fec!D22/RES_hh_num!D22)</f>
        <v>1719.0629215817</v>
      </c>
      <c r="E22" s="72">
        <f>IF(RES_hh_fec!E22=0,0,1000*11630*RES_hh_fec!E22/RES_hh_num!E22)</f>
        <v>1619.8854172040171</v>
      </c>
      <c r="F22" s="72">
        <f>IF(RES_hh_fec!F22=0,0,1000*11630*RES_hh_fec!F22/RES_hh_num!F22)</f>
        <v>1581.9138783816893</v>
      </c>
      <c r="G22" s="72">
        <f>IF(RES_hh_fec!G22=0,0,1000*11630*RES_hh_fec!G22/RES_hh_num!G22)</f>
        <v>1537.0988553876834</v>
      </c>
      <c r="H22" s="72">
        <f>IF(RES_hh_fec!H22=0,0,1000*11630*RES_hh_fec!H22/RES_hh_num!H22)</f>
        <v>1547.0019540974376</v>
      </c>
      <c r="I22" s="72">
        <f>IF(RES_hh_fec!I22=0,0,1000*11630*RES_hh_fec!I22/RES_hh_num!I22)</f>
        <v>1514.4007604368328</v>
      </c>
      <c r="J22" s="72">
        <f>IF(RES_hh_fec!J22=0,0,1000*11630*RES_hh_fec!J22/RES_hh_num!J22)</f>
        <v>1524.0724458389145</v>
      </c>
      <c r="K22" s="72">
        <f>IF(RES_hh_fec!K22=0,0,1000*11630*RES_hh_fec!K22/RES_hh_num!K22)</f>
        <v>1421.706916547965</v>
      </c>
      <c r="L22" s="72">
        <f>IF(RES_hh_fec!L22=0,0,1000*11630*RES_hh_fec!L22/RES_hh_num!L22)</f>
        <v>1279.8072171139963</v>
      </c>
      <c r="M22" s="72">
        <f>IF(RES_hh_fec!M22=0,0,1000*11630*RES_hh_fec!M22/RES_hh_num!M22)</f>
        <v>1192.0145169958816</v>
      </c>
      <c r="N22" s="72">
        <f>IF(RES_hh_fec!N22=0,0,1000*11630*RES_hh_fec!N22/RES_hh_num!N22)</f>
        <v>1133.1148272111648</v>
      </c>
      <c r="O22" s="72">
        <f>IF(RES_hh_fec!O22=0,0,1000*11630*RES_hh_fec!O22/RES_hh_num!O22)</f>
        <v>1063.0541567549199</v>
      </c>
      <c r="P22" s="72">
        <f>IF(RES_hh_fec!P22=0,0,1000*11630*RES_hh_fec!P22/RES_hh_num!P22)</f>
        <v>1004.148156295767</v>
      </c>
      <c r="Q22" s="72">
        <f>IF(RES_hh_fec!Q22=0,0,1000*11630*RES_hh_fec!Q22/RES_hh_num!Q22)</f>
        <v>975.54493718992046</v>
      </c>
      <c r="R22" s="72">
        <f>IF(RES_hh_fec!R22=0,0,1000*11630*RES_hh_fec!R22/RES_hh_num!R22)</f>
        <v>973.98949851868906</v>
      </c>
      <c r="S22" s="72">
        <f>IF(RES_hh_fec!S22=0,0,1000*11630*RES_hh_fec!S22/RES_hh_num!S22)</f>
        <v>978.71567051662782</v>
      </c>
      <c r="T22" s="72">
        <f>IF(RES_hh_fec!T22=0,0,1000*11630*RES_hh_fec!T22/RES_hh_num!T22)</f>
        <v>997.17938473507934</v>
      </c>
      <c r="U22" s="72">
        <f>IF(RES_hh_fec!U22=0,0,1000*11630*RES_hh_fec!U22/RES_hh_num!U22)</f>
        <v>996.57229263083661</v>
      </c>
      <c r="V22" s="72">
        <f>IF(RES_hh_fec!V22=0,0,1000*11630*RES_hh_fec!V22/RES_hh_num!V22)</f>
        <v>1026.3837000717901</v>
      </c>
      <c r="W22" s="72">
        <f>IF(RES_hh_fec!W22=0,0,1000*11630*RES_hh_fec!W22/RES_hh_num!W22)</f>
        <v>1013.2746564695526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564.11706940349006</v>
      </c>
      <c r="C25" s="74">
        <f>IF(RES_hh_fec!C25=0,0,1000*11630*RES_hh_fec!C25/RES_hh_num!C25)</f>
        <v>590.57078325333271</v>
      </c>
      <c r="D25" s="74">
        <f>IF(RES_hh_fec!D25=0,0,1000*11630*RES_hh_fec!D25/RES_hh_num!D25)</f>
        <v>611.019713760326</v>
      </c>
      <c r="E25" s="74">
        <f>IF(RES_hh_fec!E25=0,0,1000*11630*RES_hh_fec!E25/RES_hh_num!E25)</f>
        <v>521.11370210900986</v>
      </c>
      <c r="F25" s="74">
        <f>IF(RES_hh_fec!F25=0,0,1000*11630*RES_hh_fec!F25/RES_hh_num!F25)</f>
        <v>521.71903121475452</v>
      </c>
      <c r="G25" s="74">
        <f>IF(RES_hh_fec!G25=0,0,1000*11630*RES_hh_fec!G25/RES_hh_num!G25)</f>
        <v>584.58714226267978</v>
      </c>
      <c r="H25" s="74">
        <f>IF(RES_hh_fec!H25=0,0,1000*11630*RES_hh_fec!H25/RES_hh_num!H25)</f>
        <v>565.29602406835897</v>
      </c>
      <c r="I25" s="74">
        <f>IF(RES_hh_fec!I25=0,0,1000*11630*RES_hh_fec!I25/RES_hh_num!I25)</f>
        <v>603.74761200146713</v>
      </c>
      <c r="J25" s="74">
        <f>IF(RES_hh_fec!J25=0,0,1000*11630*RES_hh_fec!J25/RES_hh_num!J25)</f>
        <v>562.69708559454307</v>
      </c>
      <c r="K25" s="74">
        <f>IF(RES_hh_fec!K25=0,0,1000*11630*RES_hh_fec!K25/RES_hh_num!K25)</f>
        <v>557.66727906130836</v>
      </c>
      <c r="L25" s="74">
        <f>IF(RES_hh_fec!L25=0,0,1000*11630*RES_hh_fec!L25/RES_hh_num!L25)</f>
        <v>420.42542542247588</v>
      </c>
      <c r="M25" s="74">
        <f>IF(RES_hh_fec!M25=0,0,1000*11630*RES_hh_fec!M25/RES_hh_num!M25)</f>
        <v>318.33710413581451</v>
      </c>
      <c r="N25" s="74">
        <f>IF(RES_hh_fec!N25=0,0,1000*11630*RES_hh_fec!N25/RES_hh_num!N25)</f>
        <v>262.94468208353464</v>
      </c>
      <c r="O25" s="74">
        <f>IF(RES_hh_fec!O25=0,0,1000*11630*RES_hh_fec!O25/RES_hh_num!O25)</f>
        <v>236.46173226070812</v>
      </c>
      <c r="P25" s="74">
        <f>IF(RES_hh_fec!P25=0,0,1000*11630*RES_hh_fec!P25/RES_hh_num!P25)</f>
        <v>207.40085045426159</v>
      </c>
      <c r="Q25" s="74">
        <f>IF(RES_hh_fec!Q25=0,0,1000*11630*RES_hh_fec!Q25/RES_hh_num!Q25)</f>
        <v>195.53238119565748</v>
      </c>
      <c r="R25" s="74">
        <f>IF(RES_hh_fec!R25=0,0,1000*11630*RES_hh_fec!R25/RES_hh_num!R25)</f>
        <v>203.54658294921668</v>
      </c>
      <c r="S25" s="74">
        <f>IF(RES_hh_fec!S25=0,0,1000*11630*RES_hh_fec!S25/RES_hh_num!S25)</f>
        <v>196.80652175374863</v>
      </c>
      <c r="T25" s="74">
        <f>IF(RES_hh_fec!T25=0,0,1000*11630*RES_hh_fec!T25/RES_hh_num!T25)</f>
        <v>193.84641604902882</v>
      </c>
      <c r="U25" s="74">
        <f>IF(RES_hh_fec!U25=0,0,1000*11630*RES_hh_fec!U25/RES_hh_num!U25)</f>
        <v>193.21627681344998</v>
      </c>
      <c r="V25" s="74">
        <f>IF(RES_hh_fec!V25=0,0,1000*11630*RES_hh_fec!V25/RES_hh_num!V25)</f>
        <v>193.47232829628439</v>
      </c>
      <c r="W25" s="74">
        <f>IF(RES_hh_fec!W25=0,0,1000*11630*RES_hh_fec!W25/RES_hh_num!W25)</f>
        <v>196.65984505077662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692.182664621512</v>
      </c>
      <c r="C26" s="77">
        <f>IF(RES_hh_fec!C26=0,0,1000*11630*RES_hh_fec!C26/RES_hh_num!C26)</f>
        <v>687.57460661964217</v>
      </c>
      <c r="D26" s="77">
        <f>IF(RES_hh_fec!D26=0,0,1000*11630*RES_hh_fec!D26/RES_hh_num!D26)</f>
        <v>685.53935743772809</v>
      </c>
      <c r="E26" s="77">
        <f>IF(RES_hh_fec!E26=0,0,1000*11630*RES_hh_fec!E26/RES_hh_num!E26)</f>
        <v>688.21314854781406</v>
      </c>
      <c r="F26" s="77">
        <f>IF(RES_hh_fec!F26=0,0,1000*11630*RES_hh_fec!F26/RES_hh_num!F26)</f>
        <v>683.83237441602398</v>
      </c>
      <c r="G26" s="77">
        <f>IF(RES_hh_fec!G26=0,0,1000*11630*RES_hh_fec!G26/RES_hh_num!G26)</f>
        <v>679.56154531073059</v>
      </c>
      <c r="H26" s="77">
        <f>IF(RES_hh_fec!H26=0,0,1000*11630*RES_hh_fec!H26/RES_hh_num!H26)</f>
        <v>684.60511026477604</v>
      </c>
      <c r="I26" s="77">
        <f>IF(RES_hh_fec!I26=0,0,1000*11630*RES_hh_fec!I26/RES_hh_num!I26)</f>
        <v>699.78863297793532</v>
      </c>
      <c r="J26" s="77">
        <f>IF(RES_hh_fec!J26=0,0,1000*11630*RES_hh_fec!J26/RES_hh_num!J26)</f>
        <v>706.34742720249483</v>
      </c>
      <c r="K26" s="77">
        <f>IF(RES_hh_fec!K26=0,0,1000*11630*RES_hh_fec!K26/RES_hh_num!K26)</f>
        <v>704.55335116917411</v>
      </c>
      <c r="L26" s="77">
        <f>IF(RES_hh_fec!L26=0,0,1000*11630*RES_hh_fec!L26/RES_hh_num!L26)</f>
        <v>749.98323715183562</v>
      </c>
      <c r="M26" s="77">
        <f>IF(RES_hh_fec!M26=0,0,1000*11630*RES_hh_fec!M26/RES_hh_num!M26)</f>
        <v>729.5921235716595</v>
      </c>
      <c r="N26" s="77">
        <f>IF(RES_hh_fec!N26=0,0,1000*11630*RES_hh_fec!N26/RES_hh_num!N26)</f>
        <v>695.06166084244421</v>
      </c>
      <c r="O26" s="77">
        <f>IF(RES_hh_fec!O26=0,0,1000*11630*RES_hh_fec!O26/RES_hh_num!O26)</f>
        <v>697.4416873380967</v>
      </c>
      <c r="P26" s="77">
        <f>IF(RES_hh_fec!P26=0,0,1000*11630*RES_hh_fec!P26/RES_hh_num!P26)</f>
        <v>655.4245928561653</v>
      </c>
      <c r="Q26" s="77">
        <f>IF(RES_hh_fec!Q26=0,0,1000*11630*RES_hh_fec!Q26/RES_hh_num!Q26)</f>
        <v>636.94919533980669</v>
      </c>
      <c r="R26" s="77">
        <f>IF(RES_hh_fec!R26=0,0,1000*11630*RES_hh_fec!R26/RES_hh_num!R26)</f>
        <v>647.11262417113369</v>
      </c>
      <c r="S26" s="77">
        <f>IF(RES_hh_fec!S26=0,0,1000*11630*RES_hh_fec!S26/RES_hh_num!S26)</f>
        <v>664.38113009050517</v>
      </c>
      <c r="T26" s="77">
        <f>IF(RES_hh_fec!T26=0,0,1000*11630*RES_hh_fec!T26/RES_hh_num!T26)</f>
        <v>700.43446177229737</v>
      </c>
      <c r="U26" s="77">
        <f>IF(RES_hh_fec!U26=0,0,1000*11630*RES_hh_fec!U26/RES_hh_num!U26)</f>
        <v>700.81853127277395</v>
      </c>
      <c r="V26" s="77">
        <f>IF(RES_hh_fec!V26=0,0,1000*11630*RES_hh_fec!V26/RES_hh_num!V26)</f>
        <v>712.5035872152157</v>
      </c>
      <c r="W26" s="77">
        <f>IF(RES_hh_fec!W26=0,0,1000*11630*RES_hh_fec!W26/RES_hh_num!W26)</f>
        <v>743.53081650712568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2431.1729417080082</v>
      </c>
      <c r="C27" s="69">
        <f>IF(RES_hh_fec!C27=0,0,1000*11630*RES_hh_fec!C27/RES_hh_num!C27)</f>
        <v>2483.6381405529105</v>
      </c>
      <c r="D27" s="69">
        <f>IF(RES_hh_fec!D27=0,0,1000*11630*RES_hh_fec!D27/RES_hh_num!D27)</f>
        <v>2559.8997712069017</v>
      </c>
      <c r="E27" s="69">
        <f>IF(RES_hh_fec!E27=0,0,1000*11630*RES_hh_fec!E27/RES_hh_num!E27)</f>
        <v>2572.2108013324382</v>
      </c>
      <c r="F27" s="69">
        <f>IF(RES_hh_fec!F27=0,0,1000*11630*RES_hh_fec!F27/RES_hh_num!F27)</f>
        <v>2545.5868818940248</v>
      </c>
      <c r="G27" s="69">
        <f>IF(RES_hh_fec!G27=0,0,1000*11630*RES_hh_fec!G27/RES_hh_num!G27)</f>
        <v>2509.0971968389399</v>
      </c>
      <c r="H27" s="69">
        <f>IF(RES_hh_fec!H27=0,0,1000*11630*RES_hh_fec!H27/RES_hh_num!H27)</f>
        <v>2391.7562215597281</v>
      </c>
      <c r="I27" s="69">
        <f>IF(RES_hh_fec!I27=0,0,1000*11630*RES_hh_fec!I27/RES_hh_num!I27)</f>
        <v>2391.1593889897536</v>
      </c>
      <c r="J27" s="69">
        <f>IF(RES_hh_fec!J27=0,0,1000*11630*RES_hh_fec!J27/RES_hh_num!J27)</f>
        <v>2272.2796587504536</v>
      </c>
      <c r="K27" s="69">
        <f>IF(RES_hh_fec!K27=0,0,1000*11630*RES_hh_fec!K27/RES_hh_num!K27)</f>
        <v>2255.0256414390906</v>
      </c>
      <c r="L27" s="69">
        <f>IF(RES_hh_fec!L27=0,0,1000*11630*RES_hh_fec!L27/RES_hh_num!L27)</f>
        <v>2283.0629285056248</v>
      </c>
      <c r="M27" s="69">
        <f>IF(RES_hh_fec!M27=0,0,1000*11630*RES_hh_fec!M27/RES_hh_num!M27)</f>
        <v>1978.3854158387687</v>
      </c>
      <c r="N27" s="69">
        <f>IF(RES_hh_fec!N27=0,0,1000*11630*RES_hh_fec!N27/RES_hh_num!N27)</f>
        <v>1712.4518607035361</v>
      </c>
      <c r="O27" s="69">
        <f>IF(RES_hh_fec!O27=0,0,1000*11630*RES_hh_fec!O27/RES_hh_num!O27)</f>
        <v>1536.9828802144116</v>
      </c>
      <c r="P27" s="69">
        <f>IF(RES_hh_fec!P27=0,0,1000*11630*RES_hh_fec!P27/RES_hh_num!P27)</f>
        <v>1429.253472398929</v>
      </c>
      <c r="Q27" s="69">
        <f>IF(RES_hh_fec!Q27=0,0,1000*11630*RES_hh_fec!Q27/RES_hh_num!Q27)</f>
        <v>1405.5425827491276</v>
      </c>
      <c r="R27" s="69">
        <f>IF(RES_hh_fec!R27=0,0,1000*11630*RES_hh_fec!R27/RES_hh_num!R27)</f>
        <v>1581.4082925009227</v>
      </c>
      <c r="S27" s="69">
        <f>IF(RES_hh_fec!S27=0,0,1000*11630*RES_hh_fec!S27/RES_hh_num!S27)</f>
        <v>1554.367287196359</v>
      </c>
      <c r="T27" s="69">
        <f>IF(RES_hh_fec!T27=0,0,1000*11630*RES_hh_fec!T27/RES_hh_num!T27)</f>
        <v>1704.5062523138008</v>
      </c>
      <c r="U27" s="69">
        <f>IF(RES_hh_fec!U27=0,0,1000*11630*RES_hh_fec!U27/RES_hh_num!U27)</f>
        <v>1738.6584152295081</v>
      </c>
      <c r="V27" s="69">
        <f>IF(RES_hh_fec!V27=0,0,1000*11630*RES_hh_fec!V27/RES_hh_num!V27)</f>
        <v>1891.835328694036</v>
      </c>
      <c r="W27" s="69">
        <f>IF(RES_hh_fec!W27=0,0,1000*11630*RES_hh_fec!W27/RES_hh_num!W27)</f>
        <v>1938.4392731255832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2661.7809225155434</v>
      </c>
      <c r="C29" s="72">
        <f>IF(RES_hh_fec!C29=0,0,1000*11630*RES_hh_fec!C29/RES_hh_num!C29)</f>
        <v>2543.0566787234861</v>
      </c>
      <c r="D29" s="72">
        <f>IF(RES_hh_fec!D29=0,0,1000*11630*RES_hh_fec!D29/RES_hh_num!D29)</f>
        <v>2534.1383661142636</v>
      </c>
      <c r="E29" s="72">
        <f>IF(RES_hh_fec!E29=0,0,1000*11630*RES_hh_fec!E29/RES_hh_num!E29)</f>
        <v>2952.6933036017058</v>
      </c>
      <c r="F29" s="72">
        <f>IF(RES_hh_fec!F29=0,0,1000*11630*RES_hh_fec!F29/RES_hh_num!F29)</f>
        <v>2939.3740816479135</v>
      </c>
      <c r="G29" s="72">
        <f>IF(RES_hh_fec!G29=0,0,1000*11630*RES_hh_fec!G29/RES_hh_num!G29)</f>
        <v>2696.4190687874284</v>
      </c>
      <c r="H29" s="72">
        <f>IF(RES_hh_fec!H29=0,0,1000*11630*RES_hh_fec!H29/RES_hh_num!H29)</f>
        <v>2640.1620250496981</v>
      </c>
      <c r="I29" s="72">
        <f>IF(RES_hh_fec!I29=0,0,1000*11630*RES_hh_fec!I29/RES_hh_num!I29)</f>
        <v>2643.6434995943964</v>
      </c>
      <c r="J29" s="72">
        <f>IF(RES_hh_fec!J29=0,0,1000*11630*RES_hh_fec!J29/RES_hh_num!J29)</f>
        <v>2382.6727513520527</v>
      </c>
      <c r="K29" s="72">
        <f>IF(RES_hh_fec!K29=0,0,1000*11630*RES_hh_fec!K29/RES_hh_num!K29)</f>
        <v>2366.8100129270042</v>
      </c>
      <c r="L29" s="72">
        <f>IF(RES_hh_fec!L29=0,0,1000*11630*RES_hh_fec!L29/RES_hh_num!L29)</f>
        <v>2411.2730378960446</v>
      </c>
      <c r="M29" s="72">
        <f>IF(RES_hh_fec!M29=0,0,1000*11630*RES_hh_fec!M29/RES_hh_num!M29)</f>
        <v>2184.3583730741511</v>
      </c>
      <c r="N29" s="72">
        <f>IF(RES_hh_fec!N29=0,0,1000*11630*RES_hh_fec!N29/RES_hh_num!N29)</f>
        <v>1870.5879370327477</v>
      </c>
      <c r="O29" s="72">
        <f>IF(RES_hh_fec!O29=0,0,1000*11630*RES_hh_fec!O29/RES_hh_num!O29)</f>
        <v>1740.1744939063967</v>
      </c>
      <c r="P29" s="72">
        <f>IF(RES_hh_fec!P29=0,0,1000*11630*RES_hh_fec!P29/RES_hh_num!P29)</f>
        <v>1568.982519434076</v>
      </c>
      <c r="Q29" s="72">
        <f>IF(RES_hh_fec!Q29=0,0,1000*11630*RES_hh_fec!Q29/RES_hh_num!Q29)</f>
        <v>1524.1714483612905</v>
      </c>
      <c r="R29" s="72">
        <f>IF(RES_hh_fec!R29=0,0,1000*11630*RES_hh_fec!R29/RES_hh_num!R29)</f>
        <v>1643.2837637946434</v>
      </c>
      <c r="S29" s="72">
        <f>IF(RES_hh_fec!S29=0,0,1000*11630*RES_hh_fec!S29/RES_hh_num!S29)</f>
        <v>1775.7644116366641</v>
      </c>
      <c r="T29" s="72">
        <f>IF(RES_hh_fec!T29=0,0,1000*11630*RES_hh_fec!T29/RES_hh_num!T29)</f>
        <v>1841.3200100784325</v>
      </c>
      <c r="U29" s="72">
        <f>IF(RES_hh_fec!U29=0,0,1000*11630*RES_hh_fec!U29/RES_hh_num!U29)</f>
        <v>1927.0848908242028</v>
      </c>
      <c r="V29" s="72">
        <f>IF(RES_hh_fec!V29=0,0,1000*11630*RES_hh_fec!V29/RES_hh_num!V29)</f>
        <v>2242.3532086668238</v>
      </c>
      <c r="W29" s="72">
        <f>IF(RES_hh_fec!W29=0,0,1000*11630*RES_hh_fec!W29/RES_hh_num!W29)</f>
        <v>2093.3978611772459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2464.3073121646139</v>
      </c>
      <c r="C30" s="72">
        <f>IF(RES_hh_fec!C30=0,0,1000*11630*RES_hh_fec!C30/RES_hh_num!C30)</f>
        <v>2693.8861078243663</v>
      </c>
      <c r="D30" s="72">
        <f>IF(RES_hh_fec!D30=0,0,1000*11630*RES_hh_fec!D30/RES_hh_num!D30)</f>
        <v>2915.1560184274877</v>
      </c>
      <c r="E30" s="72">
        <f>IF(RES_hh_fec!E30=0,0,1000*11630*RES_hh_fec!E30/RES_hh_num!E30)</f>
        <v>2721.7399322118799</v>
      </c>
      <c r="F30" s="72">
        <f>IF(RES_hh_fec!F30=0,0,1000*11630*RES_hh_fec!F30/RES_hh_num!F30)</f>
        <v>2780.945716727229</v>
      </c>
      <c r="G30" s="72">
        <f>IF(RES_hh_fec!G30=0,0,1000*11630*RES_hh_fec!G30/RES_hh_num!G30)</f>
        <v>2820.7472417280446</v>
      </c>
      <c r="H30" s="72">
        <f>IF(RES_hh_fec!H30=0,0,1000*11630*RES_hh_fec!H30/RES_hh_num!H30)</f>
        <v>2635.2032160441086</v>
      </c>
      <c r="I30" s="72">
        <f>IF(RES_hh_fec!I30=0,0,1000*11630*RES_hh_fec!I30/RES_hh_num!I30)</f>
        <v>2629.8958994909794</v>
      </c>
      <c r="J30" s="72">
        <f>IF(RES_hh_fec!J30=0,0,1000*11630*RES_hh_fec!J30/RES_hh_num!J30)</f>
        <v>2426.0323050065349</v>
      </c>
      <c r="K30" s="72">
        <f>IF(RES_hh_fec!K30=0,0,1000*11630*RES_hh_fec!K30/RES_hh_num!K30)</f>
        <v>2355.0748481086657</v>
      </c>
      <c r="L30" s="72">
        <f>IF(RES_hh_fec!L30=0,0,1000*11630*RES_hh_fec!L30/RES_hh_num!L30)</f>
        <v>2824.1581205408138</v>
      </c>
      <c r="M30" s="72">
        <f>IF(RES_hh_fec!M30=0,0,1000*11630*RES_hh_fec!M30/RES_hh_num!M30)</f>
        <v>2214.753393144314</v>
      </c>
      <c r="N30" s="72">
        <f>IF(RES_hh_fec!N30=0,0,1000*11630*RES_hh_fec!N30/RES_hh_num!N30)</f>
        <v>1890.2215640827328</v>
      </c>
      <c r="O30" s="72">
        <f>IF(RES_hh_fec!O30=0,0,1000*11630*RES_hh_fec!O30/RES_hh_num!O30)</f>
        <v>1566.5816812328731</v>
      </c>
      <c r="P30" s="72">
        <f>IF(RES_hh_fec!P30=0,0,1000*11630*RES_hh_fec!P30/RES_hh_num!P30)</f>
        <v>1544.0445895107614</v>
      </c>
      <c r="Q30" s="72">
        <f>IF(RES_hh_fec!Q30=0,0,1000*11630*RES_hh_fec!Q30/RES_hh_num!Q30)</f>
        <v>1578.6120704837172</v>
      </c>
      <c r="R30" s="72">
        <f>IF(RES_hh_fec!R30=0,0,1000*11630*RES_hh_fec!R30/RES_hh_num!R30)</f>
        <v>1670.8027644903193</v>
      </c>
      <c r="S30" s="72">
        <f>IF(RES_hh_fec!S30=0,0,1000*11630*RES_hh_fec!S30/RES_hh_num!S30)</f>
        <v>1677.3514308352462</v>
      </c>
      <c r="T30" s="72">
        <f>IF(RES_hh_fec!T30=0,0,1000*11630*RES_hh_fec!T30/RES_hh_num!T30)</f>
        <v>1943.9566088747081</v>
      </c>
      <c r="U30" s="72">
        <f>IF(RES_hh_fec!U30=0,0,1000*11630*RES_hh_fec!U30/RES_hh_num!U30)</f>
        <v>2022.8930440273987</v>
      </c>
      <c r="V30" s="72">
        <f>IF(RES_hh_fec!V30=0,0,1000*11630*RES_hh_fec!V30/RES_hh_num!V30)</f>
        <v>2168.320026302621</v>
      </c>
      <c r="W30" s="72">
        <f>IF(RES_hh_fec!W30=0,0,1000*11630*RES_hh_fec!W30/RES_hh_num!W30)</f>
        <v>2232.5963872812408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2746.3880737042537</v>
      </c>
      <c r="C31" s="72">
        <f>IF(RES_hh_fec!C31=0,0,1000*11630*RES_hh_fec!C31/RES_hh_num!C31)</f>
        <v>2835.0591189866964</v>
      </c>
      <c r="D31" s="72">
        <f>IF(RES_hh_fec!D31=0,0,1000*11630*RES_hh_fec!D31/RES_hh_num!D31)</f>
        <v>2890.0230725796878</v>
      </c>
      <c r="E31" s="72">
        <f>IF(RES_hh_fec!E31=0,0,1000*11630*RES_hh_fec!E31/RES_hh_num!E31)</f>
        <v>2787.6014672251017</v>
      </c>
      <c r="F31" s="72">
        <f>IF(RES_hh_fec!F31=0,0,1000*11630*RES_hh_fec!F31/RES_hh_num!F31)</f>
        <v>2655.4981615133993</v>
      </c>
      <c r="G31" s="72">
        <f>IF(RES_hh_fec!G31=0,0,1000*11630*RES_hh_fec!G31/RES_hh_num!G31)</f>
        <v>2691.0674670773883</v>
      </c>
      <c r="H31" s="72">
        <f>IF(RES_hh_fec!H31=0,0,1000*11630*RES_hh_fec!H31/RES_hh_num!H31)</f>
        <v>2598.7067192966892</v>
      </c>
      <c r="I31" s="72">
        <f>IF(RES_hh_fec!I31=0,0,1000*11630*RES_hh_fec!I31/RES_hh_num!I31)</f>
        <v>2447.591937227111</v>
      </c>
      <c r="J31" s="72">
        <f>IF(RES_hh_fec!J31=0,0,1000*11630*RES_hh_fec!J31/RES_hh_num!J31)</f>
        <v>2899.307453854884</v>
      </c>
      <c r="K31" s="72">
        <f>IF(RES_hh_fec!K31=0,0,1000*11630*RES_hh_fec!K31/RES_hh_num!K31)</f>
        <v>2969.1133543022142</v>
      </c>
      <c r="L31" s="72">
        <f>IF(RES_hh_fec!L31=0,0,1000*11630*RES_hh_fec!L31/RES_hh_num!L31)</f>
        <v>2060.2869664205878</v>
      </c>
      <c r="M31" s="72">
        <f>IF(RES_hh_fec!M31=0,0,1000*11630*RES_hh_fec!M31/RES_hh_num!M31)</f>
        <v>2004.1103782404475</v>
      </c>
      <c r="N31" s="72">
        <f>IF(RES_hh_fec!N31=0,0,1000*11630*RES_hh_fec!N31/RES_hh_num!N31)</f>
        <v>1889.5442456852088</v>
      </c>
      <c r="O31" s="72">
        <f>IF(RES_hh_fec!O31=0,0,1000*11630*RES_hh_fec!O31/RES_hh_num!O31)</f>
        <v>1780.7706310209585</v>
      </c>
      <c r="P31" s="72">
        <f>IF(RES_hh_fec!P31=0,0,1000*11630*RES_hh_fec!P31/RES_hh_num!P31)</f>
        <v>1715.1741576799318</v>
      </c>
      <c r="Q31" s="72">
        <f>IF(RES_hh_fec!Q31=0,0,1000*11630*RES_hh_fec!Q31/RES_hh_num!Q31)</f>
        <v>1701.6453895208786</v>
      </c>
      <c r="R31" s="72">
        <f>IF(RES_hh_fec!R31=0,0,1000*11630*RES_hh_fec!R31/RES_hh_num!R31)</f>
        <v>1756.5434032830922</v>
      </c>
      <c r="S31" s="72">
        <f>IF(RES_hh_fec!S31=0,0,1000*11630*RES_hh_fec!S31/RES_hh_num!S31)</f>
        <v>1797.949780073141</v>
      </c>
      <c r="T31" s="72">
        <f>IF(RES_hh_fec!T31=0,0,1000*11630*RES_hh_fec!T31/RES_hh_num!T31)</f>
        <v>1904.3048830445359</v>
      </c>
      <c r="U31" s="72">
        <f>IF(RES_hh_fec!U31=0,0,1000*11630*RES_hh_fec!U31/RES_hh_num!U31)</f>
        <v>1998.8567784034985</v>
      </c>
      <c r="V31" s="72">
        <f>IF(RES_hh_fec!V31=0,0,1000*11630*RES_hh_fec!V31/RES_hh_num!V31)</f>
        <v>2167.4494175566315</v>
      </c>
      <c r="W31" s="72">
        <f>IF(RES_hh_fec!W31=0,0,1000*11630*RES_hh_fec!W31/RES_hh_num!W31)</f>
        <v>2258.5485591620259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1923.451820693766</v>
      </c>
      <c r="C32" s="77">
        <f>IF(RES_hh_fec!C32=0,0,1000*11630*RES_hh_fec!C32/RES_hh_num!C32)</f>
        <v>2081.6933548976808</v>
      </c>
      <c r="D32" s="77">
        <f>IF(RES_hh_fec!D32=0,0,1000*11630*RES_hh_fec!D32/RES_hh_num!D32)</f>
        <v>2237.8291126027143</v>
      </c>
      <c r="E32" s="77">
        <f>IF(RES_hh_fec!E32=0,0,1000*11630*RES_hh_fec!E32/RES_hh_num!E32)</f>
        <v>1998.9375078555033</v>
      </c>
      <c r="F32" s="77">
        <f>IF(RES_hh_fec!F32=0,0,1000*11630*RES_hh_fec!F32/RES_hh_num!F32)</f>
        <v>2048.6624936149328</v>
      </c>
      <c r="G32" s="77">
        <f>IF(RES_hh_fec!G32=0,0,1000*11630*RES_hh_fec!G32/RES_hh_num!G32)</f>
        <v>2169.3038364046292</v>
      </c>
      <c r="H32" s="77">
        <f>IF(RES_hh_fec!H32=0,0,1000*11630*RES_hh_fec!H32/RES_hh_num!H32)</f>
        <v>2029.5528140328138</v>
      </c>
      <c r="I32" s="77">
        <f>IF(RES_hh_fec!I32=0,0,1000*11630*RES_hh_fec!I32/RES_hh_num!I32)</f>
        <v>2136.2973058111547</v>
      </c>
      <c r="J32" s="77">
        <f>IF(RES_hh_fec!J32=0,0,1000*11630*RES_hh_fec!J32/RES_hh_num!J32)</f>
        <v>1772.148910889927</v>
      </c>
      <c r="K32" s="77">
        <f>IF(RES_hh_fec!K32=0,0,1000*11630*RES_hh_fec!K32/RES_hh_num!K32)</f>
        <v>1729.5478029080807</v>
      </c>
      <c r="L32" s="77">
        <f>IF(RES_hh_fec!L32=0,0,1000*11630*RES_hh_fec!L32/RES_hh_num!L32)</f>
        <v>2181.5238916616477</v>
      </c>
      <c r="M32" s="77">
        <f>IF(RES_hh_fec!M32=0,0,1000*11630*RES_hh_fec!M32/RES_hh_num!M32)</f>
        <v>1744.2142949064571</v>
      </c>
      <c r="N32" s="77">
        <f>IF(RES_hh_fec!N32=0,0,1000*11630*RES_hh_fec!N32/RES_hh_num!N32)</f>
        <v>1372.9776022117981</v>
      </c>
      <c r="O32" s="77">
        <f>IF(RES_hh_fec!O32=0,0,1000*11630*RES_hh_fec!O32/RES_hh_num!O32)</f>
        <v>1086.8682745327342</v>
      </c>
      <c r="P32" s="77">
        <f>IF(RES_hh_fec!P32=0,0,1000*11630*RES_hh_fec!P32/RES_hh_num!P32)</f>
        <v>965.13577516120176</v>
      </c>
      <c r="Q32" s="77">
        <f>IF(RES_hh_fec!Q32=0,0,1000*11630*RES_hh_fec!Q32/RES_hh_num!Q32)</f>
        <v>960.7020676112819</v>
      </c>
      <c r="R32" s="77">
        <f>IF(RES_hh_fec!R32=0,0,1000*11630*RES_hh_fec!R32/RES_hh_num!R32)</f>
        <v>1360.8896467889615</v>
      </c>
      <c r="S32" s="77">
        <f>IF(RES_hh_fec!S32=0,0,1000*11630*RES_hh_fec!S32/RES_hh_num!S32)</f>
        <v>1187.9291445740835</v>
      </c>
      <c r="T32" s="77">
        <f>IF(RES_hh_fec!T32=0,0,1000*11630*RES_hh_fec!T32/RES_hh_num!T32)</f>
        <v>1430.721817927644</v>
      </c>
      <c r="U32" s="77">
        <f>IF(RES_hh_fec!U32=0,0,1000*11630*RES_hh_fec!U32/RES_hh_num!U32)</f>
        <v>1422.2976686415411</v>
      </c>
      <c r="V32" s="77">
        <f>IF(RES_hh_fec!V32=0,0,1000*11630*RES_hh_fec!V32/RES_hh_num!V32)</f>
        <v>1525.866144007588</v>
      </c>
      <c r="W32" s="77">
        <f>IF(RES_hh_fec!W32=0,0,1000*11630*RES_hh_fec!W32/RES_hh_num!W32)</f>
        <v>1658.1558437795577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3874.4769333928393</v>
      </c>
      <c r="C3" s="65">
        <f>IF(RES_hh_tes!C3=0,0,1000*11630*RES_hh_tes!C3/RES_hh_num!C3)</f>
        <v>3945.3199670952158</v>
      </c>
      <c r="D3" s="65">
        <f>IF(RES_hh_tes!D3=0,0,1000*11630*RES_hh_tes!D3/RES_hh_num!D3)</f>
        <v>4077.4360890718467</v>
      </c>
      <c r="E3" s="65">
        <f>IF(RES_hh_tes!E3=0,0,1000*11630*RES_hh_tes!E3/RES_hh_num!E3)</f>
        <v>4358.8426877570164</v>
      </c>
      <c r="F3" s="65">
        <f>IF(RES_hh_tes!F3=0,0,1000*11630*RES_hh_tes!F3/RES_hh_num!F3)</f>
        <v>4468.4901596727777</v>
      </c>
      <c r="G3" s="65">
        <f>IF(RES_hh_tes!G3=0,0,1000*11630*RES_hh_tes!G3/RES_hh_num!G3)</f>
        <v>4562.7062563913851</v>
      </c>
      <c r="H3" s="65">
        <f>IF(RES_hh_tes!H3=0,0,1000*11630*RES_hh_tes!H3/RES_hh_num!H3)</f>
        <v>4525.1530524548098</v>
      </c>
      <c r="I3" s="65">
        <f>IF(RES_hh_tes!I3=0,0,1000*11630*RES_hh_tes!I3/RES_hh_num!I3)</f>
        <v>4620.4913013116156</v>
      </c>
      <c r="J3" s="65">
        <f>IF(RES_hh_tes!J3=0,0,1000*11630*RES_hh_tes!J3/RES_hh_num!J3)</f>
        <v>4529.7638134784147</v>
      </c>
      <c r="K3" s="65">
        <f>IF(RES_hh_tes!K3=0,0,1000*11630*RES_hh_tes!K3/RES_hh_num!K3)</f>
        <v>4910.6202614580679</v>
      </c>
      <c r="L3" s="65">
        <f>IF(RES_hh_tes!L3=0,0,1000*11630*RES_hh_tes!L3/RES_hh_num!L3)</f>
        <v>4394.1168574851163</v>
      </c>
      <c r="M3" s="65">
        <f>IF(RES_hh_tes!M3=0,0,1000*11630*RES_hh_tes!M3/RES_hh_num!M3)</f>
        <v>4078.7037847979263</v>
      </c>
      <c r="N3" s="65">
        <f>IF(RES_hh_tes!N3=0,0,1000*11630*RES_hh_tes!N3/RES_hh_num!N3)</f>
        <v>4070.7899977602274</v>
      </c>
      <c r="O3" s="65">
        <f>IF(RES_hh_tes!O3=0,0,1000*11630*RES_hh_tes!O3/RES_hh_num!O3)</f>
        <v>4239.6340219277572</v>
      </c>
      <c r="P3" s="65">
        <f>IF(RES_hh_tes!P3=0,0,1000*11630*RES_hh_tes!P3/RES_hh_num!P3)</f>
        <v>4200.5897591933526</v>
      </c>
      <c r="Q3" s="65">
        <f>IF(RES_hh_tes!Q3=0,0,1000*11630*RES_hh_tes!Q3/RES_hh_num!Q3)</f>
        <v>4162.1412887828237</v>
      </c>
      <c r="R3" s="65">
        <f>IF(RES_hh_tes!R3=0,0,1000*11630*RES_hh_tes!R3/RES_hh_num!R3)</f>
        <v>4314.7376591387392</v>
      </c>
      <c r="S3" s="65">
        <f>IF(RES_hh_tes!S3=0,0,1000*11630*RES_hh_tes!S3/RES_hh_num!S3)</f>
        <v>4338.8854722818369</v>
      </c>
      <c r="T3" s="65">
        <f>IF(RES_hh_tes!T3=0,0,1000*11630*RES_hh_tes!T3/RES_hh_num!T3)</f>
        <v>4529.5043252610676</v>
      </c>
      <c r="U3" s="65">
        <f>IF(RES_hh_tes!U3=0,0,1000*11630*RES_hh_tes!U3/RES_hh_num!U3)</f>
        <v>4621.0783348664454</v>
      </c>
      <c r="V3" s="65">
        <f>IF(RES_hh_tes!V3=0,0,1000*11630*RES_hh_tes!V3/RES_hh_num!V3)</f>
        <v>4948.6957135976809</v>
      </c>
      <c r="W3" s="65">
        <f>IF(RES_hh_tes!W3=0,0,1000*11630*RES_hh_tes!W3/RES_hh_num!W3)</f>
        <v>5032.6590867264813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1521.7443639598901</v>
      </c>
      <c r="C4" s="69">
        <f>IF(RES_hh_tes!C4=0,0,1000*11630*RES_hh_tes!C4/RES_hh_num!C4)</f>
        <v>1549.9849492732244</v>
      </c>
      <c r="D4" s="69">
        <f>IF(RES_hh_tes!D4=0,0,1000*11630*RES_hh_tes!D4/RES_hh_num!D4)</f>
        <v>1633.1097571001796</v>
      </c>
      <c r="E4" s="69">
        <f>IF(RES_hh_tes!E4=0,0,1000*11630*RES_hh_tes!E4/RES_hh_num!E4)</f>
        <v>1852.4869518734208</v>
      </c>
      <c r="F4" s="69">
        <f>IF(RES_hh_tes!F4=0,0,1000*11630*RES_hh_tes!F4/RES_hh_num!F4)</f>
        <v>1984.8170913183772</v>
      </c>
      <c r="G4" s="69">
        <f>IF(RES_hh_tes!G4=0,0,1000*11630*RES_hh_tes!G4/RES_hh_num!G4)</f>
        <v>2052.54053109391</v>
      </c>
      <c r="H4" s="69">
        <f>IF(RES_hh_tes!H4=0,0,1000*11630*RES_hh_tes!H4/RES_hh_num!H4)</f>
        <v>2035.3145058196965</v>
      </c>
      <c r="I4" s="69">
        <f>IF(RES_hh_tes!I4=0,0,1000*11630*RES_hh_tes!I4/RES_hh_num!I4)</f>
        <v>2176.6847037555699</v>
      </c>
      <c r="J4" s="69">
        <f>IF(RES_hh_tes!J4=0,0,1000*11630*RES_hh_tes!J4/RES_hh_num!J4)</f>
        <v>2166.0296624895536</v>
      </c>
      <c r="K4" s="69">
        <f>IF(RES_hh_tes!K4=0,0,1000*11630*RES_hh_tes!K4/RES_hh_num!K4)</f>
        <v>2499.7607040538187</v>
      </c>
      <c r="L4" s="69">
        <f>IF(RES_hh_tes!L4=0,0,1000*11630*RES_hh_tes!L4/RES_hh_num!L4)</f>
        <v>1796.2022504545869</v>
      </c>
      <c r="M4" s="69">
        <f>IF(RES_hh_tes!M4=0,0,1000*11630*RES_hh_tes!M4/RES_hh_num!M4)</f>
        <v>1793.5557285020604</v>
      </c>
      <c r="N4" s="69">
        <f>IF(RES_hh_tes!N4=0,0,1000*11630*RES_hh_tes!N4/RES_hh_num!N4)</f>
        <v>2010.3381917705133</v>
      </c>
      <c r="O4" s="69">
        <f>IF(RES_hh_tes!O4=0,0,1000*11630*RES_hh_tes!O4/RES_hh_num!O4)</f>
        <v>2305.9560872742218</v>
      </c>
      <c r="P4" s="69">
        <f>IF(RES_hh_tes!P4=0,0,1000*11630*RES_hh_tes!P4/RES_hh_num!P4)</f>
        <v>2377.083075983348</v>
      </c>
      <c r="Q4" s="69">
        <f>IF(RES_hh_tes!Q4=0,0,1000*11630*RES_hh_tes!Q4/RES_hh_num!Q4)</f>
        <v>2360.7707286436539</v>
      </c>
      <c r="R4" s="69">
        <f>IF(RES_hh_tes!R4=0,0,1000*11630*RES_hh_tes!R4/RES_hh_num!R4)</f>
        <v>2340.9788707416442</v>
      </c>
      <c r="S4" s="69">
        <f>IF(RES_hh_tes!S4=0,0,1000*11630*RES_hh_tes!S4/RES_hh_num!S4)</f>
        <v>2359.4927387353418</v>
      </c>
      <c r="T4" s="69">
        <f>IF(RES_hh_tes!T4=0,0,1000*11630*RES_hh_tes!T4/RES_hh_num!T4)</f>
        <v>2396.0248123084239</v>
      </c>
      <c r="U4" s="69">
        <f>IF(RES_hh_tes!U4=0,0,1000*11630*RES_hh_tes!U4/RES_hh_num!U4)</f>
        <v>2442.5302885296405</v>
      </c>
      <c r="V4" s="69">
        <f>IF(RES_hh_tes!V4=0,0,1000*11630*RES_hh_tes!V4/RES_hh_num!V4)</f>
        <v>2559.3689071235804</v>
      </c>
      <c r="W4" s="69">
        <f>IF(RES_hh_tes!W4=0,0,1000*11630*RES_hh_tes!W4/RES_hh_num!W4)</f>
        <v>2612.1727811384367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1453.0830023569447</v>
      </c>
      <c r="C6" s="72">
        <f>IF(RES_hh_tes!C6=0,0,1000*11630*RES_hh_tes!C6/RES_hh_num!C6)</f>
        <v>1410.0506456143439</v>
      </c>
      <c r="D6" s="72">
        <f>IF(RES_hh_tes!D6=0,0,1000*11630*RES_hh_tes!D6/RES_hh_num!D6)</f>
        <v>1391.4472754401681</v>
      </c>
      <c r="E6" s="72">
        <f>IF(RES_hh_tes!E6=0,0,1000*11630*RES_hh_tes!E6/RES_hh_num!E6)</f>
        <v>2251.9699442416545</v>
      </c>
      <c r="F6" s="72">
        <f>IF(RES_hh_tes!F6=0,0,1000*11630*RES_hh_tes!F6/RES_hh_num!F6)</f>
        <v>2258.2166059994797</v>
      </c>
      <c r="G6" s="72">
        <f>IF(RES_hh_tes!G6=0,0,1000*11630*RES_hh_tes!G6/RES_hh_num!G6)</f>
        <v>1976.0782284873912</v>
      </c>
      <c r="H6" s="72">
        <f>IF(RES_hh_tes!H6=0,0,1000*11630*RES_hh_tes!H6/RES_hh_num!H6)</f>
        <v>1965.4862029769226</v>
      </c>
      <c r="I6" s="72">
        <f>IF(RES_hh_tes!I6=0,0,1000*11630*RES_hh_tes!I6/RES_hh_num!I6)</f>
        <v>2036.5218370945188</v>
      </c>
      <c r="J6" s="72">
        <f>IF(RES_hh_tes!J6=0,0,1000*11630*RES_hh_tes!J6/RES_hh_num!J6)</f>
        <v>1608.8702140608739</v>
      </c>
      <c r="K6" s="72">
        <f>IF(RES_hh_tes!K6=0,0,1000*11630*RES_hh_tes!K6/RES_hh_num!K6)</f>
        <v>733.86011290691886</v>
      </c>
      <c r="L6" s="72">
        <f>IF(RES_hh_tes!L6=0,0,1000*11630*RES_hh_tes!L6/RES_hh_num!L6)</f>
        <v>2515.9311209563602</v>
      </c>
      <c r="M6" s="72">
        <f>IF(RES_hh_tes!M6=0,0,1000*11630*RES_hh_tes!M6/RES_hh_num!M6)</f>
        <v>2050.8762169099455</v>
      </c>
      <c r="N6" s="72">
        <f>IF(RES_hh_tes!N6=0,0,1000*11630*RES_hh_tes!N6/RES_hh_num!N6)</f>
        <v>2074.211343613877</v>
      </c>
      <c r="O6" s="72">
        <f>IF(RES_hh_tes!O6=0,0,1000*11630*RES_hh_tes!O6/RES_hh_num!O6)</f>
        <v>2270.1730930471454</v>
      </c>
      <c r="P6" s="72">
        <f>IF(RES_hh_tes!P6=0,0,1000*11630*RES_hh_tes!P6/RES_hh_num!P6)</f>
        <v>2270.4447958237001</v>
      </c>
      <c r="Q6" s="72">
        <f>IF(RES_hh_tes!Q6=0,0,1000*11630*RES_hh_tes!Q6/RES_hh_num!Q6)</f>
        <v>2243.2193811654456</v>
      </c>
      <c r="R6" s="72">
        <f>IF(RES_hh_tes!R6=0,0,1000*11630*RES_hh_tes!R6/RES_hh_num!R6)</f>
        <v>2290.1913806400148</v>
      </c>
      <c r="S6" s="72">
        <f>IF(RES_hh_tes!S6=0,0,1000*11630*RES_hh_tes!S6/RES_hh_num!S6)</f>
        <v>2358.9535793748587</v>
      </c>
      <c r="T6" s="72">
        <f>IF(RES_hh_tes!T6=0,0,1000*11630*RES_hh_tes!T6/RES_hh_num!T6)</f>
        <v>2313.259286365063</v>
      </c>
      <c r="U6" s="72">
        <f>IF(RES_hh_tes!U6=0,0,1000*11630*RES_hh_tes!U6/RES_hh_num!U6)</f>
        <v>2414.1775580900144</v>
      </c>
      <c r="V6" s="72">
        <f>IF(RES_hh_tes!V6=0,0,1000*11630*RES_hh_tes!V6/RES_hh_num!V6)</f>
        <v>2672.1392141775973</v>
      </c>
      <c r="W6" s="72">
        <f>IF(RES_hh_tes!W6=0,0,1000*11630*RES_hh_tes!W6/RES_hh_num!W6)</f>
        <v>2425.1240066629766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1305.9562234489765</v>
      </c>
      <c r="C7" s="72">
        <f>IF(RES_hh_tes!C7=0,0,1000*11630*RES_hh_tes!C7/RES_hh_num!C7)</f>
        <v>1705.6194338057117</v>
      </c>
      <c r="D7" s="72">
        <f>IF(RES_hh_tes!D7=0,0,1000*11630*RES_hh_tes!D7/RES_hh_num!D7)</f>
        <v>1804.0560082340048</v>
      </c>
      <c r="E7" s="72">
        <f>IF(RES_hh_tes!E7=0,0,1000*11630*RES_hh_tes!E7/RES_hh_num!E7)</f>
        <v>1639.7627903855482</v>
      </c>
      <c r="F7" s="72">
        <f>IF(RES_hh_tes!F7=0,0,1000*11630*RES_hh_tes!F7/RES_hh_num!F7)</f>
        <v>1718.8554989043939</v>
      </c>
      <c r="G7" s="72">
        <f>IF(RES_hh_tes!G7=0,0,1000*11630*RES_hh_tes!G7/RES_hh_num!G7)</f>
        <v>1927.9855323074637</v>
      </c>
      <c r="H7" s="72">
        <f>IF(RES_hh_tes!H7=0,0,1000*11630*RES_hh_tes!H7/RES_hh_num!H7)</f>
        <v>1859.8652624625304</v>
      </c>
      <c r="I7" s="72">
        <f>IF(RES_hh_tes!I7=0,0,1000*11630*RES_hh_tes!I7/RES_hh_num!I7)</f>
        <v>2080.8724005818849</v>
      </c>
      <c r="J7" s="72">
        <f>IF(RES_hh_tes!J7=0,0,1000*11630*RES_hh_tes!J7/RES_hh_num!J7)</f>
        <v>2138.3459655577517</v>
      </c>
      <c r="K7" s="72">
        <f>IF(RES_hh_tes!K7=0,0,1000*11630*RES_hh_tes!K7/RES_hh_num!K7)</f>
        <v>2188.1053528203752</v>
      </c>
      <c r="L7" s="72">
        <f>IF(RES_hh_tes!L7=0,0,1000*11630*RES_hh_tes!L7/RES_hh_num!L7)</f>
        <v>1922.2156093413848</v>
      </c>
      <c r="M7" s="72">
        <f>IF(RES_hh_tes!M7=0,0,1000*11630*RES_hh_tes!M7/RES_hh_num!M7)</f>
        <v>2264.886538109487</v>
      </c>
      <c r="N7" s="72">
        <f>IF(RES_hh_tes!N7=0,0,1000*11630*RES_hh_tes!N7/RES_hh_num!N7)</f>
        <v>1878.2850777928315</v>
      </c>
      <c r="O7" s="72">
        <f>IF(RES_hh_tes!O7=0,0,1000*11630*RES_hh_tes!O7/RES_hh_num!O7)</f>
        <v>2119.9766535329613</v>
      </c>
      <c r="P7" s="72">
        <f>IF(RES_hh_tes!P7=0,0,1000*11630*RES_hh_tes!P7/RES_hh_num!P7)</f>
        <v>2285.262354315822</v>
      </c>
      <c r="Q7" s="72">
        <f>IF(RES_hh_tes!Q7=0,0,1000*11630*RES_hh_tes!Q7/RES_hh_num!Q7)</f>
        <v>2287.5985530110238</v>
      </c>
      <c r="R7" s="72">
        <f>IF(RES_hh_tes!R7=0,0,1000*11630*RES_hh_tes!R7/RES_hh_num!R7)</f>
        <v>2380.3715074876127</v>
      </c>
      <c r="S7" s="72">
        <f>IF(RES_hh_tes!S7=0,0,1000*11630*RES_hh_tes!S7/RES_hh_num!S7)</f>
        <v>2148.1110871208534</v>
      </c>
      <c r="T7" s="72">
        <f>IF(RES_hh_tes!T7=0,0,1000*11630*RES_hh_tes!T7/RES_hh_num!T7)</f>
        <v>2547.0130014066895</v>
      </c>
      <c r="U7" s="72">
        <f>IF(RES_hh_tes!U7=0,0,1000*11630*RES_hh_tes!U7/RES_hh_num!U7)</f>
        <v>2287.9118106039805</v>
      </c>
      <c r="V7" s="72">
        <f>IF(RES_hh_tes!V7=0,0,1000*11630*RES_hh_tes!V7/RES_hh_num!V7)</f>
        <v>2582.1009857982353</v>
      </c>
      <c r="W7" s="72">
        <f>IF(RES_hh_tes!W7=0,0,1000*11630*RES_hh_tes!W7/RES_hh_num!W7)</f>
        <v>2557.4815770173809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1385.7759996615828</v>
      </c>
      <c r="C8" s="72">
        <f>IF(RES_hh_tes!C8=0,0,1000*11630*RES_hh_tes!C8/RES_hh_num!C8)</f>
        <v>1506.3784783103886</v>
      </c>
      <c r="D8" s="72">
        <f>IF(RES_hh_tes!D8=0,0,1000*11630*RES_hh_tes!D8/RES_hh_num!D8)</f>
        <v>1664.2574058441983</v>
      </c>
      <c r="E8" s="72">
        <f>IF(RES_hh_tes!E8=0,0,1000*11630*RES_hh_tes!E8/RES_hh_num!E8)</f>
        <v>1774.3597872605299</v>
      </c>
      <c r="F8" s="72">
        <f>IF(RES_hh_tes!F8=0,0,1000*11630*RES_hh_tes!F8/RES_hh_num!F8)</f>
        <v>1953.4097276695995</v>
      </c>
      <c r="G8" s="72">
        <f>IF(RES_hh_tes!G8=0,0,1000*11630*RES_hh_tes!G8/RES_hh_num!G8)</f>
        <v>2054.7875284866386</v>
      </c>
      <c r="H8" s="72">
        <f>IF(RES_hh_tes!H8=0,0,1000*11630*RES_hh_tes!H8/RES_hh_num!H8)</f>
        <v>1988.6476063279833</v>
      </c>
      <c r="I8" s="72">
        <f>IF(RES_hh_tes!I8=0,0,1000*11630*RES_hh_tes!I8/RES_hh_num!I8)</f>
        <v>2107.5114812402871</v>
      </c>
      <c r="J8" s="72">
        <f>IF(RES_hh_tes!J8=0,0,1000*11630*RES_hh_tes!J8/RES_hh_num!J8)</f>
        <v>2058.087796758583</v>
      </c>
      <c r="K8" s="72">
        <f>IF(RES_hh_tes!K8=0,0,1000*11630*RES_hh_tes!K8/RES_hh_num!K8)</f>
        <v>2328.4260597262764</v>
      </c>
      <c r="L8" s="72">
        <f>IF(RES_hh_tes!L8=0,0,1000*11630*RES_hh_tes!L8/RES_hh_num!L8)</f>
        <v>1950.279845676029</v>
      </c>
      <c r="M8" s="72">
        <f>IF(RES_hh_tes!M8=0,0,1000*11630*RES_hh_tes!M8/RES_hh_num!M8)</f>
        <v>1785.6726139328787</v>
      </c>
      <c r="N8" s="72">
        <f>IF(RES_hh_tes!N8=0,0,1000*11630*RES_hh_tes!N8/RES_hh_num!N8)</f>
        <v>2011.9016584315689</v>
      </c>
      <c r="O8" s="72">
        <f>IF(RES_hh_tes!O8=0,0,1000*11630*RES_hh_tes!O8/RES_hh_num!O8)</f>
        <v>2165.2396434946663</v>
      </c>
      <c r="P8" s="72">
        <f>IF(RES_hh_tes!P8=0,0,1000*11630*RES_hh_tes!P8/RES_hh_num!P8)</f>
        <v>2371.7033476542983</v>
      </c>
      <c r="Q8" s="72">
        <f>IF(RES_hh_tes!Q8=0,0,1000*11630*RES_hh_tes!Q8/RES_hh_num!Q8)</f>
        <v>2435.6823929176535</v>
      </c>
      <c r="R8" s="72">
        <f>IF(RES_hh_tes!R8=0,0,1000*11630*RES_hh_tes!R8/RES_hh_num!R8)</f>
        <v>2208.9422420981032</v>
      </c>
      <c r="S8" s="72">
        <f>IF(RES_hh_tes!S8=0,0,1000*11630*RES_hh_tes!S8/RES_hh_num!S8)</f>
        <v>2280.4791238621406</v>
      </c>
      <c r="T8" s="72">
        <f>IF(RES_hh_tes!T8=0,0,1000*11630*RES_hh_tes!T8/RES_hh_num!T8)</f>
        <v>2397.4104733085346</v>
      </c>
      <c r="U8" s="72">
        <f>IF(RES_hh_tes!U8=0,0,1000*11630*RES_hh_tes!U8/RES_hh_num!U8)</f>
        <v>2473.5237126322941</v>
      </c>
      <c r="V8" s="72">
        <f>IF(RES_hh_tes!V8=0,0,1000*11630*RES_hh_tes!V8/RES_hh_num!V8)</f>
        <v>2533.2583258429786</v>
      </c>
      <c r="W8" s="72">
        <f>IF(RES_hh_tes!W8=0,0,1000*11630*RES_hh_tes!W8/RES_hh_num!W8)</f>
        <v>2550.522710832236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1539.0136806111987</v>
      </c>
      <c r="C9" s="72">
        <f>IF(RES_hh_tes!C9=0,0,1000*11630*RES_hh_tes!C9/RES_hh_num!C9)</f>
        <v>1559.561384498609</v>
      </c>
      <c r="D9" s="72">
        <f>IF(RES_hh_tes!D9=0,0,1000*11630*RES_hh_tes!D9/RES_hh_num!D9)</f>
        <v>1637.1808442486088</v>
      </c>
      <c r="E9" s="72">
        <f>IF(RES_hh_tes!E9=0,0,1000*11630*RES_hh_tes!E9/RES_hh_num!E9)</f>
        <v>1771.7506782552741</v>
      </c>
      <c r="F9" s="72">
        <f>IF(RES_hh_tes!F9=0,0,1000*11630*RES_hh_tes!F9/RES_hh_num!F9)</f>
        <v>1929.1307081639081</v>
      </c>
      <c r="G9" s="72">
        <f>IF(RES_hh_tes!G9=0,0,1000*11630*RES_hh_tes!G9/RES_hh_num!G9)</f>
        <v>2025.8142559821399</v>
      </c>
      <c r="H9" s="72">
        <f>IF(RES_hh_tes!H9=0,0,1000*11630*RES_hh_tes!H9/RES_hh_num!H9)</f>
        <v>2062.2761499918752</v>
      </c>
      <c r="I9" s="72">
        <f>IF(RES_hh_tes!I9=0,0,1000*11630*RES_hh_tes!I9/RES_hh_num!I9)</f>
        <v>2180.0733686619187</v>
      </c>
      <c r="J9" s="72">
        <f>IF(RES_hh_tes!J9=0,0,1000*11630*RES_hh_tes!J9/RES_hh_num!J9)</f>
        <v>2240.9516642860103</v>
      </c>
      <c r="K9" s="72">
        <f>IF(RES_hh_tes!K9=0,0,1000*11630*RES_hh_tes!K9/RES_hh_num!K9)</f>
        <v>2504.1611224264138</v>
      </c>
      <c r="L9" s="72">
        <f>IF(RES_hh_tes!L9=0,0,1000*11630*RES_hh_tes!L9/RES_hh_num!L9)</f>
        <v>1649.6164969681365</v>
      </c>
      <c r="M9" s="72">
        <f>IF(RES_hh_tes!M9=0,0,1000*11630*RES_hh_tes!M9/RES_hh_num!M9)</f>
        <v>1760.9631020541949</v>
      </c>
      <c r="N9" s="72">
        <f>IF(RES_hh_tes!N9=0,0,1000*11630*RES_hh_tes!N9/RES_hh_num!N9)</f>
        <v>2030.906424570677</v>
      </c>
      <c r="O9" s="72">
        <f>IF(RES_hh_tes!O9=0,0,1000*11630*RES_hh_tes!O9/RES_hh_num!O9)</f>
        <v>2286.1781526733225</v>
      </c>
      <c r="P9" s="72">
        <f>IF(RES_hh_tes!P9=0,0,1000*11630*RES_hh_tes!P9/RES_hh_num!P9)</f>
        <v>2296.1751568798936</v>
      </c>
      <c r="Q9" s="72">
        <f>IF(RES_hh_tes!Q9=0,0,1000*11630*RES_hh_tes!Q9/RES_hh_num!Q9)</f>
        <v>2312.6609276679897</v>
      </c>
      <c r="R9" s="72">
        <f>IF(RES_hh_tes!R9=0,0,1000*11630*RES_hh_tes!R9/RES_hh_num!R9)</f>
        <v>2359.1432648592263</v>
      </c>
      <c r="S9" s="72">
        <f>IF(RES_hh_tes!S9=0,0,1000*11630*RES_hh_tes!S9/RES_hh_num!S9)</f>
        <v>2373.910809120463</v>
      </c>
      <c r="T9" s="72">
        <f>IF(RES_hh_tes!T9=0,0,1000*11630*RES_hh_tes!T9/RES_hh_num!T9)</f>
        <v>2366.4463912028864</v>
      </c>
      <c r="U9" s="72">
        <f>IF(RES_hh_tes!U9=0,0,1000*11630*RES_hh_tes!U9/RES_hh_num!U9)</f>
        <v>2410.6032889524013</v>
      </c>
      <c r="V9" s="72">
        <f>IF(RES_hh_tes!V9=0,0,1000*11630*RES_hh_tes!V9/RES_hh_num!V9)</f>
        <v>2550.1675378928248</v>
      </c>
      <c r="W9" s="72">
        <f>IF(RES_hh_tes!W9=0,0,1000*11630*RES_hh_tes!W9/RES_hh_num!W9)</f>
        <v>2601.8865661008181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1629.5914616594403</v>
      </c>
      <c r="C11" s="72">
        <f>IF(RES_hh_tes!C11=0,0,1000*11630*RES_hh_tes!C11/RES_hh_num!C11)</f>
        <v>1075.2458817403347</v>
      </c>
      <c r="D11" s="72">
        <f>IF(RES_hh_tes!D11=0,0,1000*11630*RES_hh_tes!D11/RES_hh_num!D11)</f>
        <v>1755.1762347282718</v>
      </c>
      <c r="E11" s="72">
        <f>IF(RES_hh_tes!E11=0,0,1000*11630*RES_hh_tes!E11/RES_hh_num!E11)</f>
        <v>1904.2809005376655</v>
      </c>
      <c r="F11" s="72">
        <f>IF(RES_hh_tes!F11=0,0,1000*11630*RES_hh_tes!F11/RES_hh_num!F11)</f>
        <v>2239.1370807133685</v>
      </c>
      <c r="G11" s="72">
        <f>IF(RES_hh_tes!G11=0,0,1000*11630*RES_hh_tes!G11/RES_hh_num!G11)</f>
        <v>1763.9242085547698</v>
      </c>
      <c r="H11" s="72">
        <f>IF(RES_hh_tes!H11=0,0,1000*11630*RES_hh_tes!H11/RES_hh_num!H11)</f>
        <v>2061.9567889473765</v>
      </c>
      <c r="I11" s="72">
        <f>IF(RES_hh_tes!I11=0,0,1000*11630*RES_hh_tes!I11/RES_hh_num!I11)</f>
        <v>2190.9002779874827</v>
      </c>
      <c r="J11" s="72">
        <f>IF(RES_hh_tes!J11=0,0,1000*11630*RES_hh_tes!J11/RES_hh_num!J11)</f>
        <v>1687.2874926064835</v>
      </c>
      <c r="K11" s="72">
        <f>IF(RES_hh_tes!K11=0,0,1000*11630*RES_hh_tes!K11/RES_hh_num!K11)</f>
        <v>1624.454557729038</v>
      </c>
      <c r="L11" s="72">
        <f>IF(RES_hh_tes!L11=0,0,1000*11630*RES_hh_tes!L11/RES_hh_num!L11)</f>
        <v>2170.2248196913656</v>
      </c>
      <c r="M11" s="72">
        <f>IF(RES_hh_tes!M11=0,0,1000*11630*RES_hh_tes!M11/RES_hh_num!M11)</f>
        <v>1926.5300413261402</v>
      </c>
      <c r="N11" s="72">
        <f>IF(RES_hh_tes!N11=0,0,1000*11630*RES_hh_tes!N11/RES_hh_num!N11)</f>
        <v>2319.260972389166</v>
      </c>
      <c r="O11" s="72">
        <f>IF(RES_hh_tes!O11=0,0,1000*11630*RES_hh_tes!O11/RES_hh_num!O11)</f>
        <v>2224.2961632518509</v>
      </c>
      <c r="P11" s="72">
        <f>IF(RES_hh_tes!P11=0,0,1000*11630*RES_hh_tes!P11/RES_hh_num!P11)</f>
        <v>2259.9527606887013</v>
      </c>
      <c r="Q11" s="72">
        <f>IF(RES_hh_tes!Q11=0,0,1000*11630*RES_hh_tes!Q11/RES_hh_num!Q11)</f>
        <v>2287.9842031272783</v>
      </c>
      <c r="R11" s="72">
        <f>IF(RES_hh_tes!R11=0,0,1000*11630*RES_hh_tes!R11/RES_hh_num!R11)</f>
        <v>2285.3285747881714</v>
      </c>
      <c r="S11" s="72">
        <f>IF(RES_hh_tes!S11=0,0,1000*11630*RES_hh_tes!S11/RES_hh_num!S11)</f>
        <v>2262.8336847633668</v>
      </c>
      <c r="T11" s="72">
        <f>IF(RES_hh_tes!T11=0,0,1000*11630*RES_hh_tes!T11/RES_hh_num!T11)</f>
        <v>2777.0578757200747</v>
      </c>
      <c r="U11" s="72">
        <f>IF(RES_hh_tes!U11=0,0,1000*11630*RES_hh_tes!U11/RES_hh_num!U11)</f>
        <v>2348.1192332839933</v>
      </c>
      <c r="V11" s="72">
        <f>IF(RES_hh_tes!V11=0,0,1000*11630*RES_hh_tes!V11/RES_hh_num!V11)</f>
        <v>2533.957081251946</v>
      </c>
      <c r="W11" s="72">
        <f>IF(RES_hh_tes!W11=0,0,1000*11630*RES_hh_tes!W11/RES_hh_num!W11)</f>
        <v>2589.6523579082677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1328.6013557377769</v>
      </c>
      <c r="C12" s="72">
        <f>IF(RES_hh_tes!C12=0,0,1000*11630*RES_hh_tes!C12/RES_hh_num!C12)</f>
        <v>1329.5551739765019</v>
      </c>
      <c r="D12" s="72">
        <f>IF(RES_hh_tes!D12=0,0,1000*11630*RES_hh_tes!D12/RES_hh_num!D12)</f>
        <v>1501.2954617591649</v>
      </c>
      <c r="E12" s="72">
        <f>IF(RES_hh_tes!E12=0,0,1000*11630*RES_hh_tes!E12/RES_hh_num!E12)</f>
        <v>2013.6118989562556</v>
      </c>
      <c r="F12" s="72">
        <f>IF(RES_hh_tes!F12=0,0,1000*11630*RES_hh_tes!F12/RES_hh_num!F12)</f>
        <v>2030.3292723141308</v>
      </c>
      <c r="G12" s="72">
        <f>IF(RES_hh_tes!G12=0,0,1000*11630*RES_hh_tes!G12/RES_hh_num!G12)</f>
        <v>2106.0012165401854</v>
      </c>
      <c r="H12" s="72">
        <f>IF(RES_hh_tes!H12=0,0,1000*11630*RES_hh_tes!H12/RES_hh_num!H12)</f>
        <v>1906.4359881547714</v>
      </c>
      <c r="I12" s="72">
        <f>IF(RES_hh_tes!I12=0,0,1000*11630*RES_hh_tes!I12/RES_hh_num!I12)</f>
        <v>2125.130045071</v>
      </c>
      <c r="J12" s="72">
        <f>IF(RES_hh_tes!J12=0,0,1000*11630*RES_hh_tes!J12/RES_hh_num!J12)</f>
        <v>1998.5955280625155</v>
      </c>
      <c r="K12" s="72">
        <f>IF(RES_hh_tes!K12=0,0,1000*11630*RES_hh_tes!K12/RES_hh_num!K12)</f>
        <v>2679.3604670415693</v>
      </c>
      <c r="L12" s="72">
        <f>IF(RES_hh_tes!L12=0,0,1000*11630*RES_hh_tes!L12/RES_hh_num!L12)</f>
        <v>1878.1021112942319</v>
      </c>
      <c r="M12" s="72">
        <f>IF(RES_hh_tes!M12=0,0,1000*11630*RES_hh_tes!M12/RES_hh_num!M12)</f>
        <v>1711.1725984464815</v>
      </c>
      <c r="N12" s="72">
        <f>IF(RES_hh_tes!N12=0,0,1000*11630*RES_hh_tes!N12/RES_hh_num!N12)</f>
        <v>1956.2854177657834</v>
      </c>
      <c r="O12" s="72">
        <f>IF(RES_hh_tes!O12=0,0,1000*11630*RES_hh_tes!O12/RES_hh_num!O12)</f>
        <v>2341.9107121633724</v>
      </c>
      <c r="P12" s="72">
        <f>IF(RES_hh_tes!P12=0,0,1000*11630*RES_hh_tes!P12/RES_hh_num!P12)</f>
        <v>2486.9339907179346</v>
      </c>
      <c r="Q12" s="72">
        <f>IF(RES_hh_tes!Q12=0,0,1000*11630*RES_hh_tes!Q12/RES_hh_num!Q12)</f>
        <v>2384.2770604121115</v>
      </c>
      <c r="R12" s="72">
        <f>IF(RES_hh_tes!R12=0,0,1000*11630*RES_hh_tes!R12/RES_hh_num!R12)</f>
        <v>2332.3121445569254</v>
      </c>
      <c r="S12" s="72">
        <f>IF(RES_hh_tes!S12=0,0,1000*11630*RES_hh_tes!S12/RES_hh_num!S12)</f>
        <v>2354.6979690799171</v>
      </c>
      <c r="T12" s="72">
        <f>IF(RES_hh_tes!T12=0,0,1000*11630*RES_hh_tes!T12/RES_hh_num!T12)</f>
        <v>2392.1170668382683</v>
      </c>
      <c r="U12" s="72">
        <f>IF(RES_hh_tes!U12=0,0,1000*11630*RES_hh_tes!U12/RES_hh_num!U12)</f>
        <v>2450.7713697556442</v>
      </c>
      <c r="V12" s="72">
        <f>IF(RES_hh_tes!V12=0,0,1000*11630*RES_hh_tes!V12/RES_hh_num!V12)</f>
        <v>2542.4941790021135</v>
      </c>
      <c r="W12" s="72">
        <f>IF(RES_hh_tes!W12=0,0,1000*11630*RES_hh_tes!W12/RES_hh_num!W12)</f>
        <v>2622.50749985111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1291.5171464599853</v>
      </c>
      <c r="C13" s="74">
        <f>IF(RES_hh_tes!C13=0,0,1000*11630*RES_hh_tes!C13/RES_hh_num!C13)</f>
        <v>1417.3382692766174</v>
      </c>
      <c r="D13" s="74">
        <f>IF(RES_hh_tes!D13=0,0,1000*11630*RES_hh_tes!D13/RES_hh_num!D13)</f>
        <v>1697.1870282049279</v>
      </c>
      <c r="E13" s="74">
        <f>IF(RES_hh_tes!E13=0,0,1000*11630*RES_hh_tes!E13/RES_hh_num!E13)</f>
        <v>1885.0560637675349</v>
      </c>
      <c r="F13" s="74">
        <f>IF(RES_hh_tes!F13=0,0,1000*11630*RES_hh_tes!F13/RES_hh_num!F13)</f>
        <v>1993.6245699332328</v>
      </c>
      <c r="G13" s="74">
        <f>IF(RES_hh_tes!G13=0,0,1000*11630*RES_hh_tes!G13/RES_hh_num!G13)</f>
        <v>2088.8758626579443</v>
      </c>
      <c r="H13" s="74">
        <f>IF(RES_hh_tes!H13=0,0,1000*11630*RES_hh_tes!H13/RES_hh_num!H13)</f>
        <v>1965.4740953893706</v>
      </c>
      <c r="I13" s="74">
        <f>IF(RES_hh_tes!I13=0,0,1000*11630*RES_hh_tes!I13/RES_hh_num!I13)</f>
        <v>2278.3197967943352</v>
      </c>
      <c r="J13" s="74">
        <f>IF(RES_hh_tes!J13=0,0,1000*11630*RES_hh_tes!J13/RES_hh_num!J13)</f>
        <v>2148.4238952056526</v>
      </c>
      <c r="K13" s="74">
        <f>IF(RES_hh_tes!K13=0,0,1000*11630*RES_hh_tes!K13/RES_hh_num!K13)</f>
        <v>2457.9730368422356</v>
      </c>
      <c r="L13" s="74">
        <f>IF(RES_hh_tes!L13=0,0,1000*11630*RES_hh_tes!L13/RES_hh_num!L13)</f>
        <v>1778.091258329069</v>
      </c>
      <c r="M13" s="74">
        <f>IF(RES_hh_tes!M13=0,0,1000*11630*RES_hh_tes!M13/RES_hh_num!M13)</f>
        <v>1993.7111087110616</v>
      </c>
      <c r="N13" s="74">
        <f>IF(RES_hh_tes!N13=0,0,1000*11630*RES_hh_tes!N13/RES_hh_num!N13)</f>
        <v>2102.6433576486656</v>
      </c>
      <c r="O13" s="74">
        <f>IF(RES_hh_tes!O13=0,0,1000*11630*RES_hh_tes!O13/RES_hh_num!O13)</f>
        <v>2808.9758899761891</v>
      </c>
      <c r="P13" s="74">
        <f>IF(RES_hh_tes!P13=0,0,1000*11630*RES_hh_tes!P13/RES_hh_num!P13)</f>
        <v>95.412906168614882</v>
      </c>
      <c r="Q13" s="74">
        <f>IF(RES_hh_tes!Q13=0,0,1000*11630*RES_hh_tes!Q13/RES_hh_num!Q13)</f>
        <v>290.53805878150951</v>
      </c>
      <c r="R13" s="74">
        <f>IF(RES_hh_tes!R13=0,0,1000*11630*RES_hh_tes!R13/RES_hh_num!R13)</f>
        <v>2586.667660708828</v>
      </c>
      <c r="S13" s="74">
        <f>IF(RES_hh_tes!S13=0,0,1000*11630*RES_hh_tes!S13/RES_hh_num!S13)</f>
        <v>2301.7219577988649</v>
      </c>
      <c r="T13" s="74">
        <f>IF(RES_hh_tes!T13=0,0,1000*11630*RES_hh_tes!T13/RES_hh_num!T13)</f>
        <v>2479.4106372395217</v>
      </c>
      <c r="U13" s="74">
        <f>IF(RES_hh_tes!U13=0,0,1000*11630*RES_hh_tes!U13/RES_hh_num!U13)</f>
        <v>2450.7458942723365</v>
      </c>
      <c r="V13" s="74">
        <f>IF(RES_hh_tes!V13=0,0,1000*11630*RES_hh_tes!V13/RES_hh_num!V13)</f>
        <v>2538.9865841114174</v>
      </c>
      <c r="W13" s="74">
        <f>IF(RES_hh_tes!W13=0,0,1000*11630*RES_hh_tes!W13/RES_hh_num!W13)</f>
        <v>2670.6075590832907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18.740039726717267</v>
      </c>
      <c r="C14" s="76">
        <f>IF(RES_hh_tes!C14=0,0,1000*11630*RES_hh_tes!C14/RES_hh_num!C14)</f>
        <v>18.624853695029017</v>
      </c>
      <c r="D14" s="76">
        <f>IF(RES_hh_tes!D14=0,0,1000*11630*RES_hh_tes!D14/RES_hh_num!D14)</f>
        <v>19.003267729892514</v>
      </c>
      <c r="E14" s="76">
        <f>IF(RES_hh_tes!E14=0,0,1000*11630*RES_hh_tes!E14/RES_hh_num!E14)</f>
        <v>18.751861028211788</v>
      </c>
      <c r="F14" s="76">
        <f>IF(RES_hh_tes!F14=0,0,1000*11630*RES_hh_tes!F14/RES_hh_num!F14)</f>
        <v>19.323891766822708</v>
      </c>
      <c r="G14" s="76">
        <f>IF(RES_hh_tes!G14=0,0,1000*11630*RES_hh_tes!G14/RES_hh_num!G14)</f>
        <v>19.56404705113199</v>
      </c>
      <c r="H14" s="76">
        <f>IF(RES_hh_tes!H14=0,0,1000*11630*RES_hh_tes!H14/RES_hh_num!H14)</f>
        <v>19.519364095758672</v>
      </c>
      <c r="I14" s="76">
        <f>IF(RES_hh_tes!I14=0,0,1000*11630*RES_hh_tes!I14/RES_hh_num!I14)</f>
        <v>21.116572246084569</v>
      </c>
      <c r="J14" s="76">
        <f>IF(RES_hh_tes!J14=0,0,1000*11630*RES_hh_tes!J14/RES_hh_num!J14)</f>
        <v>22.241854821417792</v>
      </c>
      <c r="K14" s="76">
        <f>IF(RES_hh_tes!K14=0,0,1000*11630*RES_hh_tes!K14/RES_hh_num!K14)</f>
        <v>23.54799207747503</v>
      </c>
      <c r="L14" s="76">
        <f>IF(RES_hh_tes!L14=0,0,1000*11630*RES_hh_tes!L14/RES_hh_num!L14)</f>
        <v>14.000798072428093</v>
      </c>
      <c r="M14" s="76">
        <f>IF(RES_hh_tes!M14=0,0,1000*11630*RES_hh_tes!M14/RES_hh_num!M14)</f>
        <v>15.51832363799838</v>
      </c>
      <c r="N14" s="76">
        <f>IF(RES_hh_tes!N14=0,0,1000*11630*RES_hh_tes!N14/RES_hh_num!N14)</f>
        <v>16.35195551175859</v>
      </c>
      <c r="O14" s="76">
        <f>IF(RES_hh_tes!O14=0,0,1000*11630*RES_hh_tes!O14/RES_hh_num!O14)</f>
        <v>17.852734573686487</v>
      </c>
      <c r="P14" s="76">
        <f>IF(RES_hh_tes!P14=0,0,1000*11630*RES_hh_tes!P14/RES_hh_num!P14)</f>
        <v>18.158032943250902</v>
      </c>
      <c r="Q14" s="76">
        <f>IF(RES_hh_tes!Q14=0,0,1000*11630*RES_hh_tes!Q14/RES_hh_num!Q14)</f>
        <v>18.212336461922561</v>
      </c>
      <c r="R14" s="76">
        <f>IF(RES_hh_tes!R14=0,0,1000*11630*RES_hh_tes!R14/RES_hh_num!R14)</f>
        <v>18.521853184640175</v>
      </c>
      <c r="S14" s="76">
        <f>IF(RES_hh_tes!S14=0,0,1000*11630*RES_hh_tes!S14/RES_hh_num!S14)</f>
        <v>18.38533556653892</v>
      </c>
      <c r="T14" s="76">
        <f>IF(RES_hh_tes!T14=0,0,1000*11630*RES_hh_tes!T14/RES_hh_num!T14)</f>
        <v>18.61845001532534</v>
      </c>
      <c r="U14" s="76">
        <f>IF(RES_hh_tes!U14=0,0,1000*11630*RES_hh_tes!U14/RES_hh_num!U14)</f>
        <v>18.631311673191387</v>
      </c>
      <c r="V14" s="76">
        <f>IF(RES_hh_tes!V14=0,0,1000*11630*RES_hh_tes!V14/RES_hh_num!V14)</f>
        <v>19.915438855576827</v>
      </c>
      <c r="W14" s="76">
        <f>IF(RES_hh_tes!W14=0,0,1000*11630*RES_hh_tes!W14/RES_hh_num!W14)</f>
        <v>19.904564022551124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36.468206677323664</v>
      </c>
      <c r="C15" s="69">
        <f t="shared" si="0"/>
        <v>43.415189833036358</v>
      </c>
      <c r="D15" s="69">
        <f t="shared" si="0"/>
        <v>39.314441655710979</v>
      </c>
      <c r="E15" s="69">
        <f t="shared" si="0"/>
        <v>100.10628726534325</v>
      </c>
      <c r="F15" s="69">
        <f t="shared" si="0"/>
        <v>86.019287751567546</v>
      </c>
      <c r="G15" s="69">
        <f t="shared" si="0"/>
        <v>118.50045678870194</v>
      </c>
      <c r="H15" s="69">
        <f t="shared" si="0"/>
        <v>155.28850554521438</v>
      </c>
      <c r="I15" s="69">
        <f t="shared" si="0"/>
        <v>78.501674301410958</v>
      </c>
      <c r="J15" s="69">
        <f t="shared" si="0"/>
        <v>78.47814457477989</v>
      </c>
      <c r="K15" s="69">
        <f t="shared" si="0"/>
        <v>137.10212437222989</v>
      </c>
      <c r="L15" s="69">
        <f t="shared" si="0"/>
        <v>224.38787604930639</v>
      </c>
      <c r="M15" s="69">
        <f t="shared" si="0"/>
        <v>215.79950600204606</v>
      </c>
      <c r="N15" s="69">
        <f t="shared" si="0"/>
        <v>207.28624119471937</v>
      </c>
      <c r="O15" s="69">
        <f t="shared" si="0"/>
        <v>204.87922799809908</v>
      </c>
      <c r="P15" s="69">
        <f t="shared" si="0"/>
        <v>202.3302853084362</v>
      </c>
      <c r="Q15" s="69">
        <f t="shared" si="0"/>
        <v>208.99877089916291</v>
      </c>
      <c r="R15" s="69">
        <f t="shared" si="0"/>
        <v>233.82232785415033</v>
      </c>
      <c r="S15" s="69">
        <f t="shared" si="0"/>
        <v>232.27725928123479</v>
      </c>
      <c r="T15" s="69">
        <f t="shared" si="0"/>
        <v>249.18326184319861</v>
      </c>
      <c r="U15" s="69">
        <f t="shared" si="0"/>
        <v>254.40436463598468</v>
      </c>
      <c r="V15" s="69">
        <f t="shared" si="0"/>
        <v>270.74735215059599</v>
      </c>
      <c r="W15" s="69">
        <f t="shared" si="0"/>
        <v>289.32570304285537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36.468206677323664</v>
      </c>
      <c r="C16" s="72">
        <f>IF(RES_hh_tes!C16=0,0,1000*11630*RES_hh_tes!C16/RES_hh_num!C$3)</f>
        <v>43.415189833036358</v>
      </c>
      <c r="D16" s="72">
        <f>IF(RES_hh_tes!D16=0,0,1000*11630*RES_hh_tes!D16/RES_hh_num!D$3)</f>
        <v>39.314441655710979</v>
      </c>
      <c r="E16" s="72">
        <f>IF(RES_hh_tes!E16=0,0,1000*11630*RES_hh_tes!E16/RES_hh_num!E$3)</f>
        <v>100.10628726534325</v>
      </c>
      <c r="F16" s="72">
        <f>IF(RES_hh_tes!F16=0,0,1000*11630*RES_hh_tes!F16/RES_hh_num!F$3)</f>
        <v>86.019287751567546</v>
      </c>
      <c r="G16" s="72">
        <f>IF(RES_hh_tes!G16=0,0,1000*11630*RES_hh_tes!G16/RES_hh_num!G$3)</f>
        <v>118.50045678870194</v>
      </c>
      <c r="H16" s="72">
        <f>IF(RES_hh_tes!H16=0,0,1000*11630*RES_hh_tes!H16/RES_hh_num!H$3)</f>
        <v>155.28850554521438</v>
      </c>
      <c r="I16" s="72">
        <f>IF(RES_hh_tes!I16=0,0,1000*11630*RES_hh_tes!I16/RES_hh_num!I$3)</f>
        <v>78.501674301410958</v>
      </c>
      <c r="J16" s="72">
        <f>IF(RES_hh_tes!J16=0,0,1000*11630*RES_hh_tes!J16/RES_hh_num!J$3)</f>
        <v>78.47814457477989</v>
      </c>
      <c r="K16" s="72">
        <f>IF(RES_hh_tes!K16=0,0,1000*11630*RES_hh_tes!K16/RES_hh_num!K$3)</f>
        <v>137.10212437222989</v>
      </c>
      <c r="L16" s="72">
        <f>IF(RES_hh_tes!L16=0,0,1000*11630*RES_hh_tes!L16/RES_hh_num!L$3)</f>
        <v>224.38787604930639</v>
      </c>
      <c r="M16" s="72">
        <f>IF(RES_hh_tes!M16=0,0,1000*11630*RES_hh_tes!M16/RES_hh_num!M$3)</f>
        <v>215.79950600204606</v>
      </c>
      <c r="N16" s="72">
        <f>IF(RES_hh_tes!N16=0,0,1000*11630*RES_hh_tes!N16/RES_hh_num!N$3)</f>
        <v>207.28624119471937</v>
      </c>
      <c r="O16" s="72">
        <f>IF(RES_hh_tes!O16=0,0,1000*11630*RES_hh_tes!O16/RES_hh_num!O$3)</f>
        <v>204.87922799809908</v>
      </c>
      <c r="P16" s="72">
        <f>IF(RES_hh_tes!P16=0,0,1000*11630*RES_hh_tes!P16/RES_hh_num!P$3)</f>
        <v>202.3302853084362</v>
      </c>
      <c r="Q16" s="72">
        <f>IF(RES_hh_tes!Q16=0,0,1000*11630*RES_hh_tes!Q16/RES_hh_num!Q$3)</f>
        <v>208.99877089916291</v>
      </c>
      <c r="R16" s="72">
        <f>IF(RES_hh_tes!R16=0,0,1000*11630*RES_hh_tes!R16/RES_hh_num!R$3)</f>
        <v>233.82232785415033</v>
      </c>
      <c r="S16" s="72">
        <f>IF(RES_hh_tes!S16=0,0,1000*11630*RES_hh_tes!S16/RES_hh_num!S$3)</f>
        <v>232.27725928123479</v>
      </c>
      <c r="T16" s="72">
        <f>IF(RES_hh_tes!T16=0,0,1000*11630*RES_hh_tes!T16/RES_hh_num!T$3)</f>
        <v>249.18326184319861</v>
      </c>
      <c r="U16" s="72">
        <f>IF(RES_hh_tes!U16=0,0,1000*11630*RES_hh_tes!U16/RES_hh_num!U$3)</f>
        <v>254.40436463598468</v>
      </c>
      <c r="V16" s="72">
        <f>IF(RES_hh_tes!V16=0,0,1000*11630*RES_hh_tes!V16/RES_hh_num!V$3)</f>
        <v>270.74735215059599</v>
      </c>
      <c r="W16" s="72">
        <f>IF(RES_hh_tes!W16=0,0,1000*11630*RES_hh_tes!W16/RES_hh_num!W$3)</f>
        <v>289.32570304285537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854.26162566683365</v>
      </c>
      <c r="C17" s="69">
        <f>IF(RES_hh_tes!C17=0,0,1000*11630*RES_hh_tes!C17/RES_hh_num!C17)</f>
        <v>848.31985537463993</v>
      </c>
      <c r="D17" s="69">
        <f>IF(RES_hh_tes!D17=0,0,1000*11630*RES_hh_tes!D17/RES_hh_num!D17)</f>
        <v>846.07110855908775</v>
      </c>
      <c r="E17" s="69">
        <f>IF(RES_hh_tes!E17=0,0,1000*11630*RES_hh_tes!E17/RES_hh_num!E17)</f>
        <v>849.73960964835533</v>
      </c>
      <c r="F17" s="69">
        <f>IF(RES_hh_tes!F17=0,0,1000*11630*RES_hh_tes!F17/RES_hh_num!F17)</f>
        <v>844.33820963963012</v>
      </c>
      <c r="G17" s="69">
        <f>IF(RES_hh_tes!G17=0,0,1000*11630*RES_hh_tes!G17/RES_hh_num!G17)</f>
        <v>838.68522577594058</v>
      </c>
      <c r="H17" s="69">
        <f>IF(RES_hh_tes!H17=0,0,1000*11630*RES_hh_tes!H17/RES_hh_num!H17)</f>
        <v>844.92872260028662</v>
      </c>
      <c r="I17" s="69">
        <f>IF(RES_hh_tes!I17=0,0,1000*11630*RES_hh_tes!I17/RES_hh_num!I17)</f>
        <v>863.64324048810715</v>
      </c>
      <c r="J17" s="69">
        <f>IF(RES_hh_tes!J17=0,0,1000*11630*RES_hh_tes!J17/RES_hh_num!J17)</f>
        <v>871.7271411170243</v>
      </c>
      <c r="K17" s="69">
        <f>IF(RES_hh_tes!K17=0,0,1000*11630*RES_hh_tes!K17/RES_hh_num!K17)</f>
        <v>869.5094885925331</v>
      </c>
      <c r="L17" s="69">
        <f>IF(RES_hh_tes!L17=0,0,1000*11630*RES_hh_tes!L17/RES_hh_num!L17)</f>
        <v>921.78595597069705</v>
      </c>
      <c r="M17" s="69">
        <f>IF(RES_hh_tes!M17=0,0,1000*11630*RES_hh_tes!M17/RES_hh_num!M17)</f>
        <v>826.49927594114115</v>
      </c>
      <c r="N17" s="69">
        <f>IF(RES_hh_tes!N17=0,0,1000*11630*RES_hh_tes!N17/RES_hh_num!N17)</f>
        <v>796.07132798366604</v>
      </c>
      <c r="O17" s="69">
        <f>IF(RES_hh_tes!O17=0,0,1000*11630*RES_hh_tes!O17/RES_hh_num!O17)</f>
        <v>793.93508865437991</v>
      </c>
      <c r="P17" s="69">
        <f>IF(RES_hh_tes!P17=0,0,1000*11630*RES_hh_tes!P17/RES_hh_num!P17)</f>
        <v>753.16637392450491</v>
      </c>
      <c r="Q17" s="69">
        <f>IF(RES_hh_tes!Q17=0,0,1000*11630*RES_hh_tes!Q17/RES_hh_num!Q17)</f>
        <v>733.47290206894149</v>
      </c>
      <c r="R17" s="69">
        <f>IF(RES_hh_tes!R17=0,0,1000*11630*RES_hh_tes!R17/RES_hh_num!R17)</f>
        <v>744.74223377678175</v>
      </c>
      <c r="S17" s="69">
        <f>IF(RES_hh_tes!S17=0,0,1000*11630*RES_hh_tes!S17/RES_hh_num!S17)</f>
        <v>768.70887401992297</v>
      </c>
      <c r="T17" s="69">
        <f>IF(RES_hh_tes!T17=0,0,1000*11630*RES_hh_tes!T17/RES_hh_num!T17)</f>
        <v>784.09565527233826</v>
      </c>
      <c r="U17" s="69">
        <f>IF(RES_hh_tes!U17=0,0,1000*11630*RES_hh_tes!U17/RES_hh_num!U17)</f>
        <v>787.48309514092102</v>
      </c>
      <c r="V17" s="69">
        <f>IF(RES_hh_tes!V17=0,0,1000*11630*RES_hh_tes!V17/RES_hh_num!V17)</f>
        <v>865.86890456250148</v>
      </c>
      <c r="W17" s="69">
        <f>IF(RES_hh_tes!W17=0,0,1000*11630*RES_hh_tes!W17/RES_hh_num!W17)</f>
        <v>816.52986414022644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852.60566681816965</v>
      </c>
      <c r="C19" s="72">
        <f>IF(RES_hh_tes!C19=0,0,1000*11630*RES_hh_tes!C19/RES_hh_num!C19)</f>
        <v>834.60404644470611</v>
      </c>
      <c r="D19" s="72">
        <f>IF(RES_hh_tes!D19=0,0,1000*11630*RES_hh_tes!D19/RES_hh_num!D19)</f>
        <v>827.87533445668203</v>
      </c>
      <c r="E19" s="72">
        <f>IF(RES_hh_tes!E19=0,0,1000*11630*RES_hh_tes!E19/RES_hh_num!E19)</f>
        <v>847.74803670907431</v>
      </c>
      <c r="F19" s="72">
        <f>IF(RES_hh_tes!F19=0,0,1000*11630*RES_hh_tes!F19/RES_hh_num!F19)</f>
        <v>840.08693033754662</v>
      </c>
      <c r="G19" s="72">
        <f>IF(RES_hh_tes!G19=0,0,1000*11630*RES_hh_tes!G19/RES_hh_num!G19)</f>
        <v>827.03044417939793</v>
      </c>
      <c r="H19" s="72">
        <f>IF(RES_hh_tes!H19=0,0,1000*11630*RES_hh_tes!H19/RES_hh_num!H19)</f>
        <v>835.37035985681246</v>
      </c>
      <c r="I19" s="72">
        <f>IF(RES_hh_tes!I19=0,0,1000*11630*RES_hh_tes!I19/RES_hh_num!I19)</f>
        <v>855.87747419067205</v>
      </c>
      <c r="J19" s="72">
        <f>IF(RES_hh_tes!J19=0,0,1000*11630*RES_hh_tes!J19/RES_hh_num!J19)</f>
        <v>860.00111146881966</v>
      </c>
      <c r="K19" s="72">
        <f>IF(RES_hh_tes!K19=0,0,1000*11630*RES_hh_tes!K19/RES_hh_num!K19)</f>
        <v>869.17725061717931</v>
      </c>
      <c r="L19" s="72">
        <f>IF(RES_hh_tes!L19=0,0,1000*11630*RES_hh_tes!L19/RES_hh_num!L19)</f>
        <v>907.55415115266555</v>
      </c>
      <c r="M19" s="72">
        <f>IF(RES_hh_tes!M19=0,0,1000*11630*RES_hh_tes!M19/RES_hh_num!M19)</f>
        <v>791.80327642286829</v>
      </c>
      <c r="N19" s="72">
        <f>IF(RES_hh_tes!N19=0,0,1000*11630*RES_hh_tes!N19/RES_hh_num!N19)</f>
        <v>771.35881391622831</v>
      </c>
      <c r="O19" s="72">
        <f>IF(RES_hh_tes!O19=0,0,1000*11630*RES_hh_tes!O19/RES_hh_num!O19)</f>
        <v>781.45858207867036</v>
      </c>
      <c r="P19" s="72">
        <f>IF(RES_hh_tes!P19=0,0,1000*11630*RES_hh_tes!P19/RES_hh_num!P19)</f>
        <v>728.30364420410513</v>
      </c>
      <c r="Q19" s="72">
        <f>IF(RES_hh_tes!Q19=0,0,1000*11630*RES_hh_tes!Q19/RES_hh_num!Q19)</f>
        <v>701.45747059282542</v>
      </c>
      <c r="R19" s="72">
        <f>IF(RES_hh_tes!R19=0,0,1000*11630*RES_hh_tes!R19/RES_hh_num!R19)</f>
        <v>724.6177042472093</v>
      </c>
      <c r="S19" s="72">
        <f>IF(RES_hh_tes!S19=0,0,1000*11630*RES_hh_tes!S19/RES_hh_num!S19)</f>
        <v>751.88315431108697</v>
      </c>
      <c r="T19" s="72">
        <f>IF(RES_hh_tes!T19=0,0,1000*11630*RES_hh_tes!T19/RES_hh_num!T19)</f>
        <v>751.0306348696347</v>
      </c>
      <c r="U19" s="72">
        <f>IF(RES_hh_tes!U19=0,0,1000*11630*RES_hh_tes!U19/RES_hh_num!U19)</f>
        <v>755.69909090977535</v>
      </c>
      <c r="V19" s="72">
        <f>IF(RES_hh_tes!V19=0,0,1000*11630*RES_hh_tes!V19/RES_hh_num!V19)</f>
        <v>874.39257577762612</v>
      </c>
      <c r="W19" s="72">
        <f>IF(RES_hh_tes!W19=0,0,1000*11630*RES_hh_tes!W19/RES_hh_num!W19)</f>
        <v>782.18535370974087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740.08409275408007</v>
      </c>
      <c r="C20" s="72">
        <f>IF(RES_hh_tes!C20=0,0,1000*11630*RES_hh_tes!C20/RES_hh_num!C20)</f>
        <v>946.4777871387671</v>
      </c>
      <c r="D20" s="72">
        <f>IF(RES_hh_tes!D20=0,0,1000*11630*RES_hh_tes!D20/RES_hh_num!D20)</f>
        <v>945.86532870061797</v>
      </c>
      <c r="E20" s="72">
        <f>IF(RES_hh_tes!E20=0,0,1000*11630*RES_hh_tes!E20/RES_hh_num!E20)</f>
        <v>757.23253391724472</v>
      </c>
      <c r="F20" s="72">
        <f>IF(RES_hh_tes!F20=0,0,1000*11630*RES_hh_tes!F20/RES_hh_num!F20)</f>
        <v>735.53944999155101</v>
      </c>
      <c r="G20" s="72">
        <f>IF(RES_hh_tes!G20=0,0,1000*11630*RES_hh_tes!G20/RES_hh_num!G20)</f>
        <v>793.07373230399469</v>
      </c>
      <c r="H20" s="72">
        <f>IF(RES_hh_tes!H20=0,0,1000*11630*RES_hh_tes!H20/RES_hh_num!H20)</f>
        <v>777.43731966426458</v>
      </c>
      <c r="I20" s="72">
        <f>IF(RES_hh_tes!I20=0,0,1000*11630*RES_hh_tes!I20/RES_hh_num!I20)</f>
        <v>832.29311727580989</v>
      </c>
      <c r="J20" s="72">
        <f>IF(RES_hh_tes!J20=0,0,1000*11630*RES_hh_tes!J20/RES_hh_num!J20)</f>
        <v>866.09947078180608</v>
      </c>
      <c r="K20" s="72">
        <f>IF(RES_hh_tes!K20=0,0,1000*11630*RES_hh_tes!K20/RES_hh_num!K20)</f>
        <v>764.52260789500372</v>
      </c>
      <c r="L20" s="72">
        <f>IF(RES_hh_tes!L20=0,0,1000*11630*RES_hh_tes!L20/RES_hh_num!L20)</f>
        <v>980.76101664833948</v>
      </c>
      <c r="M20" s="72">
        <f>IF(RES_hh_tes!M20=0,0,1000*11630*RES_hh_tes!M20/RES_hh_num!M20)</f>
        <v>1033.0012739432432</v>
      </c>
      <c r="N20" s="72">
        <f>IF(RES_hh_tes!N20=0,0,1000*11630*RES_hh_tes!N20/RES_hh_num!N20)</f>
        <v>730.53452513128502</v>
      </c>
      <c r="O20" s="72">
        <f>IF(RES_hh_tes!O20=0,0,1000*11630*RES_hh_tes!O20/RES_hh_num!O20)</f>
        <v>713.40556467909028</v>
      </c>
      <c r="P20" s="72">
        <f>IF(RES_hh_tes!P20=0,0,1000*11630*RES_hh_tes!P20/RES_hh_num!P20)</f>
        <v>705.27715879591551</v>
      </c>
      <c r="Q20" s="72">
        <f>IF(RES_hh_tes!Q20=0,0,1000*11630*RES_hh_tes!Q20/RES_hh_num!Q20)</f>
        <v>691.42286491410914</v>
      </c>
      <c r="R20" s="72">
        <f>IF(RES_hh_tes!R20=0,0,1000*11630*RES_hh_tes!R20/RES_hh_num!R20)</f>
        <v>737.87704057536462</v>
      </c>
      <c r="S20" s="72">
        <f>IF(RES_hh_tes!S20=0,0,1000*11630*RES_hh_tes!S20/RES_hh_num!S20)</f>
        <v>680.1379739940312</v>
      </c>
      <c r="T20" s="72">
        <f>IF(RES_hh_tes!T20=0,0,1000*11630*RES_hh_tes!T20/RES_hh_num!T20)</f>
        <v>809.51643586559828</v>
      </c>
      <c r="U20" s="72">
        <f>IF(RES_hh_tes!U20=0,0,1000*11630*RES_hh_tes!U20/RES_hh_num!U20)</f>
        <v>716.1962151471962</v>
      </c>
      <c r="V20" s="72">
        <f>IF(RES_hh_tes!V20=0,0,1000*11630*RES_hh_tes!V20/RES_hh_num!V20)</f>
        <v>847.84498376520116</v>
      </c>
      <c r="W20" s="72">
        <f>IF(RES_hh_tes!W20=0,0,1000*11630*RES_hh_tes!W20/RES_hh_num!W20)</f>
        <v>775.77021262945823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787.03366760119127</v>
      </c>
      <c r="C21" s="72">
        <f>IF(RES_hh_tes!C21=0,0,1000*11630*RES_hh_tes!C21/RES_hh_num!C21)</f>
        <v>833.79210905563707</v>
      </c>
      <c r="D21" s="72">
        <f>IF(RES_hh_tes!D21=0,0,1000*11630*RES_hh_tes!D21/RES_hh_num!D21)</f>
        <v>871.17035874871021</v>
      </c>
      <c r="E21" s="72">
        <f>IF(RES_hh_tes!E21=0,0,1000*11630*RES_hh_tes!E21/RES_hh_num!E21)</f>
        <v>818.59351078084489</v>
      </c>
      <c r="F21" s="72">
        <f>IF(RES_hh_tes!F21=0,0,1000*11630*RES_hh_tes!F21/RES_hh_num!F21)</f>
        <v>835.16027713296978</v>
      </c>
      <c r="G21" s="72">
        <f>IF(RES_hh_tes!G21=0,0,1000*11630*RES_hh_tes!G21/RES_hh_num!G21)</f>
        <v>844.70248083156491</v>
      </c>
      <c r="H21" s="72">
        <f>IF(RES_hh_tes!H21=0,0,1000*11630*RES_hh_tes!H21/RES_hh_num!H21)</f>
        <v>830.88979706834562</v>
      </c>
      <c r="I21" s="72">
        <f>IF(RES_hh_tes!I21=0,0,1000*11630*RES_hh_tes!I21/RES_hh_num!I21)</f>
        <v>842.7616254983451</v>
      </c>
      <c r="J21" s="72">
        <f>IF(RES_hh_tes!J21=0,0,1000*11630*RES_hh_tes!J21/RES_hh_num!J21)</f>
        <v>833.57101385301951</v>
      </c>
      <c r="K21" s="72">
        <f>IF(RES_hh_tes!K21=0,0,1000*11630*RES_hh_tes!K21/RES_hh_num!K21)</f>
        <v>813.65555300333824</v>
      </c>
      <c r="L21" s="72">
        <f>IF(RES_hh_tes!L21=0,0,1000*11630*RES_hh_tes!L21/RES_hh_num!L21)</f>
        <v>995.21184647322264</v>
      </c>
      <c r="M21" s="72">
        <f>IF(RES_hh_tes!M21=0,0,1000*11630*RES_hh_tes!M21/RES_hh_num!M21)</f>
        <v>814.05155159290109</v>
      </c>
      <c r="N21" s="72">
        <f>IF(RES_hh_tes!N21=0,0,1000*11630*RES_hh_tes!N21/RES_hh_num!N21)</f>
        <v>783.9049527797664</v>
      </c>
      <c r="O21" s="72">
        <f>IF(RES_hh_tes!O21=0,0,1000*11630*RES_hh_tes!O21/RES_hh_num!O21)</f>
        <v>729.3930152151662</v>
      </c>
      <c r="P21" s="72">
        <f>IF(RES_hh_tes!P21=0,0,1000*11630*RES_hh_tes!P21/RES_hh_num!P21)</f>
        <v>733.39676766528885</v>
      </c>
      <c r="Q21" s="72">
        <f>IF(RES_hh_tes!Q21=0,0,1000*11630*RES_hh_tes!Q21/RES_hh_num!Q21)</f>
        <v>737.84994494944624</v>
      </c>
      <c r="R21" s="72">
        <f>IF(RES_hh_tes!R21=0,0,1000*11630*RES_hh_tes!R21/RES_hh_num!R21)</f>
        <v>685.680191725952</v>
      </c>
      <c r="S21" s="72">
        <f>IF(RES_hh_tes!S21=0,0,1000*11630*RES_hh_tes!S21/RES_hh_num!S21)</f>
        <v>721.71931532071517</v>
      </c>
      <c r="T21" s="72">
        <f>IF(RES_hh_tes!T21=0,0,1000*11630*RES_hh_tes!T21/RES_hh_num!T21)</f>
        <v>763.31278783804237</v>
      </c>
      <c r="U21" s="72">
        <f>IF(RES_hh_tes!U21=0,0,1000*11630*RES_hh_tes!U21/RES_hh_num!U21)</f>
        <v>775.12729404774041</v>
      </c>
      <c r="V21" s="72">
        <f>IF(RES_hh_tes!V21=0,0,1000*11630*RES_hh_tes!V21/RES_hh_num!V21)</f>
        <v>830.78563840062679</v>
      </c>
      <c r="W21" s="72">
        <f>IF(RES_hh_tes!W21=0,0,1000*11630*RES_hh_tes!W21/RES_hh_num!W21)</f>
        <v>776.10060892177114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831.20677547524133</v>
      </c>
      <c r="C22" s="72">
        <f>IF(RES_hh_tes!C22=0,0,1000*11630*RES_hh_tes!C22/RES_hh_num!C22)</f>
        <v>843.89567989027205</v>
      </c>
      <c r="D22" s="72">
        <f>IF(RES_hh_tes!D22=0,0,1000*11630*RES_hh_tes!D22/RES_hh_num!D22)</f>
        <v>849.06256846764802</v>
      </c>
      <c r="E22" s="72">
        <f>IF(RES_hh_tes!E22=0,0,1000*11630*RES_hh_tes!E22/RES_hh_num!E22)</f>
        <v>816.53766735433624</v>
      </c>
      <c r="F22" s="72">
        <f>IF(RES_hh_tes!F22=0,0,1000*11630*RES_hh_tes!F22/RES_hh_num!F22)</f>
        <v>819.113403581125</v>
      </c>
      <c r="G22" s="72">
        <f>IF(RES_hh_tes!G22=0,0,1000*11630*RES_hh_tes!G22/RES_hh_num!G22)</f>
        <v>820.81646970266638</v>
      </c>
      <c r="H22" s="72">
        <f>IF(RES_hh_tes!H22=0,0,1000*11630*RES_hh_tes!H22/RES_hh_num!H22)</f>
        <v>853.82652271277902</v>
      </c>
      <c r="I22" s="72">
        <f>IF(RES_hh_tes!I22=0,0,1000*11630*RES_hh_tes!I22/RES_hh_num!I22)</f>
        <v>860.37055995511275</v>
      </c>
      <c r="J22" s="72">
        <f>IF(RES_hh_tes!J22=0,0,1000*11630*RES_hh_tes!J22/RES_hh_num!J22)</f>
        <v>897.86462596588922</v>
      </c>
      <c r="K22" s="72">
        <f>IF(RES_hh_tes!K22=0,0,1000*11630*RES_hh_tes!K22/RES_hh_num!K22)</f>
        <v>861.11792514670856</v>
      </c>
      <c r="L22" s="72">
        <f>IF(RES_hh_tes!L22=0,0,1000*11630*RES_hh_tes!L22/RES_hh_num!L22)</f>
        <v>802.86919783921769</v>
      </c>
      <c r="M22" s="72">
        <f>IF(RES_hh_tes!M22=0,0,1000*11630*RES_hh_tes!M22/RES_hh_num!M22)</f>
        <v>787.62820804594651</v>
      </c>
      <c r="N22" s="72">
        <f>IF(RES_hh_tes!N22=0,0,1000*11630*RES_hh_tes!N22/RES_hh_num!N22)</f>
        <v>793.0908769311967</v>
      </c>
      <c r="O22" s="72">
        <f>IF(RES_hh_tes!O22=0,0,1000*11630*RES_hh_tes!O22/RES_hh_num!O22)</f>
        <v>776.84958699608603</v>
      </c>
      <c r="P22" s="72">
        <f>IF(RES_hh_tes!P22=0,0,1000*11630*RES_hh_tes!P22/RES_hh_num!P22)</f>
        <v>736.90821582140359</v>
      </c>
      <c r="Q22" s="72">
        <f>IF(RES_hh_tes!Q22=0,0,1000*11630*RES_hh_tes!Q22/RES_hh_num!Q22)</f>
        <v>718.75405704197976</v>
      </c>
      <c r="R22" s="72">
        <f>IF(RES_hh_tes!R22=0,0,1000*11630*RES_hh_tes!R22/RES_hh_num!R22)</f>
        <v>721.56080009144341</v>
      </c>
      <c r="S22" s="72">
        <f>IF(RES_hh_tes!S22=0,0,1000*11630*RES_hh_tes!S22/RES_hh_num!S22)</f>
        <v>733.7653553661296</v>
      </c>
      <c r="T22" s="72">
        <f>IF(RES_hh_tes!T22=0,0,1000*11630*RES_hh_tes!T22/RES_hh_num!T22)</f>
        <v>755.62632508407921</v>
      </c>
      <c r="U22" s="72">
        <f>IF(RES_hh_tes!U22=0,0,1000*11630*RES_hh_tes!U22/RES_hh_num!U22)</f>
        <v>764.97810811430918</v>
      </c>
      <c r="V22" s="72">
        <f>IF(RES_hh_tes!V22=0,0,1000*11630*RES_hh_tes!V22/RES_hh_num!V22)</f>
        <v>800.08286700238307</v>
      </c>
      <c r="W22" s="72">
        <f>IF(RES_hh_tes!W22=0,0,1000*11630*RES_hh_tes!W22/RES_hh_num!W22)</f>
        <v>804.89054608890126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357.11053160108787</v>
      </c>
      <c r="C25" s="74">
        <f>IF(RES_hh_tes!C25=0,0,1000*11630*RES_hh_tes!C25/RES_hh_num!C25)</f>
        <v>376.37296757167337</v>
      </c>
      <c r="D25" s="74">
        <f>IF(RES_hh_tes!D25=0,0,1000*11630*RES_hh_tes!D25/RES_hh_num!D25)</f>
        <v>392.15916143272841</v>
      </c>
      <c r="E25" s="74">
        <f>IF(RES_hh_tes!E25=0,0,1000*11630*RES_hh_tes!E25/RES_hh_num!E25)</f>
        <v>336.30209802009369</v>
      </c>
      <c r="F25" s="74">
        <f>IF(RES_hh_tes!F25=0,0,1000*11630*RES_hh_tes!F25/RES_hh_num!F25)</f>
        <v>338.94988944296114</v>
      </c>
      <c r="G25" s="74">
        <f>IF(RES_hh_tes!G25=0,0,1000*11630*RES_hh_tes!G25/RES_hh_num!G25)</f>
        <v>382.21160551901698</v>
      </c>
      <c r="H25" s="74">
        <f>IF(RES_hh_tes!H25=0,0,1000*11630*RES_hh_tes!H25/RES_hh_num!H25)</f>
        <v>372.10849179149352</v>
      </c>
      <c r="I25" s="74">
        <f>IF(RES_hh_tes!I25=0,0,1000*11630*RES_hh_tes!I25/RES_hh_num!I25)</f>
        <v>398.73550380340401</v>
      </c>
      <c r="J25" s="74">
        <f>IF(RES_hh_tes!J25=0,0,1000*11630*RES_hh_tes!J25/RES_hh_num!J25)</f>
        <v>372.14719373471974</v>
      </c>
      <c r="K25" s="74">
        <f>IF(RES_hh_tes!K25=0,0,1000*11630*RES_hh_tes!K25/RES_hh_num!K25)</f>
        <v>369.63683668659218</v>
      </c>
      <c r="L25" s="74">
        <f>IF(RES_hh_tes!L25=0,0,1000*11630*RES_hh_tes!L25/RES_hh_num!L25)</f>
        <v>279.07641007267972</v>
      </c>
      <c r="M25" s="74">
        <f>IF(RES_hh_tes!M25=0,0,1000*11630*RES_hh_tes!M25/RES_hh_num!M25)</f>
        <v>211.9604632291128</v>
      </c>
      <c r="N25" s="74">
        <f>IF(RES_hh_tes!N25=0,0,1000*11630*RES_hh_tes!N25/RES_hh_num!N25)</f>
        <v>175.81355370400803</v>
      </c>
      <c r="O25" s="74">
        <f>IF(RES_hh_tes!O25=0,0,1000*11630*RES_hh_tes!O25/RES_hh_num!O25)</f>
        <v>159.22781049034833</v>
      </c>
      <c r="P25" s="74">
        <f>IF(RES_hh_tes!P25=0,0,1000*11630*RES_hh_tes!P25/RES_hh_num!P25)</f>
        <v>140.80462357744179</v>
      </c>
      <c r="Q25" s="74">
        <f>IF(RES_hh_tes!Q25=0,0,1000*11630*RES_hh_tes!Q25/RES_hh_num!Q25)</f>
        <v>134.17635753409536</v>
      </c>
      <c r="R25" s="74">
        <f>IF(RES_hh_tes!R25=0,0,1000*11630*RES_hh_tes!R25/RES_hh_num!R25)</f>
        <v>141.20008412623864</v>
      </c>
      <c r="S25" s="74">
        <f>IF(RES_hh_tes!S25=0,0,1000*11630*RES_hh_tes!S25/RES_hh_num!S25)</f>
        <v>137.86176495256015</v>
      </c>
      <c r="T25" s="74">
        <f>IF(RES_hh_tes!T25=0,0,1000*11630*RES_hh_tes!T25/RES_hh_num!T25)</f>
        <v>138.1517299857976</v>
      </c>
      <c r="U25" s="74">
        <f>IF(RES_hh_tes!U25=0,0,1000*11630*RES_hh_tes!U25/RES_hh_num!U25)</f>
        <v>139.39014307681219</v>
      </c>
      <c r="V25" s="74">
        <f>IF(RES_hh_tes!V25=0,0,1000*11630*RES_hh_tes!V25/RES_hh_num!V25)</f>
        <v>141.56128582696971</v>
      </c>
      <c r="W25" s="74">
        <f>IF(RES_hh_tes!W25=0,0,1000*11630*RES_hh_tes!W25/RES_hh_num!W25)</f>
        <v>145.5039131989605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692.182664621512</v>
      </c>
      <c r="C26" s="77">
        <f>IF(RES_hh_tes!C26=0,0,1000*11630*RES_hh_tes!C26/RES_hh_num!C26)</f>
        <v>687.57460661964194</v>
      </c>
      <c r="D26" s="77">
        <f>IF(RES_hh_tes!D26=0,0,1000*11630*RES_hh_tes!D26/RES_hh_num!D26)</f>
        <v>685.53935743772763</v>
      </c>
      <c r="E26" s="77">
        <f>IF(RES_hh_tes!E26=0,0,1000*11630*RES_hh_tes!E26/RES_hh_num!E26)</f>
        <v>688.21314854781303</v>
      </c>
      <c r="F26" s="77">
        <f>IF(RES_hh_tes!F26=0,0,1000*11630*RES_hh_tes!F26/RES_hh_num!F26)</f>
        <v>683.83237441602364</v>
      </c>
      <c r="G26" s="77">
        <f>IF(RES_hh_tes!G26=0,0,1000*11630*RES_hh_tes!G26/RES_hh_num!G26)</f>
        <v>679.56154531073105</v>
      </c>
      <c r="H26" s="77">
        <f>IF(RES_hh_tes!H26=0,0,1000*11630*RES_hh_tes!H26/RES_hh_num!H26)</f>
        <v>684.6051102647757</v>
      </c>
      <c r="I26" s="77">
        <f>IF(RES_hh_tes!I26=0,0,1000*11630*RES_hh_tes!I26/RES_hh_num!I26)</f>
        <v>699.78863297793509</v>
      </c>
      <c r="J26" s="77">
        <f>IF(RES_hh_tes!J26=0,0,1000*11630*RES_hh_tes!J26/RES_hh_num!J26)</f>
        <v>706.34742720249574</v>
      </c>
      <c r="K26" s="77">
        <f>IF(RES_hh_tes!K26=0,0,1000*11630*RES_hh_tes!K26/RES_hh_num!K26)</f>
        <v>704.55335116917479</v>
      </c>
      <c r="L26" s="77">
        <f>IF(RES_hh_tes!L26=0,0,1000*11630*RES_hh_tes!L26/RES_hh_num!L26)</f>
        <v>749.98323715183767</v>
      </c>
      <c r="M26" s="77">
        <f>IF(RES_hh_tes!M26=0,0,1000*11630*RES_hh_tes!M26/RES_hh_num!M26)</f>
        <v>729.59212357165916</v>
      </c>
      <c r="N26" s="77">
        <f>IF(RES_hh_tes!N26=0,0,1000*11630*RES_hh_tes!N26/RES_hh_num!N26)</f>
        <v>695.06166084244421</v>
      </c>
      <c r="O26" s="77">
        <f>IF(RES_hh_tes!O26=0,0,1000*11630*RES_hh_tes!O26/RES_hh_num!O26)</f>
        <v>697.44168733809965</v>
      </c>
      <c r="P26" s="77">
        <f>IF(RES_hh_tes!P26=0,0,1000*11630*RES_hh_tes!P26/RES_hh_num!P26)</f>
        <v>655.42459285616076</v>
      </c>
      <c r="Q26" s="77">
        <f>IF(RES_hh_tes!Q26=0,0,1000*11630*RES_hh_tes!Q26/RES_hh_num!Q26)</f>
        <v>636.94919533980658</v>
      </c>
      <c r="R26" s="77">
        <f>IF(RES_hh_tes!R26=0,0,1000*11630*RES_hh_tes!R26/RES_hh_num!R26)</f>
        <v>647.11262417113267</v>
      </c>
      <c r="S26" s="77">
        <f>IF(RES_hh_tes!S26=0,0,1000*11630*RES_hh_tes!S26/RES_hh_num!S26)</f>
        <v>664.38113009050517</v>
      </c>
      <c r="T26" s="77">
        <f>IF(RES_hh_tes!T26=0,0,1000*11630*RES_hh_tes!T26/RES_hh_num!T26)</f>
        <v>700.43446177229748</v>
      </c>
      <c r="U26" s="77">
        <f>IF(RES_hh_tes!U26=0,0,1000*11630*RES_hh_tes!U26/RES_hh_num!U26)</f>
        <v>700.81853127277577</v>
      </c>
      <c r="V26" s="77">
        <f>IF(RES_hh_tes!V26=0,0,1000*11630*RES_hh_tes!V26/RES_hh_num!V26)</f>
        <v>712.50358721521411</v>
      </c>
      <c r="W26" s="77">
        <f>IF(RES_hh_tes!W26=0,0,1000*11630*RES_hh_tes!W26/RES_hh_num!W26)</f>
        <v>743.53081650712249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1462.0027370887924</v>
      </c>
      <c r="C27" s="69">
        <f>IF(RES_hh_tes!C27=0,0,1000*11630*RES_hh_tes!C27/RES_hh_num!C27)</f>
        <v>1503.5999726143148</v>
      </c>
      <c r="D27" s="69">
        <f>IF(RES_hh_tes!D27=0,0,1000*11630*RES_hh_tes!D27/RES_hh_num!D27)</f>
        <v>1558.9407817568692</v>
      </c>
      <c r="E27" s="69">
        <f>IF(RES_hh_tes!E27=0,0,1000*11630*RES_hh_tes!E27/RES_hh_num!E27)</f>
        <v>1556.5098389698978</v>
      </c>
      <c r="F27" s="69">
        <f>IF(RES_hh_tes!F27=0,0,1000*11630*RES_hh_tes!F27/RES_hh_num!F27)</f>
        <v>1553.3155709632031</v>
      </c>
      <c r="G27" s="69">
        <f>IF(RES_hh_tes!G27=0,0,1000*11630*RES_hh_tes!G27/RES_hh_num!G27)</f>
        <v>1552.980042732833</v>
      </c>
      <c r="H27" s="69">
        <f>IF(RES_hh_tes!H27=0,0,1000*11630*RES_hh_tes!H27/RES_hh_num!H27)</f>
        <v>1489.6213184896119</v>
      </c>
      <c r="I27" s="69">
        <f>IF(RES_hh_tes!I27=0,0,1000*11630*RES_hh_tes!I27/RES_hh_num!I27)</f>
        <v>1501.6616827665287</v>
      </c>
      <c r="J27" s="69">
        <f>IF(RES_hh_tes!J27=0,0,1000*11630*RES_hh_tes!J27/RES_hh_num!J27)</f>
        <v>1413.5288652970553</v>
      </c>
      <c r="K27" s="69">
        <f>IF(RES_hh_tes!K27=0,0,1000*11630*RES_hh_tes!K27/RES_hh_num!K27)</f>
        <v>1404.247944439486</v>
      </c>
      <c r="L27" s="69">
        <f>IF(RES_hh_tes!L27=0,0,1000*11630*RES_hh_tes!L27/RES_hh_num!L27)</f>
        <v>1451.7407750105262</v>
      </c>
      <c r="M27" s="69">
        <f>IF(RES_hh_tes!M27=0,0,1000*11630*RES_hh_tes!M27/RES_hh_num!M27)</f>
        <v>1242.8492743526788</v>
      </c>
      <c r="N27" s="69">
        <f>IF(RES_hh_tes!N27=0,0,1000*11630*RES_hh_tes!N27/RES_hh_num!N27)</f>
        <v>1057.0942368113292</v>
      </c>
      <c r="O27" s="69">
        <f>IF(RES_hh_tes!O27=0,0,1000*11630*RES_hh_tes!O27/RES_hh_num!O27)</f>
        <v>934.86361800105692</v>
      </c>
      <c r="P27" s="69">
        <f>IF(RES_hh_tes!P27=0,0,1000*11630*RES_hh_tes!P27/RES_hh_num!P27)</f>
        <v>868.01002397706441</v>
      </c>
      <c r="Q27" s="69">
        <f>IF(RES_hh_tes!Q27=0,0,1000*11630*RES_hh_tes!Q27/RES_hh_num!Q27)</f>
        <v>858.89888717106442</v>
      </c>
      <c r="R27" s="69">
        <f>IF(RES_hh_tes!R27=0,0,1000*11630*RES_hh_tes!R27/RES_hh_num!R27)</f>
        <v>995.19422676616261</v>
      </c>
      <c r="S27" s="69">
        <f>IF(RES_hh_tes!S27=0,0,1000*11630*RES_hh_tes!S27/RES_hh_num!S27)</f>
        <v>978.40660024533679</v>
      </c>
      <c r="T27" s="69">
        <f>IF(RES_hh_tes!T27=0,0,1000*11630*RES_hh_tes!T27/RES_hh_num!T27)</f>
        <v>1100.2005958371069</v>
      </c>
      <c r="U27" s="69">
        <f>IF(RES_hh_tes!U27=0,0,1000*11630*RES_hh_tes!U27/RES_hh_num!U27)</f>
        <v>1136.6605865598997</v>
      </c>
      <c r="V27" s="69">
        <f>IF(RES_hh_tes!V27=0,0,1000*11630*RES_hh_tes!V27/RES_hh_num!V27)</f>
        <v>1252.710549761003</v>
      </c>
      <c r="W27" s="69">
        <f>IF(RES_hh_tes!W27=0,0,1000*11630*RES_hh_tes!W27/RES_hh_num!W27)</f>
        <v>1314.630738404963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1486.7750833021921</v>
      </c>
      <c r="C29" s="72">
        <f>IF(RES_hh_tes!C29=0,0,1000*11630*RES_hh_tes!C29/RES_hh_num!C29)</f>
        <v>1423.3351729443523</v>
      </c>
      <c r="D29" s="72">
        <f>IF(RES_hh_tes!D29=0,0,1000*11630*RES_hh_tes!D29/RES_hh_num!D29)</f>
        <v>1421.5585808884746</v>
      </c>
      <c r="E29" s="72">
        <f>IF(RES_hh_tes!E29=0,0,1000*11630*RES_hh_tes!E29/RES_hh_num!E29)</f>
        <v>1660.6995576522675</v>
      </c>
      <c r="F29" s="72">
        <f>IF(RES_hh_tes!F29=0,0,1000*11630*RES_hh_tes!F29/RES_hh_num!F29)</f>
        <v>1657.3572437244188</v>
      </c>
      <c r="G29" s="72">
        <f>IF(RES_hh_tes!G29=0,0,1000*11630*RES_hh_tes!G29/RES_hh_num!G29)</f>
        <v>1524.028139299536</v>
      </c>
      <c r="H29" s="72">
        <f>IF(RES_hh_tes!H29=0,0,1000*11630*RES_hh_tes!H29/RES_hh_num!H29)</f>
        <v>1496.6037296864135</v>
      </c>
      <c r="I29" s="72">
        <f>IF(RES_hh_tes!I29=0,0,1000*11630*RES_hh_tes!I29/RES_hh_num!I29)</f>
        <v>1501.1008206735273</v>
      </c>
      <c r="J29" s="72">
        <f>IF(RES_hh_tes!J29=0,0,1000*11630*RES_hh_tes!J29/RES_hh_num!J29)</f>
        <v>1354.2654685466919</v>
      </c>
      <c r="K29" s="72">
        <f>IF(RES_hh_tes!K29=0,0,1000*11630*RES_hh_tes!K29/RES_hh_num!K29)</f>
        <v>1347.8414422422104</v>
      </c>
      <c r="L29" s="72">
        <f>IF(RES_hh_tes!L29=0,0,1000*11630*RES_hh_tes!L29/RES_hh_num!L29)</f>
        <v>1376.196646874251</v>
      </c>
      <c r="M29" s="72">
        <f>IF(RES_hh_tes!M29=0,0,1000*11630*RES_hh_tes!M29/RES_hh_num!M29)</f>
        <v>1249.2733092577841</v>
      </c>
      <c r="N29" s="72">
        <f>IF(RES_hh_tes!N29=0,0,1000*11630*RES_hh_tes!N29/RES_hh_num!N29)</f>
        <v>1071.2205571763766</v>
      </c>
      <c r="O29" s="72">
        <f>IF(RES_hh_tes!O29=0,0,1000*11630*RES_hh_tes!O29/RES_hh_num!O29)</f>
        <v>997.25098775520416</v>
      </c>
      <c r="P29" s="72">
        <f>IF(RES_hh_tes!P29=0,0,1000*11630*RES_hh_tes!P29/RES_hh_num!P29)</f>
        <v>899.47692057055758</v>
      </c>
      <c r="Q29" s="72">
        <f>IF(RES_hh_tes!Q29=0,0,1000*11630*RES_hh_tes!Q29/RES_hh_num!Q29)</f>
        <v>873.98321569915277</v>
      </c>
      <c r="R29" s="72">
        <f>IF(RES_hh_tes!R29=0,0,1000*11630*RES_hh_tes!R29/RES_hh_num!R29)</f>
        <v>942.72949655075786</v>
      </c>
      <c r="S29" s="72">
        <f>IF(RES_hh_tes!S29=0,0,1000*11630*RES_hh_tes!S29/RES_hh_num!S29)</f>
        <v>1020.6608537643247</v>
      </c>
      <c r="T29" s="72">
        <f>IF(RES_hh_tes!T29=0,0,1000*11630*RES_hh_tes!T29/RES_hh_num!T29)</f>
        <v>1062.0016290516635</v>
      </c>
      <c r="U29" s="72">
        <f>IF(RES_hh_tes!U29=0,0,1000*11630*RES_hh_tes!U29/RES_hh_num!U29)</f>
        <v>1118.0021822282347</v>
      </c>
      <c r="V29" s="72">
        <f>IF(RES_hh_tes!V29=0,0,1000*11630*RES_hh_tes!V29/RES_hh_num!V29)</f>
        <v>1309.8638638750524</v>
      </c>
      <c r="W29" s="72">
        <f>IF(RES_hh_tes!W29=0,0,1000*11630*RES_hh_tes!W29/RES_hh_num!W29)</f>
        <v>1230.0926588400216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1364.7021878810183</v>
      </c>
      <c r="C30" s="72">
        <f>IF(RES_hh_tes!C30=0,0,1000*11630*RES_hh_tes!C30/RES_hh_num!C30)</f>
        <v>1496.3797215746783</v>
      </c>
      <c r="D30" s="72">
        <f>IF(RES_hh_tes!D30=0,0,1000*11630*RES_hh_tes!D30/RES_hh_num!D30)</f>
        <v>1624.0244701033794</v>
      </c>
      <c r="E30" s="72">
        <f>IF(RES_hh_tes!E30=0,0,1000*11630*RES_hh_tes!E30/RES_hh_num!E30)</f>
        <v>1520.121688123937</v>
      </c>
      <c r="F30" s="72">
        <f>IF(RES_hh_tes!F30=0,0,1000*11630*RES_hh_tes!F30/RES_hh_num!F30)</f>
        <v>1557.049236537162</v>
      </c>
      <c r="G30" s="72">
        <f>IF(RES_hh_tes!G30=0,0,1000*11630*RES_hh_tes!G30/RES_hh_num!G30)</f>
        <v>1583.144868203726</v>
      </c>
      <c r="H30" s="72">
        <f>IF(RES_hh_tes!H30=0,0,1000*11630*RES_hh_tes!H30/RES_hh_num!H30)</f>
        <v>1482.6540767400145</v>
      </c>
      <c r="I30" s="72">
        <f>IF(RES_hh_tes!I30=0,0,1000*11630*RES_hh_tes!I30/RES_hh_num!I30)</f>
        <v>1482.0753096225026</v>
      </c>
      <c r="J30" s="72">
        <f>IF(RES_hh_tes!J30=0,0,1000*11630*RES_hh_tes!J30/RES_hh_num!J30)</f>
        <v>1369.2638304997336</v>
      </c>
      <c r="K30" s="72">
        <f>IF(RES_hh_tes!K30=0,0,1000*11630*RES_hh_tes!K30/RES_hh_num!K30)</f>
        <v>1331.7877354129782</v>
      </c>
      <c r="L30" s="72">
        <f>IF(RES_hh_tes!L30=0,0,1000*11630*RES_hh_tes!L30/RES_hh_num!L30)</f>
        <v>1599.9672035886401</v>
      </c>
      <c r="M30" s="72">
        <f>IF(RES_hh_tes!M30=0,0,1000*11630*RES_hh_tes!M30/RES_hh_num!M30)</f>
        <v>1256.2341765620913</v>
      </c>
      <c r="N30" s="72">
        <f>IF(RES_hh_tes!N30=0,0,1000*11630*RES_hh_tes!N30/RES_hh_num!N30)</f>
        <v>1073.195403526503</v>
      </c>
      <c r="O30" s="72">
        <f>IF(RES_hh_tes!O30=0,0,1000*11630*RES_hh_tes!O30/RES_hh_num!O30)</f>
        <v>890.09725614742888</v>
      </c>
      <c r="P30" s="72">
        <f>IF(RES_hh_tes!P30=0,0,1000*11630*RES_hh_tes!P30/RES_hh_num!P30)</f>
        <v>877.75297151815153</v>
      </c>
      <c r="Q30" s="72">
        <f>IF(RES_hh_tes!Q30=0,0,1000*11630*RES_hh_tes!Q30/RES_hh_num!Q30)</f>
        <v>897.78995747808813</v>
      </c>
      <c r="R30" s="72">
        <f>IF(RES_hh_tes!R30=0,0,1000*11630*RES_hh_tes!R30/RES_hh_num!R30)</f>
        <v>951.28774866875222</v>
      </c>
      <c r="S30" s="72">
        <f>IF(RES_hh_tes!S30=0,0,1000*11630*RES_hh_tes!S30/RES_hh_num!S30)</f>
        <v>957.62191838245496</v>
      </c>
      <c r="T30" s="72">
        <f>IF(RES_hh_tes!T30=0,0,1000*11630*RES_hh_tes!T30/RES_hh_num!T30)</f>
        <v>1114.5297441459386</v>
      </c>
      <c r="U30" s="72">
        <f>IF(RES_hh_tes!U30=0,0,1000*11630*RES_hh_tes!U30/RES_hh_num!U30)</f>
        <v>1165.292803384777</v>
      </c>
      <c r="V30" s="72">
        <f>IF(RES_hh_tes!V30=0,0,1000*11630*RES_hh_tes!V30/RES_hh_num!V30)</f>
        <v>1255.5627095749101</v>
      </c>
      <c r="W30" s="72">
        <f>IF(RES_hh_tes!W30=0,0,1000*11630*RES_hh_tes!W30/RES_hh_num!W30)</f>
        <v>1299.9543936865109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1532.7268600531995</v>
      </c>
      <c r="C31" s="72">
        <f>IF(RES_hh_tes!C31=0,0,1000*11630*RES_hh_tes!C31/RES_hh_num!C31)</f>
        <v>1584.6471962949611</v>
      </c>
      <c r="D31" s="72">
        <f>IF(RES_hh_tes!D31=0,0,1000*11630*RES_hh_tes!D31/RES_hh_num!D31)</f>
        <v>1617.9498854481785</v>
      </c>
      <c r="E31" s="72">
        <f>IF(RES_hh_tes!E31=0,0,1000*11630*RES_hh_tes!E31/RES_hh_num!E31)</f>
        <v>1563.1938559864548</v>
      </c>
      <c r="F31" s="72">
        <f>IF(RES_hh_tes!F31=0,0,1000*11630*RES_hh_tes!F31/RES_hh_num!F31)</f>
        <v>1491.7988295684495</v>
      </c>
      <c r="G31" s="72">
        <f>IF(RES_hh_tes!G31=0,0,1000*11630*RES_hh_tes!G31/RES_hh_num!G31)</f>
        <v>1515.3315989625626</v>
      </c>
      <c r="H31" s="72">
        <f>IF(RES_hh_tes!H31=0,0,1000*11630*RES_hh_tes!H31/RES_hh_num!H31)</f>
        <v>1467.4748103409695</v>
      </c>
      <c r="I31" s="72">
        <f>IF(RES_hh_tes!I31=0,0,1000*11630*RES_hh_tes!I31/RES_hh_num!I31)</f>
        <v>1384.0851174851034</v>
      </c>
      <c r="J31" s="72">
        <f>IF(RES_hh_tes!J31=0,0,1000*11630*RES_hh_tes!J31/RES_hh_num!J31)</f>
        <v>1640.3300133759242</v>
      </c>
      <c r="K31" s="72">
        <f>IF(RES_hh_tes!K31=0,0,1000*11630*RES_hh_tes!K31/RES_hh_num!K31)</f>
        <v>1680.7885051618518</v>
      </c>
      <c r="L31" s="72">
        <f>IF(RES_hh_tes!L31=0,0,1000*11630*RES_hh_tes!L31/RES_hh_num!L31)</f>
        <v>1166.9053705391038</v>
      </c>
      <c r="M31" s="72">
        <f>IF(RES_hh_tes!M31=0,0,1000*11630*RES_hh_tes!M31/RES_hh_num!M31)</f>
        <v>1135.8075144118018</v>
      </c>
      <c r="N31" s="72">
        <f>IF(RES_hh_tes!N31=0,0,1000*11630*RES_hh_tes!N31/RES_hh_num!N31)</f>
        <v>1071.5728179457417</v>
      </c>
      <c r="O31" s="72">
        <f>IF(RES_hh_tes!O31=0,0,1000*11630*RES_hh_tes!O31/RES_hh_num!O31)</f>
        <v>1010.3729527715279</v>
      </c>
      <c r="P31" s="72">
        <f>IF(RES_hh_tes!P31=0,0,1000*11630*RES_hh_tes!P31/RES_hh_num!P31)</f>
        <v>973.3275231248316</v>
      </c>
      <c r="Q31" s="72">
        <f>IF(RES_hh_tes!Q31=0,0,1000*11630*RES_hh_tes!Q31/RES_hh_num!Q31)</f>
        <v>965.78806532398073</v>
      </c>
      <c r="R31" s="72">
        <f>IF(RES_hh_tes!R31=0,0,1000*11630*RES_hh_tes!R31/RES_hh_num!R31)</f>
        <v>997.23519341575332</v>
      </c>
      <c r="S31" s="72">
        <f>IF(RES_hh_tes!S31=0,0,1000*11630*RES_hh_tes!S31/RES_hh_num!S31)</f>
        <v>1021.4848300949581</v>
      </c>
      <c r="T31" s="72">
        <f>IF(RES_hh_tes!T31=0,0,1000*11630*RES_hh_tes!T31/RES_hh_num!T31)</f>
        <v>1083.0953156757498</v>
      </c>
      <c r="U31" s="72">
        <f>IF(RES_hh_tes!U31=0,0,1000*11630*RES_hh_tes!U31/RES_hh_num!U31)</f>
        <v>1139.277798592781</v>
      </c>
      <c r="V31" s="72">
        <f>IF(RES_hh_tes!V31=0,0,1000*11630*RES_hh_tes!V31/RES_hh_num!V31)</f>
        <v>1239.1057532185944</v>
      </c>
      <c r="W31" s="72">
        <f>IF(RES_hh_tes!W31=0,0,1000*11630*RES_hh_tes!W31/RES_hh_num!W31)</f>
        <v>1295.6561240313301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1387.6553632516391</v>
      </c>
      <c r="C32" s="77">
        <f>IF(RES_hh_tes!C32=0,0,1000*11630*RES_hh_tes!C32/RES_hh_num!C32)</f>
        <v>1506.6844457965876</v>
      </c>
      <c r="D32" s="77">
        <f>IF(RES_hh_tes!D32=0,0,1000*11630*RES_hh_tes!D32/RES_hh_num!D32)</f>
        <v>1625.286095557404</v>
      </c>
      <c r="E32" s="77">
        <f>IF(RES_hh_tes!E32=0,0,1000*11630*RES_hh_tes!E32/RES_hh_num!E32)</f>
        <v>1457.0772341132392</v>
      </c>
      <c r="F32" s="77">
        <f>IF(RES_hh_tes!F32=0,0,1000*11630*RES_hh_tes!F32/RES_hh_num!F32)</f>
        <v>1499.8533100299883</v>
      </c>
      <c r="G32" s="77">
        <f>IF(RES_hh_tes!G32=0,0,1000*11630*RES_hh_tes!G32/RES_hh_num!G32)</f>
        <v>1595.6435408286538</v>
      </c>
      <c r="H32" s="77">
        <f>IF(RES_hh_tes!H32=0,0,1000*11630*RES_hh_tes!H32/RES_hh_num!H32)</f>
        <v>1499.9250198413613</v>
      </c>
      <c r="I32" s="77">
        <f>IF(RES_hh_tes!I32=0,0,1000*11630*RES_hh_tes!I32/RES_hh_num!I32)</f>
        <v>1582.6987782872827</v>
      </c>
      <c r="J32" s="77">
        <f>IF(RES_hh_tes!J32=0,0,1000*11630*RES_hh_tes!J32/RES_hh_num!J32)</f>
        <v>1314.9523467105739</v>
      </c>
      <c r="K32" s="77">
        <f>IF(RES_hh_tes!K32=0,0,1000*11630*RES_hh_tes!K32/RES_hh_num!K32)</f>
        <v>1285.9744787707396</v>
      </c>
      <c r="L32" s="77">
        <f>IF(RES_hh_tes!L32=0,0,1000*11630*RES_hh_tes!L32/RES_hh_num!L32)</f>
        <v>1625.1690363020596</v>
      </c>
      <c r="M32" s="77">
        <f>IF(RES_hh_tes!M32=0,0,1000*11630*RES_hh_tes!M32/RES_hh_num!M32)</f>
        <v>1302.3861144304472</v>
      </c>
      <c r="N32" s="77">
        <f>IF(RES_hh_tes!N32=0,0,1000*11630*RES_hh_tes!N32/RES_hh_num!N32)</f>
        <v>1027.7597700115994</v>
      </c>
      <c r="O32" s="77">
        <f>IF(RES_hh_tes!O32=0,0,1000*11630*RES_hh_tes!O32/RES_hh_num!O32)</f>
        <v>816.58056289975491</v>
      </c>
      <c r="P32" s="77">
        <f>IF(RES_hh_tes!P32=0,0,1000*11630*RES_hh_tes!P32/RES_hh_num!P32)</f>
        <v>729.41214728567013</v>
      </c>
      <c r="Q32" s="77">
        <f>IF(RES_hh_tes!Q32=0,0,1000*11630*RES_hh_tes!Q32/RES_hh_num!Q32)</f>
        <v>731.7497087234575</v>
      </c>
      <c r="R32" s="77">
        <f>IF(RES_hh_tes!R32=0,0,1000*11630*RES_hh_tes!R32/RES_hh_num!R32)</f>
        <v>1047.3307302434703</v>
      </c>
      <c r="S32" s="77">
        <f>IF(RES_hh_tes!S32=0,0,1000*11630*RES_hh_tes!S32/RES_hh_num!S32)</f>
        <v>924.66950656397717</v>
      </c>
      <c r="T32" s="77">
        <f>IF(RES_hh_tes!T32=0,0,1000*11630*RES_hh_tes!T32/RES_hh_num!T32)</f>
        <v>1128.2538277997276</v>
      </c>
      <c r="U32" s="77">
        <f>IF(RES_hh_tes!U32=0,0,1000*11630*RES_hh_tes!U32/RES_hh_num!U32)</f>
        <v>1136.3662564788824</v>
      </c>
      <c r="V32" s="77">
        <f>IF(RES_hh_tes!V32=0,0,1000*11630*RES_hh_tes!V32/RES_hh_num!V32)</f>
        <v>1233.8263864268579</v>
      </c>
      <c r="W32" s="77">
        <f>IF(RES_hh_tes!W32=0,0,1000*11630*RES_hh_tes!W32/RES_hh_num!W32)</f>
        <v>1359.6928079611673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596.95852366960594</v>
      </c>
      <c r="C3" s="65">
        <f>IF(RES_hh_emi!C3=0,0,1000000*RES_hh_emi!C3/RES_hh_num!C3)</f>
        <v>598.13499363962433</v>
      </c>
      <c r="D3" s="65">
        <f>IF(RES_hh_emi!D3=0,0,1000000*RES_hh_emi!D3/RES_hh_num!D3)</f>
        <v>607.70566342800703</v>
      </c>
      <c r="E3" s="65">
        <f>IF(RES_hh_emi!E3=0,0,1000000*RES_hh_emi!E3/RES_hh_num!E3)</f>
        <v>681.30992064681527</v>
      </c>
      <c r="F3" s="65">
        <f>IF(RES_hh_emi!F3=0,0,1000000*RES_hh_emi!F3/RES_hh_num!F3)</f>
        <v>683.61587368699713</v>
      </c>
      <c r="G3" s="65">
        <f>IF(RES_hh_emi!G3=0,0,1000000*RES_hh_emi!G3/RES_hh_num!G3)</f>
        <v>637.55040812166988</v>
      </c>
      <c r="H3" s="65">
        <f>IF(RES_hh_emi!H3=0,0,1000000*RES_hh_emi!H3/RES_hh_num!H3)</f>
        <v>599.3967592458838</v>
      </c>
      <c r="I3" s="65">
        <f>IF(RES_hh_emi!I3=0,0,1000000*RES_hh_emi!I3/RES_hh_num!I3)</f>
        <v>588.47534644179166</v>
      </c>
      <c r="J3" s="65">
        <f>IF(RES_hh_emi!J3=0,0,1000000*RES_hh_emi!J3/RES_hh_num!J3)</f>
        <v>556.24064997306186</v>
      </c>
      <c r="K3" s="65">
        <f>IF(RES_hh_emi!K3=0,0,1000000*RES_hh_emi!K3/RES_hh_num!K3)</f>
        <v>563.43547598954672</v>
      </c>
      <c r="L3" s="65">
        <f>IF(RES_hh_emi!L3=0,0,1000000*RES_hh_emi!L3/RES_hh_num!L3)</f>
        <v>614.19964464100099</v>
      </c>
      <c r="M3" s="65">
        <f>IF(RES_hh_emi!M3=0,0,1000000*RES_hh_emi!M3/RES_hh_num!M3)</f>
        <v>549.76574038131628</v>
      </c>
      <c r="N3" s="65">
        <f>IF(RES_hh_emi!N3=0,0,1000000*RES_hh_emi!N3/RES_hh_num!N3)</f>
        <v>504.90378521694925</v>
      </c>
      <c r="O3" s="65">
        <f>IF(RES_hh_emi!O3=0,0,1000000*RES_hh_emi!O3/RES_hh_num!O3)</f>
        <v>486.04282777074513</v>
      </c>
      <c r="P3" s="65">
        <f>IF(RES_hh_emi!P3=0,0,1000000*RES_hh_emi!P3/RES_hh_num!P3)</f>
        <v>455.6675280477113</v>
      </c>
      <c r="Q3" s="65">
        <f>IF(RES_hh_emi!Q3=0,0,1000000*RES_hh_emi!Q3/RES_hh_num!Q3)</f>
        <v>433.54605894258799</v>
      </c>
      <c r="R3" s="65">
        <f>IF(RES_hh_emi!R3=0,0,1000000*RES_hh_emi!R3/RES_hh_num!R3)</f>
        <v>422.35049631333345</v>
      </c>
      <c r="S3" s="65">
        <f>IF(RES_hh_emi!S3=0,0,1000000*RES_hh_emi!S3/RES_hh_num!S3)</f>
        <v>421.88921895029932</v>
      </c>
      <c r="T3" s="65">
        <f>IF(RES_hh_emi!T3=0,0,1000000*RES_hh_emi!T3/RES_hh_num!T3)</f>
        <v>428.82783855202342</v>
      </c>
      <c r="U3" s="65">
        <f>IF(RES_hh_emi!U3=0,0,1000000*RES_hh_emi!U3/RES_hh_num!U3)</f>
        <v>422.97930695045835</v>
      </c>
      <c r="V3" s="65">
        <f>IF(RES_hh_emi!V3=0,0,1000000*RES_hh_emi!V3/RES_hh_num!V3)</f>
        <v>458.9683306876185</v>
      </c>
      <c r="W3" s="65">
        <f>IF(RES_hh_emi!W3=0,0,1000000*RES_hh_emi!W3/RES_hh_num!W3)</f>
        <v>418.78852811581135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98.771170823526532</v>
      </c>
      <c r="C4" s="69">
        <f>IF(RES_hh_emi!C4=0,0,1000000*RES_hh_emi!C4/RES_hh_num!C4)</f>
        <v>105.6754871650425</v>
      </c>
      <c r="D4" s="69">
        <f>IF(RES_hh_emi!D4=0,0,1000000*RES_hh_emi!D4/RES_hh_num!D4)</f>
        <v>111.1979900608103</v>
      </c>
      <c r="E4" s="69">
        <f>IF(RES_hh_emi!E4=0,0,1000000*RES_hh_emi!E4/RES_hh_num!E4)</f>
        <v>145.39095568548373</v>
      </c>
      <c r="F4" s="69">
        <f>IF(RES_hh_emi!F4=0,0,1000000*RES_hh_emi!F4/RES_hh_num!F4)</f>
        <v>149.93962122965576</v>
      </c>
      <c r="G4" s="69">
        <f>IF(RES_hh_emi!G4=0,0,1000000*RES_hh_emi!G4/RES_hh_num!G4)</f>
        <v>137.40057543662181</v>
      </c>
      <c r="H4" s="69">
        <f>IF(RES_hh_emi!H4=0,0,1000000*RES_hh_emi!H4/RES_hh_num!H4)</f>
        <v>122.4425094227533</v>
      </c>
      <c r="I4" s="69">
        <f>IF(RES_hh_emi!I4=0,0,1000000*RES_hh_emi!I4/RES_hh_num!I4)</f>
        <v>120.95594242222721</v>
      </c>
      <c r="J4" s="69">
        <f>IF(RES_hh_emi!J4=0,0,1000000*RES_hh_emi!J4/RES_hh_num!J4)</f>
        <v>116.00793881439903</v>
      </c>
      <c r="K4" s="69">
        <f>IF(RES_hh_emi!K4=0,0,1000000*RES_hh_emi!K4/RES_hh_num!K4)</f>
        <v>128.31332692427597</v>
      </c>
      <c r="L4" s="69">
        <f>IF(RES_hh_emi!L4=0,0,1000000*RES_hh_emi!L4/RES_hh_num!L4)</f>
        <v>140.091998507749</v>
      </c>
      <c r="M4" s="69">
        <f>IF(RES_hh_emi!M4=0,0,1000000*RES_hh_emi!M4/RES_hh_num!M4)</f>
        <v>135.74029702322997</v>
      </c>
      <c r="N4" s="69">
        <f>IF(RES_hh_emi!N4=0,0,1000000*RES_hh_emi!N4/RES_hh_num!N4)</f>
        <v>130.83265285641741</v>
      </c>
      <c r="O4" s="69">
        <f>IF(RES_hh_emi!O4=0,0,1000000*RES_hh_emi!O4/RES_hh_num!O4)</f>
        <v>132.94770363717558</v>
      </c>
      <c r="P4" s="69">
        <f>IF(RES_hh_emi!P4=0,0,1000000*RES_hh_emi!P4/RES_hh_num!P4)</f>
        <v>135.42229010264245</v>
      </c>
      <c r="Q4" s="69">
        <f>IF(RES_hh_emi!Q4=0,0,1000000*RES_hh_emi!Q4/RES_hh_num!Q4)</f>
        <v>133.28515673217083</v>
      </c>
      <c r="R4" s="69">
        <f>IF(RES_hh_emi!R4=0,0,1000000*RES_hh_emi!R4/RES_hh_num!R4)</f>
        <v>124.07985664759296</v>
      </c>
      <c r="S4" s="69">
        <f>IF(RES_hh_emi!S4=0,0,1000000*RES_hh_emi!S4/RES_hh_num!S4)</f>
        <v>120.93878930183475</v>
      </c>
      <c r="T4" s="69">
        <f>IF(RES_hh_emi!T4=0,0,1000000*RES_hh_emi!T4/RES_hh_num!T4)</f>
        <v>129.28391150883863</v>
      </c>
      <c r="U4" s="69">
        <f>IF(RES_hh_emi!U4=0,0,1000000*RES_hh_emi!U4/RES_hh_num!U4)</f>
        <v>126.96221810188085</v>
      </c>
      <c r="V4" s="69">
        <f>IF(RES_hh_emi!V4=0,0,1000000*RES_hh_emi!V4/RES_hh_num!V4)</f>
        <v>132.52076766031863</v>
      </c>
      <c r="W4" s="69">
        <f>IF(RES_hh_emi!W4=0,0,1000000*RES_hh_emi!W4/RES_hh_num!W4)</f>
        <v>127.10957532375093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705.60771099145211</v>
      </c>
      <c r="C6" s="72">
        <f>IF(RES_hh_emi!C6=0,0,1000000*RES_hh_emi!C6/RES_hh_num!C6)</f>
        <v>677.56298733542394</v>
      </c>
      <c r="D6" s="72">
        <f>IF(RES_hh_emi!D6=0,0,1000000*RES_hh_emi!D6/RES_hh_num!D6)</f>
        <v>660.52102959519209</v>
      </c>
      <c r="E6" s="72">
        <f>IF(RES_hh_emi!E6=0,0,1000000*RES_hh_emi!E6/RES_hh_num!E6)</f>
        <v>1054.0484048681144</v>
      </c>
      <c r="F6" s="72">
        <f>IF(RES_hh_emi!F6=0,0,1000000*RES_hh_emi!F6/RES_hh_num!F6)</f>
        <v>1046.4180689566904</v>
      </c>
      <c r="G6" s="72">
        <f>IF(RES_hh_emi!G6=0,0,1000000*RES_hh_emi!G6/RES_hh_num!G6)</f>
        <v>912.20671026051104</v>
      </c>
      <c r="H6" s="72">
        <f>IF(RES_hh_emi!H6=0,0,1000000*RES_hh_emi!H6/RES_hh_num!H6)</f>
        <v>905.2234211897495</v>
      </c>
      <c r="I6" s="72">
        <f>IF(RES_hh_emi!I6=0,0,1000000*RES_hh_emi!I6/RES_hh_num!I6)</f>
        <v>937.93981595695152</v>
      </c>
      <c r="J6" s="72">
        <f>IF(RES_hh_emi!J6=0,0,1000000*RES_hh_emi!J6/RES_hh_num!J6)</f>
        <v>740.98058948783432</v>
      </c>
      <c r="K6" s="72">
        <f>IF(RES_hh_emi!K6=0,0,1000000*RES_hh_emi!K6/RES_hh_num!K6)</f>
        <v>337.98649891608227</v>
      </c>
      <c r="L6" s="72">
        <f>IF(RES_hh_emi!L6=0,0,1000000*RES_hh_emi!L6/RES_hh_num!L6)</f>
        <v>1149.6139590787059</v>
      </c>
      <c r="M6" s="72">
        <f>IF(RES_hh_emi!M6=0,0,1000000*RES_hh_emi!M6/RES_hh_num!M6)</f>
        <v>907.40308299195851</v>
      </c>
      <c r="N6" s="72">
        <f>IF(RES_hh_emi!N6=0,0,1000000*RES_hh_emi!N6/RES_hh_num!N6)</f>
        <v>853.98158326178634</v>
      </c>
      <c r="O6" s="72">
        <f>IF(RES_hh_emi!O6=0,0,1000000*RES_hh_emi!O6/RES_hh_num!O6)</f>
        <v>874.85647484779679</v>
      </c>
      <c r="P6" s="72">
        <f>IF(RES_hh_emi!P6=0,0,1000000*RES_hh_emi!P6/RES_hh_num!P6)</f>
        <v>874.99819130720323</v>
      </c>
      <c r="Q6" s="72">
        <f>IF(RES_hh_emi!Q6=0,0,1000000*RES_hh_emi!Q6/RES_hh_num!Q6)</f>
        <v>864.51007111293279</v>
      </c>
      <c r="R6" s="72">
        <f>IF(RES_hh_emi!R6=0,0,1000000*RES_hh_emi!R6/RES_hh_num!R6)</f>
        <v>880.27372505275764</v>
      </c>
      <c r="S6" s="72">
        <f>IF(RES_hh_emi!S6=0,0,1000000*RES_hh_emi!S6/RES_hh_num!S6)</f>
        <v>884.70893079852544</v>
      </c>
      <c r="T6" s="72">
        <f>IF(RES_hh_emi!T6=0,0,1000000*RES_hh_emi!T6/RES_hh_num!T6)</f>
        <v>842.78588671335228</v>
      </c>
      <c r="U6" s="72">
        <f>IF(RES_hh_emi!U6=0,0,1000000*RES_hh_emi!U6/RES_hh_num!U6)</f>
        <v>854.89787261243407</v>
      </c>
      <c r="V6" s="72">
        <f>IF(RES_hh_emi!V6=0,0,1000000*RES_hh_emi!V6/RES_hh_num!V6)</f>
        <v>931.47540782021429</v>
      </c>
      <c r="W6" s="72">
        <f>IF(RES_hh_emi!W6=0,0,1000000*RES_hh_emi!W6/RES_hh_num!W6)</f>
        <v>843.83410265860982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783.48997107310379</v>
      </c>
      <c r="C7" s="72">
        <f>IF(RES_hh_emi!C7=0,0,1000000*RES_hh_emi!C7/RES_hh_num!C7)</f>
        <v>1022.4444535294957</v>
      </c>
      <c r="D7" s="72">
        <f>IF(RES_hh_emi!D7=0,0,1000000*RES_hh_emi!D7/RES_hh_num!D7)</f>
        <v>1075.8091113466626</v>
      </c>
      <c r="E7" s="72">
        <f>IF(RES_hh_emi!E7=0,0,1000000*RES_hh_emi!E7/RES_hh_num!E7)</f>
        <v>976.92026053873064</v>
      </c>
      <c r="F7" s="72">
        <f>IF(RES_hh_emi!F7=0,0,1000000*RES_hh_emi!F7/RES_hh_num!F7)</f>
        <v>1017.5455684510096</v>
      </c>
      <c r="G7" s="72">
        <f>IF(RES_hh_emi!G7=0,0,1000000*RES_hh_emi!G7/RES_hh_num!G7)</f>
        <v>1111.7475872248913</v>
      </c>
      <c r="H7" s="72">
        <f>IF(RES_hh_emi!H7=0,0,1000000*RES_hh_emi!H7/RES_hh_num!H7)</f>
        <v>1033.6038257318814</v>
      </c>
      <c r="I7" s="72">
        <f>IF(RES_hh_emi!I7=0,0,1000000*RES_hh_emi!I7/RES_hh_num!I7)</f>
        <v>1115.946084825332</v>
      </c>
      <c r="J7" s="72">
        <f>IF(RES_hh_emi!J7=0,0,1000000*RES_hh_emi!J7/RES_hh_num!J7)</f>
        <v>1110.2711244191487</v>
      </c>
      <c r="K7" s="72">
        <f>IF(RES_hh_emi!K7=0,0,1000000*RES_hh_emi!K7/RES_hh_num!K7)</f>
        <v>1107.4624878685559</v>
      </c>
      <c r="L7" s="72">
        <f>IF(RES_hh_emi!L7=0,0,1000000*RES_hh_emi!L7/RES_hh_num!L7)</f>
        <v>952.58916627696328</v>
      </c>
      <c r="M7" s="72">
        <f>IF(RES_hh_emi!M7=0,0,1000000*RES_hh_emi!M7/RES_hh_num!M7)</f>
        <v>1110.0705062723443</v>
      </c>
      <c r="N7" s="72">
        <f>IF(RES_hh_emi!N7=0,0,1000000*RES_hh_emi!N7/RES_hh_num!N7)</f>
        <v>913.26699099825385</v>
      </c>
      <c r="O7" s="72">
        <f>IF(RES_hh_emi!O7=0,0,1000000*RES_hh_emi!O7/RES_hh_num!O7)</f>
        <v>1022.6249761333133</v>
      </c>
      <c r="P7" s="72">
        <f>IF(RES_hh_emi!P7=0,0,1000000*RES_hh_emi!P7/RES_hh_num!P7)</f>
        <v>1102.8238842896733</v>
      </c>
      <c r="Q7" s="72">
        <f>IF(RES_hh_emi!Q7=0,0,1000000*RES_hh_emi!Q7/RES_hh_num!Q7)</f>
        <v>1103.8230450872675</v>
      </c>
      <c r="R7" s="72">
        <f>IF(RES_hh_emi!R7=0,0,1000000*RES_hh_emi!R7/RES_hh_num!R7)</f>
        <v>1148.2693763372097</v>
      </c>
      <c r="S7" s="72">
        <f>IF(RES_hh_emi!S7=0,0,1000000*RES_hh_emi!S7/RES_hh_num!S7)</f>
        <v>1035.3760605619725</v>
      </c>
      <c r="T7" s="72">
        <f>IF(RES_hh_emi!T7=0,0,1000000*RES_hh_emi!T7/RES_hh_num!T7)</f>
        <v>1217.4246533902501</v>
      </c>
      <c r="U7" s="72">
        <f>IF(RES_hh_emi!U7=0,0,1000000*RES_hh_emi!U7/RES_hh_num!U7)</f>
        <v>1087.1615121548289</v>
      </c>
      <c r="V7" s="72">
        <f>IF(RES_hh_emi!V7=0,0,1000000*RES_hh_emi!V7/RES_hh_num!V7)</f>
        <v>1200.3874798387615</v>
      </c>
      <c r="W7" s="72">
        <f>IF(RES_hh_emi!W7=0,0,1000000*RES_hh_emi!W7/RES_hh_num!W7)</f>
        <v>1146.6338888825587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530.47935197124434</v>
      </c>
      <c r="C8" s="72">
        <f>IF(RES_hh_emi!C8=0,0,1000000*RES_hh_emi!C8/RES_hh_num!C8)</f>
        <v>588.20305375319913</v>
      </c>
      <c r="D8" s="72">
        <f>IF(RES_hh_emi!D8=0,0,1000000*RES_hh_emi!D8/RES_hh_num!D8)</f>
        <v>634.94706558187829</v>
      </c>
      <c r="E8" s="72">
        <f>IF(RES_hh_emi!E8=0,0,1000000*RES_hh_emi!E8/RES_hh_num!E8)</f>
        <v>661.63426688568791</v>
      </c>
      <c r="F8" s="72">
        <f>IF(RES_hh_emi!F8=0,0,1000000*RES_hh_emi!F8/RES_hh_num!F8)</f>
        <v>712.87224849156155</v>
      </c>
      <c r="G8" s="72">
        <f>IF(RES_hh_emi!G8=0,0,1000000*RES_hh_emi!G8/RES_hh_num!G8)</f>
        <v>735.65662272295015</v>
      </c>
      <c r="H8" s="72">
        <f>IF(RES_hh_emi!H8=0,0,1000000*RES_hh_emi!H8/RES_hh_num!H8)</f>
        <v>699.64394550953659</v>
      </c>
      <c r="I8" s="72">
        <f>IF(RES_hh_emi!I8=0,0,1000000*RES_hh_emi!I8/RES_hh_num!I8)</f>
        <v>728.80053432799457</v>
      </c>
      <c r="J8" s="72">
        <f>IF(RES_hh_emi!J8=0,0,1000000*RES_hh_emi!J8/RES_hh_num!J8)</f>
        <v>697.79839269820741</v>
      </c>
      <c r="K8" s="72">
        <f>IF(RES_hh_emi!K8=0,0,1000000*RES_hh_emi!K8/RES_hh_num!K8)</f>
        <v>773.99822558330004</v>
      </c>
      <c r="L8" s="72">
        <f>IF(RES_hh_emi!L8=0,0,1000000*RES_hh_emi!L8/RES_hh_num!L8)</f>
        <v>635.33912195325809</v>
      </c>
      <c r="M8" s="72">
        <f>IF(RES_hh_emi!M8=0,0,1000000*RES_hh_emi!M8/RES_hh_num!M8)</f>
        <v>573.77158529446035</v>
      </c>
      <c r="N8" s="72">
        <f>IF(RES_hh_emi!N8=0,0,1000000*RES_hh_emi!N8/RES_hh_num!N8)</f>
        <v>637.46525450156264</v>
      </c>
      <c r="O8" s="72">
        <f>IF(RES_hh_emi!O8=0,0,1000000*RES_hh_emi!O8/RES_hh_num!O8)</f>
        <v>677.89980504844334</v>
      </c>
      <c r="P8" s="72">
        <f>IF(RES_hh_emi!P8=0,0,1000000*RES_hh_emi!P8/RES_hh_num!P8)</f>
        <v>736.33267903976366</v>
      </c>
      <c r="Q8" s="72">
        <f>IF(RES_hh_emi!Q8=0,0,1000000*RES_hh_emi!Q8/RES_hh_num!Q8)</f>
        <v>748.21796361418137</v>
      </c>
      <c r="R8" s="72">
        <f>IF(RES_hh_emi!R8=0,0,1000000*RES_hh_emi!R8/RES_hh_num!R8)</f>
        <v>670.71752931756748</v>
      </c>
      <c r="S8" s="72">
        <f>IF(RES_hh_emi!S8=0,0,1000000*RES_hh_emi!S8/RES_hh_num!S8)</f>
        <v>679.87388639536971</v>
      </c>
      <c r="T8" s="72">
        <f>IF(RES_hh_emi!T8=0,0,1000000*RES_hh_emi!T8/RES_hh_num!T8)</f>
        <v>701.2626697177277</v>
      </c>
      <c r="U8" s="72">
        <f>IF(RES_hh_emi!U8=0,0,1000000*RES_hh_emi!U8/RES_hh_num!U8)</f>
        <v>711.06123583123872</v>
      </c>
      <c r="V8" s="72">
        <f>IF(RES_hh_emi!V8=0,0,1000000*RES_hh_emi!V8/RES_hh_num!V8)</f>
        <v>717.28947885855075</v>
      </c>
      <c r="W8" s="72">
        <f>IF(RES_hh_emi!W8=0,0,1000000*RES_hh_emi!W8/RES_hh_num!W8)</f>
        <v>712.70967050189847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289.17473646245656</v>
      </c>
      <c r="C17" s="69">
        <f>IF(RES_hh_emi!C17=0,0,1000000*RES_hh_emi!C17/RES_hh_num!C17)</f>
        <v>284.14056466072759</v>
      </c>
      <c r="D17" s="69">
        <f>IF(RES_hh_emi!D17=0,0,1000000*RES_hh_emi!D17/RES_hh_num!D17)</f>
        <v>280.15286114062519</v>
      </c>
      <c r="E17" s="69">
        <f>IF(RES_hh_emi!E17=0,0,1000000*RES_hh_emi!E17/RES_hh_num!E17)</f>
        <v>281.66861201508289</v>
      </c>
      <c r="F17" s="69">
        <f>IF(RES_hh_emi!F17=0,0,1000000*RES_hh_emi!F17/RES_hh_num!F17)</f>
        <v>275.72230749178851</v>
      </c>
      <c r="G17" s="69">
        <f>IF(RES_hh_emi!G17=0,0,1000000*RES_hh_emi!G17/RES_hh_num!G17)</f>
        <v>267.28830633441237</v>
      </c>
      <c r="H17" s="69">
        <f>IF(RES_hh_emi!H17=0,0,1000000*RES_hh_emi!H17/RES_hh_num!H17)</f>
        <v>263.52611571675669</v>
      </c>
      <c r="I17" s="69">
        <f>IF(RES_hh_emi!I17=0,0,1000000*RES_hh_emi!I17/RES_hh_num!I17)</f>
        <v>265.22106291153437</v>
      </c>
      <c r="J17" s="69">
        <f>IF(RES_hh_emi!J17=0,0,1000000*RES_hh_emi!J17/RES_hh_num!J17)</f>
        <v>263.08056009079218</v>
      </c>
      <c r="K17" s="69">
        <f>IF(RES_hh_emi!K17=0,0,1000000*RES_hh_emi!K17/RES_hh_num!K17)</f>
        <v>259.21690130468011</v>
      </c>
      <c r="L17" s="69">
        <f>IF(RES_hh_emi!L17=0,0,1000000*RES_hh_emi!L17/RES_hh_num!L17)</f>
        <v>273.74924484733992</v>
      </c>
      <c r="M17" s="69">
        <f>IF(RES_hh_emi!M17=0,0,1000000*RES_hh_emi!M17/RES_hh_num!M17)</f>
        <v>230.13082233838472</v>
      </c>
      <c r="N17" s="69">
        <f>IF(RES_hh_emi!N17=0,0,1000000*RES_hh_emi!N17/RES_hh_num!N17)</f>
        <v>207.89391023522717</v>
      </c>
      <c r="O17" s="69">
        <f>IF(RES_hh_emi!O17=0,0,1000000*RES_hh_emi!O17/RES_hh_num!O17)</f>
        <v>198.42884658484331</v>
      </c>
      <c r="P17" s="69">
        <f>IF(RES_hh_emi!P17=0,0,1000000*RES_hh_emi!P17/RES_hh_num!P17)</f>
        <v>179.11679274325979</v>
      </c>
      <c r="Q17" s="69">
        <f>IF(RES_hh_emi!Q17=0,0,1000000*RES_hh_emi!Q17/RES_hh_num!Q17)</f>
        <v>166.70110529358809</v>
      </c>
      <c r="R17" s="69">
        <f>IF(RES_hh_emi!R17=0,0,1000000*RES_hh_emi!R17/RES_hh_num!R17)</f>
        <v>163.65861966931362</v>
      </c>
      <c r="S17" s="69">
        <f>IF(RES_hh_emi!S17=0,0,1000000*RES_hh_emi!S17/RES_hh_num!S17)</f>
        <v>164.77890766331208</v>
      </c>
      <c r="T17" s="69">
        <f>IF(RES_hh_emi!T17=0,0,1000000*RES_hh_emi!T17/RES_hh_num!T17)</f>
        <v>161.11513949145484</v>
      </c>
      <c r="U17" s="69">
        <f>IF(RES_hh_emi!U17=0,0,1000000*RES_hh_emi!U17/RES_hh_num!U17)</f>
        <v>156.98989652559865</v>
      </c>
      <c r="V17" s="69">
        <f>IF(RES_hh_emi!V17=0,0,1000000*RES_hh_emi!V17/RES_hh_num!V17)</f>
        <v>173.43036196374209</v>
      </c>
      <c r="W17" s="69">
        <f>IF(RES_hh_emi!W17=0,0,1000000*RES_hh_emi!W17/RES_hh_num!W17)</f>
        <v>151.43965093744848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342.76174865920279</v>
      </c>
      <c r="C19" s="72">
        <f>IF(RES_hh_emi!C19=0,0,1000000*RES_hh_emi!C19/RES_hh_num!C19)</f>
        <v>333.74793505448559</v>
      </c>
      <c r="D19" s="72">
        <f>IF(RES_hh_emi!D19=0,0,1000000*RES_hh_emi!D19/RES_hh_num!D19)</f>
        <v>329.19821516304643</v>
      </c>
      <c r="E19" s="72">
        <f>IF(RES_hh_emi!E19=0,0,1000000*RES_hh_emi!E19/RES_hh_num!E19)</f>
        <v>335.01313814263631</v>
      </c>
      <c r="F19" s="72">
        <f>IF(RES_hh_emi!F19=0,0,1000000*RES_hh_emi!F19/RES_hh_num!F19)</f>
        <v>329.81576557516598</v>
      </c>
      <c r="G19" s="72">
        <f>IF(RES_hh_emi!G19=0,0,1000000*RES_hh_emi!G19/RES_hh_num!G19)</f>
        <v>322.35766477157773</v>
      </c>
      <c r="H19" s="72">
        <f>IF(RES_hh_emi!H19=0,0,1000000*RES_hh_emi!H19/RES_hh_num!H19)</f>
        <v>322.86624119249188</v>
      </c>
      <c r="I19" s="72">
        <f>IF(RES_hh_emi!I19=0,0,1000000*RES_hh_emi!I19/RES_hh_num!I19)</f>
        <v>329.25851936298511</v>
      </c>
      <c r="J19" s="72">
        <f>IF(RES_hh_emi!J19=0,0,1000000*RES_hh_emi!J19/RES_hh_num!J19)</f>
        <v>329.99436780623108</v>
      </c>
      <c r="K19" s="72">
        <f>IF(RES_hh_emi!K19=0,0,1000000*RES_hh_emi!K19/RES_hh_num!K19)</f>
        <v>332.11823353278561</v>
      </c>
      <c r="L19" s="72">
        <f>IF(RES_hh_emi!L19=0,0,1000000*RES_hh_emi!L19/RES_hh_num!L19)</f>
        <v>345.2264596693492</v>
      </c>
      <c r="M19" s="72">
        <f>IF(RES_hh_emi!M19=0,0,1000000*RES_hh_emi!M19/RES_hh_num!M19)</f>
        <v>299.02385294577482</v>
      </c>
      <c r="N19" s="72">
        <f>IF(RES_hh_emi!N19=0,0,1000000*RES_hh_emi!N19/RES_hh_num!N19)</f>
        <v>288.11374387858388</v>
      </c>
      <c r="O19" s="72">
        <f>IF(RES_hh_emi!O19=0,0,1000000*RES_hh_emi!O19/RES_hh_num!O19)</f>
        <v>287.24117887252919</v>
      </c>
      <c r="P19" s="72">
        <f>IF(RES_hh_emi!P19=0,0,1000000*RES_hh_emi!P19/RES_hh_num!P19)</f>
        <v>262.74295226337915</v>
      </c>
      <c r="Q19" s="72">
        <f>IF(RES_hh_emi!Q19=0,0,1000000*RES_hh_emi!Q19/RES_hh_num!Q19)</f>
        <v>247.65213480593755</v>
      </c>
      <c r="R19" s="72">
        <f>IF(RES_hh_emi!R19=0,0,1000000*RES_hh_emi!R19/RES_hh_num!R19)</f>
        <v>249.59804649520737</v>
      </c>
      <c r="S19" s="72">
        <f>IF(RES_hh_emi!S19=0,0,1000000*RES_hh_emi!S19/RES_hh_num!S19)</f>
        <v>251.34068962712644</v>
      </c>
      <c r="T19" s="72">
        <f>IF(RES_hh_emi!T19=0,0,1000000*RES_hh_emi!T19/RES_hh_num!T19)</f>
        <v>244.1865430854387</v>
      </c>
      <c r="U19" s="72">
        <f>IF(RES_hh_emi!U19=0,0,1000000*RES_hh_emi!U19/RES_hh_num!U19)</f>
        <v>238.25391228031842</v>
      </c>
      <c r="V19" s="72">
        <f>IF(RES_hh_emi!V19=0,0,1000000*RES_hh_emi!V19/RES_hh_num!V19)</f>
        <v>268.9897468467567</v>
      </c>
      <c r="W19" s="72">
        <f>IF(RES_hh_emi!W19=0,0,1000000*RES_hh_emi!W19/RES_hh_num!W19)</f>
        <v>235.81234892141472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387.70028978519241</v>
      </c>
      <c r="C20" s="72">
        <f>IF(RES_hh_emi!C20=0,0,1000000*RES_hh_emi!C20/RES_hh_num!C20)</f>
        <v>495.81389730050671</v>
      </c>
      <c r="D20" s="72">
        <f>IF(RES_hh_emi!D20=0,0,1000000*RES_hh_emi!D20/RES_hh_num!D20)</f>
        <v>494.74605886979759</v>
      </c>
      <c r="E20" s="72">
        <f>IF(RES_hh_emi!E20=0,0,1000000*RES_hh_emi!E20/RES_hh_num!E20)</f>
        <v>395.94653280138516</v>
      </c>
      <c r="F20" s="72">
        <f>IF(RES_hh_emi!F20=0,0,1000000*RES_hh_emi!F20/RES_hh_num!F20)</f>
        <v>383.88635421816048</v>
      </c>
      <c r="G20" s="72">
        <f>IF(RES_hh_emi!G20=0,0,1000000*RES_hh_emi!G20/RES_hh_num!G20)</f>
        <v>410.70013337625664</v>
      </c>
      <c r="H20" s="72">
        <f>IF(RES_hh_emi!H20=0,0,1000000*RES_hh_emi!H20/RES_hh_num!H20)</f>
        <v>398.16519791507068</v>
      </c>
      <c r="I20" s="72">
        <f>IF(RES_hh_emi!I20=0,0,1000000*RES_hh_emi!I20/RES_hh_num!I20)</f>
        <v>421.57149883556184</v>
      </c>
      <c r="J20" s="72">
        <f>IF(RES_hh_emi!J20=0,0,1000000*RES_hh_emi!J20/RES_hh_num!J20)</f>
        <v>433.88968696247343</v>
      </c>
      <c r="K20" s="72">
        <f>IF(RES_hh_emi!K20=0,0,1000000*RES_hh_emi!K20/RES_hh_num!K20)</f>
        <v>379.51589988176318</v>
      </c>
      <c r="L20" s="72">
        <f>IF(RES_hh_emi!L20=0,0,1000000*RES_hh_emi!L20/RES_hh_num!L20)</f>
        <v>482.92882268707143</v>
      </c>
      <c r="M20" s="72">
        <f>IF(RES_hh_emi!M20=0,0,1000000*RES_hh_emi!M20/RES_hh_num!M20)</f>
        <v>506.62357445502766</v>
      </c>
      <c r="N20" s="72">
        <f>IF(RES_hh_emi!N20=0,0,1000000*RES_hh_emi!N20/RES_hh_num!N20)</f>
        <v>357.18347345463843</v>
      </c>
      <c r="O20" s="72">
        <f>IF(RES_hh_emi!O20=0,0,1000000*RES_hh_emi!O20/RES_hh_num!O20)</f>
        <v>344.22468609679294</v>
      </c>
      <c r="P20" s="72">
        <f>IF(RES_hh_emi!P20=0,0,1000000*RES_hh_emi!P20/RES_hh_num!P20)</f>
        <v>335.39461078146326</v>
      </c>
      <c r="Q20" s="72">
        <f>IF(RES_hh_emi!Q20=0,0,1000000*RES_hh_emi!Q20/RES_hh_num!Q20)</f>
        <v>325.45843174354457</v>
      </c>
      <c r="R20" s="72">
        <f>IF(RES_hh_emi!R20=0,0,1000000*RES_hh_emi!R20/RES_hh_num!R20)</f>
        <v>345.68955432762317</v>
      </c>
      <c r="S20" s="72">
        <f>IF(RES_hh_emi!S20=0,0,1000000*RES_hh_emi!S20/RES_hh_num!S20)</f>
        <v>315.3485150886147</v>
      </c>
      <c r="T20" s="72">
        <f>IF(RES_hh_emi!T20=0,0,1000000*RES_hh_emi!T20/RES_hh_num!T20)</f>
        <v>372.752097085907</v>
      </c>
      <c r="U20" s="72">
        <f>IF(RES_hh_emi!U20=0,0,1000000*RES_hh_emi!U20/RES_hh_num!U20)</f>
        <v>324.37171412728691</v>
      </c>
      <c r="V20" s="72">
        <f>IF(RES_hh_emi!V20=0,0,1000000*RES_hh_emi!V20/RES_hh_num!V20)</f>
        <v>375.28470597277902</v>
      </c>
      <c r="W20" s="72">
        <f>IF(RES_hh_emi!W20=0,0,1000000*RES_hh_emi!W20/RES_hh_num!W20)</f>
        <v>330.38191024008569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285.15046879150105</v>
      </c>
      <c r="C21" s="72">
        <f>IF(RES_hh_emi!C21=0,0,1000000*RES_hh_emi!C21/RES_hh_num!C21)</f>
        <v>312.06727487344506</v>
      </c>
      <c r="D21" s="72">
        <f>IF(RES_hh_emi!D21=0,0,1000000*RES_hh_emi!D21/RES_hh_num!D21)</f>
        <v>322.25572064836888</v>
      </c>
      <c r="E21" s="72">
        <f>IF(RES_hh_emi!E21=0,0,1000000*RES_hh_emi!E21/RES_hh_num!E21)</f>
        <v>298.61193441190954</v>
      </c>
      <c r="F21" s="72">
        <f>IF(RES_hh_emi!F21=0,0,1000000*RES_hh_emi!F21/RES_hh_num!F21)</f>
        <v>300.6155745937757</v>
      </c>
      <c r="G21" s="72">
        <f>IF(RES_hh_emi!G21=0,0,1000000*RES_hh_emi!G21/RES_hh_num!G21)</f>
        <v>300.38364669948589</v>
      </c>
      <c r="H21" s="72">
        <f>IF(RES_hh_emi!H21=0,0,1000000*RES_hh_emi!H21/RES_hh_num!H21)</f>
        <v>292.17438880826637</v>
      </c>
      <c r="I21" s="72">
        <f>IF(RES_hh_emi!I21=0,0,1000000*RES_hh_emi!I21/RES_hh_num!I21)</f>
        <v>292.99434412363883</v>
      </c>
      <c r="J21" s="72">
        <f>IF(RES_hh_emi!J21=0,0,1000000*RES_hh_emi!J21/RES_hh_num!J21)</f>
        <v>285.90255615834133</v>
      </c>
      <c r="K21" s="72">
        <f>IF(RES_hh_emi!K21=0,0,1000000*RES_hh_emi!K21/RES_hh_num!K21)</f>
        <v>275.16274599665638</v>
      </c>
      <c r="L21" s="72">
        <f>IF(RES_hh_emi!L21=0,0,1000000*RES_hh_emi!L21/RES_hh_num!L21)</f>
        <v>331.73850164688093</v>
      </c>
      <c r="M21" s="72">
        <f>IF(RES_hh_emi!M21=0,0,1000000*RES_hh_emi!M21/RES_hh_num!M21)</f>
        <v>268.62025701823734</v>
      </c>
      <c r="N21" s="72">
        <f>IF(RES_hh_emi!N21=0,0,1000000*RES_hh_emi!N21/RES_hh_num!N21)</f>
        <v>255.90319045222881</v>
      </c>
      <c r="O21" s="72">
        <f>IF(RES_hh_emi!O21=0,0,1000000*RES_hh_emi!O21/RES_hh_num!O21)</f>
        <v>235.82536444941499</v>
      </c>
      <c r="P21" s="72">
        <f>IF(RES_hh_emi!P21=0,0,1000000*RES_hh_emi!P21/RES_hh_num!P21)</f>
        <v>235.08061189918132</v>
      </c>
      <c r="Q21" s="72">
        <f>IF(RES_hh_emi!Q21=0,0,1000000*RES_hh_emi!Q21/RES_hh_num!Q21)</f>
        <v>233.67823613188264</v>
      </c>
      <c r="R21" s="72">
        <f>IF(RES_hh_emi!R21=0,0,1000000*RES_hh_emi!R21/RES_hh_num!R21)</f>
        <v>214.07506921201548</v>
      </c>
      <c r="S21" s="72">
        <f>IF(RES_hh_emi!S21=0,0,1000000*RES_hh_emi!S21/RES_hh_num!S21)</f>
        <v>220.11013022143214</v>
      </c>
      <c r="T21" s="72">
        <f>IF(RES_hh_emi!T21=0,0,1000000*RES_hh_emi!T21/RES_hh_num!T21)</f>
        <v>227.14070628501634</v>
      </c>
      <c r="U21" s="72">
        <f>IF(RES_hh_emi!U21=0,0,1000000*RES_hh_emi!U21/RES_hh_num!U21)</f>
        <v>225.1397260600809</v>
      </c>
      <c r="V21" s="72">
        <f>IF(RES_hh_emi!V21=0,0,1000000*RES_hh_emi!V21/RES_hh_num!V21)</f>
        <v>236.14766822356131</v>
      </c>
      <c r="W21" s="72">
        <f>IF(RES_hh_emi!W21=0,0,1000000*RES_hh_emi!W21/RES_hh_num!W21)</f>
        <v>216.52948872594101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209.01261638362286</v>
      </c>
      <c r="C27" s="69">
        <f>IF(RES_hh_emi!C27=0,0,1000000*RES_hh_emi!C27/RES_hh_num!C27)</f>
        <v>208.31894181385425</v>
      </c>
      <c r="D27" s="69">
        <f>IF(RES_hh_emi!D27=0,0,1000000*RES_hh_emi!D27/RES_hh_num!D27)</f>
        <v>216.3548122265716</v>
      </c>
      <c r="E27" s="69">
        <f>IF(RES_hh_emi!E27=0,0,1000000*RES_hh_emi!E27/RES_hh_num!E27)</f>
        <v>254.25035294624871</v>
      </c>
      <c r="F27" s="69">
        <f>IF(RES_hh_emi!F27=0,0,1000000*RES_hh_emi!F27/RES_hh_num!F27)</f>
        <v>257.95394496555292</v>
      </c>
      <c r="G27" s="69">
        <f>IF(RES_hh_emi!G27=0,0,1000000*RES_hh_emi!G27/RES_hh_num!G27)</f>
        <v>232.86152635063578</v>
      </c>
      <c r="H27" s="69">
        <f>IF(RES_hh_emi!H27=0,0,1000000*RES_hh_emi!H27/RES_hh_num!H27)</f>
        <v>213.42813410637373</v>
      </c>
      <c r="I27" s="69">
        <f>IF(RES_hh_emi!I27=0,0,1000000*RES_hh_emi!I27/RES_hh_num!I27)</f>
        <v>202.29834110803006</v>
      </c>
      <c r="J27" s="69">
        <f>IF(RES_hh_emi!J27=0,0,1000000*RES_hh_emi!J27/RES_hh_num!J27)</f>
        <v>177.15215106787068</v>
      </c>
      <c r="K27" s="69">
        <f>IF(RES_hh_emi!K27=0,0,1000000*RES_hh_emi!K27/RES_hh_num!K27)</f>
        <v>175.90524776059061</v>
      </c>
      <c r="L27" s="69">
        <f>IF(RES_hh_emi!L27=0,0,1000000*RES_hh_emi!L27/RES_hh_num!L27)</f>
        <v>200.35840128591212</v>
      </c>
      <c r="M27" s="69">
        <f>IF(RES_hh_emi!M27=0,0,1000000*RES_hh_emi!M27/RES_hh_num!M27)</f>
        <v>183.89462101970156</v>
      </c>
      <c r="N27" s="69">
        <f>IF(RES_hh_emi!N27=0,0,1000000*RES_hh_emi!N27/RES_hh_num!N27)</f>
        <v>166.17722212530467</v>
      </c>
      <c r="O27" s="69">
        <f>IF(RES_hh_emi!O27=0,0,1000000*RES_hh_emi!O27/RES_hh_num!O27)</f>
        <v>154.66627754872627</v>
      </c>
      <c r="P27" s="69">
        <f>IF(RES_hh_emi!P27=0,0,1000000*RES_hh_emi!P27/RES_hh_num!P27)</f>
        <v>141.12844520180911</v>
      </c>
      <c r="Q27" s="69">
        <f>IF(RES_hh_emi!Q27=0,0,1000000*RES_hh_emi!Q27/RES_hh_num!Q27)</f>
        <v>133.5597969168291</v>
      </c>
      <c r="R27" s="69">
        <f>IF(RES_hh_emi!R27=0,0,1000000*RES_hh_emi!R27/RES_hh_num!R27)</f>
        <v>134.61201999642685</v>
      </c>
      <c r="S27" s="69">
        <f>IF(RES_hh_emi!S27=0,0,1000000*RES_hh_emi!S27/RES_hh_num!S27)</f>
        <v>136.17152198515251</v>
      </c>
      <c r="T27" s="69">
        <f>IF(RES_hh_emi!T27=0,0,1000000*RES_hh_emi!T27/RES_hh_num!T27)</f>
        <v>138.42878755172995</v>
      </c>
      <c r="U27" s="69">
        <f>IF(RES_hh_emi!U27=0,0,1000000*RES_hh_emi!U27/RES_hh_num!U27)</f>
        <v>139.02719232297883</v>
      </c>
      <c r="V27" s="69">
        <f>IF(RES_hh_emi!V27=0,0,1000000*RES_hh_emi!V27/RES_hh_num!V27)</f>
        <v>153.01720106355788</v>
      </c>
      <c r="W27" s="69">
        <f>IF(RES_hh_emi!W27=0,0,1000000*RES_hh_emi!W27/RES_hh_num!W27)</f>
        <v>140.23930185461191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604.65015435863097</v>
      </c>
      <c r="C29" s="72">
        <f>IF(RES_hh_emi!C29=0,0,1000000*RES_hh_emi!C29/RES_hh_num!C29)</f>
        <v>577.68075513882729</v>
      </c>
      <c r="D29" s="72">
        <f>IF(RES_hh_emi!D29=0,0,1000000*RES_hh_emi!D29/RES_hh_num!D29)</f>
        <v>575.65487124651634</v>
      </c>
      <c r="E29" s="72">
        <f>IF(RES_hh_emi!E29=0,0,1000000*RES_hh_emi!E29/RES_hh_num!E29)</f>
        <v>670.73381084616381</v>
      </c>
      <c r="F29" s="72">
        <f>IF(RES_hh_emi!F29=0,0,1000000*RES_hh_emi!F29/RES_hh_num!F29)</f>
        <v>667.70821638714051</v>
      </c>
      <c r="G29" s="72">
        <f>IF(RES_hh_emi!G29=0,0,1000000*RES_hh_emi!G29/RES_hh_num!G29)</f>
        <v>612.51855566575261</v>
      </c>
      <c r="H29" s="72">
        <f>IF(RES_hh_emi!H29=0,0,1000000*RES_hh_emi!H29/RES_hh_num!H29)</f>
        <v>599.73920561029058</v>
      </c>
      <c r="I29" s="72">
        <f>IF(RES_hh_emi!I29=0,0,1000000*RES_hh_emi!I29/RES_hh_num!I29)</f>
        <v>600.53005736786338</v>
      </c>
      <c r="J29" s="72">
        <f>IF(RES_hh_emi!J29=0,0,1000000*RES_hh_emi!J29/RES_hh_num!J29)</f>
        <v>541.24794219713283</v>
      </c>
      <c r="K29" s="72">
        <f>IF(RES_hh_emi!K29=0,0,1000000*RES_hh_emi!K29/RES_hh_num!K29)</f>
        <v>537.64456253649871</v>
      </c>
      <c r="L29" s="72">
        <f>IF(RES_hh_emi!L29=0,0,1000000*RES_hh_emi!L29/RES_hh_num!L29)</f>
        <v>547.74478328846783</v>
      </c>
      <c r="M29" s="72">
        <f>IF(RES_hh_emi!M29=0,0,1000000*RES_hh_emi!M29/RES_hh_num!M29)</f>
        <v>496.1988480275258</v>
      </c>
      <c r="N29" s="72">
        <f>IF(RES_hh_emi!N29=0,0,1000000*RES_hh_emi!N29/RES_hh_num!N29)</f>
        <v>424.92275577636065</v>
      </c>
      <c r="O29" s="72">
        <f>IF(RES_hh_emi!O29=0,0,1000000*RES_hh_emi!O29/RES_hh_num!O29)</f>
        <v>395.29803803577778</v>
      </c>
      <c r="P29" s="72">
        <f>IF(RES_hh_emi!P29=0,0,1000000*RES_hh_emi!P29/RES_hh_num!P29)</f>
        <v>356.41006911464581</v>
      </c>
      <c r="Q29" s="72">
        <f>IF(RES_hh_emi!Q29=0,0,1000000*RES_hh_emi!Q29/RES_hh_num!Q29)</f>
        <v>346.23078620975161</v>
      </c>
      <c r="R29" s="72">
        <f>IF(RES_hh_emi!R29=0,0,1000000*RES_hh_emi!R29/RES_hh_num!R29)</f>
        <v>373.28833978359182</v>
      </c>
      <c r="S29" s="72">
        <f>IF(RES_hh_emi!S29=0,0,1000000*RES_hh_emi!S29/RES_hh_num!S29)</f>
        <v>403.38264374738515</v>
      </c>
      <c r="T29" s="72">
        <f>IF(RES_hh_emi!T29=0,0,1000000*RES_hh_emi!T29/RES_hh_num!T29)</f>
        <v>418.27425348941614</v>
      </c>
      <c r="U29" s="72">
        <f>IF(RES_hh_emi!U29=0,0,1000000*RES_hh_emi!U29/RES_hh_num!U29)</f>
        <v>437.75660379962261</v>
      </c>
      <c r="V29" s="72">
        <f>IF(RES_hh_emi!V29=0,0,1000000*RES_hh_emi!V29/RES_hh_num!V29)</f>
        <v>509.37295488075409</v>
      </c>
      <c r="W29" s="72">
        <f>IF(RES_hh_emi!W29=0,0,1000000*RES_hh_emi!W29/RES_hh_num!W29)</f>
        <v>475.53625814502061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470.42156651527506</v>
      </c>
      <c r="C30" s="72">
        <f>IF(RES_hh_emi!C30=0,0,1000000*RES_hh_emi!C30/RES_hh_num!C30)</f>
        <v>541.0168717000472</v>
      </c>
      <c r="D30" s="72">
        <f>IF(RES_hh_emi!D30=0,0,1000000*RES_hh_emi!D30/RES_hh_num!D30)</f>
        <v>588.74490948161542</v>
      </c>
      <c r="E30" s="72">
        <f>IF(RES_hh_emi!E30=0,0,1000000*RES_hh_emi!E30/RES_hh_num!E30)</f>
        <v>549.68259670951147</v>
      </c>
      <c r="F30" s="72">
        <f>IF(RES_hh_emi!F30=0,0,1000000*RES_hh_emi!F30/RES_hh_num!F30)</f>
        <v>561.63979695023113</v>
      </c>
      <c r="G30" s="72">
        <f>IF(RES_hh_emi!G30=0,0,1000000*RES_hh_emi!G30/RES_hh_num!G30)</f>
        <v>569.67811293939576</v>
      </c>
      <c r="H30" s="72">
        <f>IF(RES_hh_emi!H30=0,0,1000000*RES_hh_emi!H30/RES_hh_num!H30)</f>
        <v>532.20564151226836</v>
      </c>
      <c r="I30" s="72">
        <f>IF(RES_hh_emi!I30=0,0,1000000*RES_hh_emi!I30/RES_hh_num!I30)</f>
        <v>531.13377586119793</v>
      </c>
      <c r="J30" s="72">
        <f>IF(RES_hh_emi!J30=0,0,1000000*RES_hh_emi!J30/RES_hh_num!J30)</f>
        <v>489.96148431911973</v>
      </c>
      <c r="K30" s="72">
        <f>IF(RES_hh_emi!K30=0,0,1000000*RES_hh_emi!K30/RES_hh_num!K30)</f>
        <v>475.63091632402654</v>
      </c>
      <c r="L30" s="72">
        <f>IF(RES_hh_emi!L30=0,0,1000000*RES_hh_emi!L30/RES_hh_num!L30)</f>
        <v>570.36697402442326</v>
      </c>
      <c r="M30" s="72">
        <f>IF(RES_hh_emi!M30=0,0,1000000*RES_hh_emi!M30/RES_hh_num!M30)</f>
        <v>447.29159527942602</v>
      </c>
      <c r="N30" s="72">
        <f>IF(RES_hh_emi!N30=0,0,1000000*RES_hh_emi!N30/RES_hh_num!N30)</f>
        <v>381.74914708214914</v>
      </c>
      <c r="O30" s="72">
        <f>IF(RES_hh_emi!O30=0,0,1000000*RES_hh_emi!O30/RES_hh_num!O30)</f>
        <v>316.38683634179114</v>
      </c>
      <c r="P30" s="72">
        <f>IF(RES_hh_emi!P30=0,0,1000000*RES_hh_emi!P30/RES_hh_num!P30)</f>
        <v>311.83524529759308</v>
      </c>
      <c r="Q30" s="72">
        <f>IF(RES_hh_emi!Q30=0,0,1000000*RES_hh_emi!Q30/RES_hh_num!Q30)</f>
        <v>318.81649375489218</v>
      </c>
      <c r="R30" s="72">
        <f>IF(RES_hh_emi!R30=0,0,1000000*RES_hh_emi!R30/RES_hh_num!R30)</f>
        <v>337.43532631646423</v>
      </c>
      <c r="S30" s="72">
        <f>IF(RES_hh_emi!S30=0,0,1000000*RES_hh_emi!S30/RES_hh_num!S30)</f>
        <v>338.75789497148492</v>
      </c>
      <c r="T30" s="72">
        <f>IF(RES_hh_emi!T30=0,0,1000000*RES_hh_emi!T30/RES_hh_num!T30)</f>
        <v>392.60147672833506</v>
      </c>
      <c r="U30" s="72">
        <f>IF(RES_hh_emi!U30=0,0,1000000*RES_hh_emi!U30/RES_hh_num!U30)</f>
        <v>408.54347917177279</v>
      </c>
      <c r="V30" s="72">
        <f>IF(RES_hh_emi!V30=0,0,1000000*RES_hh_emi!V30/RES_hh_num!V30)</f>
        <v>437.91391251207489</v>
      </c>
      <c r="W30" s="72">
        <f>IF(RES_hh_emi!W30=0,0,1000000*RES_hh_emi!W30/RES_hh_num!W30)</f>
        <v>450.89516637531784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71.010674334970119</v>
      </c>
      <c r="C3" s="65">
        <f>IF(RES_hh_fech!C3=0,0,RES_hh_fech!C3/RES_summary!C$19)</f>
        <v>71.01038310293805</v>
      </c>
      <c r="D3" s="65">
        <f>IF(RES_hh_fech!D3=0,0,RES_hh_fech!D3/RES_summary!D$19)</f>
        <v>71.884842321383246</v>
      </c>
      <c r="E3" s="65">
        <f>IF(RES_hh_fech!E3=0,0,RES_hh_fech!E3/RES_summary!E$19)</f>
        <v>74.63722823719452</v>
      </c>
      <c r="F3" s="65">
        <f>IF(RES_hh_fech!F3=0,0,RES_hh_fech!F3/RES_summary!F$19)</f>
        <v>75.220420983131845</v>
      </c>
      <c r="G3" s="65">
        <f>IF(RES_hh_fech!G3=0,0,RES_hh_fech!G3/RES_summary!G$19)</f>
        <v>74.407449778470308</v>
      </c>
      <c r="H3" s="65">
        <f>IF(RES_hh_fech!H3=0,0,RES_hh_fech!H3/RES_summary!H$19)</f>
        <v>71.887304007096716</v>
      </c>
      <c r="I3" s="65">
        <f>IF(RES_hh_fech!I3=0,0,RES_hh_fech!I3/RES_summary!I$19)</f>
        <v>72.00704129532842</v>
      </c>
      <c r="J3" s="65">
        <f>IF(RES_hh_fech!J3=0,0,RES_hh_fech!J3/RES_summary!J$19)</f>
        <v>68.993050365513682</v>
      </c>
      <c r="K3" s="65">
        <f>IF(RES_hh_fech!K3=0,0,RES_hh_fech!K3/RES_summary!K$19)</f>
        <v>70.12873226389469</v>
      </c>
      <c r="L3" s="65">
        <f>IF(RES_hh_fech!L3=0,0,RES_hh_fech!L3/RES_summary!L$19)</f>
        <v>60.07345282651152</v>
      </c>
      <c r="M3" s="65">
        <f>IF(RES_hh_fech!M3=0,0,RES_hh_fech!M3/RES_summary!M$19)</f>
        <v>54.333001246724713</v>
      </c>
      <c r="N3" s="65">
        <f>IF(RES_hh_fech!N3=0,0,RES_hh_fech!N3/RES_summary!N$19)</f>
        <v>51.632304649837266</v>
      </c>
      <c r="O3" s="65">
        <f>IF(RES_hh_fech!O3=0,0,RES_hh_fech!O3/RES_summary!O$19)</f>
        <v>50.550980007274319</v>
      </c>
      <c r="P3" s="65">
        <f>IF(RES_hh_fech!P3=0,0,RES_hh_fech!P3/RES_summary!P$19)</f>
        <v>47.954724924948266</v>
      </c>
      <c r="Q3" s="65">
        <f>IF(RES_hh_fech!Q3=0,0,RES_hh_fech!Q3/RES_summary!Q$19)</f>
        <v>46.623475732506662</v>
      </c>
      <c r="R3" s="65">
        <f>IF(RES_hh_fech!R3=0,0,RES_hh_fech!R3/RES_summary!R$19)</f>
        <v>47.502374280302448</v>
      </c>
      <c r="S3" s="65">
        <f>IF(RES_hh_fech!S3=0,0,RES_hh_fech!S3/RES_summary!S$19)</f>
        <v>46.746712435410636</v>
      </c>
      <c r="T3" s="65">
        <f>IF(RES_hh_fech!T3=0,0,RES_hh_fech!T3/RES_summary!T$19)</f>
        <v>47.76683525259309</v>
      </c>
      <c r="U3" s="65">
        <f>IF(RES_hh_fech!U3=0,0,RES_hh_fech!U3/RES_summary!U$19)</f>
        <v>47.525634155788509</v>
      </c>
      <c r="V3" s="65">
        <f>IF(RES_hh_fech!V3=0,0,RES_hh_fech!V3/RES_summary!V$19)</f>
        <v>50.073229231718642</v>
      </c>
      <c r="W3" s="65">
        <f>IF(RES_hh_fech!W3=0,0,RES_hh_fech!W3/RES_summary!W$19)</f>
        <v>49.312910880597798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32.109274843499449</v>
      </c>
      <c r="C4" s="69">
        <f>IF(RES_hh_fech!C4=0,0,RES_hh_fech!C4/RES_summary!C$19)</f>
        <v>31.875365490403965</v>
      </c>
      <c r="D4" s="69">
        <f>IF(RES_hh_fech!D4=0,0,RES_hh_fech!D4/RES_summary!D$19)</f>
        <v>32.287518219424108</v>
      </c>
      <c r="E4" s="69">
        <f>IF(RES_hh_fech!E4=0,0,RES_hh_fech!E4/RES_summary!E$19)</f>
        <v>34.822646535227982</v>
      </c>
      <c r="F4" s="69">
        <f>IF(RES_hh_fech!F4=0,0,RES_hh_fech!F4/RES_summary!F$19)</f>
        <v>36.076160541140865</v>
      </c>
      <c r="G4" s="69">
        <f>IF(RES_hh_fech!G4=0,0,RES_hh_fech!G4/RES_summary!G$19)</f>
        <v>35.849091580455095</v>
      </c>
      <c r="H4" s="69">
        <f>IF(RES_hh_fech!H4=0,0,RES_hh_fech!H4/RES_summary!H$19)</f>
        <v>34.514197931156531</v>
      </c>
      <c r="I4" s="69">
        <f>IF(RES_hh_fech!I4=0,0,RES_hh_fech!I4/RES_summary!I$19)</f>
        <v>34.876306519528853</v>
      </c>
      <c r="J4" s="69">
        <f>IF(RES_hh_fech!J4=0,0,RES_hh_fech!J4/RES_summary!J$19)</f>
        <v>33.147936278475967</v>
      </c>
      <c r="K4" s="69">
        <f>IF(RES_hh_fech!K4=0,0,RES_hh_fech!K4/RES_summary!K$19)</f>
        <v>34.588183515386291</v>
      </c>
      <c r="L4" s="69">
        <f>IF(RES_hh_fech!L4=0,0,RES_hh_fech!L4/RES_summary!L$19)</f>
        <v>23.50733620443344</v>
      </c>
      <c r="M4" s="69">
        <f>IF(RES_hh_fech!M4=0,0,RES_hh_fech!M4/RES_summary!M$19)</f>
        <v>22.692370061455684</v>
      </c>
      <c r="N4" s="69">
        <f>IF(RES_hh_fech!N4=0,0,RES_hh_fech!N4/RES_summary!N$19)</f>
        <v>23.479806981439278</v>
      </c>
      <c r="O4" s="69">
        <f>IF(RES_hh_fech!O4=0,0,RES_hh_fech!O4/RES_summary!O$19)</f>
        <v>24.488025096358676</v>
      </c>
      <c r="P4" s="69">
        <f>IF(RES_hh_fech!P4=0,0,RES_hh_fech!P4/RES_summary!P$19)</f>
        <v>23.882971593392554</v>
      </c>
      <c r="Q4" s="69">
        <f>IF(RES_hh_fech!Q4=0,0,RES_hh_fech!Q4/RES_summary!Q$19)</f>
        <v>23.366867476456704</v>
      </c>
      <c r="R4" s="69">
        <f>IF(RES_hh_fech!R4=0,0,RES_hh_fech!R4/RES_summary!R$19)</f>
        <v>22.738622583534269</v>
      </c>
      <c r="S4" s="69">
        <f>IF(RES_hh_fech!S4=0,0,RES_hh_fech!S4/RES_summary!S$19)</f>
        <v>22.314858491871199</v>
      </c>
      <c r="T4" s="69">
        <f>IF(RES_hh_fech!T4=0,0,RES_hh_fech!T4/RES_summary!T$19)</f>
        <v>22.129111980028</v>
      </c>
      <c r="U4" s="69">
        <f>IF(RES_hh_fech!U4=0,0,RES_hh_fech!U4/RES_summary!U$19)</f>
        <v>21.921792694682406</v>
      </c>
      <c r="V4" s="69">
        <f>IF(RES_hh_fech!V4=0,0,RES_hh_fech!V4/RES_summary!V$19)</f>
        <v>22.467513011128649</v>
      </c>
      <c r="W4" s="69">
        <f>IF(RES_hh_fech!W4=0,0,RES_hh_fech!W4/RES_summary!W$19)</f>
        <v>22.208975192598814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30.457407435930261</v>
      </c>
      <c r="C6" s="72">
        <f>IF(RES_hh_fech!C6=0,0,RES_hh_fech!C6/RES_summary!C$19)</f>
        <v>29.173951252637526</v>
      </c>
      <c r="D6" s="72">
        <f>IF(RES_hh_fech!D6=0,0,RES_hh_fech!D6/RES_summary!D$19)</f>
        <v>28.372482384537555</v>
      </c>
      <c r="E6" s="72">
        <f>IF(RES_hh_fech!E6=0,0,RES_hh_fech!E6/RES_summary!E$19)</f>
        <v>45.167481817938096</v>
      </c>
      <c r="F6" s="72">
        <f>IF(RES_hh_fech!F6=0,0,RES_hh_fech!F6/RES_summary!F$19)</f>
        <v>44.717099554816308</v>
      </c>
      <c r="G6" s="72">
        <f>IF(RES_hh_fech!G6=0,0,RES_hh_fech!G6/RES_summary!G$19)</f>
        <v>38.879369118575134</v>
      </c>
      <c r="H6" s="72">
        <f>IF(RES_hh_fech!H6=0,0,RES_hh_fech!H6/RES_summary!H$19)</f>
        <v>38.454144338010884</v>
      </c>
      <c r="I6" s="72">
        <f>IF(RES_hh_fech!I6=0,0,RES_hh_fech!I6/RES_summary!I$19)</f>
        <v>39.731278003731276</v>
      </c>
      <c r="J6" s="72">
        <f>IF(RES_hh_fech!J6=0,0,RES_hh_fech!J6/RES_summary!J$19)</f>
        <v>31.281775633700249</v>
      </c>
      <c r="K6" s="72">
        <f>IF(RES_hh_fech!K6=0,0,RES_hh_fech!K6/RES_summary!K$19)</f>
        <v>14.209622227571765</v>
      </c>
      <c r="L6" s="72">
        <f>IF(RES_hh_fech!L6=0,0,RES_hh_fech!L6/RES_summary!L$19)</f>
        <v>48.157819801324536</v>
      </c>
      <c r="M6" s="72">
        <f>IF(RES_hh_fech!M6=0,0,RES_hh_fech!M6/RES_summary!M$19)</f>
        <v>37.764042987148855</v>
      </c>
      <c r="N6" s="72">
        <f>IF(RES_hh_fech!N6=0,0,RES_hh_fech!N6/RES_summary!N$19)</f>
        <v>35.332552825448218</v>
      </c>
      <c r="O6" s="72">
        <f>IF(RES_hh_fech!O6=0,0,RES_hh_fech!O6/RES_summary!O$19)</f>
        <v>36.029675958015034</v>
      </c>
      <c r="P6" s="72">
        <f>IF(RES_hh_fech!P6=0,0,RES_hh_fech!P6/RES_summary!P$19)</f>
        <v>35.780491629965248</v>
      </c>
      <c r="Q6" s="72">
        <f>IF(RES_hh_fech!Q6=0,0,RES_hh_fech!Q6/RES_summary!Q$19)</f>
        <v>35.154754281648771</v>
      </c>
      <c r="R6" s="72">
        <f>IF(RES_hh_fech!R6=0,0,RES_hh_fech!R6/RES_summary!R$19)</f>
        <v>35.605871657022021</v>
      </c>
      <c r="S6" s="72">
        <f>IF(RES_hh_fech!S6=0,0,RES_hh_fech!S6/RES_summary!S$19)</f>
        <v>35.564011802268048</v>
      </c>
      <c r="T6" s="72">
        <f>IF(RES_hh_fech!T6=0,0,RES_hh_fech!T6/RES_summary!T$19)</f>
        <v>33.665006602975204</v>
      </c>
      <c r="U6" s="72">
        <f>IF(RES_hh_fech!U6=0,0,RES_hh_fech!U6/RES_summary!U$19)</f>
        <v>33.924523925732302</v>
      </c>
      <c r="V6" s="72">
        <f>IF(RES_hh_fech!V6=0,0,RES_hh_fech!V6/RES_summary!V$19)</f>
        <v>36.734977115269565</v>
      </c>
      <c r="W6" s="72">
        <f>IF(RES_hh_fech!W6=0,0,RES_hh_fech!W6/RES_summary!W$19)</f>
        <v>33.081739819060992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28.798787800855699</v>
      </c>
      <c r="C7" s="72">
        <f>IF(RES_hh_fech!C7=0,0,RES_hh_fech!C7/RES_summary!C$19)</f>
        <v>37.488361004427375</v>
      </c>
      <c r="D7" s="72">
        <f>IF(RES_hh_fech!D7=0,0,RES_hh_fech!D7/RES_summary!D$19)</f>
        <v>39.351116159863281</v>
      </c>
      <c r="E7" s="72">
        <f>IF(RES_hh_fech!E7=0,0,RES_hh_fech!E7/RES_summary!E$19)</f>
        <v>35.648034619839571</v>
      </c>
      <c r="F7" s="72">
        <f>IF(RES_hh_fech!F7=0,0,RES_hh_fech!F7/RES_summary!F$19)</f>
        <v>37.02826940303239</v>
      </c>
      <c r="G7" s="72">
        <f>IF(RES_hh_fech!G7=0,0,RES_hh_fech!G7/RES_summary!G$19)</f>
        <v>40.349977177048252</v>
      </c>
      <c r="H7" s="72">
        <f>IF(RES_hh_fech!H7=0,0,RES_hh_fech!H7/RES_summary!H$19)</f>
        <v>37.389755860411789</v>
      </c>
      <c r="I7" s="72">
        <f>IF(RES_hh_fech!I7=0,0,RES_hh_fech!I7/RES_summary!I$19)</f>
        <v>40.254267359839943</v>
      </c>
      <c r="J7" s="72">
        <f>IF(RES_hh_fech!J7=0,0,RES_hh_fech!J7/RES_summary!J$19)</f>
        <v>39.935802641722205</v>
      </c>
      <c r="K7" s="72">
        <f>IF(RES_hh_fech!K7=0,0,RES_hh_fech!K7/RES_summary!K$19)</f>
        <v>39.666394595633811</v>
      </c>
      <c r="L7" s="72">
        <f>IF(RES_hh_fech!L7=0,0,RES_hh_fech!L7/RES_summary!L$19)</f>
        <v>33.994079807548069</v>
      </c>
      <c r="M7" s="72">
        <f>IF(RES_hh_fech!M7=0,0,RES_hh_fech!M7/RES_summary!M$19)</f>
        <v>39.354168341136543</v>
      </c>
      <c r="N7" s="72">
        <f>IF(RES_hh_fech!N7=0,0,RES_hh_fech!N7/RES_summary!N$19)</f>
        <v>32.176249743449297</v>
      </c>
      <c r="O7" s="72">
        <f>IF(RES_hh_fech!O7=0,0,RES_hh_fech!O7/RES_summary!O$19)</f>
        <v>35.881133368711026</v>
      </c>
      <c r="P7" s="72">
        <f>IF(RES_hh_fech!P7=0,0,RES_hh_fech!P7/RES_summary!P$19)</f>
        <v>38.402231622974959</v>
      </c>
      <c r="Q7" s="72">
        <f>IF(RES_hh_fech!Q7=0,0,RES_hh_fech!Q7/RES_summary!Q$19)</f>
        <v>38.22298657158975</v>
      </c>
      <c r="R7" s="72">
        <f>IF(RES_hh_fech!R7=0,0,RES_hh_fech!R7/RES_summary!R$19)</f>
        <v>39.551122797105933</v>
      </c>
      <c r="S7" s="72">
        <f>IF(RES_hh_fech!S7=0,0,RES_hh_fech!S7/RES_summary!S$19)</f>
        <v>35.445863110377523</v>
      </c>
      <c r="T7" s="72">
        <f>IF(RES_hh_fech!T7=0,0,RES_hh_fech!T7/RES_summary!T$19)</f>
        <v>41.413619977886199</v>
      </c>
      <c r="U7" s="72">
        <f>IF(RES_hh_fech!U7=0,0,RES_hh_fech!U7/RES_summary!U$19)</f>
        <v>36.739426148365752</v>
      </c>
      <c r="V7" s="72">
        <f>IF(RES_hh_fech!V7=0,0,RES_hh_fech!V7/RES_summary!V$19)</f>
        <v>40.313650639007911</v>
      </c>
      <c r="W7" s="72">
        <f>IF(RES_hh_fech!W7=0,0,RES_hh_fech!W7/RES_summary!W$19)</f>
        <v>38.280387408737383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27.248186371318258</v>
      </c>
      <c r="C8" s="72">
        <f>IF(RES_hh_fech!C8=0,0,RES_hh_fech!C8/RES_summary!C$19)</f>
        <v>28.646603402499494</v>
      </c>
      <c r="D8" s="72">
        <f>IF(RES_hh_fech!D8=0,0,RES_hh_fech!D8/RES_summary!D$19)</f>
        <v>30.677128413373392</v>
      </c>
      <c r="E8" s="72">
        <f>IF(RES_hh_fech!E8=0,0,RES_hh_fech!E8/RES_summary!E$19)</f>
        <v>31.889654265697182</v>
      </c>
      <c r="F8" s="72">
        <f>IF(RES_hh_fech!F8=0,0,RES_hh_fech!F8/RES_summary!F$19)</f>
        <v>34.26467387664718</v>
      </c>
      <c r="G8" s="72">
        <f>IF(RES_hh_fech!G8=0,0,RES_hh_fech!G8/RES_summary!G$19)</f>
        <v>35.266924947249116</v>
      </c>
      <c r="H8" s="72">
        <f>IF(RES_hh_fech!H8=0,0,RES_hh_fech!H8/RES_summary!H$19)</f>
        <v>33.429582152505432</v>
      </c>
      <c r="I8" s="72">
        <f>IF(RES_hh_fech!I8=0,0,RES_hh_fech!I8/RES_summary!I$19)</f>
        <v>34.724239501699763</v>
      </c>
      <c r="J8" s="72">
        <f>IF(RES_hh_fech!J8=0,0,RES_hh_fech!J8/RES_summary!J$19)</f>
        <v>33.134546277703279</v>
      </c>
      <c r="K8" s="72">
        <f>IF(RES_hh_fech!K8=0,0,RES_hh_fech!K8/RES_summary!K$19)</f>
        <v>36.600721166389363</v>
      </c>
      <c r="L8" s="72">
        <f>IF(RES_hh_fech!L8=0,0,RES_hh_fech!L8/RES_summary!L$19)</f>
        <v>29.935525427495907</v>
      </c>
      <c r="M8" s="72">
        <f>IF(RES_hh_fech!M8=0,0,RES_hh_fech!M8/RES_summary!M$19)</f>
        <v>26.858624517532999</v>
      </c>
      <c r="N8" s="72">
        <f>IF(RES_hh_fech!N8=0,0,RES_hh_fech!N8/RES_summary!N$19)</f>
        <v>29.665353525188237</v>
      </c>
      <c r="O8" s="72">
        <f>IF(RES_hh_fech!O8=0,0,RES_hh_fech!O8/RES_summary!O$19)</f>
        <v>31.401872998336575</v>
      </c>
      <c r="P8" s="72">
        <f>IF(RES_hh_fech!P8=0,0,RES_hh_fech!P8/RES_summary!P$19)</f>
        <v>33.867233456336962</v>
      </c>
      <c r="Q8" s="72">
        <f>IF(RES_hh_fech!Q8=0,0,RES_hh_fech!Q8/RES_summary!Q$19)</f>
        <v>34.22225622119921</v>
      </c>
      <c r="R8" s="72">
        <f>IF(RES_hh_fech!R8=0,0,RES_hh_fech!R8/RES_summary!R$19)</f>
        <v>30.514765578028001</v>
      </c>
      <c r="S8" s="72">
        <f>IF(RES_hh_fech!S8=0,0,RES_hh_fech!S8/RES_summary!S$19)</f>
        <v>30.740094115437234</v>
      </c>
      <c r="T8" s="72">
        <f>IF(RES_hh_fech!T8=0,0,RES_hh_fech!T8/RES_summary!T$19)</f>
        <v>31.507117197358159</v>
      </c>
      <c r="U8" s="72">
        <f>IF(RES_hh_fech!U8=0,0,RES_hh_fech!U8/RES_summary!U$19)</f>
        <v>31.737522861939802</v>
      </c>
      <c r="V8" s="72">
        <f>IF(RES_hh_fech!V8=0,0,RES_hh_fech!V8/RES_summary!V$19)</f>
        <v>31.817740747777552</v>
      </c>
      <c r="W8" s="72">
        <f>IF(RES_hh_fech!W8=0,0,RES_hh_fech!W8/RES_summary!W$19)</f>
        <v>31.427542209343624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33.903697132609722</v>
      </c>
      <c r="C9" s="72">
        <f>IF(RES_hh_fech!C9=0,0,RES_hh_fech!C9/RES_summary!C$19)</f>
        <v>33.727632884672751</v>
      </c>
      <c r="D9" s="72">
        <f>IF(RES_hh_fech!D9=0,0,RES_hh_fech!D9/RES_summary!D$19)</f>
        <v>34.929237440737673</v>
      </c>
      <c r="E9" s="72">
        <f>IF(RES_hh_fech!E9=0,0,RES_hh_fech!E9/RES_summary!E$19)</f>
        <v>37.25395007500429</v>
      </c>
      <c r="F9" s="72">
        <f>IF(RES_hh_fech!F9=0,0,RES_hh_fech!F9/RES_summary!F$19)</f>
        <v>39.787869375681261</v>
      </c>
      <c r="G9" s="72">
        <f>IF(RES_hh_fech!G9=0,0,RES_hh_fech!G9/RES_summary!G$19)</f>
        <v>40.782716341991609</v>
      </c>
      <c r="H9" s="72">
        <f>IF(RES_hh_fech!H9=0,0,RES_hh_fech!H9/RES_summary!H$19)</f>
        <v>40.209505272989112</v>
      </c>
      <c r="I9" s="72">
        <f>IF(RES_hh_fech!I9=0,0,RES_hh_fech!I9/RES_summary!I$19)</f>
        <v>41.403521220282528</v>
      </c>
      <c r="J9" s="72">
        <f>IF(RES_hh_fech!J9=0,0,RES_hh_fech!J9/RES_summary!J$19)</f>
        <v>41.460728838053598</v>
      </c>
      <c r="K9" s="72">
        <f>IF(RES_hh_fech!K9=0,0,RES_hh_fech!K9/RES_summary!K$19)</f>
        <v>45.176757646509138</v>
      </c>
      <c r="L9" s="72">
        <f>IF(RES_hh_fech!L9=0,0,RES_hh_fech!L9/RES_summary!L$19)</f>
        <v>28.88212808623198</v>
      </c>
      <c r="M9" s="72">
        <f>IF(RES_hh_fech!M9=0,0,RES_hh_fech!M9/RES_summary!M$19)</f>
        <v>29.181073563728336</v>
      </c>
      <c r="N9" s="72">
        <f>IF(RES_hh_fech!N9=0,0,RES_hh_fech!N9/RES_summary!N$19)</f>
        <v>31.696482985167492</v>
      </c>
      <c r="O9" s="72">
        <f>IF(RES_hh_fech!O9=0,0,RES_hh_fech!O9/RES_summary!O$19)</f>
        <v>33.816533426886608</v>
      </c>
      <c r="P9" s="72">
        <f>IF(RES_hh_fech!P9=0,0,RES_hh_fech!P9/RES_summary!P$19)</f>
        <v>33.460491728764147</v>
      </c>
      <c r="Q9" s="72">
        <f>IF(RES_hh_fech!Q9=0,0,RES_hh_fech!Q9/RES_summary!Q$19)</f>
        <v>33.172864766573539</v>
      </c>
      <c r="R9" s="72">
        <f>IF(RES_hh_fech!R9=0,0,RES_hh_fech!R9/RES_summary!R$19)</f>
        <v>33.220833439191289</v>
      </c>
      <c r="S9" s="72">
        <f>IF(RES_hh_fech!S9=0,0,RES_hh_fech!S9/RES_summary!S$19)</f>
        <v>32.590726963948363</v>
      </c>
      <c r="T9" s="72">
        <f>IF(RES_hh_fech!T9=0,0,RES_hh_fech!T9/RES_summary!T$19)</f>
        <v>31.761689686408911</v>
      </c>
      <c r="U9" s="72">
        <f>IF(RES_hh_fech!U9=0,0,RES_hh_fech!U9/RES_summary!U$19)</f>
        <v>31.602127400141026</v>
      </c>
      <c r="V9" s="72">
        <f>IF(RES_hh_fech!V9=0,0,RES_hh_fech!V9/RES_summary!V$19)</f>
        <v>32.715577243801746</v>
      </c>
      <c r="W9" s="72">
        <f>IF(RES_hh_fech!W9=0,0,RES_hh_fech!W9/RES_summary!W$19)</f>
        <v>32.624663464801735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21.14255498669019</v>
      </c>
      <c r="C11" s="72">
        <f>IF(RES_hh_fech!C11=0,0,RES_hh_fech!C11/RES_summary!C$19)</f>
        <v>13.879871835915981</v>
      </c>
      <c r="D11" s="72">
        <f>IF(RES_hh_fech!D11=0,0,RES_hh_fech!D11/RES_summary!D$19)</f>
        <v>22.549610867441437</v>
      </c>
      <c r="E11" s="72">
        <f>IF(RES_hh_fech!E11=0,0,RES_hh_fech!E11/RES_summary!E$19)</f>
        <v>24.339383865778839</v>
      </c>
      <c r="F11" s="72">
        <f>IF(RES_hh_fech!F11=0,0,RES_hh_fech!F11/RES_summary!F$19)</f>
        <v>28.460119949152041</v>
      </c>
      <c r="G11" s="72">
        <f>IF(RES_hh_fech!G11=0,0,RES_hh_fech!G11/RES_summary!G$19)</f>
        <v>22.341551725811179</v>
      </c>
      <c r="H11" s="72">
        <f>IF(RES_hh_fech!H11=0,0,RES_hh_fech!H11/RES_summary!H$19)</f>
        <v>26.013798512819051</v>
      </c>
      <c r="I11" s="72">
        <f>IF(RES_hh_fech!I11=0,0,RES_hh_fech!I11/RES_summary!I$19)</f>
        <v>27.519411479906626</v>
      </c>
      <c r="J11" s="72">
        <f>IF(RES_hh_fech!J11=0,0,RES_hh_fech!J11/RES_summary!J$19)</f>
        <v>21.042635917920236</v>
      </c>
      <c r="K11" s="72">
        <f>IF(RES_hh_fech!K11=0,0,RES_hh_fech!K11/RES_summary!K$19)</f>
        <v>20.078578699000968</v>
      </c>
      <c r="L11" s="72">
        <f>IF(RES_hh_fech!L11=0,0,RES_hh_fech!L11/RES_summary!L$19)</f>
        <v>26.567804283227886</v>
      </c>
      <c r="M11" s="72">
        <f>IF(RES_hh_fech!M11=0,0,RES_hh_fech!M11/RES_summary!M$19)</f>
        <v>23.283984831282719</v>
      </c>
      <c r="N11" s="72">
        <f>IF(RES_hh_fech!N11=0,0,RES_hh_fech!N11/RES_summary!N$19)</f>
        <v>27.675195054774743</v>
      </c>
      <c r="O11" s="72">
        <f>IF(RES_hh_fech!O11=0,0,RES_hh_fech!O11/RES_summary!O$19)</f>
        <v>26.262495503755336</v>
      </c>
      <c r="P11" s="72">
        <f>IF(RES_hh_fech!P11=0,0,RES_hh_fech!P11/RES_summary!P$19)</f>
        <v>26.479920552571745</v>
      </c>
      <c r="Q11" s="72">
        <f>IF(RES_hh_fech!Q11=0,0,RES_hh_fech!Q11/RES_summary!Q$19)</f>
        <v>26.643546206217675</v>
      </c>
      <c r="R11" s="72">
        <f>IF(RES_hh_fech!R11=0,0,RES_hh_fech!R11/RES_summary!R$19)</f>
        <v>26.395611025984994</v>
      </c>
      <c r="S11" s="72">
        <f>IF(RES_hh_fech!S11=0,0,RES_hh_fech!S11/RES_summary!S$19)</f>
        <v>25.853628231473873</v>
      </c>
      <c r="T11" s="72">
        <f>IF(RES_hh_fech!T11=0,0,RES_hh_fech!T11/RES_summary!T$19)</f>
        <v>31.404091685868824</v>
      </c>
      <c r="U11" s="72">
        <f>IF(RES_hh_fech!U11=0,0,RES_hh_fech!U11/RES_summary!U$19)</f>
        <v>26.303726549094854</v>
      </c>
      <c r="V11" s="72">
        <f>IF(RES_hh_fech!V11=0,0,RES_hh_fech!V11/RES_summary!V$19)</f>
        <v>28.171704233903974</v>
      </c>
      <c r="W11" s="72">
        <f>IF(RES_hh_fech!W11=0,0,RES_hh_fech!W11/RES_summary!W$19)</f>
        <v>28.543586069355307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9.967859016452465</v>
      </c>
      <c r="C12" s="72">
        <f>IF(RES_hh_fech!C12=0,0,RES_hh_fech!C12/RES_summary!C$19)</f>
        <v>9.4009081389237128</v>
      </c>
      <c r="D12" s="72">
        <f>IF(RES_hh_fech!D12=0,0,RES_hh_fech!D12/RES_summary!D$19)</f>
        <v>9.733791036473054</v>
      </c>
      <c r="E12" s="72">
        <f>IF(RES_hh_fech!E12=0,0,RES_hh_fech!E12/RES_summary!E$19)</f>
        <v>12.316774735987341</v>
      </c>
      <c r="F12" s="72">
        <f>IF(RES_hh_fech!F12=0,0,RES_hh_fech!F12/RES_summary!F$19)</f>
        <v>11.904012456605367</v>
      </c>
      <c r="G12" s="72">
        <f>IF(RES_hh_fech!G12=0,0,RES_hh_fech!G12/RES_summary!G$19)</f>
        <v>11.89011964313973</v>
      </c>
      <c r="H12" s="72">
        <f>IF(RES_hh_fech!H12=0,0,RES_hh_fech!H12/RES_summary!H$19)</f>
        <v>10.404440651990255</v>
      </c>
      <c r="I12" s="72">
        <f>IF(RES_hh_fech!I12=0,0,RES_hh_fech!I12/RES_summary!I$19)</f>
        <v>11.044655208427958</v>
      </c>
      <c r="J12" s="72">
        <f>IF(RES_hh_fech!J12=0,0,RES_hh_fech!J12/RES_summary!J$19)</f>
        <v>9.8625105485187987</v>
      </c>
      <c r="K12" s="72">
        <f>IF(RES_hh_fech!K12=0,0,RES_hh_fech!K12/RES_summary!K$19)</f>
        <v>12.490546327106498</v>
      </c>
      <c r="L12" s="72">
        <f>IF(RES_hh_fech!L12=0,0,RES_hh_fech!L12/RES_summary!L$19)</f>
        <v>8.3951801973399753</v>
      </c>
      <c r="M12" s="72">
        <f>IF(RES_hh_fech!M12=0,0,RES_hh_fech!M12/RES_summary!M$19)</f>
        <v>7.3470003869109979</v>
      </c>
      <c r="N12" s="72">
        <f>IF(RES_hh_fech!N12=0,0,RES_hh_fech!N12/RES_summary!N$19)</f>
        <v>8.0081510466604353</v>
      </c>
      <c r="O12" s="72">
        <f>IF(RES_hh_fech!O12=0,0,RES_hh_fech!O12/RES_summary!O$19)</f>
        <v>9.1048749302230814</v>
      </c>
      <c r="P12" s="72">
        <f>IF(RES_hh_fech!P12=0,0,RES_hh_fech!P12/RES_summary!P$19)</f>
        <v>9.2100263934392093</v>
      </c>
      <c r="Q12" s="72">
        <f>IF(RES_hh_fech!Q12=0,0,RES_hh_fech!Q12/RES_summary!Q$19)</f>
        <v>8.4884677998208513</v>
      </c>
      <c r="R12" s="72">
        <f>IF(RES_hh_fech!R12=0,0,RES_hh_fech!R12/RES_summary!R$19)</f>
        <v>7.9860401820306395</v>
      </c>
      <c r="S12" s="72">
        <f>IF(RES_hh_fech!S12=0,0,RES_hh_fech!S12/RES_summary!S$19)</f>
        <v>7.7023375226497244</v>
      </c>
      <c r="T12" s="72">
        <f>IF(RES_hh_fech!T12=0,0,RES_hh_fech!T12/RES_summary!T$19)</f>
        <v>7.4503684606227116</v>
      </c>
      <c r="U12" s="72">
        <f>IF(RES_hh_fech!U12=0,0,RES_hh_fech!U12/RES_summary!U$19)</f>
        <v>7.2948737586772454</v>
      </c>
      <c r="V12" s="72">
        <f>IF(RES_hh_fech!V12=0,0,RES_hh_fech!V12/RES_summary!V$19)</f>
        <v>7.2717460299358301</v>
      </c>
      <c r="W12" s="72">
        <f>IF(RES_hh_fech!W12=0,0,RES_hh_fech!W12/RES_summary!W$19)</f>
        <v>7.2196403914445346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18.691705657337039</v>
      </c>
      <c r="C13" s="74">
        <f>IF(RES_hh_fech!C13=0,0,RES_hh_fech!C13/RES_summary!C$19)</f>
        <v>20.393127700498688</v>
      </c>
      <c r="D13" s="74">
        <f>IF(RES_hh_fech!D13=0,0,RES_hh_fech!D13/RES_summary!D$19)</f>
        <v>24.255604325665207</v>
      </c>
      <c r="E13" s="74">
        <f>IF(RES_hh_fech!E13=0,0,RES_hh_fech!E13/RES_summary!E$19)</f>
        <v>26.708437930345912</v>
      </c>
      <c r="F13" s="74">
        <f>IF(RES_hh_fech!F13=0,0,RES_hh_fech!F13/RES_summary!F$19)</f>
        <v>28.027029487551228</v>
      </c>
      <c r="G13" s="74">
        <f>IF(RES_hh_fech!G13=0,0,RES_hh_fech!G13/RES_summary!G$19)</f>
        <v>29.147947180645001</v>
      </c>
      <c r="H13" s="74">
        <f>IF(RES_hh_fech!H13=0,0,RES_hh_fech!H13/RES_summary!H$19)</f>
        <v>27.217990056675212</v>
      </c>
      <c r="I13" s="74">
        <f>IF(RES_hh_fech!I13=0,0,RES_hh_fech!I13/RES_summary!I$19)</f>
        <v>31.288419528377911</v>
      </c>
      <c r="J13" s="74">
        <f>IF(RES_hh_fech!J13=0,0,RES_hh_fech!J13/RES_summary!J$19)</f>
        <v>29.271409499824955</v>
      </c>
      <c r="K13" s="74">
        <f>IF(RES_hh_fech!K13=0,0,RES_hh_fech!K13/RES_summary!K$19)</f>
        <v>33.151818378503108</v>
      </c>
      <c r="L13" s="74">
        <f>IF(RES_hh_fech!L13=0,0,RES_hh_fech!L13/RES_summary!L$19)</f>
        <v>23.74615534584877</v>
      </c>
      <c r="M13" s="74">
        <f>IF(RES_hh_fech!M13=0,0,RES_hh_fech!M13/RES_summary!M$19)</f>
        <v>26.255252427379201</v>
      </c>
      <c r="N13" s="74">
        <f>IF(RES_hh_fech!N13=0,0,RES_hh_fech!N13/RES_summary!N$19)</f>
        <v>27.344566782474118</v>
      </c>
      <c r="O13" s="74">
        <f>IF(RES_hh_fech!O13=0,0,RES_hh_fech!O13/RES_summary!O$19)</f>
        <v>36.116605031240724</v>
      </c>
      <c r="P13" s="74">
        <f>IF(RES_hh_fech!P13=0,0,RES_hh_fech!P13/RES_summary!P$19)</f>
        <v>1.2180940587655205</v>
      </c>
      <c r="Q13" s="74">
        <f>IF(RES_hh_fech!Q13=0,0,RES_hh_fech!Q13/RES_summary!Q$19)</f>
        <v>3.6884859834488117</v>
      </c>
      <c r="R13" s="74">
        <f>IF(RES_hh_fech!R13=0,0,RES_hh_fech!R13/RES_summary!R$19)</f>
        <v>32.655027705238915</v>
      </c>
      <c r="S13" s="74">
        <f>IF(RES_hh_fech!S13=0,0,RES_hh_fech!S13/RES_summary!S$19)</f>
        <v>28.464704688830238</v>
      </c>
      <c r="T13" s="74">
        <f>IF(RES_hh_fech!T13=0,0,RES_hh_fech!T13/RES_summary!T$19)</f>
        <v>29.939287294379376</v>
      </c>
      <c r="U13" s="74">
        <f>IF(RES_hh_fech!U13=0,0,RES_hh_fech!U13/RES_summary!U$19)</f>
        <v>28.807082866593436</v>
      </c>
      <c r="V13" s="74">
        <f>IF(RES_hh_fech!V13=0,0,RES_hh_fech!V13/RES_summary!V$19)</f>
        <v>29.170373047307425</v>
      </c>
      <c r="W13" s="74">
        <f>IF(RES_hh_fech!W13=0,0,RES_hh_fech!W13/RES_summary!W$19)</f>
        <v>30.042062209631066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0.18375196077434819</v>
      </c>
      <c r="C14" s="76">
        <f>IF(RES_hh_fech!C14=0,0,RES_hh_fech!C14/RES_summary!C$19)</f>
        <v>0.18216725271061579</v>
      </c>
      <c r="D14" s="76">
        <f>IF(RES_hh_fech!D14=0,0,RES_hh_fech!D14/RES_summary!D$19)</f>
        <v>0.18542608669007765</v>
      </c>
      <c r="E14" s="76">
        <f>IF(RES_hh_fech!E14=0,0,RES_hh_fech!E14/RES_summary!E$19)</f>
        <v>0.18253307025576979</v>
      </c>
      <c r="F14" s="76">
        <f>IF(RES_hh_fech!F14=0,0,RES_hh_fech!F14/RES_summary!F$19)</f>
        <v>0.1875835941031212</v>
      </c>
      <c r="G14" s="76">
        <f>IF(RES_hh_fech!G14=0,0,RES_hh_fech!G14/RES_summary!G$19)</f>
        <v>0.18941593197985104</v>
      </c>
      <c r="H14" s="76">
        <f>IF(RES_hh_fech!H14=0,0,RES_hh_fech!H14/RES_summary!H$19)</f>
        <v>0.18835835766230197</v>
      </c>
      <c r="I14" s="76">
        <f>IF(RES_hh_fech!I14=0,0,RES_hh_fech!I14/RES_summary!I$19)</f>
        <v>0.2031949195947233</v>
      </c>
      <c r="J14" s="76">
        <f>IF(RES_hh_fech!J14=0,0,RES_hh_fech!J14/RES_summary!J$19)</f>
        <v>0.21329831613106939</v>
      </c>
      <c r="K14" s="76">
        <f>IF(RES_hh_fech!K14=0,0,RES_hh_fech!K14/RES_summary!K$19)</f>
        <v>0.22488936628304762</v>
      </c>
      <c r="L14" s="76">
        <f>IF(RES_hh_fech!L14=0,0,RES_hh_fech!L14/RES_summary!L$19)</f>
        <v>0.13322920635484725</v>
      </c>
      <c r="M14" s="76">
        <f>IF(RES_hh_fech!M14=0,0,RES_hh_fech!M14/RES_summary!M$19)</f>
        <v>0.14670837198407272</v>
      </c>
      <c r="N14" s="76">
        <f>IF(RES_hh_fech!N14=0,0,RES_hh_fech!N14/RES_summary!N$19)</f>
        <v>0.15368379240374613</v>
      </c>
      <c r="O14" s="76">
        <f>IF(RES_hh_fech!O14=0,0,RES_hh_fech!O14/RES_summary!O$19)</f>
        <v>0.16701679826925728</v>
      </c>
      <c r="P14" s="76">
        <f>IF(RES_hh_fech!P14=0,0,RES_hh_fech!P14/RES_summary!P$19)</f>
        <v>0.16867076239141376</v>
      </c>
      <c r="Q14" s="76">
        <f>IF(RES_hh_fech!Q14=0,0,RES_hh_fech!Q14/RES_summary!Q$19)</f>
        <v>0.16823313376369264</v>
      </c>
      <c r="R14" s="76">
        <f>IF(RES_hh_fech!R14=0,0,RES_hh_fech!R14/RES_summary!R$19)</f>
        <v>0.17018456954868713</v>
      </c>
      <c r="S14" s="76">
        <f>IF(RES_hh_fech!S14=0,0,RES_hh_fech!S14/RES_summary!S$19)</f>
        <v>0.1678857191449411</v>
      </c>
      <c r="T14" s="76">
        <f>IF(RES_hh_fech!T14=0,0,RES_hh_fech!T14/RES_summary!T$19)</f>
        <v>0.16894168943393922</v>
      </c>
      <c r="U14" s="76">
        <f>IF(RES_hh_fech!U14=0,0,RES_hh_fech!U14/RES_summary!U$19)</f>
        <v>0.16794799225513585</v>
      </c>
      <c r="V14" s="76">
        <f>IF(RES_hh_fech!V14=0,0,RES_hh_fech!V14/RES_summary!V$19)</f>
        <v>0.17841448929461151</v>
      </c>
      <c r="W14" s="76">
        <f>IF(RES_hh_fech!W14=0,0,RES_hh_fech!W14/RES_summary!W$19)</f>
        <v>0.17726206254141266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0.20149202185616466</v>
      </c>
      <c r="C15" s="69">
        <f>IF(RES_hh_fech!C15=0,0,RES_hh_fech!C15/RES_summary!C$19)</f>
        <v>0.22206049219791529</v>
      </c>
      <c r="D15" s="69">
        <f>IF(RES_hh_fech!D15=0,0,RES_hh_fech!D15/RES_summary!D$19)</f>
        <v>0.18715235519247447</v>
      </c>
      <c r="E15" s="69">
        <f>IF(RES_hh_fech!E15=0,0,RES_hh_fech!E15/RES_summary!E$19)</f>
        <v>0.44890871033311014</v>
      </c>
      <c r="F15" s="69">
        <f>IF(RES_hh_fech!F15=0,0,RES_hh_fech!F15/RES_summary!F$19)</f>
        <v>0.36675647051645449</v>
      </c>
      <c r="G15" s="69">
        <f>IF(RES_hh_fech!G15=0,0,RES_hh_fech!G15/RES_summary!G$19)</f>
        <v>0.48400174094879039</v>
      </c>
      <c r="H15" s="69">
        <f>IF(RES_hh_fech!H15=0,0,RES_hh_fech!H15/RES_summary!H$19)</f>
        <v>0.60829493626707354</v>
      </c>
      <c r="I15" s="69">
        <f>IF(RES_hh_fech!I15=0,0,RES_hh_fech!I15/RES_summary!I$19)</f>
        <v>0.29895566271998714</v>
      </c>
      <c r="J15" s="69">
        <f>IF(RES_hh_fech!J15=0,0,RES_hh_fech!J15/RES_summary!J$19)</f>
        <v>0.2912834830557724</v>
      </c>
      <c r="K15" s="69">
        <f>IF(RES_hh_fech!K15=0,0,RES_hh_fech!K15/RES_summary!K$19)</f>
        <v>0.49066665043255925</v>
      </c>
      <c r="L15" s="69">
        <f>IF(RES_hh_fech!L15=0,0,RES_hh_fech!L15/RES_summary!L$19)</f>
        <v>0.77430847257150603</v>
      </c>
      <c r="M15" s="69">
        <f>IF(RES_hh_fech!M15=0,0,RES_hh_fech!M15/RES_summary!M$19)</f>
        <v>0.71446362757779636</v>
      </c>
      <c r="N15" s="69">
        <f>IF(RES_hh_fech!N15=0,0,RES_hh_fech!N15/RES_summary!N$19)</f>
        <v>0.6589794833798488</v>
      </c>
      <c r="O15" s="69">
        <f>IF(RES_hh_fech!O15=0,0,RES_hh_fech!O15/RES_summary!O$19)</f>
        <v>0.62687956188834892</v>
      </c>
      <c r="P15" s="69">
        <f>IF(RES_hh_fech!P15=0,0,RES_hh_fech!P15/RES_summary!P$19)</f>
        <v>0.59312946797468369</v>
      </c>
      <c r="Q15" s="69">
        <f>IF(RES_hh_fech!Q15=0,0,RES_hh_fech!Q15/RES_summary!Q$19)</f>
        <v>0.59011668610578882</v>
      </c>
      <c r="R15" s="69">
        <f>IF(RES_hh_fech!R15=0,0,RES_hh_fech!R15/RES_summary!R$19)</f>
        <v>0.63852561872923541</v>
      </c>
      <c r="S15" s="69">
        <f>IF(RES_hh_fech!S15=0,0,RES_hh_fech!S15/RES_summary!S$19)</f>
        <v>0.61209737609389292</v>
      </c>
      <c r="T15" s="69">
        <f>IF(RES_hh_fech!T15=0,0,RES_hh_fech!T15/RES_summary!T$19)</f>
        <v>0.63461386295018052</v>
      </c>
      <c r="U15" s="69">
        <f>IF(RES_hh_fech!U15=0,0,RES_hh_fech!U15/RES_summary!U$19)</f>
        <v>0.62695915262927282</v>
      </c>
      <c r="V15" s="69">
        <f>IF(RES_hh_fech!V15=0,0,RES_hh_fech!V15/RES_summary!V$19)</f>
        <v>0.6476406703861074</v>
      </c>
      <c r="W15" s="69">
        <f>IF(RES_hh_fech!W15=0,0,RES_hh_fech!W15/RES_summary!W$19)</f>
        <v>0.67366115162827911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0.20149202185616466</v>
      </c>
      <c r="C16" s="72">
        <f>IF(RES_hh_fech!C16=0,0,RES_hh_fech!C16/RES_summary!C$19)</f>
        <v>0.22206049219791529</v>
      </c>
      <c r="D16" s="72">
        <f>IF(RES_hh_fech!D16=0,0,RES_hh_fech!D16/RES_summary!D$19)</f>
        <v>0.18715235519247447</v>
      </c>
      <c r="E16" s="72">
        <f>IF(RES_hh_fech!E16=0,0,RES_hh_fech!E16/RES_summary!E$19)</f>
        <v>0.44890871033311014</v>
      </c>
      <c r="F16" s="72">
        <f>IF(RES_hh_fech!F16=0,0,RES_hh_fech!F16/RES_summary!F$19)</f>
        <v>0.36675647051645449</v>
      </c>
      <c r="G16" s="72">
        <f>IF(RES_hh_fech!G16=0,0,RES_hh_fech!G16/RES_summary!G$19)</f>
        <v>0.48400174094879039</v>
      </c>
      <c r="H16" s="72">
        <f>IF(RES_hh_fech!H16=0,0,RES_hh_fech!H16/RES_summary!H$19)</f>
        <v>0.60829493626707354</v>
      </c>
      <c r="I16" s="72">
        <f>IF(RES_hh_fech!I16=0,0,RES_hh_fech!I16/RES_summary!I$19)</f>
        <v>0.29895566271998714</v>
      </c>
      <c r="J16" s="72">
        <f>IF(RES_hh_fech!J16=0,0,RES_hh_fech!J16/RES_summary!J$19)</f>
        <v>0.2912834830557724</v>
      </c>
      <c r="K16" s="72">
        <f>IF(RES_hh_fech!K16=0,0,RES_hh_fech!K16/RES_summary!K$19)</f>
        <v>0.49066665043255925</v>
      </c>
      <c r="L16" s="72">
        <f>IF(RES_hh_fech!L16=0,0,RES_hh_fech!L16/RES_summary!L$19)</f>
        <v>0.77430847257150603</v>
      </c>
      <c r="M16" s="72">
        <f>IF(RES_hh_fech!M16=0,0,RES_hh_fech!M16/RES_summary!M$19)</f>
        <v>0.71446362757779636</v>
      </c>
      <c r="N16" s="72">
        <f>IF(RES_hh_fech!N16=0,0,RES_hh_fech!N16/RES_summary!N$19)</f>
        <v>0.6589794833798488</v>
      </c>
      <c r="O16" s="72">
        <f>IF(RES_hh_fech!O16=0,0,RES_hh_fech!O16/RES_summary!O$19)</f>
        <v>0.62687956188834892</v>
      </c>
      <c r="P16" s="72">
        <f>IF(RES_hh_fech!P16=0,0,RES_hh_fech!P16/RES_summary!P$19)</f>
        <v>0.59312946797468369</v>
      </c>
      <c r="Q16" s="72">
        <f>IF(RES_hh_fech!Q16=0,0,RES_hh_fech!Q16/RES_summary!Q$19)</f>
        <v>0.59011668610578882</v>
      </c>
      <c r="R16" s="72">
        <f>IF(RES_hh_fech!R16=0,0,RES_hh_fech!R16/RES_summary!R$19)</f>
        <v>0.63852561872923541</v>
      </c>
      <c r="S16" s="72">
        <f>IF(RES_hh_fech!S16=0,0,RES_hh_fech!S16/RES_summary!S$19)</f>
        <v>0.61209737609389292</v>
      </c>
      <c r="T16" s="72">
        <f>IF(RES_hh_fech!T16=0,0,RES_hh_fech!T16/RES_summary!T$19)</f>
        <v>0.63461386295018052</v>
      </c>
      <c r="U16" s="72">
        <f>IF(RES_hh_fech!U16=0,0,RES_hh_fech!U16/RES_summary!U$19)</f>
        <v>0.62695915262927282</v>
      </c>
      <c r="V16" s="72">
        <f>IF(RES_hh_fech!V16=0,0,RES_hh_fech!V16/RES_summary!V$19)</f>
        <v>0.6476406703861074</v>
      </c>
      <c r="W16" s="72">
        <f>IF(RES_hh_fech!W16=0,0,RES_hh_fech!W16/RES_summary!W$19)</f>
        <v>0.67366115162827911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14.86149508975762</v>
      </c>
      <c r="C17" s="69">
        <f>IF(RES_hh_fech!C17=0,0,RES_hh_fech!C17/RES_summary!C$19)</f>
        <v>14.620818014159887</v>
      </c>
      <c r="D17" s="69">
        <f>IF(RES_hh_fech!D17=0,0,RES_hh_fech!D17/RES_summary!D$19)</f>
        <v>14.431720480353553</v>
      </c>
      <c r="E17" s="69">
        <f>IF(RES_hh_fech!E17=0,0,RES_hh_fech!E17/RES_summary!E$19)</f>
        <v>14.327436295772126</v>
      </c>
      <c r="F17" s="69">
        <f>IF(RES_hh_fech!F17=0,0,RES_hh_fech!F17/RES_summary!F$19)</f>
        <v>14.066625740036786</v>
      </c>
      <c r="G17" s="69">
        <f>IF(RES_hh_fech!G17=0,0,RES_hh_fech!G17/RES_summary!G$19)</f>
        <v>13.781684152346088</v>
      </c>
      <c r="H17" s="69">
        <f>IF(RES_hh_fech!H17=0,0,RES_hh_fech!H17/RES_summary!H$19)</f>
        <v>13.684793183582356</v>
      </c>
      <c r="I17" s="69">
        <f>IF(RES_hh_fech!I17=0,0,RES_hh_fech!I17/RES_summary!I$19)</f>
        <v>13.822768269758129</v>
      </c>
      <c r="J17" s="69">
        <f>IF(RES_hh_fech!J17=0,0,RES_hh_fech!J17/RES_summary!J$19)</f>
        <v>13.762778154361751</v>
      </c>
      <c r="K17" s="69">
        <f>IF(RES_hh_fech!K17=0,0,RES_hh_fech!K17/RES_summary!K$19)</f>
        <v>13.513808627915319</v>
      </c>
      <c r="L17" s="69">
        <f>IF(RES_hh_fech!L17=0,0,RES_hh_fech!L17/RES_summary!L$19)</f>
        <v>14.066570741648819</v>
      </c>
      <c r="M17" s="69">
        <f>IF(RES_hh_fech!M17=0,0,RES_hh_fech!M17/RES_summary!M$19)</f>
        <v>12.222748922701633</v>
      </c>
      <c r="N17" s="69">
        <f>IF(RES_hh_fech!N17=0,0,RES_hh_fech!N17/RES_summary!N$19)</f>
        <v>11.399045809984903</v>
      </c>
      <c r="O17" s="69">
        <f>IF(RES_hh_fech!O17=0,0,RES_hh_fech!O17/RES_summary!O$19)</f>
        <v>11.057215987816003</v>
      </c>
      <c r="P17" s="69">
        <f>IF(RES_hh_fech!P17=0,0,RES_hh_fech!P17/RES_summary!P$19)</f>
        <v>10.202225831177048</v>
      </c>
      <c r="Q17" s="69">
        <f>IF(RES_hh_fech!Q17=0,0,RES_hh_fech!Q17/RES_summary!Q$19)</f>
        <v>9.6830485159144875</v>
      </c>
      <c r="R17" s="69">
        <f>IF(RES_hh_fech!R17=0,0,RES_hh_fech!R17/RES_summary!R$19)</f>
        <v>9.5947529738044555</v>
      </c>
      <c r="S17" s="69">
        <f>IF(RES_hh_fech!S17=0,0,RES_hh_fech!S17/RES_summary!S$19)</f>
        <v>9.6260493662961295</v>
      </c>
      <c r="T17" s="69">
        <f>IF(RES_hh_fech!T17=0,0,RES_hh_fech!T17/RES_summary!T$19)</f>
        <v>9.5366143104215553</v>
      </c>
      <c r="U17" s="69">
        <f>IF(RES_hh_fech!U17=0,0,RES_hh_fech!U17/RES_summary!U$19)</f>
        <v>9.3041162049792838</v>
      </c>
      <c r="V17" s="69">
        <f>IF(RES_hh_fech!V17=0,0,RES_hh_fech!V17/RES_summary!V$19)</f>
        <v>10.009875892332289</v>
      </c>
      <c r="W17" s="69">
        <f>IF(RES_hh_fech!W17=0,0,RES_hh_fech!W17/RES_summary!W$19)</f>
        <v>9.1673119677749586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14.795238302734099</v>
      </c>
      <c r="C19" s="72">
        <f>IF(RES_hh_fech!C19=0,0,RES_hh_fech!C19/RES_summary!C$19)</f>
        <v>14.370244788958452</v>
      </c>
      <c r="D19" s="72">
        <f>IF(RES_hh_fech!D19=0,0,RES_hh_fech!D19/RES_summary!D$19)</f>
        <v>14.140610430615627</v>
      </c>
      <c r="E19" s="72">
        <f>IF(RES_hh_fech!E19=0,0,RES_hh_fech!E19/RES_summary!E$19)</f>
        <v>14.35579215901496</v>
      </c>
      <c r="F19" s="72">
        <f>IF(RES_hh_fech!F19=0,0,RES_hh_fech!F19/RES_summary!F$19)</f>
        <v>14.094179813501549</v>
      </c>
      <c r="G19" s="72">
        <f>IF(RES_hh_fech!G19=0,0,RES_hh_fech!G19/RES_summary!G$19)</f>
        <v>13.739279152284292</v>
      </c>
      <c r="H19" s="72">
        <f>IF(RES_hh_fech!H19=0,0,RES_hh_fech!H19/RES_summary!H$19)</f>
        <v>13.715448308185815</v>
      </c>
      <c r="I19" s="72">
        <f>IF(RES_hh_fech!I19=0,0,RES_hh_fech!I19/RES_summary!I$19)</f>
        <v>13.947442624088477</v>
      </c>
      <c r="J19" s="72">
        <f>IF(RES_hh_fech!J19=0,0,RES_hh_fech!J19/RES_summary!J$19)</f>
        <v>13.931282304215811</v>
      </c>
      <c r="K19" s="72">
        <f>IF(RES_hh_fech!K19=0,0,RES_hh_fech!K19/RES_summary!K$19)</f>
        <v>13.962908721277271</v>
      </c>
      <c r="L19" s="72">
        <f>IF(RES_hh_fech!L19=0,0,RES_hh_fech!L19/RES_summary!L$19)</f>
        <v>14.461683858405125</v>
      </c>
      <c r="M19" s="72">
        <f>IF(RES_hh_fech!M19=0,0,RES_hh_fech!M19/RES_summary!M$19)</f>
        <v>12.444689519450495</v>
      </c>
      <c r="N19" s="72">
        <f>IF(RES_hh_fech!N19=0,0,RES_hh_fech!N19/RES_summary!N$19)</f>
        <v>11.920390644076862</v>
      </c>
      <c r="O19" s="72">
        <f>IF(RES_hh_fech!O19=0,0,RES_hh_fech!O19/RES_summary!O$19)</f>
        <v>11.829605077079595</v>
      </c>
      <c r="P19" s="72">
        <f>IF(RES_hh_fech!P19=0,0,RES_hh_fech!P19/RES_summary!P$19)</f>
        <v>10.744104499516107</v>
      </c>
      <c r="Q19" s="72">
        <f>IF(RES_hh_fech!Q19=0,0,RES_hh_fech!Q19/RES_summary!Q$19)</f>
        <v>10.070617147606589</v>
      </c>
      <c r="R19" s="72">
        <f>IF(RES_hh_fech!R19=0,0,RES_hh_fech!R19/RES_summary!R$19)</f>
        <v>10.09590057776532</v>
      </c>
      <c r="S19" s="72">
        <f>IF(RES_hh_fech!S19=0,0,RES_hh_fech!S19/RES_summary!S$19)</f>
        <v>10.10353003243835</v>
      </c>
      <c r="T19" s="72">
        <f>IF(RES_hh_fech!T19=0,0,RES_hh_fech!T19/RES_summary!T$19)</f>
        <v>9.7540095472967412</v>
      </c>
      <c r="U19" s="72">
        <f>IF(RES_hh_fech!U19=0,0,RES_hh_fech!U19/RES_summary!U$19)</f>
        <v>9.4545217697801434</v>
      </c>
      <c r="V19" s="72">
        <f>IF(RES_hh_fech!V19=0,0,RES_hh_fech!V19/RES_summary!V$19)</f>
        <v>10.608258802861437</v>
      </c>
      <c r="W19" s="72">
        <f>IF(RES_hh_fech!W19=0,0,RES_hh_fech!W19/RES_summary!W$19)</f>
        <v>9.244806234497446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14.250722776401993</v>
      </c>
      <c r="C20" s="72">
        <f>IF(RES_hh_fech!C20=0,0,RES_hh_fech!C20/RES_summary!C$19)</f>
        <v>18.179227545173699</v>
      </c>
      <c r="D20" s="72">
        <f>IF(RES_hh_fech!D20=0,0,RES_hh_fech!D20/RES_summary!D$19)</f>
        <v>18.096899744462611</v>
      </c>
      <c r="E20" s="72">
        <f>IF(RES_hh_fech!E20=0,0,RES_hh_fech!E20/RES_summary!E$19)</f>
        <v>14.448175843057596</v>
      </c>
      <c r="F20" s="72">
        <f>IF(RES_hh_fech!F20=0,0,RES_hh_fech!F20/RES_summary!F$19)</f>
        <v>13.969543757904281</v>
      </c>
      <c r="G20" s="72">
        <f>IF(RES_hh_fech!G20=0,0,RES_hh_fech!G20/RES_summary!G$19)</f>
        <v>14.906028309634989</v>
      </c>
      <c r="H20" s="72">
        <f>IF(RES_hh_fech!H20=0,0,RES_hh_fech!H20/RES_summary!H$19)</f>
        <v>14.403293768398669</v>
      </c>
      <c r="I20" s="72">
        <f>IF(RES_hh_fech!I20=0,0,RES_hh_fech!I20/RES_summary!I$19)</f>
        <v>15.206874289156454</v>
      </c>
      <c r="J20" s="72">
        <f>IF(RES_hh_fech!J20=0,0,RES_hh_fech!J20/RES_summary!J$19)</f>
        <v>15.606758138357566</v>
      </c>
      <c r="K20" s="72">
        <f>IF(RES_hh_fech!K20=0,0,RES_hh_fech!K20/RES_summary!K$19)</f>
        <v>13.593261717604852</v>
      </c>
      <c r="L20" s="72">
        <f>IF(RES_hh_fech!L20=0,0,RES_hh_fech!L20/RES_summary!L$19)</f>
        <v>17.233789256654632</v>
      </c>
      <c r="M20" s="72">
        <f>IF(RES_hh_fech!M20=0,0,RES_hh_fech!M20/RES_summary!M$19)</f>
        <v>17.96079557292548</v>
      </c>
      <c r="N20" s="72">
        <f>IF(RES_hh_fech!N20=0,0,RES_hh_fech!N20/RES_summary!N$19)</f>
        <v>12.584298742196749</v>
      </c>
      <c r="O20" s="72">
        <f>IF(RES_hh_fech!O20=0,0,RES_hh_fech!O20/RES_summary!O$19)</f>
        <v>12.077909457427094</v>
      </c>
      <c r="P20" s="72">
        <f>IF(RES_hh_fech!P20=0,0,RES_hh_fech!P20/RES_summary!P$19)</f>
        <v>11.679019389957444</v>
      </c>
      <c r="Q20" s="72">
        <f>IF(RES_hh_fech!Q20=0,0,RES_hh_fech!Q20/RES_summary!Q$19)</f>
        <v>11.269916243831139</v>
      </c>
      <c r="R20" s="72">
        <f>IF(RES_hh_fech!R20=0,0,RES_hh_fech!R20/RES_summary!R$19)</f>
        <v>11.906970868195881</v>
      </c>
      <c r="S20" s="72">
        <f>IF(RES_hh_fech!S20=0,0,RES_hh_fech!S20/RES_summary!S$19)</f>
        <v>10.795884436254861</v>
      </c>
      <c r="T20" s="72">
        <f>IF(RES_hh_fech!T20=0,0,RES_hh_fech!T20/RES_summary!T$19)</f>
        <v>12.680056750688692</v>
      </c>
      <c r="U20" s="72">
        <f>IF(RES_hh_fech!U20=0,0,RES_hh_fech!U20/RES_summary!U$19)</f>
        <v>10.961784888960509</v>
      </c>
      <c r="V20" s="72">
        <f>IF(RES_hh_fech!V20=0,0,RES_hh_fech!V20/RES_summary!V$19)</f>
        <v>12.603510767024645</v>
      </c>
      <c r="W20" s="72">
        <f>IF(RES_hh_fech!W20=0,0,RES_hh_fech!W20/RES_summary!W$19)</f>
        <v>11.029804403526153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14.646815354126678</v>
      </c>
      <c r="C21" s="72">
        <f>IF(RES_hh_fech!C21=0,0,RES_hh_fech!C21/RES_summary!C$19)</f>
        <v>15.198267675008232</v>
      </c>
      <c r="D21" s="72">
        <f>IF(RES_hh_fech!D21=0,0,RES_hh_fech!D21/RES_summary!D$19)</f>
        <v>15.569613059341531</v>
      </c>
      <c r="E21" s="72">
        <f>IF(RES_hh_fech!E21=0,0,RES_hh_fech!E21/RES_summary!E$19)</f>
        <v>14.392590929169767</v>
      </c>
      <c r="F21" s="72">
        <f>IF(RES_hh_fech!F21=0,0,RES_hh_fech!F21/RES_summary!F$19)</f>
        <v>14.44928547505179</v>
      </c>
      <c r="G21" s="72">
        <f>IF(RES_hh_fech!G21=0,0,RES_hh_fech!G21/RES_summary!G$19)</f>
        <v>14.40020683062802</v>
      </c>
      <c r="H21" s="72">
        <f>IF(RES_hh_fech!H21=0,0,RES_hh_fech!H21/RES_summary!H$19)</f>
        <v>13.960340536371969</v>
      </c>
      <c r="I21" s="72">
        <f>IF(RES_hh_fech!I21=0,0,RES_hh_fech!I21/RES_summary!I$19)</f>
        <v>13.959931831517981</v>
      </c>
      <c r="J21" s="72">
        <f>IF(RES_hh_fech!J21=0,0,RES_hh_fech!J21/RES_summary!J$19)</f>
        <v>13.575914729914452</v>
      </c>
      <c r="K21" s="72">
        <f>IF(RES_hh_fech!K21=0,0,RES_hh_fech!K21/RES_summary!K$19)</f>
        <v>13.011857919973682</v>
      </c>
      <c r="L21" s="72">
        <f>IF(RES_hh_fech!L21=0,0,RES_hh_fech!L21/RES_summary!L$19)</f>
        <v>15.630654572000672</v>
      </c>
      <c r="M21" s="72">
        <f>IF(RES_hh_fech!M21=0,0,RES_hh_fech!M21/RES_summary!M$19)</f>
        <v>12.574290546914076</v>
      </c>
      <c r="N21" s="72">
        <f>IF(RES_hh_fech!N21=0,0,RES_hh_fech!N21/RES_summary!N$19)</f>
        <v>11.908819436636977</v>
      </c>
      <c r="O21" s="72">
        <f>IF(RES_hh_fech!O21=0,0,RES_hh_fech!O21/RES_summary!O$19)</f>
        <v>10.923971491181909</v>
      </c>
      <c r="P21" s="72">
        <f>IF(RES_hh_fech!P21=0,0,RES_hh_fech!P21/RES_summary!P$19)</f>
        <v>10.812408834863316</v>
      </c>
      <c r="Q21" s="72">
        <f>IF(RES_hh_fech!Q21=0,0,RES_hh_fech!Q21/RES_summary!Q$19)</f>
        <v>10.688057302974393</v>
      </c>
      <c r="R21" s="72">
        <f>IF(RES_hh_fech!R21=0,0,RES_hh_fech!R21/RES_summary!R$19)</f>
        <v>9.7394957900553525</v>
      </c>
      <c r="S21" s="72">
        <f>IF(RES_hh_fech!S21=0,0,RES_hh_fech!S21/RES_summary!S$19)</f>
        <v>9.9521488531377411</v>
      </c>
      <c r="T21" s="72">
        <f>IF(RES_hh_fech!T21=0,0,RES_hh_fech!T21/RES_summary!T$19)</f>
        <v>10.20523287813592</v>
      </c>
      <c r="U21" s="72">
        <f>IF(RES_hh_fech!U21=0,0,RES_hh_fech!U21/RES_summary!U$19)</f>
        <v>10.04889149189755</v>
      </c>
      <c r="V21" s="72">
        <f>IF(RES_hh_fech!V21=0,0,RES_hh_fech!V21/RES_summary!V$19)</f>
        <v>10.475108735299246</v>
      </c>
      <c r="W21" s="72">
        <f>IF(RES_hh_fech!W21=0,0,RES_hh_fech!W21/RES_summary!W$19)</f>
        <v>9.5480529143233959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17.169578558883707</v>
      </c>
      <c r="C22" s="72">
        <f>IF(RES_hh_fech!C22=0,0,RES_hh_fech!C22/RES_summary!C$19)</f>
        <v>17.031538843285141</v>
      </c>
      <c r="D22" s="72">
        <f>IF(RES_hh_fech!D22=0,0,RES_hh_fech!D22/RES_summary!D$19)</f>
        <v>16.773910406024122</v>
      </c>
      <c r="E22" s="72">
        <f>IF(RES_hh_fech!E22=0,0,RES_hh_fech!E22/RES_summary!E$19)</f>
        <v>15.768176727629825</v>
      </c>
      <c r="F22" s="72">
        <f>IF(RES_hh_fech!F22=0,0,RES_hh_fech!F22/RES_summary!F$19)</f>
        <v>15.356176408414862</v>
      </c>
      <c r="G22" s="72">
        <f>IF(RES_hh_fech!G22=0,0,RES_hh_fech!G22/RES_summary!G$19)</f>
        <v>14.881941935504297</v>
      </c>
      <c r="H22" s="72">
        <f>IF(RES_hh_fech!H22=0,0,RES_hh_fech!H22/RES_summary!H$19)</f>
        <v>14.928291000908223</v>
      </c>
      <c r="I22" s="72">
        <f>IF(RES_hh_fech!I22=0,0,RES_hh_fech!I22/RES_summary!I$19)</f>
        <v>14.572371745050011</v>
      </c>
      <c r="J22" s="72">
        <f>IF(RES_hh_fech!J22=0,0,RES_hh_fech!J22/RES_summary!J$19)</f>
        <v>14.615781326212199</v>
      </c>
      <c r="K22" s="72">
        <f>IF(RES_hh_fech!K22=0,0,RES_hh_fech!K22/RES_summary!K$19)</f>
        <v>13.577665834554702</v>
      </c>
      <c r="L22" s="72">
        <f>IF(RES_hh_fech!L22=0,0,RES_hh_fech!L22/RES_summary!L$19)</f>
        <v>12.178427182596533</v>
      </c>
      <c r="M22" s="72">
        <f>IF(RES_hh_fech!M22=0,0,RES_hh_fech!M22/RES_summary!M$19)</f>
        <v>11.269162394682674</v>
      </c>
      <c r="N22" s="72">
        <f>IF(RES_hh_fech!N22=0,0,RES_hh_fech!N22/RES_summary!N$19)</f>
        <v>10.649575443713953</v>
      </c>
      <c r="O22" s="72">
        <f>IF(RES_hh_fech!O22=0,0,RES_hh_fech!O22/RES_summary!O$19)</f>
        <v>9.9451375874776833</v>
      </c>
      <c r="P22" s="72">
        <f>IF(RES_hh_fech!P22=0,0,RES_hh_fech!P22/RES_summary!P$19)</f>
        <v>9.3275761535223047</v>
      </c>
      <c r="Q22" s="72">
        <f>IF(RES_hh_fech!Q22=0,0,RES_hh_fech!Q22/RES_summary!Q$19)</f>
        <v>9.0114182907776144</v>
      </c>
      <c r="R22" s="72">
        <f>IF(RES_hh_fech!R22=0,0,RES_hh_fech!R22/RES_summary!R$19)</f>
        <v>8.9493195901047695</v>
      </c>
      <c r="S22" s="72">
        <f>IF(RES_hh_fech!S22=0,0,RES_hh_fech!S22/RES_summary!S$19)</f>
        <v>8.9371436049366313</v>
      </c>
      <c r="T22" s="72">
        <f>IF(RES_hh_fech!T22=0,0,RES_hh_fech!T22/RES_summary!T$19)</f>
        <v>9.0482918710833733</v>
      </c>
      <c r="U22" s="72">
        <f>IF(RES_hh_fech!U22=0,0,RES_hh_fech!U22/RES_summary!U$19)</f>
        <v>8.9833887500942247</v>
      </c>
      <c r="V22" s="72">
        <f>IF(RES_hh_fech!V22=0,0,RES_hh_fech!V22/RES_summary!V$19)</f>
        <v>9.1949630131973432</v>
      </c>
      <c r="W22" s="72">
        <f>IF(RES_hh_fech!W22=0,0,RES_hh_fech!W22/RES_summary!W$19)</f>
        <v>9.02381761907656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5.5313446033621769</v>
      </c>
      <c r="C25" s="74">
        <f>IF(RES_hh_fech!C25=0,0,RES_hh_fech!C25/RES_summary!C$19)</f>
        <v>5.7762954210550399</v>
      </c>
      <c r="D25" s="74">
        <f>IF(RES_hh_fech!D25=0,0,RES_hh_fech!D25/RES_summary!D$19)</f>
        <v>5.9620795761797902</v>
      </c>
      <c r="E25" s="74">
        <f>IF(RES_hh_fech!E25=0,0,RES_hh_fech!E25/RES_summary!E$19)</f>
        <v>5.0725890009104369</v>
      </c>
      <c r="F25" s="74">
        <f>IF(RES_hh_fech!F25=0,0,RES_hh_fech!F25/RES_summary!F$19)</f>
        <v>5.0645041986463966</v>
      </c>
      <c r="G25" s="74">
        <f>IF(RES_hh_fech!G25=0,0,RES_hh_fech!G25/RES_summary!G$19)</f>
        <v>5.6598779427243473</v>
      </c>
      <c r="H25" s="74">
        <f>IF(RES_hh_fech!H25=0,0,RES_hh_fech!H25/RES_summary!H$19)</f>
        <v>5.4550050997656063</v>
      </c>
      <c r="I25" s="74">
        <f>IF(RES_hh_fech!I25=0,0,RES_hh_fech!I25/RES_summary!I$19)</f>
        <v>5.8095815005624942</v>
      </c>
      <c r="J25" s="74">
        <f>IF(RES_hh_fech!J25=0,0,RES_hh_fech!J25/RES_summary!J$19)</f>
        <v>5.3962379402639007</v>
      </c>
      <c r="K25" s="74">
        <f>IF(RES_hh_fech!K25=0,0,RES_hh_fech!K25/RES_summary!K$19)</f>
        <v>5.325865601290654</v>
      </c>
      <c r="L25" s="74">
        <f>IF(RES_hh_fech!L25=0,0,RES_hh_fech!L25/RES_summary!L$19)</f>
        <v>4.000696636768323</v>
      </c>
      <c r="M25" s="74">
        <f>IF(RES_hh_fech!M25=0,0,RES_hh_fech!M25/RES_summary!M$19)</f>
        <v>3.0095208335217762</v>
      </c>
      <c r="N25" s="74">
        <f>IF(RES_hh_fech!N25=0,0,RES_hh_fech!N25/RES_summary!N$19)</f>
        <v>2.4712846060482576</v>
      </c>
      <c r="O25" s="74">
        <f>IF(RES_hh_fech!O25=0,0,RES_hh_fech!O25/RES_summary!O$19)</f>
        <v>2.212158662437937</v>
      </c>
      <c r="P25" s="74">
        <f>IF(RES_hh_fech!P25=0,0,RES_hh_fech!P25/RES_summary!P$19)</f>
        <v>1.9265555732869408</v>
      </c>
      <c r="Q25" s="74">
        <f>IF(RES_hh_fech!Q25=0,0,RES_hh_fech!Q25/RES_summary!Q$19)</f>
        <v>1.8061946807098392</v>
      </c>
      <c r="R25" s="74">
        <f>IF(RES_hh_fech!R25=0,0,RES_hh_fech!R25/RES_summary!R$19)</f>
        <v>1.8702495510030976</v>
      </c>
      <c r="S25" s="74">
        <f>IF(RES_hh_fech!S25=0,0,RES_hh_fech!S25/RES_summary!S$19)</f>
        <v>1.7971390469030544</v>
      </c>
      <c r="T25" s="74">
        <f>IF(RES_hh_fech!T25=0,0,RES_hh_fech!T25/RES_summary!T$19)</f>
        <v>1.7589402442781672</v>
      </c>
      <c r="U25" s="74">
        <f>IF(RES_hh_fech!U25=0,0,RES_hh_fech!U25/RES_summary!U$19)</f>
        <v>1.7417069893433337</v>
      </c>
      <c r="V25" s="74">
        <f>IF(RES_hh_fech!V25=0,0,RES_hh_fech!V25/RES_summary!V$19)</f>
        <v>1.7332415768460459</v>
      </c>
      <c r="W25" s="74">
        <f>IF(RES_hh_fech!W25=0,0,RES_hh_fech!W25/RES_summary!W$19)</f>
        <v>1.7513736906409927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6.7870678874220305</v>
      </c>
      <c r="C26" s="77">
        <f>IF(RES_hh_fech!C26=0,0,RES_hh_fech!C26/RES_summary!C$19)</f>
        <v>6.7250771024801574</v>
      </c>
      <c r="D26" s="77">
        <f>IF(RES_hh_fech!D26=0,0,RES_hh_fech!D26/RES_summary!D$19)</f>
        <v>6.6892116728824984</v>
      </c>
      <c r="E26" s="77">
        <f>IF(RES_hh_fech!E26=0,0,RES_hh_fech!E26/RES_summary!E$19)</f>
        <v>6.6991568893256765</v>
      </c>
      <c r="F26" s="77">
        <f>IF(RES_hh_fech!F26=0,0,RES_hh_fech!F26/RES_summary!F$19)</f>
        <v>6.6381935950017246</v>
      </c>
      <c r="G26" s="77">
        <f>IF(RES_hh_fech!G26=0,0,RES_hh_fech!G26/RES_summary!G$19)</f>
        <v>6.5794047165334328</v>
      </c>
      <c r="H26" s="77">
        <f>IF(RES_hh_fech!H26=0,0,RES_hh_fech!H26/RES_summary!H$19)</f>
        <v>6.6063163525246154</v>
      </c>
      <c r="I26" s="77">
        <f>IF(RES_hh_fech!I26=0,0,RES_hh_fech!I26/RES_summary!I$19)</f>
        <v>6.7337394229604843</v>
      </c>
      <c r="J26" s="77">
        <f>IF(RES_hh_fech!J26=0,0,RES_hh_fech!J26/RES_summary!J$19)</f>
        <v>6.7738377952509881</v>
      </c>
      <c r="K26" s="77">
        <f>IF(RES_hh_fech!K26=0,0,RES_hh_fech!K26/RES_summary!K$19)</f>
        <v>6.7286652779451233</v>
      </c>
      <c r="L26" s="77">
        <f>IF(RES_hh_fech!L26=0,0,RES_hh_fech!L26/RES_summary!L$19)</f>
        <v>7.1367125608325876</v>
      </c>
      <c r="M26" s="77">
        <f>IF(RES_hh_fech!M26=0,0,RES_hh_fech!M26/RES_summary!M$19)</f>
        <v>6.89747650316479</v>
      </c>
      <c r="N26" s="77">
        <f>IF(RES_hh_fech!N26=0,0,RES_hh_fech!N26/RES_summary!N$19)</f>
        <v>6.5325344064139488</v>
      </c>
      <c r="O26" s="77">
        <f>IF(RES_hh_fech!O26=0,0,RES_hh_fech!O26/RES_summary!O$19)</f>
        <v>6.524741468481035</v>
      </c>
      <c r="P26" s="77">
        <f>IF(RES_hh_fech!P26=0,0,RES_hh_fech!P26/RES_summary!P$19)</f>
        <v>6.0882677166978976</v>
      </c>
      <c r="Q26" s="77">
        <f>IF(RES_hh_fech!Q26=0,0,RES_hh_fech!Q26/RES_summary!Q$19)</f>
        <v>5.8837019294209938</v>
      </c>
      <c r="R26" s="77">
        <f>IF(RES_hh_fech!R26=0,0,RES_hh_fech!R26/RES_summary!R$19)</f>
        <v>5.9458728182454932</v>
      </c>
      <c r="S26" s="77">
        <f>IF(RES_hh_fech!S26=0,0,RES_hh_fech!S26/RES_summary!S$19)</f>
        <v>6.0667972802506105</v>
      </c>
      <c r="T26" s="77">
        <f>IF(RES_hh_fech!T26=0,0,RES_hh_fech!T26/RES_summary!T$19)</f>
        <v>6.3556623248530979</v>
      </c>
      <c r="U26" s="77">
        <f>IF(RES_hh_fech!U26=0,0,RES_hh_fech!U26/RES_summary!U$19)</f>
        <v>6.3173794377459584</v>
      </c>
      <c r="V26" s="77">
        <f>IF(RES_hh_fech!V26=0,0,RES_hh_fech!V26/RES_summary!V$19)</f>
        <v>6.3830360232300034</v>
      </c>
      <c r="W26" s="77">
        <f>IF(RES_hh_fech!W26=0,0,RES_hh_fech!W26/RES_summary!W$19)</f>
        <v>6.6215871871310261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23.83841237985688</v>
      </c>
      <c r="C27" s="69">
        <f>IF(RES_hh_fech!C27=0,0,RES_hh_fech!C27/RES_summary!C$19)</f>
        <v>24.292139106176268</v>
      </c>
      <c r="D27" s="69">
        <f>IF(RES_hh_fech!D27=0,0,RES_hh_fech!D27/RES_summary!D$19)</f>
        <v>24.978451266413103</v>
      </c>
      <c r="E27" s="69">
        <f>IF(RES_hh_fech!E27=0,0,RES_hh_fech!E27/RES_summary!E$19)</f>
        <v>25.038236695861304</v>
      </c>
      <c r="F27" s="69">
        <f>IF(RES_hh_fech!F27=0,0,RES_hh_fech!F27/RES_summary!F$19)</f>
        <v>24.710878231437764</v>
      </c>
      <c r="G27" s="69">
        <f>IF(RES_hh_fech!G27=0,0,RES_hh_fech!G27/RES_summary!G$19)</f>
        <v>24.292672304720334</v>
      </c>
      <c r="H27" s="69">
        <f>IF(RES_hh_fech!H27=0,0,RES_hh_fech!H27/RES_summary!H$19)</f>
        <v>23.080017956090753</v>
      </c>
      <c r="I27" s="69">
        <f>IF(RES_hh_fech!I27=0,0,RES_hh_fech!I27/RES_summary!I$19)</f>
        <v>23.009010843321448</v>
      </c>
      <c r="J27" s="69">
        <f>IF(RES_hh_fech!J27=0,0,RES_hh_fech!J27/RES_summary!J$19)</f>
        <v>21.791052449620185</v>
      </c>
      <c r="K27" s="69">
        <f>IF(RES_hh_fech!K27=0,0,RES_hh_fech!K27/RES_summary!K$19)</f>
        <v>21.53607347016052</v>
      </c>
      <c r="L27" s="69">
        <f>IF(RES_hh_fech!L27=0,0,RES_hh_fech!L27/RES_summary!L$19)</f>
        <v>21.725237407857772</v>
      </c>
      <c r="M27" s="69">
        <f>IF(RES_hh_fech!M27=0,0,RES_hh_fech!M27/RES_summary!M$19)</f>
        <v>18.703418634989596</v>
      </c>
      <c r="N27" s="69">
        <f>IF(RES_hh_fech!N27=0,0,RES_hh_fech!N27/RES_summary!N$19)</f>
        <v>16.094472375033234</v>
      </c>
      <c r="O27" s="69">
        <f>IF(RES_hh_fech!O27=0,0,RES_hh_fech!O27/RES_summary!O$19)</f>
        <v>14.37885936121129</v>
      </c>
      <c r="P27" s="69">
        <f>IF(RES_hh_fech!P27=0,0,RES_hh_fech!P27/RES_summary!P$19)</f>
        <v>13.276398032403975</v>
      </c>
      <c r="Q27" s="69">
        <f>IF(RES_hh_fech!Q27=0,0,RES_hh_fech!Q27/RES_summary!Q$19)</f>
        <v>12.983443054029683</v>
      </c>
      <c r="R27" s="69">
        <f>IF(RES_hh_fech!R27=0,0,RES_hh_fech!R27/RES_summary!R$19)</f>
        <v>14.530473104234481</v>
      </c>
      <c r="S27" s="69">
        <f>IF(RES_hh_fech!S27=0,0,RES_hh_fech!S27/RES_summary!S$19)</f>
        <v>14.193707201149415</v>
      </c>
      <c r="T27" s="69">
        <f>IF(RES_hh_fech!T27=0,0,RES_hh_fech!T27/RES_summary!T$19)</f>
        <v>15.466495099193354</v>
      </c>
      <c r="U27" s="69">
        <f>IF(RES_hh_fech!U27=0,0,RES_hh_fech!U27/RES_summary!U$19)</f>
        <v>15.672766103497549</v>
      </c>
      <c r="V27" s="69">
        <f>IF(RES_hh_fech!V27=0,0,RES_hh_fech!V27/RES_summary!V$19)</f>
        <v>16.948199657871598</v>
      </c>
      <c r="W27" s="69">
        <f>IF(RES_hh_fech!W27=0,0,RES_hh_fech!W27/RES_summary!W$19)</f>
        <v>17.262962568595746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26.099595881148247</v>
      </c>
      <c r="C29" s="72">
        <f>IF(RES_hh_fech!C29=0,0,RES_hh_fech!C29/RES_summary!C$19)</f>
        <v>24.873304039649199</v>
      </c>
      <c r="D29" s="72">
        <f>IF(RES_hh_fech!D29=0,0,RES_hh_fech!D29/RES_summary!D$19)</f>
        <v>24.727082049188862</v>
      </c>
      <c r="E29" s="72">
        <f>IF(RES_hh_fech!E29=0,0,RES_hh_fech!E29/RES_summary!E$19)</f>
        <v>28.741903185993682</v>
      </c>
      <c r="F29" s="72">
        <f>IF(RES_hh_fech!F29=0,0,RES_hh_fech!F29/RES_summary!F$19)</f>
        <v>28.533504601580375</v>
      </c>
      <c r="G29" s="72">
        <f>IF(RES_hh_fech!G29=0,0,RES_hh_fech!G29/RES_summary!G$19)</f>
        <v>26.106292301779185</v>
      </c>
      <c r="H29" s="72">
        <f>IF(RES_hh_fech!H29=0,0,RES_hh_fech!H29/RES_summary!H$19)</f>
        <v>25.477089343745334</v>
      </c>
      <c r="I29" s="72">
        <f>IF(RES_hh_fech!I29=0,0,RES_hh_fech!I29/RES_summary!I$19)</f>
        <v>25.43854760503562</v>
      </c>
      <c r="J29" s="72">
        <f>IF(RES_hh_fech!J29=0,0,RES_hh_fech!J29/RES_summary!J$19)</f>
        <v>22.849716888961282</v>
      </c>
      <c r="K29" s="72">
        <f>IF(RES_hh_fech!K29=0,0,RES_hh_fech!K29/RES_summary!K$19)</f>
        <v>22.603642899501065</v>
      </c>
      <c r="L29" s="72">
        <f>IF(RES_hh_fech!L29=0,0,RES_hh_fech!L29/RES_summary!L$19)</f>
        <v>22.945262940144548</v>
      </c>
      <c r="M29" s="72">
        <f>IF(RES_hh_fech!M29=0,0,RES_hh_fech!M29/RES_summary!M$19)</f>
        <v>20.650662289243325</v>
      </c>
      <c r="N29" s="72">
        <f>IF(RES_hh_fech!N29=0,0,RES_hh_fech!N29/RES_summary!N$19)</f>
        <v>17.580713693916802</v>
      </c>
      <c r="O29" s="72">
        <f>IF(RES_hh_fech!O29=0,0,RES_hh_fech!O29/RES_summary!O$19)</f>
        <v>16.279767741041162</v>
      </c>
      <c r="P29" s="72">
        <f>IF(RES_hh_fech!P29=0,0,RES_hh_fech!P29/RES_summary!P$19)</f>
        <v>14.574347263210054</v>
      </c>
      <c r="Q29" s="72">
        <f>IF(RES_hh_fech!Q29=0,0,RES_hh_fech!Q29/RES_summary!Q$19)</f>
        <v>14.079255546759095</v>
      </c>
      <c r="R29" s="72">
        <f>IF(RES_hh_fech!R29=0,0,RES_hh_fech!R29/RES_summary!R$19)</f>
        <v>15.099004251888569</v>
      </c>
      <c r="S29" s="72">
        <f>IF(RES_hh_fech!S29=0,0,RES_hh_fech!S29/RES_summary!S$19)</f>
        <v>16.215395373158117</v>
      </c>
      <c r="T29" s="72">
        <f>IF(RES_hh_fech!T29=0,0,RES_hh_fech!T29/RES_summary!T$19)</f>
        <v>16.707927514648841</v>
      </c>
      <c r="U29" s="72">
        <f>IF(RES_hh_fech!U29=0,0,RES_hh_fech!U29/RES_summary!U$19)</f>
        <v>17.371296449558773</v>
      </c>
      <c r="V29" s="72">
        <f>IF(RES_hh_fech!V29=0,0,RES_hh_fech!V29/RES_summary!V$19)</f>
        <v>20.088349819637319</v>
      </c>
      <c r="W29" s="72">
        <f>IF(RES_hh_fech!W29=0,0,RES_hh_fech!W29/RES_summary!W$19)</f>
        <v>18.64296159271013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24.163305263181172</v>
      </c>
      <c r="C30" s="72">
        <f>IF(RES_hh_fech!C30=0,0,RES_hh_fech!C30/RES_summary!C$19)</f>
        <v>26.348546915492637</v>
      </c>
      <c r="D30" s="72">
        <f>IF(RES_hh_fech!D30=0,0,RES_hh_fech!D30/RES_summary!D$19)</f>
        <v>28.444895913230095</v>
      </c>
      <c r="E30" s="72">
        <f>IF(RES_hh_fech!E30=0,0,RES_hh_fech!E30/RES_summary!E$19)</f>
        <v>26.493772832303335</v>
      </c>
      <c r="F30" s="72">
        <f>IF(RES_hh_fech!F30=0,0,RES_hh_fech!F30/RES_summary!F$19)</f>
        <v>26.99558654354577</v>
      </c>
      <c r="G30" s="72">
        <f>IF(RES_hh_fech!G30=0,0,RES_hh_fech!G30/RES_summary!G$19)</f>
        <v>27.310017517086123</v>
      </c>
      <c r="H30" s="72">
        <f>IF(RES_hh_fech!H30=0,0,RES_hh_fech!H30/RES_summary!H$19)</f>
        <v>25.429237727490229</v>
      </c>
      <c r="I30" s="72">
        <f>IF(RES_hh_fech!I30=0,0,RES_hh_fech!I30/RES_summary!I$19)</f>
        <v>25.306260865261734</v>
      </c>
      <c r="J30" s="72">
        <f>IF(RES_hh_fech!J30=0,0,RES_hh_fech!J30/RES_summary!J$19)</f>
        <v>23.265532919456632</v>
      </c>
      <c r="K30" s="72">
        <f>IF(RES_hh_fech!K30=0,0,RES_hh_fech!K30/RES_summary!K$19)</f>
        <v>22.491569064477662</v>
      </c>
      <c r="L30" s="72">
        <f>IF(RES_hh_fech!L30=0,0,RES_hh_fech!L30/RES_summary!L$19)</f>
        <v>26.874206961189078</v>
      </c>
      <c r="M30" s="72">
        <f>IF(RES_hh_fech!M30=0,0,RES_hh_fech!M30/RES_summary!M$19)</f>
        <v>20.938013166499033</v>
      </c>
      <c r="N30" s="72">
        <f>IF(RES_hh_fech!N30=0,0,RES_hh_fech!N30/RES_summary!N$19)</f>
        <v>17.765240263935457</v>
      </c>
      <c r="O30" s="72">
        <f>IF(RES_hh_fech!O30=0,0,RES_hh_fech!O30/RES_summary!O$19)</f>
        <v>14.655763549659742</v>
      </c>
      <c r="P30" s="72">
        <f>IF(RES_hh_fech!P30=0,0,RES_hh_fech!P30/RES_summary!P$19)</f>
        <v>14.342697741162427</v>
      </c>
      <c r="Q30" s="72">
        <f>IF(RES_hh_fech!Q30=0,0,RES_hh_fech!Q30/RES_summary!Q$19)</f>
        <v>14.582140856551687</v>
      </c>
      <c r="R30" s="72">
        <f>IF(RES_hh_fech!R30=0,0,RES_hh_fech!R30/RES_summary!R$19)</f>
        <v>15.351857421661419</v>
      </c>
      <c r="S30" s="72">
        <f>IF(RES_hh_fech!S30=0,0,RES_hh_fech!S30/RES_summary!S$19)</f>
        <v>15.316737092201125</v>
      </c>
      <c r="T30" s="72">
        <f>IF(RES_hh_fech!T30=0,0,RES_hh_fech!T30/RES_summary!T$19)</f>
        <v>17.639240292249745</v>
      </c>
      <c r="U30" s="72">
        <f>IF(RES_hh_fech!U30=0,0,RES_hh_fech!U30/RES_summary!U$19)</f>
        <v>18.234938647939376</v>
      </c>
      <c r="V30" s="72">
        <f>IF(RES_hh_fech!V30=0,0,RES_hh_fech!V30/RES_summary!V$19)</f>
        <v>19.425116008012559</v>
      </c>
      <c r="W30" s="72">
        <f>IF(RES_hh_fech!W30=0,0,RES_hh_fech!W30/RES_summary!W$19)</f>
        <v>19.882607827210087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26.929195505971485</v>
      </c>
      <c r="C31" s="72">
        <f>IF(RES_hh_fech!C31=0,0,RES_hh_fech!C31/RES_summary!C$19)</f>
        <v>27.729341633208499</v>
      </c>
      <c r="D31" s="72">
        <f>IF(RES_hh_fech!D31=0,0,RES_hh_fech!D31/RES_summary!D$19)</f>
        <v>28.199658943368306</v>
      </c>
      <c r="E31" s="72">
        <f>IF(RES_hh_fech!E31=0,0,RES_hh_fech!E31/RES_summary!E$19)</f>
        <v>27.134877636761654</v>
      </c>
      <c r="F31" s="72">
        <f>IF(RES_hh_fech!F31=0,0,RES_hh_fech!F31/RES_summary!F$19)</f>
        <v>25.777824430074304</v>
      </c>
      <c r="G31" s="72">
        <f>IF(RES_hh_fech!G31=0,0,RES_hh_fech!G31/RES_summary!G$19)</f>
        <v>26.054478961582095</v>
      </c>
      <c r="H31" s="72">
        <f>IF(RES_hh_fech!H31=0,0,RES_hh_fech!H31/RES_summary!H$19)</f>
        <v>25.077053088992443</v>
      </c>
      <c r="I31" s="72">
        <f>IF(RES_hh_fech!I31=0,0,RES_hh_fech!I31/RES_summary!I$19)</f>
        <v>23.552034917872248</v>
      </c>
      <c r="J31" s="72">
        <f>IF(RES_hh_fech!J31=0,0,RES_hh_fech!J31/RES_summary!J$19)</f>
        <v>27.804218794648364</v>
      </c>
      <c r="K31" s="72">
        <f>IF(RES_hh_fech!K31=0,0,RES_hh_fech!K31/RES_summary!K$19)</f>
        <v>28.355794348609123</v>
      </c>
      <c r="L31" s="72">
        <f>IF(RES_hh_fech!L31=0,0,RES_hh_fech!L31/RES_summary!L$19)</f>
        <v>19.605339351333647</v>
      </c>
      <c r="M31" s="72">
        <f>IF(RES_hh_fech!M31=0,0,RES_hh_fech!M31/RES_summary!M$19)</f>
        <v>18.94661934669924</v>
      </c>
      <c r="N31" s="72">
        <f>IF(RES_hh_fech!N31=0,0,RES_hh_fech!N31/RES_summary!N$19)</f>
        <v>17.75887448952264</v>
      </c>
      <c r="O31" s="72">
        <f>IF(RES_hh_fech!O31=0,0,RES_hh_fech!O31/RES_summary!O$19)</f>
        <v>16.659554759942313</v>
      </c>
      <c r="P31" s="72">
        <f>IF(RES_hh_fech!P31=0,0,RES_hh_fech!P31/RES_summary!P$19)</f>
        <v>15.932327786499245</v>
      </c>
      <c r="Q31" s="72">
        <f>IF(RES_hh_fech!Q31=0,0,RES_hh_fech!Q31/RES_summary!Q$19)</f>
        <v>15.718638683848299</v>
      </c>
      <c r="R31" s="72">
        <f>IF(RES_hh_fech!R31=0,0,RES_hh_fech!R31/RES_summary!R$19)</f>
        <v>16.139669178957831</v>
      </c>
      <c r="S31" s="72">
        <f>IF(RES_hh_fech!S31=0,0,RES_hh_fech!S31/RES_summary!S$19)</f>
        <v>16.417981098122102</v>
      </c>
      <c r="T31" s="72">
        <f>IF(RES_hh_fech!T31=0,0,RES_hh_fech!T31/RES_summary!T$19)</f>
        <v>17.279445059821338</v>
      </c>
      <c r="U31" s="72">
        <f>IF(RES_hh_fech!U31=0,0,RES_hh_fech!U31/RES_summary!U$19)</f>
        <v>18.01826884907311</v>
      </c>
      <c r="V31" s="72">
        <f>IF(RES_hh_fech!V31=0,0,RES_hh_fech!V31/RES_summary!V$19)</f>
        <v>19.4173165708062</v>
      </c>
      <c r="W31" s="72">
        <f>IF(RES_hh_fech!W31=0,0,RES_hh_fech!W31/RES_summary!W$19)</f>
        <v>20.113727459361044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18.860047719300219</v>
      </c>
      <c r="C32" s="77">
        <f>IF(RES_hh_fech!C32=0,0,RES_hh_fech!C32/RES_summary!C$19)</f>
        <v>20.360769843194443</v>
      </c>
      <c r="D32" s="77">
        <f>IF(RES_hh_fech!D32=0,0,RES_hh_fech!D32/RES_summary!D$19)</f>
        <v>21.835817972417605</v>
      </c>
      <c r="E32" s="77">
        <f>IF(RES_hh_fech!E32=0,0,RES_hh_fech!E32/RES_summary!E$19)</f>
        <v>19.457919403804201</v>
      </c>
      <c r="F32" s="77">
        <f>IF(RES_hh_fech!F32=0,0,RES_hh_fech!F32/RES_summary!F$19)</f>
        <v>19.887064070414151</v>
      </c>
      <c r="G32" s="77">
        <f>IF(RES_hh_fech!G32=0,0,RES_hh_fech!G32/RES_summary!G$19)</f>
        <v>21.002848073618498</v>
      </c>
      <c r="H32" s="77">
        <f>IF(RES_hh_fech!H32=0,0,RES_hh_fech!H32/RES_summary!H$19)</f>
        <v>19.584820128601926</v>
      </c>
      <c r="I32" s="77">
        <f>IF(RES_hh_fech!I32=0,0,RES_hh_fech!I32/RES_summary!I$19)</f>
        <v>20.556591961330724</v>
      </c>
      <c r="J32" s="77">
        <f>IF(RES_hh_fech!J32=0,0,RES_hh_fech!J32/RES_summary!J$19)</f>
        <v>16.9948226737969</v>
      </c>
      <c r="K32" s="77">
        <f>IF(RES_hh_fech!K32=0,0,RES_hh_fech!K32/RES_summary!K$19)</f>
        <v>16.517625285099982</v>
      </c>
      <c r="L32" s="77">
        <f>IF(RES_hh_fech!L32=0,0,RES_hh_fech!L32/RES_summary!L$19)</f>
        <v>20.759009252664288</v>
      </c>
      <c r="M32" s="77">
        <f>IF(RES_hh_fech!M32=0,0,RES_hh_fech!M32/RES_summary!M$19)</f>
        <v>16.489592920365173</v>
      </c>
      <c r="N32" s="77">
        <f>IF(RES_hh_fech!N32=0,0,RES_hh_fech!N32/RES_summary!N$19)</f>
        <v>12.903924832817649</v>
      </c>
      <c r="O32" s="77">
        <f>IF(RES_hh_fech!O32=0,0,RES_hh_fech!O32/RES_summary!O$19)</f>
        <v>10.167924617018796</v>
      </c>
      <c r="P32" s="77">
        <f>IF(RES_hh_fech!P32=0,0,RES_hh_fech!P32/RES_summary!P$19)</f>
        <v>8.965188438441233</v>
      </c>
      <c r="Q32" s="77">
        <f>IF(RES_hh_fech!Q32=0,0,RES_hh_fech!Q32/RES_summary!Q$19)</f>
        <v>8.874309992318441</v>
      </c>
      <c r="R32" s="77">
        <f>IF(RES_hh_fech!R32=0,0,RES_hh_fech!R32/RES_summary!R$19)</f>
        <v>12.50427894192077</v>
      </c>
      <c r="S32" s="77">
        <f>IF(RES_hh_fech!S32=0,0,RES_hh_fech!S32/RES_summary!S$19)</f>
        <v>10.847576755304175</v>
      </c>
      <c r="T32" s="77">
        <f>IF(RES_hh_fech!T32=0,0,RES_hh_fech!T32/RES_summary!T$19)</f>
        <v>12.982206404493191</v>
      </c>
      <c r="U32" s="77">
        <f>IF(RES_hh_fech!U32=0,0,RES_hh_fech!U32/RES_summary!U$19)</f>
        <v>12.820999510261025</v>
      </c>
      <c r="V32" s="77">
        <f>IF(RES_hh_fech!V32=0,0,RES_hh_fech!V32/RES_summary!V$19)</f>
        <v>13.669627407623949</v>
      </c>
      <c r="W32" s="77">
        <f>IF(RES_hh_fech!W32=0,0,RES_hh_fech!W32/RES_summary!W$19)</f>
        <v>14.766870781517811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37.990460205424036</v>
      </c>
      <c r="C3" s="65">
        <f>IF(RES_hh_tesh!C3=0,0,RES_hh_tesh!C3/RES_summary!C$19)</f>
        <v>38.588657459462141</v>
      </c>
      <c r="D3" s="65">
        <f>IF(RES_hh_tesh!D3=0,0,RES_hh_tesh!D3/RES_summary!D$19)</f>
        <v>39.785947789189194</v>
      </c>
      <c r="E3" s="65">
        <f>IF(RES_hh_tesh!E3=0,0,RES_hh_tesh!E3/RES_summary!E$19)</f>
        <v>42.429545385451959</v>
      </c>
      <c r="F3" s="65">
        <f>IF(RES_hh_tesh!F3=0,0,RES_hh_tesh!F3/RES_summary!F$19)</f>
        <v>43.377154792648248</v>
      </c>
      <c r="G3" s="65">
        <f>IF(RES_hh_tesh!G3=0,0,RES_hh_tesh!G3/RES_summary!G$19)</f>
        <v>44.17538230438192</v>
      </c>
      <c r="H3" s="65">
        <f>IF(RES_hh_tesh!H3=0,0,RES_hh_tesh!H3/RES_summary!H$19)</f>
        <v>43.666914196049362</v>
      </c>
      <c r="I3" s="65">
        <f>IF(RES_hh_tesh!I3=0,0,RES_hh_tesh!I3/RES_summary!I$19)</f>
        <v>44.460831403743349</v>
      </c>
      <c r="J3" s="65">
        <f>IF(RES_hh_tesh!J3=0,0,RES_hh_tesh!J3/RES_summary!J$19)</f>
        <v>43.440216728507899</v>
      </c>
      <c r="K3" s="65">
        <f>IF(RES_hh_tesh!K3=0,0,RES_hh_tesh!K3/RES_summary!K$19)</f>
        <v>46.897683463736492</v>
      </c>
      <c r="L3" s="65">
        <f>IF(RES_hh_tesh!L3=0,0,RES_hh_tesh!L3/RES_summary!L$19)</f>
        <v>41.813666515630992</v>
      </c>
      <c r="M3" s="65">
        <f>IF(RES_hh_tesh!M3=0,0,RES_hh_tesh!M3/RES_summary!M$19)</f>
        <v>38.559576796541215</v>
      </c>
      <c r="N3" s="65">
        <f>IF(RES_hh_tesh!N3=0,0,RES_hh_tesh!N3/RES_summary!N$19)</f>
        <v>38.259304490227699</v>
      </c>
      <c r="O3" s="65">
        <f>IF(RES_hh_tesh!O3=0,0,RES_hh_tesh!O3/RES_summary!O$19)</f>
        <v>39.662836931405273</v>
      </c>
      <c r="P3" s="65">
        <f>IF(RES_hh_tesh!P3=0,0,RES_hh_tesh!P3/RES_summary!P$19)</f>
        <v>39.019462041457203</v>
      </c>
      <c r="Q3" s="65">
        <f>IF(RES_hh_tesh!Q3=0,0,RES_hh_tesh!Q3/RES_summary!Q$19)</f>
        <v>38.447020438215212</v>
      </c>
      <c r="R3" s="65">
        <f>IF(RES_hh_tesh!R3=0,0,RES_hh_tesh!R3/RES_summary!R$19)</f>
        <v>39.645156665261709</v>
      </c>
      <c r="S3" s="65">
        <f>IF(RES_hh_tesh!S3=0,0,RES_hh_tesh!S3/RES_summary!S$19)</f>
        <v>39.620539160966942</v>
      </c>
      <c r="T3" s="65">
        <f>IF(RES_hh_tesh!T3=0,0,RES_hh_tesh!T3/RES_summary!T$19)</f>
        <v>41.100205032001327</v>
      </c>
      <c r="U3" s="65">
        <f>IF(RES_hh_tesh!U3=0,0,RES_hh_tesh!U3/RES_summary!U$19)</f>
        <v>41.655726768355123</v>
      </c>
      <c r="V3" s="65">
        <f>IF(RES_hh_tesh!V3=0,0,RES_hh_tesh!V3/RES_summary!V$19)</f>
        <v>44.333395051885766</v>
      </c>
      <c r="W3" s="65">
        <f>IF(RES_hh_tesh!W3=0,0,RES_hh_tesh!W3/RES_summary!W$19)</f>
        <v>44.818842993506557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14.921180251090396</v>
      </c>
      <c r="C4" s="69">
        <f>IF(RES_hh_tesh!C4=0,0,RES_hh_tesh!C4/RES_summary!C$19)</f>
        <v>15.160199622253545</v>
      </c>
      <c r="D4" s="69">
        <f>IF(RES_hh_tesh!D4=0,0,RES_hh_tesh!D4/RES_summary!D$19)</f>
        <v>15.935214706159506</v>
      </c>
      <c r="E4" s="69">
        <f>IF(RES_hh_tesh!E4=0,0,RES_hh_tesh!E4/RES_summary!E$19)</f>
        <v>18.032350518462305</v>
      </c>
      <c r="F4" s="69">
        <f>IF(RES_hh_tesh!F4=0,0,RES_hh_tesh!F4/RES_summary!F$19)</f>
        <v>19.267295021080628</v>
      </c>
      <c r="G4" s="69">
        <f>IF(RES_hh_tesh!G4=0,0,RES_hh_tesh!G4/RES_summary!G$19)</f>
        <v>19.87236468034747</v>
      </c>
      <c r="H4" s="69">
        <f>IF(RES_hh_tesh!H4=0,0,RES_hh_tesh!H4/RES_summary!H$19)</f>
        <v>19.640419419491195</v>
      </c>
      <c r="I4" s="69">
        <f>IF(RES_hh_tesh!I4=0,0,RES_hh_tesh!I4/RES_summary!I$19)</f>
        <v>20.945221042903242</v>
      </c>
      <c r="J4" s="69">
        <f>IF(RES_hh_tesh!J4=0,0,RES_hh_tesh!J4/RES_summary!J$19)</f>
        <v>20.772120104573176</v>
      </c>
      <c r="K4" s="69">
        <f>IF(RES_hh_tesh!K4=0,0,RES_hh_tesh!K4/RES_summary!K$19)</f>
        <v>23.873356112246821</v>
      </c>
      <c r="L4" s="69">
        <f>IF(RES_hh_tesh!L4=0,0,RES_hh_tesh!L4/RES_summary!L$19)</f>
        <v>17.092354238871852</v>
      </c>
      <c r="M4" s="69">
        <f>IF(RES_hh_tesh!M4=0,0,RES_hh_tesh!M4/RES_summary!M$19)</f>
        <v>16.956060920584356</v>
      </c>
      <c r="N4" s="69">
        <f>IF(RES_hh_tesh!N4=0,0,RES_hh_tesh!N4/RES_summary!N$19)</f>
        <v>18.894155937692794</v>
      </c>
      <c r="O4" s="69">
        <f>IF(RES_hh_tesh!O4=0,0,RES_hh_tesh!O4/RES_summary!O$19)</f>
        <v>21.572796092185261</v>
      </c>
      <c r="P4" s="69">
        <f>IF(RES_hh_tesh!P4=0,0,RES_hh_tesh!P4/RES_summary!P$19)</f>
        <v>22.08082868595433</v>
      </c>
      <c r="Q4" s="69">
        <f>IF(RES_hh_tesh!Q4=0,0,RES_hh_tesh!Q4/RES_summary!Q$19)</f>
        <v>21.807188693646193</v>
      </c>
      <c r="R4" s="69">
        <f>IF(RES_hh_tesh!R4=0,0,RES_hh_tesh!R4/RES_summary!R$19)</f>
        <v>21.509644713636042</v>
      </c>
      <c r="S4" s="69">
        <f>IF(RES_hh_tesh!S4=0,0,RES_hh_tesh!S4/RES_summary!S$19)</f>
        <v>21.545711462606768</v>
      </c>
      <c r="T4" s="69">
        <f>IF(RES_hh_tesh!T4=0,0,RES_hh_tesh!T4/RES_summary!T$19)</f>
        <v>21.741255549405572</v>
      </c>
      <c r="U4" s="69">
        <f>IF(RES_hh_tesh!U4=0,0,RES_hh_tesh!U4/RES_summary!U$19)</f>
        <v>22.017669242857117</v>
      </c>
      <c r="V4" s="69">
        <f>IF(RES_hh_tesh!V4=0,0,RES_hh_tesh!V4/RES_summary!V$19)</f>
        <v>22.928367272865493</v>
      </c>
      <c r="W4" s="69">
        <f>IF(RES_hh_tesh!W4=0,0,RES_hh_tesh!W4/RES_summary!W$19)</f>
        <v>23.262962925213102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14.247934088970982</v>
      </c>
      <c r="C6" s="72">
        <f>IF(RES_hh_tesh!C6=0,0,RES_hh_tesh!C6/RES_summary!C$19)</f>
        <v>13.791520540263495</v>
      </c>
      <c r="D6" s="72">
        <f>IF(RES_hh_tesh!D6=0,0,RES_hh_tesh!D6/RES_summary!D$19)</f>
        <v>13.577171399558045</v>
      </c>
      <c r="E6" s="72">
        <f>IF(RES_hh_tesh!E6=0,0,RES_hh_tesh!E6/RES_summary!E$19)</f>
        <v>21.920970266775875</v>
      </c>
      <c r="F6" s="72">
        <f>IF(RES_hh_tesh!F6=0,0,RES_hh_tesh!F6/RES_summary!F$19)</f>
        <v>21.921277159294746</v>
      </c>
      <c r="G6" s="72">
        <f>IF(RES_hh_tesh!G6=0,0,RES_hh_tesh!G6/RES_summary!G$19)</f>
        <v>19.132069061977386</v>
      </c>
      <c r="H6" s="72">
        <f>IF(RES_hh_tesh!H6=0,0,RES_hh_tesh!H6/RES_summary!H$19)</f>
        <v>18.966588838879776</v>
      </c>
      <c r="I6" s="72">
        <f>IF(RES_hh_tesh!I6=0,0,RES_hh_tesh!I6/RES_summary!I$19)</f>
        <v>19.596499191200298</v>
      </c>
      <c r="J6" s="72">
        <f>IF(RES_hh_tesh!J6=0,0,RES_hh_tesh!J6/RES_summary!J$19)</f>
        <v>15.428987837928098</v>
      </c>
      <c r="K6" s="72">
        <f>IF(RES_hh_tesh!K6=0,0,RES_hh_tesh!K6/RES_summary!K$19)</f>
        <v>7.0085523720687082</v>
      </c>
      <c r="L6" s="72">
        <f>IF(RES_hh_tesh!L6=0,0,RES_hh_tesh!L6/RES_summary!L$19)</f>
        <v>23.941171407120059</v>
      </c>
      <c r="M6" s="72">
        <f>IF(RES_hh_tesh!M6=0,0,RES_hh_tesh!M6/RES_summary!M$19)</f>
        <v>19.388737981141947</v>
      </c>
      <c r="N6" s="72">
        <f>IF(RES_hh_tesh!N6=0,0,RES_hh_tesh!N6/RES_summary!N$19)</f>
        <v>19.494467515168015</v>
      </c>
      <c r="O6" s="72">
        <f>IF(RES_hh_tesh!O6=0,0,RES_hh_tesh!O6/RES_summary!O$19)</f>
        <v>21.238037229131177</v>
      </c>
      <c r="P6" s="72">
        <f>IF(RES_hh_tesh!P6=0,0,RES_hh_tesh!P6/RES_summary!P$19)</f>
        <v>21.090261036316797</v>
      </c>
      <c r="Q6" s="72">
        <f>IF(RES_hh_tesh!Q6=0,0,RES_hh_tesh!Q6/RES_summary!Q$19)</f>
        <v>20.721329577999473</v>
      </c>
      <c r="R6" s="72">
        <f>IF(RES_hh_tesh!R6=0,0,RES_hh_tesh!R6/RES_summary!R$19)</f>
        <v>21.042993398822052</v>
      </c>
      <c r="S6" s="72">
        <f>IF(RES_hh_tesh!S6=0,0,RES_hh_tesh!S6/RES_summary!S$19)</f>
        <v>21.540788128102438</v>
      </c>
      <c r="T6" s="72">
        <f>IF(RES_hh_tesh!T6=0,0,RES_hh_tesh!T6/RES_summary!T$19)</f>
        <v>20.990250617832292</v>
      </c>
      <c r="U6" s="72">
        <f>IF(RES_hh_tesh!U6=0,0,RES_hh_tesh!U6/RES_summary!U$19)</f>
        <v>21.762089590935023</v>
      </c>
      <c r="V6" s="72">
        <f>IF(RES_hh_tesh!V6=0,0,RES_hh_tesh!V6/RES_summary!V$19)</f>
        <v>23.938631565133644</v>
      </c>
      <c r="W6" s="72">
        <f>IF(RES_hh_tesh!W6=0,0,RES_hh_tesh!W6/RES_summary!W$19)</f>
        <v>21.597181573669893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12.805309926962927</v>
      </c>
      <c r="C7" s="72">
        <f>IF(RES_hh_tesh!C7=0,0,RES_hh_tesh!C7/RES_summary!C$19)</f>
        <v>16.682440115443733</v>
      </c>
      <c r="D7" s="72">
        <f>IF(RES_hh_tesh!D7=0,0,RES_hh_tesh!D7/RES_summary!D$19)</f>
        <v>17.60323806049151</v>
      </c>
      <c r="E7" s="72">
        <f>IF(RES_hh_tesh!E7=0,0,RES_hh_tesh!E7/RES_summary!E$19)</f>
        <v>15.961665680538868</v>
      </c>
      <c r="F7" s="72">
        <f>IF(RES_hh_tesh!F7=0,0,RES_hh_tesh!F7/RES_summary!F$19)</f>
        <v>16.685515325747165</v>
      </c>
      <c r="G7" s="72">
        <f>IF(RES_hh_tesh!G7=0,0,RES_hh_tesh!G7/RES_summary!G$19)</f>
        <v>18.666443373972424</v>
      </c>
      <c r="H7" s="72">
        <f>IF(RES_hh_tesh!H7=0,0,RES_hh_tesh!H7/RES_summary!H$19)</f>
        <v>17.947365733432328</v>
      </c>
      <c r="I7" s="72">
        <f>IF(RES_hh_tesh!I7=0,0,RES_hh_tesh!I7/RES_summary!I$19)</f>
        <v>20.023263965178565</v>
      </c>
      <c r="J7" s="72">
        <f>IF(RES_hh_tesh!J7=0,0,RES_hh_tesh!J7/RES_summary!J$19)</f>
        <v>20.506634784789949</v>
      </c>
      <c r="K7" s="72">
        <f>IF(RES_hh_tesh!K7=0,0,RES_hh_tesh!K7/RES_summary!K$19)</f>
        <v>20.896967543445967</v>
      </c>
      <c r="L7" s="72">
        <f>IF(RES_hh_tesh!L7=0,0,RES_hh_tesh!L7/RES_summary!L$19)</f>
        <v>18.291475868063742</v>
      </c>
      <c r="M7" s="72">
        <f>IF(RES_hh_tesh!M7=0,0,RES_hh_tesh!M7/RES_summary!M$19)</f>
        <v>21.411965911128782</v>
      </c>
      <c r="N7" s="72">
        <f>IF(RES_hh_tesh!N7=0,0,RES_hh_tesh!N7/RES_summary!N$19)</f>
        <v>17.653055242413828</v>
      </c>
      <c r="O7" s="72">
        <f>IF(RES_hh_tesh!O7=0,0,RES_hh_tesh!O7/RES_summary!O$19)</f>
        <v>19.832911961875205</v>
      </c>
      <c r="P7" s="72">
        <f>IF(RES_hh_tesh!P7=0,0,RES_hh_tesh!P7/RES_summary!P$19)</f>
        <v>21.22790198539187</v>
      </c>
      <c r="Q7" s="72">
        <f>IF(RES_hh_tesh!Q7=0,0,RES_hh_tesh!Q7/RES_summary!Q$19)</f>
        <v>21.13127407737926</v>
      </c>
      <c r="R7" s="72">
        <f>IF(RES_hh_tesh!R7=0,0,RES_hh_tesh!R7/RES_summary!R$19)</f>
        <v>21.871596558366132</v>
      </c>
      <c r="S7" s="72">
        <f>IF(RES_hh_tesh!S7=0,0,RES_hh_tesh!S7/RES_summary!S$19)</f>
        <v>19.615479595643652</v>
      </c>
      <c r="T7" s="72">
        <f>IF(RES_hh_tesh!T7=0,0,RES_hh_tesh!T7/RES_summary!T$19)</f>
        <v>23.111305136231305</v>
      </c>
      <c r="U7" s="72">
        <f>IF(RES_hh_tesh!U7=0,0,RES_hh_tesh!U7/RES_summary!U$19)</f>
        <v>20.623893893667674</v>
      </c>
      <c r="V7" s="72">
        <f>IF(RES_hh_tesh!V7=0,0,RES_hh_tesh!V7/RES_summary!V$19)</f>
        <v>23.132014917125556</v>
      </c>
      <c r="W7" s="72">
        <f>IF(RES_hh_tesh!W7=0,0,RES_hh_tesh!W7/RES_summary!W$19)</f>
        <v>22.7759050004885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13.58796784026103</v>
      </c>
      <c r="C8" s="72">
        <f>IF(RES_hh_tesh!C8=0,0,RES_hh_tesh!C8/RES_summary!C$19)</f>
        <v>14.733690445549236</v>
      </c>
      <c r="D8" s="72">
        <f>IF(RES_hh_tesh!D8=0,0,RES_hh_tesh!D8/RES_summary!D$19)</f>
        <v>16.239140678170909</v>
      </c>
      <c r="E8" s="72">
        <f>IF(RES_hh_tesh!E8=0,0,RES_hh_tesh!E8/RES_summary!E$19)</f>
        <v>17.271850469655746</v>
      </c>
      <c r="F8" s="72">
        <f>IF(RES_hh_tesh!F8=0,0,RES_hh_tesh!F8/RES_summary!F$19)</f>
        <v>18.962413052912261</v>
      </c>
      <c r="G8" s="72">
        <f>IF(RES_hh_tesh!G8=0,0,RES_hh_tesh!G8/RES_summary!G$19)</f>
        <v>19.894119744838349</v>
      </c>
      <c r="H8" s="72">
        <f>IF(RES_hh_tesh!H8=0,0,RES_hh_tesh!H8/RES_summary!H$19)</f>
        <v>19.190092221211167</v>
      </c>
      <c r="I8" s="72">
        <f>IF(RES_hh_tesh!I8=0,0,RES_hh_tesh!I8/RES_summary!I$19)</f>
        <v>20.279599405863785</v>
      </c>
      <c r="J8" s="72">
        <f>IF(RES_hh_tesh!J8=0,0,RES_hh_tesh!J8/RES_summary!J$19)</f>
        <v>19.736962812821982</v>
      </c>
      <c r="K8" s="72">
        <f>IF(RES_hh_tesh!K8=0,0,RES_hh_tesh!K8/RES_summary!K$19)</f>
        <v>22.237066297880453</v>
      </c>
      <c r="L8" s="72">
        <f>IF(RES_hh_tesh!L8=0,0,RES_hh_tesh!L8/RES_summary!L$19)</f>
        <v>18.558530354134984</v>
      </c>
      <c r="M8" s="72">
        <f>IF(RES_hh_tesh!M8=0,0,RES_hh_tesh!M8/RES_summary!M$19)</f>
        <v>16.881534900146381</v>
      </c>
      <c r="N8" s="72">
        <f>IF(RES_hh_tesh!N8=0,0,RES_hh_tesh!N8/RES_summary!N$19)</f>
        <v>18.90885017322903</v>
      </c>
      <c r="O8" s="72">
        <f>IF(RES_hh_tesh!O8=0,0,RES_hh_tesh!O8/RES_summary!O$19)</f>
        <v>20.256358556697705</v>
      </c>
      <c r="P8" s="72">
        <f>IF(RES_hh_tesh!P8=0,0,RES_hh_tesh!P8/RES_summary!P$19)</f>
        <v>22.030856154152268</v>
      </c>
      <c r="Q8" s="72">
        <f>IF(RES_hh_tesh!Q8=0,0,RES_hh_tesh!Q8/RES_summary!Q$19)</f>
        <v>22.499171518728385</v>
      </c>
      <c r="R8" s="72">
        <f>IF(RES_hh_tesh!R8=0,0,RES_hh_tesh!R8/RES_summary!R$19)</f>
        <v>20.296450948068603</v>
      </c>
      <c r="S8" s="72">
        <f>IF(RES_hh_tesh!S8=0,0,RES_hh_tesh!S8/RES_summary!S$19)</f>
        <v>20.824198520554656</v>
      </c>
      <c r="T8" s="72">
        <f>IF(RES_hh_tesh!T8=0,0,RES_hh_tesh!T8/RES_summary!T$19)</f>
        <v>21.753828879094602</v>
      </c>
      <c r="U8" s="72">
        <f>IF(RES_hh_tesh!U8=0,0,RES_hh_tesh!U8/RES_summary!U$19)</f>
        <v>22.297052865570191</v>
      </c>
      <c r="V8" s="72">
        <f>IF(RES_hh_tesh!V8=0,0,RES_hh_tesh!V8/RES_summary!V$19)</f>
        <v>22.694452968583946</v>
      </c>
      <c r="W8" s="72">
        <f>IF(RES_hh_tesh!W8=0,0,RES_hh_tesh!W8/RES_summary!W$19)</f>
        <v>22.713932129767446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15.090511311332868</v>
      </c>
      <c r="C9" s="72">
        <f>IF(RES_hh_tesh!C9=0,0,RES_hh_tesh!C9/RES_summary!C$19)</f>
        <v>15.253865479947509</v>
      </c>
      <c r="D9" s="72">
        <f>IF(RES_hh_tesh!D9=0,0,RES_hh_tesh!D9/RES_summary!D$19)</f>
        <v>15.974938703591802</v>
      </c>
      <c r="E9" s="72">
        <f>IF(RES_hh_tesh!E9=0,0,RES_hh_tesh!E9/RES_summary!E$19)</f>
        <v>17.246453061012154</v>
      </c>
      <c r="F9" s="72">
        <f>IF(RES_hh_tesh!F9=0,0,RES_hh_tesh!F9/RES_summary!F$19)</f>
        <v>18.726728347412266</v>
      </c>
      <c r="G9" s="72">
        <f>IF(RES_hh_tesh!G9=0,0,RES_hh_tesh!G9/RES_summary!G$19)</f>
        <v>19.613605217368519</v>
      </c>
      <c r="H9" s="72">
        <f>IF(RES_hh_tesh!H9=0,0,RES_hh_tesh!H9/RES_summary!H$19)</f>
        <v>19.900594443187302</v>
      </c>
      <c r="I9" s="72">
        <f>IF(RES_hh_tesh!I9=0,0,RES_hh_tesh!I9/RES_summary!I$19)</f>
        <v>20.977828583803099</v>
      </c>
      <c r="J9" s="72">
        <f>IF(RES_hh_tesh!J9=0,0,RES_hh_tesh!J9/RES_summary!J$19)</f>
        <v>21.490618492080163</v>
      </c>
      <c r="K9" s="72">
        <f>IF(RES_hh_tesh!K9=0,0,RES_hh_tesh!K9/RES_summary!K$19)</f>
        <v>23.915381236764333</v>
      </c>
      <c r="L9" s="72">
        <f>IF(RES_hh_tesh!L9=0,0,RES_hh_tesh!L9/RES_summary!L$19)</f>
        <v>15.697469211682817</v>
      </c>
      <c r="M9" s="72">
        <f>IF(RES_hh_tesh!M9=0,0,RES_hh_tesh!M9/RES_summary!M$19)</f>
        <v>16.647934135991267</v>
      </c>
      <c r="N9" s="72">
        <f>IF(RES_hh_tesh!N9=0,0,RES_hh_tesh!N9/RES_summary!N$19)</f>
        <v>19.087466396340947</v>
      </c>
      <c r="O9" s="72">
        <f>IF(RES_hh_tesh!O9=0,0,RES_hh_tesh!O9/RES_summary!O$19)</f>
        <v>21.387768566021865</v>
      </c>
      <c r="P9" s="72">
        <f>IF(RES_hh_tesh!P9=0,0,RES_hh_tesh!P9/RES_summary!P$19)</f>
        <v>21.329271485825181</v>
      </c>
      <c r="Q9" s="72">
        <f>IF(RES_hh_tesh!Q9=0,0,RES_hh_tesh!Q9/RES_summary!Q$19)</f>
        <v>21.362783188630107</v>
      </c>
      <c r="R9" s="72">
        <f>IF(RES_hh_tesh!R9=0,0,RES_hh_tesh!R9/RES_summary!R$19)</f>
        <v>21.676544837678541</v>
      </c>
      <c r="S9" s="72">
        <f>IF(RES_hh_tesh!S9=0,0,RES_hh_tesh!S9/RES_summary!S$19)</f>
        <v>21.677370093830987</v>
      </c>
      <c r="T9" s="72">
        <f>IF(RES_hh_tesh!T9=0,0,RES_hh_tesh!T9/RES_summary!T$19)</f>
        <v>21.472864333797141</v>
      </c>
      <c r="U9" s="72">
        <f>IF(RES_hh_tesh!U9=0,0,RES_hh_tesh!U9/RES_summary!U$19)</f>
        <v>21.729870102797459</v>
      </c>
      <c r="V9" s="72">
        <f>IF(RES_hh_tesh!V9=0,0,RES_hh_tesh!V9/RES_summary!V$19)</f>
        <v>22.845935868565473</v>
      </c>
      <c r="W9" s="72">
        <f>IF(RES_hh_tesh!W9=0,0,RES_hh_tesh!W9/RES_summary!W$19)</f>
        <v>23.171358020365805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15.978654832526967</v>
      </c>
      <c r="C11" s="72">
        <f>IF(RES_hh_tesh!C11=0,0,RES_hh_tesh!C11/RES_summary!C$19)</f>
        <v>10.516839029845343</v>
      </c>
      <c r="D11" s="72">
        <f>IF(RES_hh_tesh!D11=0,0,RES_hh_tesh!D11/RES_summary!D$19)</f>
        <v>17.126289293137766</v>
      </c>
      <c r="E11" s="72">
        <f>IF(RES_hh_tesh!E11=0,0,RES_hh_tesh!E11/RES_summary!E$19)</f>
        <v>18.53651959566114</v>
      </c>
      <c r="F11" s="72">
        <f>IF(RES_hh_tesh!F11=0,0,RES_hh_tesh!F11/RES_summary!F$19)</f>
        <v>21.736065713787948</v>
      </c>
      <c r="G11" s="72">
        <f>IF(RES_hh_tesh!G11=0,0,RES_hh_tesh!G11/RES_summary!G$19)</f>
        <v>17.078028233728396</v>
      </c>
      <c r="H11" s="72">
        <f>IF(RES_hh_tesh!H11=0,0,RES_hh_tesh!H11/RES_summary!H$19)</f>
        <v>19.897512666468142</v>
      </c>
      <c r="I11" s="72">
        <f>IF(RES_hh_tesh!I11=0,0,RES_hh_tesh!I11/RES_summary!I$19)</f>
        <v>21.082010879311561</v>
      </c>
      <c r="J11" s="72">
        <f>IF(RES_hh_tesh!J11=0,0,RES_hh_tesh!J11/RES_summary!J$19)</f>
        <v>16.181005761058007</v>
      </c>
      <c r="K11" s="72">
        <f>IF(RES_hh_tesh!K11=0,0,RES_hh_tesh!K11/RES_summary!K$19)</f>
        <v>15.51395782881816</v>
      </c>
      <c r="L11" s="72">
        <f>IF(RES_hh_tesh!L11=0,0,RES_hh_tesh!L11/RES_summary!L$19)</f>
        <v>20.651489211066696</v>
      </c>
      <c r="M11" s="72">
        <f>IF(RES_hh_tesh!M11=0,0,RES_hh_tesh!M11/RES_summary!M$19)</f>
        <v>18.213184138607268</v>
      </c>
      <c r="N11" s="72">
        <f>IF(RES_hh_tesh!N11=0,0,RES_hh_tesh!N11/RES_summary!N$19)</f>
        <v>21.797565529973362</v>
      </c>
      <c r="O11" s="72">
        <f>IF(RES_hh_tesh!O11=0,0,RES_hh_tesh!O11/RES_summary!O$19)</f>
        <v>20.808847073572203</v>
      </c>
      <c r="P11" s="72">
        <f>IF(RES_hh_tesh!P11=0,0,RES_hh_tesh!P11/RES_summary!P$19)</f>
        <v>20.992800062939967</v>
      </c>
      <c r="Q11" s="72">
        <f>IF(RES_hh_tesh!Q11=0,0,RES_hh_tesh!Q11/RES_summary!Q$19)</f>
        <v>21.134836449935325</v>
      </c>
      <c r="R11" s="72">
        <f>IF(RES_hh_tesh!R11=0,0,RES_hh_tesh!R11/RES_summary!R$19)</f>
        <v>20.998312420496347</v>
      </c>
      <c r="S11" s="72">
        <f>IF(RES_hh_tesh!S11=0,0,RES_hh_tesh!S11/RES_summary!S$19)</f>
        <v>20.663069167108564</v>
      </c>
      <c r="T11" s="72">
        <f>IF(RES_hh_tesh!T11=0,0,RES_hh_tesh!T11/RES_summary!T$19)</f>
        <v>25.198706057367673</v>
      </c>
      <c r="U11" s="72">
        <f>IF(RES_hh_tesh!U11=0,0,RES_hh_tesh!U11/RES_summary!U$19)</f>
        <v>21.166620886556437</v>
      </c>
      <c r="V11" s="72">
        <f>IF(RES_hh_tesh!V11=0,0,RES_hh_tesh!V11/RES_summary!V$19)</f>
        <v>22.700712840150764</v>
      </c>
      <c r="W11" s="72">
        <f>IF(RES_hh_tesh!W11=0,0,RES_hh_tesh!W11/RES_summary!W$19)</f>
        <v>23.062405069911048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13.027352543773883</v>
      </c>
      <c r="C12" s="72">
        <f>IF(RES_hh_tesh!C12=0,0,RES_hh_tesh!C12/RES_summary!C$19)</f>
        <v>13.004204883237705</v>
      </c>
      <c r="D12" s="72">
        <f>IF(RES_hh_tesh!D12=0,0,RES_hh_tesh!D12/RES_summary!D$19)</f>
        <v>14.649024914892868</v>
      </c>
      <c r="E12" s="72">
        <f>IF(RES_hh_tesh!E12=0,0,RES_hh_tesh!E12/RES_summary!E$19)</f>
        <v>19.600761847960779</v>
      </c>
      <c r="F12" s="72">
        <f>IF(RES_hh_tesh!F12=0,0,RES_hh_tesh!F12/RES_summary!F$19)</f>
        <v>19.709097251690977</v>
      </c>
      <c r="G12" s="72">
        <f>IF(RES_hh_tesh!G12=0,0,RES_hh_tesh!G12/RES_summary!G$19)</f>
        <v>20.389962370213073</v>
      </c>
      <c r="H12" s="72">
        <f>IF(RES_hh_tesh!H12=0,0,RES_hh_tesh!H12/RES_summary!H$19)</f>
        <v>18.396764871821169</v>
      </c>
      <c r="I12" s="72">
        <f>IF(RES_hh_tesh!I12=0,0,RES_hh_tesh!I12/RES_summary!I$19)</f>
        <v>20.44913462300207</v>
      </c>
      <c r="J12" s="72">
        <f>IF(RES_hh_tesh!J12=0,0,RES_hh_tesh!J12/RES_summary!J$19)</f>
        <v>19.166434822347519</v>
      </c>
      <c r="K12" s="72">
        <f>IF(RES_hh_tesh!K12=0,0,RES_hh_tesh!K12/RES_summary!K$19)</f>
        <v>25.588579930482101</v>
      </c>
      <c r="L12" s="72">
        <f>IF(RES_hh_tesh!L12=0,0,RES_hh_tesh!L12/RES_summary!L$19)</f>
        <v>17.871699345043076</v>
      </c>
      <c r="M12" s="72">
        <f>IF(RES_hh_tesh!M12=0,0,RES_hh_tesh!M12/RES_summary!M$19)</f>
        <v>16.177220681693385</v>
      </c>
      <c r="N12" s="72">
        <f>IF(RES_hh_tesh!N12=0,0,RES_hh_tesh!N12/RES_summary!N$19)</f>
        <v>18.386141144415259</v>
      </c>
      <c r="O12" s="72">
        <f>IF(RES_hh_tesh!O12=0,0,RES_hh_tesh!O12/RES_summary!O$19)</f>
        <v>21.909160603020986</v>
      </c>
      <c r="P12" s="72">
        <f>IF(RES_hh_tesh!P12=0,0,RES_hh_tesh!P12/RES_summary!P$19)</f>
        <v>23.101238638705503</v>
      </c>
      <c r="Q12" s="72">
        <f>IF(RES_hh_tesh!Q12=0,0,RES_hh_tesh!Q12/RES_summary!Q$19)</f>
        <v>22.024324142739427</v>
      </c>
      <c r="R12" s="72">
        <f>IF(RES_hh_tesh!R12=0,0,RES_hh_tesh!R12/RES_summary!R$19)</f>
        <v>21.430012127715003</v>
      </c>
      <c r="S12" s="72">
        <f>IF(RES_hh_tesh!S12=0,0,RES_hh_tesh!S12/RES_summary!S$19)</f>
        <v>21.501928016347545</v>
      </c>
      <c r="T12" s="72">
        <f>IF(RES_hh_tesh!T12=0,0,RES_hh_tesh!T12/RES_summary!T$19)</f>
        <v>21.705797113227344</v>
      </c>
      <c r="U12" s="72">
        <f>IF(RES_hh_tesh!U12=0,0,RES_hh_tesh!U12/RES_summary!U$19)</f>
        <v>22.091956714946928</v>
      </c>
      <c r="V12" s="72">
        <f>IF(RES_hh_tesh!V12=0,0,RES_hh_tesh!V12/RES_summary!V$19)</f>
        <v>22.777193300671865</v>
      </c>
      <c r="W12" s="72">
        <f>IF(RES_hh_tesh!W12=0,0,RES_hh_tesh!W12/RES_summary!W$19)</f>
        <v>23.354999784333366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12.663730253323481</v>
      </c>
      <c r="C13" s="74">
        <f>IF(RES_hh_tesh!C13=0,0,RES_hh_tesh!C13/RES_summary!C$19)</f>
        <v>13.862799832068056</v>
      </c>
      <c r="D13" s="74">
        <f>IF(RES_hh_tesh!D13=0,0,RES_hh_tesh!D13/RES_summary!D$19)</f>
        <v>16.56045441732995</v>
      </c>
      <c r="E13" s="74">
        <f>IF(RES_hh_tesh!E13=0,0,RES_hh_tesh!E13/RES_summary!E$19)</f>
        <v>18.349382517611208</v>
      </c>
      <c r="F13" s="74">
        <f>IF(RES_hh_tesh!F13=0,0,RES_hh_tesh!F13/RES_summary!F$19)</f>
        <v>19.352792213545637</v>
      </c>
      <c r="G13" s="74">
        <f>IF(RES_hh_tesh!G13=0,0,RES_hh_tesh!G13/RES_summary!G$19)</f>
        <v>20.224157470152697</v>
      </c>
      <c r="H13" s="74">
        <f>IF(RES_hh_tesh!H13=0,0,RES_hh_tesh!H13/RES_summary!H$19)</f>
        <v>18.966472002834536</v>
      </c>
      <c r="I13" s="74">
        <f>IF(RES_hh_tesh!I13=0,0,RES_hh_tesh!I13/RES_summary!I$19)</f>
        <v>21.92320810999664</v>
      </c>
      <c r="J13" s="74">
        <f>IF(RES_hh_tesh!J13=0,0,RES_hh_tesh!J13/RES_summary!J$19)</f>
        <v>20.603281644561495</v>
      </c>
      <c r="K13" s="74">
        <f>IF(RES_hh_tesh!K13=0,0,RES_hh_tesh!K13/RES_summary!K$19)</f>
        <v>23.474273168497696</v>
      </c>
      <c r="L13" s="74">
        <f>IF(RES_hh_tesh!L13=0,0,RES_hh_tesh!L13/RES_summary!L$19)</f>
        <v>16.920013126979569</v>
      </c>
      <c r="M13" s="74">
        <f>IF(RES_hh_tesh!M13=0,0,RES_hh_tesh!M13/RES_summary!M$19)</f>
        <v>18.848305898799232</v>
      </c>
      <c r="N13" s="74">
        <f>IF(RES_hh_tesh!N13=0,0,RES_hh_tesh!N13/RES_summary!N$19)</f>
        <v>19.761685692186706</v>
      </c>
      <c r="O13" s="74">
        <f>IF(RES_hh_tesh!O13=0,0,RES_hh_tesh!O13/RES_summary!O$19)</f>
        <v>26.27867219013298</v>
      </c>
      <c r="P13" s="74">
        <f>IF(RES_hh_tesh!P13=0,0,RES_hh_tesh!P13/RES_summary!P$19)</f>
        <v>0.88629465954473818</v>
      </c>
      <c r="Q13" s="74">
        <f>IF(RES_hh_tesh!Q13=0,0,RES_hh_tesh!Q13/RES_summary!Q$19)</f>
        <v>2.6837922859939041</v>
      </c>
      <c r="R13" s="74">
        <f>IF(RES_hh_tesh!R13=0,0,RES_hh_tesh!R13/RES_summary!R$19)</f>
        <v>23.767110019439095</v>
      </c>
      <c r="S13" s="74">
        <f>IF(RES_hh_tesh!S13=0,0,RES_hh_tesh!S13/RES_summary!S$19)</f>
        <v>21.018177490328494</v>
      </c>
      <c r="T13" s="74">
        <f>IF(RES_hh_tesh!T13=0,0,RES_hh_tesh!T13/RES_summary!T$19)</f>
        <v>22.497889003162822</v>
      </c>
      <c r="U13" s="74">
        <f>IF(RES_hh_tesh!U13=0,0,RES_hh_tesh!U13/RES_summary!U$19)</f>
        <v>22.091727071626678</v>
      </c>
      <c r="V13" s="74">
        <f>IF(RES_hh_tesh!V13=0,0,RES_hh_tesh!V13/RES_summary!V$19)</f>
        <v>22.745770154256956</v>
      </c>
      <c r="W13" s="74">
        <f>IF(RES_hh_tesh!W13=0,0,RES_hh_tesh!W13/RES_summary!W$19)</f>
        <v>23.783359616691435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0.18375196077434819</v>
      </c>
      <c r="C14" s="76">
        <f>IF(RES_hh_tesh!C14=0,0,RES_hh_tesh!C14/RES_summary!C$19)</f>
        <v>0.18216725271061579</v>
      </c>
      <c r="D14" s="76">
        <f>IF(RES_hh_tesh!D14=0,0,RES_hh_tesh!D14/RES_summary!D$19)</f>
        <v>0.18542608669007765</v>
      </c>
      <c r="E14" s="76">
        <f>IF(RES_hh_tesh!E14=0,0,RES_hh_tesh!E14/RES_summary!E$19)</f>
        <v>0.18253307025576979</v>
      </c>
      <c r="F14" s="76">
        <f>IF(RES_hh_tesh!F14=0,0,RES_hh_tesh!F14/RES_summary!F$19)</f>
        <v>0.1875835941031212</v>
      </c>
      <c r="G14" s="76">
        <f>IF(RES_hh_tesh!G14=0,0,RES_hh_tesh!G14/RES_summary!G$19)</f>
        <v>0.18941593197985104</v>
      </c>
      <c r="H14" s="76">
        <f>IF(RES_hh_tesh!H14=0,0,RES_hh_tesh!H14/RES_summary!H$19)</f>
        <v>0.18835835766230197</v>
      </c>
      <c r="I14" s="76">
        <f>IF(RES_hh_tesh!I14=0,0,RES_hh_tesh!I14/RES_summary!I$19)</f>
        <v>0.2031949195947233</v>
      </c>
      <c r="J14" s="76">
        <f>IF(RES_hh_tesh!J14=0,0,RES_hh_tesh!J14/RES_summary!J$19)</f>
        <v>0.21329831613106939</v>
      </c>
      <c r="K14" s="76">
        <f>IF(RES_hh_tesh!K14=0,0,RES_hh_tesh!K14/RES_summary!K$19)</f>
        <v>0.22488936628304762</v>
      </c>
      <c r="L14" s="76">
        <f>IF(RES_hh_tesh!L14=0,0,RES_hh_tesh!L14/RES_summary!L$19)</f>
        <v>0.13322920635484725</v>
      </c>
      <c r="M14" s="76">
        <f>IF(RES_hh_tesh!M14=0,0,RES_hh_tesh!M14/RES_summary!M$19)</f>
        <v>0.14670837198407272</v>
      </c>
      <c r="N14" s="76">
        <f>IF(RES_hh_tesh!N14=0,0,RES_hh_tesh!N14/RES_summary!N$19)</f>
        <v>0.15368379240374613</v>
      </c>
      <c r="O14" s="76">
        <f>IF(RES_hh_tesh!O14=0,0,RES_hh_tesh!O14/RES_summary!O$19)</f>
        <v>0.16701679826925728</v>
      </c>
      <c r="P14" s="76">
        <f>IF(RES_hh_tesh!P14=0,0,RES_hh_tesh!P14/RES_summary!P$19)</f>
        <v>0.16867076239141376</v>
      </c>
      <c r="Q14" s="76">
        <f>IF(RES_hh_tesh!Q14=0,0,RES_hh_tesh!Q14/RES_summary!Q$19)</f>
        <v>0.16823313376369264</v>
      </c>
      <c r="R14" s="76">
        <f>IF(RES_hh_tesh!R14=0,0,RES_hh_tesh!R14/RES_summary!R$19)</f>
        <v>0.17018456954868713</v>
      </c>
      <c r="S14" s="76">
        <f>IF(RES_hh_tesh!S14=0,0,RES_hh_tesh!S14/RES_summary!S$19)</f>
        <v>0.1678857191449411</v>
      </c>
      <c r="T14" s="76">
        <f>IF(RES_hh_tesh!T14=0,0,RES_hh_tesh!T14/RES_summary!T$19)</f>
        <v>0.16894168943393922</v>
      </c>
      <c r="U14" s="76">
        <f>IF(RES_hh_tesh!U14=0,0,RES_hh_tesh!U14/RES_summary!U$19)</f>
        <v>0.16794799225513585</v>
      </c>
      <c r="V14" s="76">
        <f>IF(RES_hh_tesh!V14=0,0,RES_hh_tesh!V14/RES_summary!V$19)</f>
        <v>0.17841448929461151</v>
      </c>
      <c r="W14" s="76">
        <f>IF(RES_hh_tesh!W14=0,0,RES_hh_tesh!W14/RES_summary!W$19)</f>
        <v>0.17726206254141266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0.35758219195921886</v>
      </c>
      <c r="C15" s="69">
        <f>IF(RES_hh_tesh!C15=0,0,RES_hh_tesh!C15/RES_summary!C$19)</f>
        <v>0.42463828104620016</v>
      </c>
      <c r="D15" s="69">
        <f>IF(RES_hh_tesh!D15=0,0,RES_hh_tesh!D15/RES_summary!D$19)</f>
        <v>0.38361418521492868</v>
      </c>
      <c r="E15" s="69">
        <f>IF(RES_hh_tesh!E15=0,0,RES_hh_tesh!E15/RES_summary!E$19)</f>
        <v>0.97444770622810506</v>
      </c>
      <c r="F15" s="69">
        <f>IF(RES_hh_tesh!F15=0,0,RES_hh_tesh!F15/RES_summary!F$19)</f>
        <v>0.83501850213906115</v>
      </c>
      <c r="G15" s="69">
        <f>IF(RES_hh_tesh!G15=0,0,RES_hh_tesh!G15/RES_summary!G$19)</f>
        <v>1.1473022122675436</v>
      </c>
      <c r="H15" s="69">
        <f>IF(RES_hh_tesh!H15=0,0,RES_hh_tesh!H15/RES_summary!H$19)</f>
        <v>1.4985061872320682</v>
      </c>
      <c r="I15" s="69">
        <f>IF(RES_hh_tesh!I15=0,0,RES_hh_tesh!I15/RES_summary!I$19)</f>
        <v>0.75538497497784052</v>
      </c>
      <c r="J15" s="69">
        <f>IF(RES_hh_tesh!J15=0,0,RES_hh_tesh!J15/RES_summary!J$19)</f>
        <v>0.75260162541714382</v>
      </c>
      <c r="K15" s="69">
        <f>IF(RES_hh_tesh!K15=0,0,RES_hh_tesh!K15/RES_summary!K$19)</f>
        <v>1.3093604654141049</v>
      </c>
      <c r="L15" s="69">
        <f>IF(RES_hh_tesh!L15=0,0,RES_hh_tesh!L15/RES_summary!L$19)</f>
        <v>2.13523675486553</v>
      </c>
      <c r="M15" s="69">
        <f>IF(RES_hh_tesh!M15=0,0,RES_hh_tesh!M15/RES_summary!M$19)</f>
        <v>2.0401426686968422</v>
      </c>
      <c r="N15" s="69">
        <f>IF(RES_hh_tesh!N15=0,0,RES_hh_tesh!N15/RES_summary!N$19)</f>
        <v>1.9481789585969864</v>
      </c>
      <c r="O15" s="69">
        <f>IF(RES_hh_tesh!O15=0,0,RES_hh_tesh!O15/RES_summary!O$19)</f>
        <v>1.9166964338647985</v>
      </c>
      <c r="P15" s="69">
        <f>IF(RES_hh_tesh!P15=0,0,RES_hh_tesh!P15/RES_summary!P$19)</f>
        <v>1.879454871819187</v>
      </c>
      <c r="Q15" s="69">
        <f>IF(RES_hh_tesh!Q15=0,0,RES_hh_tesh!Q15/RES_summary!Q$19)</f>
        <v>1.9305879975717597</v>
      </c>
      <c r="R15" s="69">
        <f>IF(RES_hh_tesh!R15=0,0,RES_hh_tesh!R15/RES_summary!R$19)</f>
        <v>2.148432547221037</v>
      </c>
      <c r="S15" s="69">
        <f>IF(RES_hh_tesh!S15=0,0,RES_hh_tesh!S15/RES_summary!S$19)</f>
        <v>2.121040139534812</v>
      </c>
      <c r="T15" s="69">
        <f>IF(RES_hh_tesh!T15=0,0,RES_hh_tesh!T15/RES_summary!T$19)</f>
        <v>2.2610604642061021</v>
      </c>
      <c r="U15" s="69">
        <f>IF(RES_hh_tesh!U15=0,0,RES_hh_tesh!U15/RES_summary!U$19)</f>
        <v>2.2932739793643515</v>
      </c>
      <c r="V15" s="69">
        <f>IF(RES_hh_tesh!V15=0,0,RES_hh_tesh!V15/RES_summary!V$19)</f>
        <v>2.4255177559539556</v>
      </c>
      <c r="W15" s="69">
        <f>IF(RES_hh_tesh!W15=0,0,RES_hh_tesh!W15/RES_summary!W$19)</f>
        <v>2.5766186493467109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0.35758219195921886</v>
      </c>
      <c r="C16" s="72">
        <f>IF(RES_hh_tesh!C16=0,0,RES_hh_tesh!C16/RES_summary!C$19)</f>
        <v>0.42463828104620016</v>
      </c>
      <c r="D16" s="72">
        <f>IF(RES_hh_tesh!D16=0,0,RES_hh_tesh!D16/RES_summary!D$19)</f>
        <v>0.38361418521492868</v>
      </c>
      <c r="E16" s="72">
        <f>IF(RES_hh_tesh!E16=0,0,RES_hh_tesh!E16/RES_summary!E$19)</f>
        <v>0.97444770622810506</v>
      </c>
      <c r="F16" s="72">
        <f>IF(RES_hh_tesh!F16=0,0,RES_hh_tesh!F16/RES_summary!F$19)</f>
        <v>0.83501850213906115</v>
      </c>
      <c r="G16" s="72">
        <f>IF(RES_hh_tesh!G16=0,0,RES_hh_tesh!G16/RES_summary!G$19)</f>
        <v>1.1473022122675436</v>
      </c>
      <c r="H16" s="72">
        <f>IF(RES_hh_tesh!H16=0,0,RES_hh_tesh!H16/RES_summary!H$19)</f>
        <v>1.4985061872320682</v>
      </c>
      <c r="I16" s="72">
        <f>IF(RES_hh_tesh!I16=0,0,RES_hh_tesh!I16/RES_summary!I$19)</f>
        <v>0.75538497497784052</v>
      </c>
      <c r="J16" s="72">
        <f>IF(RES_hh_tesh!J16=0,0,RES_hh_tesh!J16/RES_summary!J$19)</f>
        <v>0.75260162541714382</v>
      </c>
      <c r="K16" s="72">
        <f>IF(RES_hh_tesh!K16=0,0,RES_hh_tesh!K16/RES_summary!K$19)</f>
        <v>1.3093604654141049</v>
      </c>
      <c r="L16" s="72">
        <f>IF(RES_hh_tesh!L16=0,0,RES_hh_tesh!L16/RES_summary!L$19)</f>
        <v>2.13523675486553</v>
      </c>
      <c r="M16" s="72">
        <f>IF(RES_hh_tesh!M16=0,0,RES_hh_tesh!M16/RES_summary!M$19)</f>
        <v>2.0401426686968422</v>
      </c>
      <c r="N16" s="72">
        <f>IF(RES_hh_tesh!N16=0,0,RES_hh_tesh!N16/RES_summary!N$19)</f>
        <v>1.9481789585969864</v>
      </c>
      <c r="O16" s="72">
        <f>IF(RES_hh_tesh!O16=0,0,RES_hh_tesh!O16/RES_summary!O$19)</f>
        <v>1.9166964338647985</v>
      </c>
      <c r="P16" s="72">
        <f>IF(RES_hh_tesh!P16=0,0,RES_hh_tesh!P16/RES_summary!P$19)</f>
        <v>1.879454871819187</v>
      </c>
      <c r="Q16" s="72">
        <f>IF(RES_hh_tesh!Q16=0,0,RES_hh_tesh!Q16/RES_summary!Q$19)</f>
        <v>1.9305879975717597</v>
      </c>
      <c r="R16" s="72">
        <f>IF(RES_hh_tesh!R16=0,0,RES_hh_tesh!R16/RES_summary!R$19)</f>
        <v>2.148432547221037</v>
      </c>
      <c r="S16" s="72">
        <f>IF(RES_hh_tesh!S16=0,0,RES_hh_tesh!S16/RES_summary!S$19)</f>
        <v>2.121040139534812</v>
      </c>
      <c r="T16" s="72">
        <f>IF(RES_hh_tesh!T16=0,0,RES_hh_tesh!T16/RES_summary!T$19)</f>
        <v>2.2610604642061021</v>
      </c>
      <c r="U16" s="72">
        <f>IF(RES_hh_tesh!U16=0,0,RES_hh_tesh!U16/RES_summary!U$19)</f>
        <v>2.2932739793643515</v>
      </c>
      <c r="V16" s="72">
        <f>IF(RES_hh_tesh!V16=0,0,RES_hh_tesh!V16/RES_summary!V$19)</f>
        <v>2.4255177559539556</v>
      </c>
      <c r="W16" s="72">
        <f>IF(RES_hh_tesh!W16=0,0,RES_hh_tesh!W16/RES_summary!W$19)</f>
        <v>2.5766186493467109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8.3763028798050527</v>
      </c>
      <c r="C17" s="69">
        <f>IF(RES_hh_tesh!C17=0,0,RES_hh_tesh!C17/RES_summary!C$19)</f>
        <v>8.2973053106296781</v>
      </c>
      <c r="D17" s="69">
        <f>IF(RES_hh_tesh!D17=0,0,RES_hh_tesh!D17/RES_summary!D$19)</f>
        <v>8.2556146106843737</v>
      </c>
      <c r="E17" s="69">
        <f>IF(RES_hh_tesh!E17=0,0,RES_hh_tesh!E17/RES_summary!E$19)</f>
        <v>8.271476608839011</v>
      </c>
      <c r="F17" s="69">
        <f>IF(RES_hh_tesh!F17=0,0,RES_hh_tesh!F17/RES_summary!F$19)</f>
        <v>8.196278364316175</v>
      </c>
      <c r="G17" s="69">
        <f>IF(RES_hh_tesh!G17=0,0,RES_hh_tesh!G17/RES_summary!G$19)</f>
        <v>8.1200143949198793</v>
      </c>
      <c r="H17" s="69">
        <f>IF(RES_hh_tesh!H17=0,0,RES_hh_tesh!H17/RES_summary!H$19)</f>
        <v>8.1534104159304039</v>
      </c>
      <c r="I17" s="69">
        <f>IF(RES_hh_tesh!I17=0,0,RES_hh_tesh!I17/RES_summary!I$19)</f>
        <v>8.3104358398909248</v>
      </c>
      <c r="J17" s="69">
        <f>IF(RES_hh_tesh!J17=0,0,RES_hh_tesh!J17/RES_summary!J$19)</f>
        <v>8.3598212837430932</v>
      </c>
      <c r="K17" s="69">
        <f>IF(RES_hh_tesh!K17=0,0,RES_hh_tesh!K17/RES_summary!K$19)</f>
        <v>8.3040387147794146</v>
      </c>
      <c r="L17" s="69">
        <f>IF(RES_hh_tesh!L17=0,0,RES_hh_tesh!L17/RES_summary!L$19)</f>
        <v>8.7715579288918342</v>
      </c>
      <c r="M17" s="69">
        <f>IF(RES_hh_tesh!M17=0,0,RES_hh_tesh!M17/RES_summary!M$19)</f>
        <v>7.8136251084772192</v>
      </c>
      <c r="N17" s="69">
        <f>IF(RES_hh_tesh!N17=0,0,RES_hh_tesh!N17/RES_summary!N$19)</f>
        <v>7.4818733833051319</v>
      </c>
      <c r="O17" s="69">
        <f>IF(RES_hh_tesh!O17=0,0,RES_hh_tesh!O17/RES_summary!O$19)</f>
        <v>7.4274613781642209</v>
      </c>
      <c r="P17" s="69">
        <f>IF(RES_hh_tesh!P17=0,0,RES_hh_tesh!P17/RES_summary!P$19)</f>
        <v>6.9961953970703021</v>
      </c>
      <c r="Q17" s="69">
        <f>IF(RES_hh_tesh!Q17=0,0,RES_hh_tesh!Q17/RES_summary!Q$19)</f>
        <v>6.7753220518298116</v>
      </c>
      <c r="R17" s="69">
        <f>IF(RES_hh_tesh!R17=0,0,RES_hh_tesh!R17/RES_summary!R$19)</f>
        <v>6.8429241510852403</v>
      </c>
      <c r="S17" s="69">
        <f>IF(RES_hh_tesh!S17=0,0,RES_hh_tesh!S17/RES_summary!S$19)</f>
        <v>7.0194662295319548</v>
      </c>
      <c r="T17" s="69">
        <f>IF(RES_hh_tesh!T17=0,0,RES_hh_tesh!T17/RES_summary!T$19)</f>
        <v>7.1147944415611288</v>
      </c>
      <c r="U17" s="69">
        <f>IF(RES_hh_tesh!U17=0,0,RES_hh_tesh!U17/RES_summary!U$19)</f>
        <v>7.0985986968422292</v>
      </c>
      <c r="V17" s="69">
        <f>IF(RES_hh_tesh!V17=0,0,RES_hh_tesh!V17/RES_summary!V$19)</f>
        <v>7.7569748537248078</v>
      </c>
      <c r="W17" s="69">
        <f>IF(RES_hh_tesh!W17=0,0,RES_hh_tesh!W17/RES_summary!W$19)</f>
        <v>7.271687422049097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8.3600656844820449</v>
      </c>
      <c r="C19" s="72">
        <f>IF(RES_hh_tesh!C19=0,0,RES_hh_tesh!C19/RES_summary!C$19)</f>
        <v>8.1631527813060991</v>
      </c>
      <c r="D19" s="72">
        <f>IF(RES_hh_tesh!D19=0,0,RES_hh_tesh!D19/RES_summary!D$19)</f>
        <v>8.0780677153786549</v>
      </c>
      <c r="E19" s="72">
        <f>IF(RES_hh_tesh!E19=0,0,RES_hh_tesh!E19/RES_summary!E$19)</f>
        <v>8.2520903771098855</v>
      </c>
      <c r="F19" s="72">
        <f>IF(RES_hh_tesh!F19=0,0,RES_hh_tesh!F19/RES_summary!F$19)</f>
        <v>8.1550097492440194</v>
      </c>
      <c r="G19" s="72">
        <f>IF(RES_hh_tesh!G19=0,0,RES_hh_tesh!G19/RES_summary!G$19)</f>
        <v>8.0071746888835467</v>
      </c>
      <c r="H19" s="72">
        <f>IF(RES_hh_tesh!H19=0,0,RES_hh_tesh!H19/RES_summary!H$19)</f>
        <v>8.0611739322279199</v>
      </c>
      <c r="I19" s="72">
        <f>IF(RES_hh_tesh!I19=0,0,RES_hh_tesh!I19/RES_summary!I$19)</f>
        <v>8.2357094951030607</v>
      </c>
      <c r="J19" s="72">
        <f>IF(RES_hh_tesh!J19=0,0,RES_hh_tesh!J19/RES_summary!J$19)</f>
        <v>8.2473692243736298</v>
      </c>
      <c r="K19" s="72">
        <f>IF(RES_hh_tesh!K19=0,0,RES_hh_tesh!K19/RES_summary!K$19)</f>
        <v>8.3008657568691753</v>
      </c>
      <c r="L19" s="72">
        <f>IF(RES_hh_tesh!L19=0,0,RES_hh_tesh!L19/RES_summary!L$19)</f>
        <v>8.6361305017484185</v>
      </c>
      <c r="M19" s="72">
        <f>IF(RES_hh_tesh!M19=0,0,RES_hh_tesh!M19/RES_summary!M$19)</f>
        <v>7.4856132869411569</v>
      </c>
      <c r="N19" s="72">
        <f>IF(RES_hh_tesh!N19=0,0,RES_hh_tesh!N19/RES_summary!N$19)</f>
        <v>7.2496129127465068</v>
      </c>
      <c r="O19" s="72">
        <f>IF(RES_hh_tesh!O19=0,0,RES_hh_tesh!O19/RES_summary!O$19)</f>
        <v>7.3107405378212693</v>
      </c>
      <c r="P19" s="72">
        <f>IF(RES_hh_tesh!P19=0,0,RES_hh_tesh!P19/RES_summary!P$19)</f>
        <v>6.7652444129974256</v>
      </c>
      <c r="Q19" s="72">
        <f>IF(RES_hh_tesh!Q19=0,0,RES_hh_tesh!Q19/RES_summary!Q$19)</f>
        <v>6.4795853473556404</v>
      </c>
      <c r="R19" s="72">
        <f>IF(RES_hh_tesh!R19=0,0,RES_hh_tesh!R19/RES_summary!R$19)</f>
        <v>6.6580136909267331</v>
      </c>
      <c r="S19" s="72">
        <f>IF(RES_hh_tesh!S19=0,0,RES_hh_tesh!S19/RES_summary!S$19)</f>
        <v>6.8658221449175718</v>
      </c>
      <c r="T19" s="72">
        <f>IF(RES_hh_tesh!T19=0,0,RES_hh_tesh!T19/RES_summary!T$19)</f>
        <v>6.8147662220583038</v>
      </c>
      <c r="U19" s="72">
        <f>IF(RES_hh_tesh!U19=0,0,RES_hh_tesh!U19/RES_summary!U$19)</f>
        <v>6.8120885578845627</v>
      </c>
      <c r="V19" s="72">
        <f>IF(RES_hh_tesh!V19=0,0,RES_hh_tesh!V19/RES_summary!V$19)</f>
        <v>7.8333350312629388</v>
      </c>
      <c r="W19" s="72">
        <f>IF(RES_hh_tesh!W19=0,0,RES_hh_tesh!W19/RES_summary!W$19)</f>
        <v>6.9658289893305767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7.2567563977778606</v>
      </c>
      <c r="C20" s="72">
        <f>IF(RES_hh_tesh!C20=0,0,RES_hh_tesh!C20/RES_summary!C$19)</f>
        <v>9.2573751750173727</v>
      </c>
      <c r="D20" s="72">
        <f>IF(RES_hh_tesh!D20=0,0,RES_hh_tesh!D20/RES_summary!D$19)</f>
        <v>9.2293656506712605</v>
      </c>
      <c r="E20" s="72">
        <f>IF(RES_hh_tesh!E20=0,0,RES_hh_tesh!E20/RES_summary!E$19)</f>
        <v>7.3710006225793752</v>
      </c>
      <c r="F20" s="72">
        <f>IF(RES_hh_tesh!F20=0,0,RES_hh_tesh!F20/RES_summary!F$19)</f>
        <v>7.1401317756777321</v>
      </c>
      <c r="G20" s="72">
        <f>IF(RES_hh_tesh!G20=0,0,RES_hh_tesh!G20/RES_summary!G$19)</f>
        <v>7.6784113093005555</v>
      </c>
      <c r="H20" s="72">
        <f>IF(RES_hh_tesh!H20=0,0,RES_hh_tesh!H20/RES_summary!H$19)</f>
        <v>7.5021304996898923</v>
      </c>
      <c r="I20" s="72">
        <f>IF(RES_hh_tesh!I20=0,0,RES_hh_tesh!I20/RES_summary!I$19)</f>
        <v>8.0087682353587279</v>
      </c>
      <c r="J20" s="72">
        <f>IF(RES_hh_tesh!J20=0,0,RES_hh_tesh!J20/RES_summary!J$19)</f>
        <v>8.3058521963679279</v>
      </c>
      <c r="K20" s="72">
        <f>IF(RES_hh_tesh!K20=0,0,RES_hh_tesh!K20/RES_summary!K$19)</f>
        <v>7.3013870665870408</v>
      </c>
      <c r="L20" s="72">
        <f>IF(RES_hh_tesh!L20=0,0,RES_hh_tesh!L20/RES_summary!L$19)</f>
        <v>9.3327545469820929</v>
      </c>
      <c r="M20" s="72">
        <f>IF(RES_hh_tesh!M20=0,0,RES_hh_tesh!M20/RES_summary!M$19)</f>
        <v>9.7658702507401678</v>
      </c>
      <c r="N20" s="72">
        <f>IF(RES_hh_tesh!N20=0,0,RES_hh_tesh!N20/RES_summary!N$19)</f>
        <v>6.8659259880759871</v>
      </c>
      <c r="O20" s="72">
        <f>IF(RES_hh_tesh!O20=0,0,RES_hh_tesh!O20/RES_summary!O$19)</f>
        <v>6.6740875347909947</v>
      </c>
      <c r="P20" s="72">
        <f>IF(RES_hh_tesh!P20=0,0,RES_hh_tesh!P20/RES_summary!P$19)</f>
        <v>6.5513503826730837</v>
      </c>
      <c r="Q20" s="72">
        <f>IF(RES_hh_tesh!Q20=0,0,RES_hh_tesh!Q20/RES_summary!Q$19)</f>
        <v>6.3868925090181268</v>
      </c>
      <c r="R20" s="72">
        <f>IF(RES_hh_tesh!R20=0,0,RES_hh_tesh!R20/RES_summary!R$19)</f>
        <v>6.7798446126500345</v>
      </c>
      <c r="S20" s="72">
        <f>IF(RES_hh_tesh!S20=0,0,RES_hh_tesh!S20/RES_summary!S$19)</f>
        <v>6.2106809238547305</v>
      </c>
      <c r="T20" s="72">
        <f>IF(RES_hh_tesh!T20=0,0,RES_hh_tesh!T20/RES_summary!T$19)</f>
        <v>7.3454597019141561</v>
      </c>
      <c r="U20" s="72">
        <f>IF(RES_hh_tesh!U20=0,0,RES_hh_tesh!U20/RES_summary!U$19)</f>
        <v>6.4559982949442718</v>
      </c>
      <c r="V20" s="72">
        <f>IF(RES_hh_tesh!V20=0,0,RES_hh_tesh!V20/RES_summary!V$19)</f>
        <v>7.5955057217886877</v>
      </c>
      <c r="W20" s="72">
        <f>IF(RES_hh_tesh!W20=0,0,RES_hh_tesh!W20/RES_summary!W$19)</f>
        <v>6.9086983162800806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7.7171116884541799</v>
      </c>
      <c r="C21" s="72">
        <f>IF(RES_hh_tesh!C21=0,0,RES_hh_tesh!C21/RES_summary!C$19)</f>
        <v>8.1552113281295178</v>
      </c>
      <c r="D21" s="72">
        <f>IF(RES_hh_tesh!D21=0,0,RES_hh_tesh!D21/RES_summary!D$19)</f>
        <v>8.5005227921439204</v>
      </c>
      <c r="E21" s="72">
        <f>IF(RES_hh_tesh!E21=0,0,RES_hh_tesh!E21/RES_summary!E$19)</f>
        <v>7.9682964047929596</v>
      </c>
      <c r="F21" s="72">
        <f>IF(RES_hh_tesh!F21=0,0,RES_hh_tesh!F21/RES_summary!F$19)</f>
        <v>8.1071850498425828</v>
      </c>
      <c r="G21" s="72">
        <f>IF(RES_hh_tesh!G21=0,0,RES_hh_tesh!G21/RES_summary!G$19)</f>
        <v>8.178272482898441</v>
      </c>
      <c r="H21" s="72">
        <f>IF(RES_hh_tesh!H21=0,0,RES_hh_tesh!H21/RES_summary!H$19)</f>
        <v>8.0179373060705217</v>
      </c>
      <c r="I21" s="72">
        <f>IF(RES_hh_tesh!I21=0,0,RES_hh_tesh!I21/RES_summary!I$19)</f>
        <v>8.1095018043189615</v>
      </c>
      <c r="J21" s="72">
        <f>IF(RES_hh_tesh!J21=0,0,RES_hh_tesh!J21/RES_summary!J$19)</f>
        <v>7.9939058616327969</v>
      </c>
      <c r="K21" s="72">
        <f>IF(RES_hh_tesh!K21=0,0,RES_hh_tesh!K21/RES_summary!K$19)</f>
        <v>7.7706192989013436</v>
      </c>
      <c r="L21" s="72">
        <f>IF(RES_hh_tesh!L21=0,0,RES_hh_tesh!L21/RES_summary!L$19)</f>
        <v>9.4702661787318281</v>
      </c>
      <c r="M21" s="72">
        <f>IF(RES_hh_tesh!M21=0,0,RES_hh_tesh!M21/RES_summary!M$19)</f>
        <v>7.6959458142031147</v>
      </c>
      <c r="N21" s="72">
        <f>IF(RES_hh_tesh!N21=0,0,RES_hh_tesh!N21/RES_summary!N$19)</f>
        <v>7.3675277516895337</v>
      </c>
      <c r="O21" s="72">
        <f>IF(RES_hh_tesh!O21=0,0,RES_hh_tesh!O21/RES_summary!O$19)</f>
        <v>6.8236541342384056</v>
      </c>
      <c r="P21" s="72">
        <f>IF(RES_hh_tesh!P21=0,0,RES_hh_tesh!P21/RES_summary!P$19)</f>
        <v>6.8125546596434292</v>
      </c>
      <c r="Q21" s="72">
        <f>IF(RES_hh_tesh!Q21=0,0,RES_hh_tesh!Q21/RES_summary!Q$19)</f>
        <v>6.8157541864955054</v>
      </c>
      <c r="R21" s="72">
        <f>IF(RES_hh_tesh!R21=0,0,RES_hh_tesh!R21/RES_summary!R$19)</f>
        <v>6.3002436696622262</v>
      </c>
      <c r="S21" s="72">
        <f>IF(RES_hh_tesh!S21=0,0,RES_hh_tesh!S21/RES_summary!S$19)</f>
        <v>6.5903810041919515</v>
      </c>
      <c r="T21" s="72">
        <f>IF(RES_hh_tesh!T21=0,0,RES_hh_tesh!T21/RES_summary!T$19)</f>
        <v>6.9262130756181275</v>
      </c>
      <c r="U21" s="72">
        <f>IF(RES_hh_tesh!U21=0,0,RES_hh_tesh!U21/RES_summary!U$19)</f>
        <v>6.9872199585814441</v>
      </c>
      <c r="V21" s="72">
        <f>IF(RES_hh_tesh!V21=0,0,RES_hh_tesh!V21/RES_summary!V$19)</f>
        <v>7.442677837201618</v>
      </c>
      <c r="W21" s="72">
        <f>IF(RES_hh_tesh!W21=0,0,RES_hh_tesh!W21/RES_summary!W$19)</f>
        <v>6.9116406931221483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8.1502428505926154</v>
      </c>
      <c r="C22" s="72">
        <f>IF(RES_hh_tesh!C22=0,0,RES_hh_tesh!C22/RES_summary!C$19)</f>
        <v>8.2540330301224731</v>
      </c>
      <c r="D22" s="72">
        <f>IF(RES_hh_tesh!D22=0,0,RES_hh_tesh!D22/RES_summary!D$19)</f>
        <v>8.2848040486388808</v>
      </c>
      <c r="E22" s="72">
        <f>IF(RES_hh_tesh!E22=0,0,RES_hh_tesh!E22/RES_summary!E$19)</f>
        <v>7.948284555726822</v>
      </c>
      <c r="F22" s="72">
        <f>IF(RES_hh_tesh!F22=0,0,RES_hh_tesh!F22/RES_summary!F$19)</f>
        <v>7.9514125868575913</v>
      </c>
      <c r="G22" s="72">
        <f>IF(RES_hh_tesh!G22=0,0,RES_hh_tesh!G22/RES_summary!G$19)</f>
        <v>7.9470119953604277</v>
      </c>
      <c r="H22" s="72">
        <f>IF(RES_hh_tesh!H22=0,0,RES_hh_tesh!H22/RES_summary!H$19)</f>
        <v>8.2392725888871912</v>
      </c>
      <c r="I22" s="72">
        <f>IF(RES_hh_tesh!I22=0,0,RES_hh_tesh!I22/RES_summary!I$19)</f>
        <v>8.2789443624858112</v>
      </c>
      <c r="J22" s="72">
        <f>IF(RES_hh_tesh!J22=0,0,RES_hh_tesh!J22/RES_summary!J$19)</f>
        <v>8.610478504147018</v>
      </c>
      <c r="K22" s="72">
        <f>IF(RES_hh_tesh!K22=0,0,RES_hh_tesh!K22/RES_summary!K$19)</f>
        <v>8.2238971307646729</v>
      </c>
      <c r="L22" s="72">
        <f>IF(RES_hh_tesh!L22=0,0,RES_hh_tesh!L22/RES_summary!L$19)</f>
        <v>7.6399663420273356</v>
      </c>
      <c r="M22" s="72">
        <f>IF(RES_hh_tesh!M22=0,0,RES_hh_tesh!M22/RES_summary!M$19)</f>
        <v>7.4461426908388466</v>
      </c>
      <c r="N22" s="72">
        <f>IF(RES_hh_tesh!N22=0,0,RES_hh_tesh!N22/RES_summary!N$19)</f>
        <v>7.453861625293202</v>
      </c>
      <c r="O22" s="72">
        <f>IF(RES_hh_tesh!O22=0,0,RES_hh_tesh!O22/RES_summary!O$19)</f>
        <v>7.2676222357620111</v>
      </c>
      <c r="P22" s="72">
        <f>IF(RES_hh_tesh!P22=0,0,RES_hh_tesh!P22/RES_summary!P$19)</f>
        <v>6.8451726551851735</v>
      </c>
      <c r="Q22" s="72">
        <f>IF(RES_hh_tesh!Q22=0,0,RES_hh_tesh!Q22/RES_summary!Q$19)</f>
        <v>6.6393594075285147</v>
      </c>
      <c r="R22" s="72">
        <f>IF(RES_hh_tesh!R22=0,0,RES_hh_tesh!R22/RES_summary!R$19)</f>
        <v>6.6299259011837481</v>
      </c>
      <c r="S22" s="72">
        <f>IF(RES_hh_tesh!S22=0,0,RES_hh_tesh!S22/RES_summary!S$19)</f>
        <v>6.7003794368315948</v>
      </c>
      <c r="T22" s="72">
        <f>IF(RES_hh_tesh!T22=0,0,RES_hh_tesh!T22/RES_summary!T$19)</f>
        <v>6.8564669902911159</v>
      </c>
      <c r="U22" s="72">
        <f>IF(RES_hh_tesh!U22=0,0,RES_hh_tesh!U22/RES_summary!U$19)</f>
        <v>6.8957322828642003</v>
      </c>
      <c r="V22" s="72">
        <f>IF(RES_hh_tesh!V22=0,0,RES_hh_tesh!V22/RES_summary!V$19)</f>
        <v>7.167623929594007</v>
      </c>
      <c r="W22" s="72">
        <f>IF(RES_hh_tesh!W22=0,0,RES_hh_tesh!W22/RES_summary!W$19)</f>
        <v>7.168032324554078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3.5015806450675271</v>
      </c>
      <c r="C25" s="74">
        <f>IF(RES_hh_tesh!C25=0,0,RES_hh_tesh!C25/RES_summary!C$19)</f>
        <v>3.6812546621707356</v>
      </c>
      <c r="D25" s="74">
        <f>IF(RES_hh_tesh!D25=0,0,RES_hh_tesh!D25/RES_summary!D$19)</f>
        <v>3.8265281370397526</v>
      </c>
      <c r="E25" s="74">
        <f>IF(RES_hh_tesh!E25=0,0,RES_hh_tesh!E25/RES_summary!E$19)</f>
        <v>3.2736086510405653</v>
      </c>
      <c r="F25" s="74">
        <f>IF(RES_hh_tesh!F25=0,0,RES_hh_tesh!F25/RES_summary!F$19)</f>
        <v>3.2903019355412422</v>
      </c>
      <c r="G25" s="74">
        <f>IF(RES_hh_tesh!G25=0,0,RES_hh_tesh!G25/RES_summary!G$19)</f>
        <v>3.700510803500181</v>
      </c>
      <c r="H25" s="74">
        <f>IF(RES_hh_tesh!H25=0,0,RES_hh_tesh!H25/RES_summary!H$19)</f>
        <v>3.5907801115955196</v>
      </c>
      <c r="I25" s="74">
        <f>IF(RES_hh_tesh!I25=0,0,RES_hh_tesh!I25/RES_summary!I$19)</f>
        <v>3.8368456627669323</v>
      </c>
      <c r="J25" s="74">
        <f>IF(RES_hh_tesh!J25=0,0,RES_hh_tesh!J25/RES_summary!J$19)</f>
        <v>3.5688736579685423</v>
      </c>
      <c r="K25" s="74">
        <f>IF(RES_hh_tesh!K25=0,0,RES_hh_tesh!K25/RES_summary!K$19)</f>
        <v>3.5301266317663695</v>
      </c>
      <c r="L25" s="74">
        <f>IF(RES_hh_tesh!L25=0,0,RES_hh_tesh!L25/RES_summary!L$19)</f>
        <v>2.6556435164624062</v>
      </c>
      <c r="M25" s="74">
        <f>IF(RES_hh_tesh!M25=0,0,RES_hh_tesh!M25/RES_summary!M$19)</f>
        <v>2.0038488183859009</v>
      </c>
      <c r="N25" s="74">
        <f>IF(RES_hh_tesh!N25=0,0,RES_hh_tesh!N25/RES_summary!N$19)</f>
        <v>1.6523830235339099</v>
      </c>
      <c r="O25" s="74">
        <f>IF(RES_hh_tesh!O25=0,0,RES_hh_tesh!O25/RES_summary!O$19)</f>
        <v>1.4896160021736427</v>
      </c>
      <c r="P25" s="74">
        <f>IF(RES_hh_tesh!P25=0,0,RES_hh_tesh!P25/RES_summary!P$19)</f>
        <v>1.3079403083620111</v>
      </c>
      <c r="Q25" s="74">
        <f>IF(RES_hh_tesh!Q25=0,0,RES_hh_tesh!Q25/RES_summary!Q$19)</f>
        <v>1.2394296114698309</v>
      </c>
      <c r="R25" s="74">
        <f>IF(RES_hh_tesh!R25=0,0,RES_hh_tesh!R25/RES_summary!R$19)</f>
        <v>1.2973904553562721</v>
      </c>
      <c r="S25" s="74">
        <f>IF(RES_hh_tesh!S25=0,0,RES_hh_tesh!S25/RES_summary!S$19)</f>
        <v>1.2588849122653516</v>
      </c>
      <c r="T25" s="74">
        <f>IF(RES_hh_tesh!T25=0,0,RES_hh_tesh!T25/RES_summary!T$19)</f>
        <v>1.2535730226098636</v>
      </c>
      <c r="U25" s="74">
        <f>IF(RES_hh_tesh!U25=0,0,RES_hh_tesh!U25/RES_summary!U$19)</f>
        <v>1.2565027669840243</v>
      </c>
      <c r="V25" s="74">
        <f>IF(RES_hh_tesh!V25=0,0,RES_hh_tesh!V25/RES_summary!V$19)</f>
        <v>1.2681912107417528</v>
      </c>
      <c r="W25" s="74">
        <f>IF(RES_hh_tesh!W25=0,0,RES_hh_tesh!W25/RES_summary!W$19)</f>
        <v>1.2957994825846313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6.7870678874220305</v>
      </c>
      <c r="C26" s="77">
        <f>IF(RES_hh_tesh!C26=0,0,RES_hh_tesh!C26/RES_summary!C$19)</f>
        <v>6.7250771024801548</v>
      </c>
      <c r="D26" s="77">
        <f>IF(RES_hh_tesh!D26=0,0,RES_hh_tesh!D26/RES_summary!D$19)</f>
        <v>6.689211672882494</v>
      </c>
      <c r="E26" s="77">
        <f>IF(RES_hh_tesh!E26=0,0,RES_hh_tesh!E26/RES_summary!E$19)</f>
        <v>6.6991568893256668</v>
      </c>
      <c r="F26" s="77">
        <f>IF(RES_hh_tesh!F26=0,0,RES_hh_tesh!F26/RES_summary!F$19)</f>
        <v>6.638193595001721</v>
      </c>
      <c r="G26" s="77">
        <f>IF(RES_hh_tesh!G26=0,0,RES_hh_tesh!G26/RES_summary!G$19)</f>
        <v>6.5794047165334373</v>
      </c>
      <c r="H26" s="77">
        <f>IF(RES_hh_tesh!H26=0,0,RES_hh_tesh!H26/RES_summary!H$19)</f>
        <v>6.6063163525246127</v>
      </c>
      <c r="I26" s="77">
        <f>IF(RES_hh_tesh!I26=0,0,RES_hh_tesh!I26/RES_summary!I$19)</f>
        <v>6.7337394229604826</v>
      </c>
      <c r="J26" s="77">
        <f>IF(RES_hh_tesh!J26=0,0,RES_hh_tesh!J26/RES_summary!J$19)</f>
        <v>6.7738377952509969</v>
      </c>
      <c r="K26" s="77">
        <f>IF(RES_hh_tesh!K26=0,0,RES_hh_tesh!K26/RES_summary!K$19)</f>
        <v>6.7286652779451295</v>
      </c>
      <c r="L26" s="77">
        <f>IF(RES_hh_tesh!L26=0,0,RES_hh_tesh!L26/RES_summary!L$19)</f>
        <v>7.1367125608326072</v>
      </c>
      <c r="M26" s="77">
        <f>IF(RES_hh_tesh!M26=0,0,RES_hh_tesh!M26/RES_summary!M$19)</f>
        <v>6.8974765031647864</v>
      </c>
      <c r="N26" s="77">
        <f>IF(RES_hh_tesh!N26=0,0,RES_hh_tesh!N26/RES_summary!N$19)</f>
        <v>6.5325344064139488</v>
      </c>
      <c r="O26" s="77">
        <f>IF(RES_hh_tesh!O26=0,0,RES_hh_tesh!O26/RES_summary!O$19)</f>
        <v>6.5247414684810625</v>
      </c>
      <c r="P26" s="77">
        <f>IF(RES_hh_tesh!P26=0,0,RES_hh_tesh!P26/RES_summary!P$19)</f>
        <v>6.0882677166978549</v>
      </c>
      <c r="Q26" s="77">
        <f>IF(RES_hh_tesh!Q26=0,0,RES_hh_tesh!Q26/RES_summary!Q$19)</f>
        <v>5.8837019294209929</v>
      </c>
      <c r="R26" s="77">
        <f>IF(RES_hh_tesh!R26=0,0,RES_hh_tesh!R26/RES_summary!R$19)</f>
        <v>5.9458728182454834</v>
      </c>
      <c r="S26" s="77">
        <f>IF(RES_hh_tesh!S26=0,0,RES_hh_tesh!S26/RES_summary!S$19)</f>
        <v>6.0667972802506105</v>
      </c>
      <c r="T26" s="77">
        <f>IF(RES_hh_tesh!T26=0,0,RES_hh_tesh!T26/RES_summary!T$19)</f>
        <v>6.3556623248530988</v>
      </c>
      <c r="U26" s="77">
        <f>IF(RES_hh_tesh!U26=0,0,RES_hh_tesh!U26/RES_summary!U$19)</f>
        <v>6.3173794377459744</v>
      </c>
      <c r="V26" s="77">
        <f>IF(RES_hh_tesh!V26=0,0,RES_hh_tesh!V26/RES_summary!V$19)</f>
        <v>6.3830360232299883</v>
      </c>
      <c r="W26" s="77">
        <f>IF(RES_hh_tesh!W26=0,0,RES_hh_tesh!W26/RES_summary!W$19)</f>
        <v>6.6215871871309977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14.335394882569375</v>
      </c>
      <c r="C27" s="69">
        <f>IF(RES_hh_tesh!C27=0,0,RES_hh_tesh!C27/RES_summary!C$19)</f>
        <v>14.706514245532714</v>
      </c>
      <c r="D27" s="69">
        <f>IF(RES_hh_tesh!D27=0,0,RES_hh_tesh!D27/RES_summary!D$19)</f>
        <v>15.211504287130394</v>
      </c>
      <c r="E27" s="69">
        <f>IF(RES_hh_tesh!E27=0,0,RES_hh_tesh!E27/RES_summary!E$19)</f>
        <v>15.151270551922545</v>
      </c>
      <c r="F27" s="69">
        <f>IF(RES_hh_tesh!F27=0,0,RES_hh_tesh!F27/RES_summary!F$19)</f>
        <v>15.078562905112383</v>
      </c>
      <c r="G27" s="69">
        <f>IF(RES_hh_tesh!G27=0,0,RES_hh_tesh!G27/RES_summary!G$19)</f>
        <v>15.035701016847034</v>
      </c>
      <c r="H27" s="69">
        <f>IF(RES_hh_tesh!H27=0,0,RES_hh_tesh!H27/RES_summary!H$19)</f>
        <v>14.374578173395694</v>
      </c>
      <c r="I27" s="69">
        <f>IF(RES_hh_tesh!I27=0,0,RES_hh_tesh!I27/RES_summary!I$19)</f>
        <v>14.449789545971354</v>
      </c>
      <c r="J27" s="69">
        <f>IF(RES_hh_tesh!J27=0,0,RES_hh_tesh!J27/RES_summary!J$19)</f>
        <v>13.555673714774475</v>
      </c>
      <c r="K27" s="69">
        <f>IF(RES_hh_tesh!K27=0,0,RES_hh_tesh!K27/RES_summary!K$19)</f>
        <v>13.410928171296144</v>
      </c>
      <c r="L27" s="69">
        <f>IF(RES_hh_tesh!L27=0,0,RES_hh_tesh!L27/RES_summary!L$19)</f>
        <v>13.81451759300178</v>
      </c>
      <c r="M27" s="69">
        <f>IF(RES_hh_tesh!M27=0,0,RES_hh_tesh!M27/RES_summary!M$19)</f>
        <v>11.749748098782799</v>
      </c>
      <c r="N27" s="69">
        <f>IF(RES_hh_tesh!N27=0,0,RES_hh_tesh!N27/RES_summary!N$19)</f>
        <v>9.9350962106327927</v>
      </c>
      <c r="O27" s="69">
        <f>IF(RES_hh_tesh!O27=0,0,RES_hh_tesh!O27/RES_summary!O$19)</f>
        <v>8.7458830271909953</v>
      </c>
      <c r="P27" s="69">
        <f>IF(RES_hh_tesh!P27=0,0,RES_hh_tesh!P27/RES_summary!P$19)</f>
        <v>8.0629830866133911</v>
      </c>
      <c r="Q27" s="69">
        <f>IF(RES_hh_tesh!Q27=0,0,RES_hh_tesh!Q27/RES_summary!Q$19)</f>
        <v>7.9339216951674407</v>
      </c>
      <c r="R27" s="69">
        <f>IF(RES_hh_tesh!R27=0,0,RES_hh_tesh!R27/RES_summary!R$19)</f>
        <v>9.1441552533193899</v>
      </c>
      <c r="S27" s="69">
        <f>IF(RES_hh_tesh!S27=0,0,RES_hh_tesh!S27/RES_summary!S$19)</f>
        <v>8.9343213292934021</v>
      </c>
      <c r="T27" s="69">
        <f>IF(RES_hh_tesh!T27=0,0,RES_hh_tesh!T27/RES_summary!T$19)</f>
        <v>9.9830945768285275</v>
      </c>
      <c r="U27" s="69">
        <f>IF(RES_hh_tesh!U27=0,0,RES_hh_tesh!U27/RES_summary!U$19)</f>
        <v>10.246184849291431</v>
      </c>
      <c r="V27" s="69">
        <f>IF(RES_hh_tesh!V27=0,0,RES_hh_tesh!V27/RES_summary!V$19)</f>
        <v>11.222535169341509</v>
      </c>
      <c r="W27" s="69">
        <f>IF(RES_hh_tesh!W27=0,0,RES_hh_tesh!W27/RES_summary!W$19)</f>
        <v>11.707573996897651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14.578295498367085</v>
      </c>
      <c r="C29" s="72">
        <f>IF(RES_hh_tesh!C29=0,0,RES_hh_tesh!C29/RES_summary!C$19)</f>
        <v>13.921454760789082</v>
      </c>
      <c r="D29" s="72">
        <f>IF(RES_hh_tesh!D29=0,0,RES_hh_tesh!D29/RES_summary!D$19)</f>
        <v>13.87098515905301</v>
      </c>
      <c r="E29" s="72">
        <f>IF(RES_hh_tesh!E29=0,0,RES_hh_tesh!E29/RES_summary!E$19)</f>
        <v>16.16546691416977</v>
      </c>
      <c r="F29" s="72">
        <f>IF(RES_hh_tesh!F29=0,0,RES_hh_tesh!F29/RES_summary!F$19)</f>
        <v>16.088530832305892</v>
      </c>
      <c r="G29" s="72">
        <f>IF(RES_hh_tesh!G29=0,0,RES_hh_tesh!G29/RES_summary!G$19)</f>
        <v>14.755393381260394</v>
      </c>
      <c r="H29" s="72">
        <f>IF(RES_hh_tesh!H29=0,0,RES_hh_tesh!H29/RES_summary!H$19)</f>
        <v>14.441957187337966</v>
      </c>
      <c r="I29" s="72">
        <f>IF(RES_hh_tesh!I29=0,0,RES_hh_tesh!I29/RES_summary!I$19)</f>
        <v>14.444392631805409</v>
      </c>
      <c r="J29" s="72">
        <f>IF(RES_hh_tesh!J29=0,0,RES_hh_tesh!J29/RES_summary!J$19)</f>
        <v>12.987340595232324</v>
      </c>
      <c r="K29" s="72">
        <f>IF(RES_hh_tesh!K29=0,0,RES_hh_tesh!K29/RES_summary!K$19)</f>
        <v>12.872231602533375</v>
      </c>
      <c r="L29" s="72">
        <f>IF(RES_hh_tesh!L29=0,0,RES_hh_tesh!L29/RES_summary!L$19)</f>
        <v>13.095652555144737</v>
      </c>
      <c r="M29" s="72">
        <f>IF(RES_hh_tesh!M29=0,0,RES_hh_tesh!M29/RES_summary!M$19)</f>
        <v>11.810480154930227</v>
      </c>
      <c r="N29" s="72">
        <f>IF(RES_hh_tesh!N29=0,0,RES_hh_tesh!N29/RES_summary!N$19)</f>
        <v>10.067862379477223</v>
      </c>
      <c r="O29" s="72">
        <f>IF(RES_hh_tesh!O29=0,0,RES_hh_tesh!O29/RES_summary!O$19)</f>
        <v>9.3295324790870566</v>
      </c>
      <c r="P29" s="72">
        <f>IF(RES_hh_tesh!P29=0,0,RES_hh_tesh!P29/RES_summary!P$19)</f>
        <v>8.355280465690953</v>
      </c>
      <c r="Q29" s="72">
        <f>IF(RES_hh_tesh!Q29=0,0,RES_hh_tesh!Q29/RES_summary!Q$19)</f>
        <v>8.0732604265985799</v>
      </c>
      <c r="R29" s="72">
        <f>IF(RES_hh_tesh!R29=0,0,RES_hh_tesh!R29/RES_summary!R$19)</f>
        <v>8.662092932708779</v>
      </c>
      <c r="S29" s="72">
        <f>IF(RES_hh_tesh!S29=0,0,RES_hh_tesh!S29/RES_summary!S$19)</f>
        <v>9.3201661083181992</v>
      </c>
      <c r="T29" s="72">
        <f>IF(RES_hh_tesh!T29=0,0,RES_hh_tesh!T29/RES_summary!T$19)</f>
        <v>9.6364815140842186</v>
      </c>
      <c r="U29" s="72">
        <f>IF(RES_hh_tesh!U29=0,0,RES_hh_tesh!U29/RES_summary!U$19)</f>
        <v>10.077992636034828</v>
      </c>
      <c r="V29" s="72">
        <f>IF(RES_hh_tesh!V29=0,0,RES_hh_tesh!V29/RES_summary!V$19)</f>
        <v>11.734548960405784</v>
      </c>
      <c r="W29" s="72">
        <f>IF(RES_hh_tesh!W29=0,0,RES_hh_tesh!W29/RES_summary!W$19)</f>
        <v>10.954711772435278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13.381332513327996</v>
      </c>
      <c r="C30" s="72">
        <f>IF(RES_hh_tesh!C30=0,0,RES_hh_tesh!C30/RES_summary!C$19)</f>
        <v>14.635893916519199</v>
      </c>
      <c r="D30" s="72">
        <f>IF(RES_hh_tesh!D30=0,0,RES_hh_tesh!D30/RES_summary!D$19)</f>
        <v>15.846564204665864</v>
      </c>
      <c r="E30" s="72">
        <f>IF(RES_hh_tesh!E30=0,0,RES_hh_tesh!E30/RES_summary!E$19)</f>
        <v>14.797063527625037</v>
      </c>
      <c r="F30" s="72">
        <f>IF(RES_hh_tesh!F30=0,0,RES_hh_tesh!F30/RES_summary!F$19)</f>
        <v>15.114806867560194</v>
      </c>
      <c r="G30" s="72">
        <f>IF(RES_hh_tesh!G30=0,0,RES_hh_tesh!G30/RES_summary!G$19)</f>
        <v>15.327751966972313</v>
      </c>
      <c r="H30" s="72">
        <f>IF(RES_hh_tesh!H30=0,0,RES_hh_tesh!H30/RES_summary!H$19)</f>
        <v>14.307345541894366</v>
      </c>
      <c r="I30" s="72">
        <f>IF(RES_hh_tesh!I30=0,0,RES_hh_tesh!I30/RES_summary!I$19)</f>
        <v>14.261319018190001</v>
      </c>
      <c r="J30" s="72">
        <f>IF(RES_hh_tesh!J30=0,0,RES_hh_tesh!J30/RES_summary!J$19)</f>
        <v>13.131174163745122</v>
      </c>
      <c r="K30" s="72">
        <f>IF(RES_hh_tesh!K30=0,0,RES_hh_tesh!K30/RES_summary!K$19)</f>
        <v>12.71891458325455</v>
      </c>
      <c r="L30" s="72">
        <f>IF(RES_hh_tesh!L30=0,0,RES_hh_tesh!L30/RES_summary!L$19)</f>
        <v>15.225015004514747</v>
      </c>
      <c r="M30" s="72">
        <f>IF(RES_hh_tesh!M30=0,0,RES_hh_tesh!M30/RES_summary!M$19)</f>
        <v>11.876287360246623</v>
      </c>
      <c r="N30" s="72">
        <f>IF(RES_hh_tesh!N30=0,0,RES_hh_tesh!N30/RES_summary!N$19)</f>
        <v>10.086422965474652</v>
      </c>
      <c r="O30" s="72">
        <f>IF(RES_hh_tesh!O30=0,0,RES_hh_tesh!O30/RES_summary!O$19)</f>
        <v>8.3270825125641732</v>
      </c>
      <c r="P30" s="72">
        <f>IF(RES_hh_tesh!P30=0,0,RES_hh_tesh!P30/RES_summary!P$19)</f>
        <v>8.1534857525591278</v>
      </c>
      <c r="Q30" s="72">
        <f>IF(RES_hh_tesh!Q30=0,0,RES_hh_tesh!Q30/RES_summary!Q$19)</f>
        <v>8.2931708583296722</v>
      </c>
      <c r="R30" s="72">
        <f>IF(RES_hh_tesh!R30=0,0,RES_hh_tesh!R30/RES_summary!R$19)</f>
        <v>8.7407288250393496</v>
      </c>
      <c r="S30" s="72">
        <f>IF(RES_hh_tesh!S30=0,0,RES_hh_tesh!S30/RES_summary!S$19)</f>
        <v>8.744525975865125</v>
      </c>
      <c r="T30" s="72">
        <f>IF(RES_hh_tesh!T30=0,0,RES_hh_tesh!T30/RES_summary!T$19)</f>
        <v>10.113115632364885</v>
      </c>
      <c r="U30" s="72">
        <f>IF(RES_hh_tesh!U30=0,0,RES_hh_tesh!U30/RES_summary!U$19)</f>
        <v>10.504283871727472</v>
      </c>
      <c r="V30" s="72">
        <f>IF(RES_hh_tesh!V30=0,0,RES_hh_tesh!V30/RES_summary!V$19)</f>
        <v>11.248086533801768</v>
      </c>
      <c r="W30" s="72">
        <f>IF(RES_hh_tesh!W30=0,0,RES_hh_tesh!W30/RES_summary!W$19)</f>
        <v>11.576872358197395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15.028867066100993</v>
      </c>
      <c r="C31" s="72">
        <f>IF(RES_hh_tesh!C31=0,0,RES_hh_tesh!C31/RES_summary!C$19)</f>
        <v>15.49922651696745</v>
      </c>
      <c r="D31" s="72">
        <f>IF(RES_hh_tesh!D31=0,0,RES_hh_tesh!D31/RES_summary!D$19)</f>
        <v>15.787290900890342</v>
      </c>
      <c r="E31" s="72">
        <f>IF(RES_hh_tesh!E31=0,0,RES_hh_tesh!E31/RES_summary!E$19)</f>
        <v>15.216333648638033</v>
      </c>
      <c r="F31" s="72">
        <f>IF(RES_hh_tesh!F31=0,0,RES_hh_tesh!F31/RES_summary!F$19)</f>
        <v>14.48139895969263</v>
      </c>
      <c r="G31" s="72">
        <f>IF(RES_hh_tesh!G31=0,0,RES_hh_tesh!G31/RES_summary!G$19)</f>
        <v>14.671194887532437</v>
      </c>
      <c r="H31" s="72">
        <f>IF(RES_hh_tesh!H31=0,0,RES_hh_tesh!H31/RES_summary!H$19)</f>
        <v>14.160868347482896</v>
      </c>
      <c r="I31" s="72">
        <f>IF(RES_hh_tesh!I31=0,0,RES_hh_tesh!I31/RES_summary!I$19)</f>
        <v>13.318405131390868</v>
      </c>
      <c r="J31" s="72">
        <f>IF(RES_hh_tesh!J31=0,0,RES_hh_tesh!J31/RES_summary!J$19)</f>
        <v>15.730685797635124</v>
      </c>
      <c r="K31" s="72">
        <f>IF(RES_hh_tesh!K31=0,0,RES_hh_tesh!K31/RES_summary!K$19)</f>
        <v>16.05196148096422</v>
      </c>
      <c r="L31" s="72">
        <f>IF(RES_hh_tesh!L31=0,0,RES_hh_tesh!L31/RES_summary!L$19)</f>
        <v>11.104072468146956</v>
      </c>
      <c r="M31" s="72">
        <f>IF(RES_hh_tesh!M31=0,0,RES_hh_tesh!M31/RES_summary!M$19)</f>
        <v>10.737788128004567</v>
      </c>
      <c r="N31" s="72">
        <f>IF(RES_hh_tesh!N31=0,0,RES_hh_tesh!N31/RES_summary!N$19)</f>
        <v>10.071173100993812</v>
      </c>
      <c r="O31" s="72">
        <f>IF(RES_hh_tesh!O31=0,0,RES_hh_tesh!O31/RES_summary!O$19)</f>
        <v>9.4522917446204069</v>
      </c>
      <c r="P31" s="72">
        <f>IF(RES_hh_tesh!P31=0,0,RES_hh_tesh!P31/RES_summary!P$19)</f>
        <v>9.0412819436497536</v>
      </c>
      <c r="Q31" s="72">
        <f>IF(RES_hh_tesh!Q31=0,0,RES_hh_tesh!Q31/RES_summary!Q$19)</f>
        <v>8.9212909678407861</v>
      </c>
      <c r="R31" s="72">
        <f>IF(RES_hh_tesh!R31=0,0,RES_hh_tesh!R31/RES_summary!R$19)</f>
        <v>9.1629082920818306</v>
      </c>
      <c r="S31" s="72">
        <f>IF(RES_hh_tesh!S31=0,0,RES_hh_tesh!S31/RES_summary!S$19)</f>
        <v>9.327690249410221</v>
      </c>
      <c r="T31" s="72">
        <f>IF(RES_hh_tesh!T31=0,0,RES_hh_tesh!T31/RES_summary!T$19)</f>
        <v>9.8278832178635298</v>
      </c>
      <c r="U31" s="72">
        <f>IF(RES_hh_tesh!U31=0,0,RES_hh_tesh!U31/RES_summary!U$19)</f>
        <v>10.269777149926973</v>
      </c>
      <c r="V31" s="72">
        <f>IF(RES_hh_tesh!V31=0,0,RES_hh_tesh!V31/RES_summary!V$19)</f>
        <v>11.100655212556564</v>
      </c>
      <c r="W31" s="72">
        <f>IF(RES_hh_tesh!W31=0,0,RES_hh_tesh!W31/RES_summary!W$19)</f>
        <v>11.538593692883586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13.606395589066087</v>
      </c>
      <c r="C32" s="77">
        <f>IF(RES_hh_tesh!C32=0,0,RES_hh_tesh!C32/RES_summary!C$19)</f>
        <v>14.736683073426605</v>
      </c>
      <c r="D32" s="77">
        <f>IF(RES_hh_tesh!D32=0,0,RES_hh_tesh!D32/RES_summary!D$19)</f>
        <v>15.858874628016917</v>
      </c>
      <c r="E32" s="77">
        <f>IF(RES_hh_tesh!E32=0,0,RES_hh_tesh!E32/RES_summary!E$19)</f>
        <v>14.183380558459563</v>
      </c>
      <c r="F32" s="77">
        <f>IF(RES_hh_tesh!F32=0,0,RES_hh_tesh!F32/RES_summary!F$19)</f>
        <v>14.559586542806858</v>
      </c>
      <c r="G32" s="77">
        <f>IF(RES_hh_tesh!G32=0,0,RES_hh_tesh!G32/RES_summary!G$19)</f>
        <v>15.448762089140505</v>
      </c>
      <c r="H32" s="77">
        <f>IF(RES_hh_tesh!H32=0,0,RES_hh_tesh!H32/RES_summary!H$19)</f>
        <v>14.474007040798195</v>
      </c>
      <c r="I32" s="77">
        <f>IF(RES_hh_tesh!I32=0,0,RES_hh_tesh!I32/RES_summary!I$19)</f>
        <v>15.229571696058839</v>
      </c>
      <c r="J32" s="77">
        <f>IF(RES_hh_tesh!J32=0,0,RES_hh_tesh!J32/RES_summary!J$19)</f>
        <v>12.610329650919137</v>
      </c>
      <c r="K32" s="77">
        <f>IF(RES_hh_tesh!K32=0,0,RES_hh_tesh!K32/RES_summary!K$19)</f>
        <v>12.281386227557039</v>
      </c>
      <c r="L32" s="77">
        <f>IF(RES_hh_tesh!L32=0,0,RES_hh_tesh!L32/RES_summary!L$19)</f>
        <v>15.464831345963788</v>
      </c>
      <c r="M32" s="77">
        <f>IF(RES_hh_tesh!M32=0,0,RES_hh_tesh!M32/RES_summary!M$19)</f>
        <v>12.312602250084165</v>
      </c>
      <c r="N32" s="77">
        <f>IF(RES_hh_tesh!N32=0,0,RES_hh_tesh!N32/RES_summary!N$19)</f>
        <v>9.659396334695483</v>
      </c>
      <c r="O32" s="77">
        <f>IF(RES_hh_tesh!O32=0,0,RES_hh_tesh!O32/RES_summary!O$19)</f>
        <v>7.6393154550923619</v>
      </c>
      <c r="P32" s="77">
        <f>IF(RES_hh_tesh!P32=0,0,RES_hh_tesh!P32/RES_summary!P$19)</f>
        <v>6.7755413466171159</v>
      </c>
      <c r="Q32" s="77">
        <f>IF(RES_hh_tesh!Q32=0,0,RES_hh_tesh!Q32/RES_summary!Q$19)</f>
        <v>6.7594043678359093</v>
      </c>
      <c r="R32" s="77">
        <f>IF(RES_hh_tesh!R32=0,0,RES_hh_tesh!R32/RES_summary!R$19)</f>
        <v>9.6232017241885845</v>
      </c>
      <c r="S32" s="77">
        <f>IF(RES_hh_tesh!S32=0,0,RES_hh_tesh!S32/RES_summary!S$19)</f>
        <v>8.4436209782008991</v>
      </c>
      <c r="T32" s="77">
        <f>IF(RES_hh_tesh!T32=0,0,RES_hh_tesh!T32/RES_summary!T$19)</f>
        <v>10.237646400312556</v>
      </c>
      <c r="U32" s="77">
        <f>IF(RES_hh_tesh!U32=0,0,RES_hh_tesh!U32/RES_summary!U$19)</f>
        <v>10.243531673442398</v>
      </c>
      <c r="V32" s="77">
        <f>IF(RES_hh_tesh!V32=0,0,RES_hh_tesh!V32/RES_summary!V$19)</f>
        <v>11.053359466940451</v>
      </c>
      <c r="W32" s="77">
        <f>IF(RES_hh_tesh!W32=0,0,RES_hh_tesh!W32/RES_summary!W$19)</f>
        <v>12.108878711879978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5.8533653516680815</v>
      </c>
      <c r="C3" s="65">
        <f>IF(RES_hh_emih!C3=0,0,RES_hh_emih!C3/RES_summary!C$19)</f>
        <v>5.8502799713532054</v>
      </c>
      <c r="D3" s="65">
        <f>IF(RES_hh_emih!D3=0,0,RES_hh_emih!D3/RES_summary!D$19)</f>
        <v>5.9297424332762452</v>
      </c>
      <c r="E3" s="65">
        <f>IF(RES_hh_emih!E3=0,0,RES_hh_emih!E3/RES_summary!E$19)</f>
        <v>6.6319599651617844</v>
      </c>
      <c r="F3" s="65">
        <f>IF(RES_hh_emih!F3=0,0,RES_hh_emih!F3/RES_summary!F$19)</f>
        <v>6.6360919487408747</v>
      </c>
      <c r="G3" s="65">
        <f>IF(RES_hh_emih!G3=0,0,RES_hh_emih!G3/RES_summary!G$19)</f>
        <v>6.1726596967836018</v>
      </c>
      <c r="H3" s="65">
        <f>IF(RES_hh_emih!H3=0,0,RES_hh_emih!H3/RES_summary!H$19)</f>
        <v>5.7840710694152699</v>
      </c>
      <c r="I3" s="65">
        <f>IF(RES_hh_emih!I3=0,0,RES_hh_emih!I3/RES_summary!I$19)</f>
        <v>5.6626236166662132</v>
      </c>
      <c r="J3" s="65">
        <f>IF(RES_hh_emih!J3=0,0,RES_hh_emih!J3/RES_summary!J$19)</f>
        <v>5.3343210337231532</v>
      </c>
      <c r="K3" s="65">
        <f>IF(RES_hh_emih!K3=0,0,RES_hh_emih!K3/RES_summary!K$19)</f>
        <v>5.3809533619591399</v>
      </c>
      <c r="L3" s="65">
        <f>IF(RES_hh_emih!L3=0,0,RES_hh_emih!L3/RES_summary!L$19)</f>
        <v>5.8446190549735215</v>
      </c>
      <c r="M3" s="65">
        <f>IF(RES_hh_emih!M3=0,0,RES_hh_emih!M3/RES_summary!M$19)</f>
        <v>5.197419426571809</v>
      </c>
      <c r="N3" s="65">
        <f>IF(RES_hh_emih!N3=0,0,RES_hh_emih!N3/RES_summary!N$19)</f>
        <v>4.7453363272269664</v>
      </c>
      <c r="O3" s="65">
        <f>IF(RES_hh_emih!O3=0,0,RES_hh_emih!O3/RES_summary!O$19)</f>
        <v>4.547052250228087</v>
      </c>
      <c r="P3" s="65">
        <f>IF(RES_hh_emih!P3=0,0,RES_hh_emih!P3/RES_summary!P$19)</f>
        <v>4.2327156026768522</v>
      </c>
      <c r="Q3" s="65">
        <f>IF(RES_hh_emih!Q3=0,0,RES_hh_emih!Q3/RES_summary!Q$19)</f>
        <v>4.0048025841880754</v>
      </c>
      <c r="R3" s="65">
        <f>IF(RES_hh_emih!R3=0,0,RES_hh_emih!R3/RES_summary!R$19)</f>
        <v>3.8806882171685562</v>
      </c>
      <c r="S3" s="65">
        <f>IF(RES_hh_emih!S3=0,0,RES_hh_emih!S3/RES_summary!S$19)</f>
        <v>3.852482032031916</v>
      </c>
      <c r="T3" s="65">
        <f>IF(RES_hh_emih!T3=0,0,RES_hh_emih!T3/RES_summary!T$19)</f>
        <v>3.8911348399920729</v>
      </c>
      <c r="U3" s="65">
        <f>IF(RES_hh_emih!U3=0,0,RES_hh_emih!U3/RES_summary!U$19)</f>
        <v>3.8128569052932386</v>
      </c>
      <c r="V3" s="65">
        <f>IF(RES_hh_emih!V3=0,0,RES_hh_emih!V3/RES_summary!V$19)</f>
        <v>4.1117145806255486</v>
      </c>
      <c r="W3" s="65">
        <f>IF(RES_hh_emih!W3=0,0,RES_hh_emih!W3/RES_summary!W$19)</f>
        <v>3.7295626359052765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0.96848227492953998</v>
      </c>
      <c r="C4" s="69">
        <f>IF(RES_hh_emih!C4=0,0,RES_hh_emih!C4/RES_summary!C$19)</f>
        <v>1.033598088389265</v>
      </c>
      <c r="D4" s="69">
        <f>IF(RES_hh_emih!D4=0,0,RES_hh_emih!D4/RES_summary!D$19)</f>
        <v>1.0850243462256808</v>
      </c>
      <c r="E4" s="69">
        <f>IF(RES_hh_emih!E4=0,0,RES_hh_emih!E4/RES_summary!E$19)</f>
        <v>1.415254597331169</v>
      </c>
      <c r="F4" s="69">
        <f>IF(RES_hh_emih!F4=0,0,RES_hh_emih!F4/RES_summary!F$19)</f>
        <v>1.4555149339539111</v>
      </c>
      <c r="G4" s="69">
        <f>IF(RES_hh_emih!G4=0,0,RES_hh_emih!G4/RES_summary!G$19)</f>
        <v>1.3302900970783382</v>
      </c>
      <c r="H4" s="69">
        <f>IF(RES_hh_emih!H4=0,0,RES_hh_emih!H4/RES_summary!H$19)</f>
        <v>1.1815482241008088</v>
      </c>
      <c r="I4" s="69">
        <f>IF(RES_hh_emih!I4=0,0,RES_hh_emih!I4/RES_summary!I$19)</f>
        <v>1.1639025836470982</v>
      </c>
      <c r="J4" s="69">
        <f>IF(RES_hh_emih!J4=0,0,RES_hh_emih!J4/RES_summary!J$19)</f>
        <v>1.1125105440001306</v>
      </c>
      <c r="K4" s="69">
        <f>IF(RES_hh_emih!K4=0,0,RES_hh_emih!K4/RES_summary!K$19)</f>
        <v>1.2254251947567369</v>
      </c>
      <c r="L4" s="69">
        <f>IF(RES_hh_emih!L4=0,0,RES_hh_emih!L4/RES_summary!L$19)</f>
        <v>1.3330915624451238</v>
      </c>
      <c r="M4" s="69">
        <f>IF(RES_hh_emih!M4=0,0,RES_hh_emih!M4/RES_summary!M$19)</f>
        <v>1.2832725011708264</v>
      </c>
      <c r="N4" s="69">
        <f>IF(RES_hh_emih!N4=0,0,RES_hh_emih!N4/RES_summary!N$19)</f>
        <v>1.2296301960189606</v>
      </c>
      <c r="O4" s="69">
        <f>IF(RES_hh_emih!O4=0,0,RES_hh_emih!O4/RES_summary!O$19)</f>
        <v>1.2437590279003434</v>
      </c>
      <c r="P4" s="69">
        <f>IF(RES_hh_emih!P4=0,0,RES_hh_emih!P4/RES_summary!P$19)</f>
        <v>1.2579435772471099</v>
      </c>
      <c r="Q4" s="69">
        <f>IF(RES_hh_emih!Q4=0,0,RES_hh_emih!Q4/RES_summary!Q$19)</f>
        <v>1.2311973067332065</v>
      </c>
      <c r="R4" s="69">
        <f>IF(RES_hh_emih!R4=0,0,RES_hh_emih!R4/RES_summary!R$19)</f>
        <v>1.1400844603792082</v>
      </c>
      <c r="S4" s="69">
        <f>IF(RES_hh_emih!S4=0,0,RES_hh_emih!S4/RES_summary!S$19)</f>
        <v>1.1043527348725617</v>
      </c>
      <c r="T4" s="69">
        <f>IF(RES_hh_emih!T4=0,0,RES_hh_emih!T4/RES_summary!T$19)</f>
        <v>1.1731074503491337</v>
      </c>
      <c r="U4" s="69">
        <f>IF(RES_hh_emih!U4=0,0,RES_hh_emih!U4/RES_summary!U$19)</f>
        <v>1.1444738833472101</v>
      </c>
      <c r="V4" s="69">
        <f>IF(RES_hh_emih!V4=0,0,RES_hh_emih!V4/RES_summary!V$19)</f>
        <v>1.1872008070976956</v>
      </c>
      <c r="W4" s="69">
        <f>IF(RES_hh_emih!W4=0,0,RES_hh_emih!W4/RES_summary!W$19)</f>
        <v>1.1319868882897191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6.9187046731459194</v>
      </c>
      <c r="C6" s="72">
        <f>IF(RES_hh_emih!C6=0,0,RES_hh_emih!C6/RES_summary!C$19)</f>
        <v>6.6271547665491415</v>
      </c>
      <c r="D6" s="72">
        <f>IF(RES_hh_emih!D6=0,0,RES_hh_emih!D6/RES_summary!D$19)</f>
        <v>6.4450930984715535</v>
      </c>
      <c r="E6" s="72">
        <f>IF(RES_hh_emih!E6=0,0,RES_hh_emih!E6/RES_summary!E$19)</f>
        <v>10.260245169762817</v>
      </c>
      <c r="F6" s="72">
        <f>IF(RES_hh_emih!F6=0,0,RES_hh_emih!F6/RES_summary!F$19)</f>
        <v>10.157936334872074</v>
      </c>
      <c r="G6" s="72">
        <f>IF(RES_hh_emih!G6=0,0,RES_hh_emih!G6/RES_summary!G$19)</f>
        <v>8.8318374889755287</v>
      </c>
      <c r="H6" s="72">
        <f>IF(RES_hh_emih!H6=0,0,RES_hh_emih!H6/RES_summary!H$19)</f>
        <v>8.7352434278225548</v>
      </c>
      <c r="I6" s="72">
        <f>IF(RES_hh_emih!I6=0,0,RES_hh_emih!I6/RES_summary!I$19)</f>
        <v>9.0253571113275957</v>
      </c>
      <c r="J6" s="72">
        <f>IF(RES_hh_emih!J6=0,0,RES_hh_emih!J6/RES_summary!J$19)</f>
        <v>7.1059681529513483</v>
      </c>
      <c r="K6" s="72">
        <f>IF(RES_hh_emih!K6=0,0,RES_hh_emih!K6/RES_summary!K$19)</f>
        <v>3.2278577852152033</v>
      </c>
      <c r="L6" s="72">
        <f>IF(RES_hh_emih!L6=0,0,RES_hh_emih!L6/RES_summary!L$19)</f>
        <v>10.939530346068883</v>
      </c>
      <c r="M6" s="72">
        <f>IF(RES_hh_emih!M6=0,0,RES_hh_emih!M6/RES_summary!M$19)</f>
        <v>8.5784800049607366</v>
      </c>
      <c r="N6" s="72">
        <f>IF(RES_hh_emih!N6=0,0,RES_hh_emih!N6/RES_summary!N$19)</f>
        <v>8.026142699828819</v>
      </c>
      <c r="O6" s="72">
        <f>IF(RES_hh_emih!O6=0,0,RES_hh_emih!O6/RES_summary!O$19)</f>
        <v>8.1845011906226972</v>
      </c>
      <c r="P6" s="72">
        <f>IF(RES_hh_emih!P6=0,0,RES_hh_emih!P6/RES_summary!P$19)</f>
        <v>8.1278964786629082</v>
      </c>
      <c r="Q6" s="72">
        <f>IF(RES_hh_emih!Q6=0,0,RES_hh_emih!Q6/RES_summary!Q$19)</f>
        <v>7.9857539826193369</v>
      </c>
      <c r="R6" s="72">
        <f>IF(RES_hh_emih!R6=0,0,RES_hh_emih!R6/RES_summary!R$19)</f>
        <v>8.0882298056091226</v>
      </c>
      <c r="S6" s="72">
        <f>IF(RES_hh_emih!S6=0,0,RES_hh_emih!S6/RES_summary!S$19)</f>
        <v>8.0787209210032103</v>
      </c>
      <c r="T6" s="72">
        <f>IF(RES_hh_emih!T6=0,0,RES_hh_emih!T6/RES_summary!T$19)</f>
        <v>7.6473428999318482</v>
      </c>
      <c r="U6" s="72">
        <f>IF(RES_hh_emih!U6=0,0,RES_hh_emih!U6/RES_summary!U$19)</f>
        <v>7.7062948549693502</v>
      </c>
      <c r="V6" s="72">
        <f>IF(RES_hh_emih!V6=0,0,RES_hh_emih!V6/RES_summary!V$19)</f>
        <v>8.344717401504635</v>
      </c>
      <c r="W6" s="72">
        <f>IF(RES_hh_emih!W6=0,0,RES_hh_emih!W6/RES_summary!W$19)</f>
        <v>7.5148480172978944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7.6823646337562659</v>
      </c>
      <c r="C7" s="72">
        <f>IF(RES_hh_emih!C7=0,0,RES_hh_emih!C7/RES_summary!C$19)</f>
        <v>10.000395181541045</v>
      </c>
      <c r="D7" s="72">
        <f>IF(RES_hh_emih!D7=0,0,RES_hh_emih!D7/RES_summary!D$19)</f>
        <v>10.497303746805127</v>
      </c>
      <c r="E7" s="72">
        <f>IF(RES_hh_emih!E7=0,0,RES_hh_emih!E7/RES_summary!E$19)</f>
        <v>9.50946971518837</v>
      </c>
      <c r="F7" s="72">
        <f>IF(RES_hh_emih!F7=0,0,RES_hh_emih!F7/RES_summary!F$19)</f>
        <v>9.8776611459529065</v>
      </c>
      <c r="G7" s="72">
        <f>IF(RES_hh_emih!G7=0,0,RES_hh_emih!G7/RES_summary!G$19)</f>
        <v>10.763759911749398</v>
      </c>
      <c r="H7" s="72">
        <f>IF(RES_hh_emih!H7=0,0,RES_hh_emih!H7/RES_summary!H$19)</f>
        <v>9.9740912733234364</v>
      </c>
      <c r="I7" s="72">
        <f>IF(RES_hh_emih!I7=0,0,RES_hh_emih!I7/RES_summary!I$19)</f>
        <v>10.738228360910913</v>
      </c>
      <c r="J7" s="72">
        <f>IF(RES_hh_emih!J7=0,0,RES_hh_emih!J7/RES_summary!J$19)</f>
        <v>10.647446590628252</v>
      </c>
      <c r="K7" s="72">
        <f>IF(RES_hh_emih!K7=0,0,RES_hh_emih!K7/RES_summary!K$19)</f>
        <v>10.576550911839458</v>
      </c>
      <c r="L7" s="72">
        <f>IF(RES_hh_emih!L7=0,0,RES_hh_emih!L7/RES_summary!L$19)</f>
        <v>9.0646760240929307</v>
      </c>
      <c r="M7" s="72">
        <f>IF(RES_hh_emih!M7=0,0,RES_hh_emih!M7/RES_summary!M$19)</f>
        <v>10.494473537333505</v>
      </c>
      <c r="N7" s="72">
        <f>IF(RES_hh_emih!N7=0,0,RES_hh_emih!N7/RES_summary!N$19)</f>
        <v>8.5833363815625354</v>
      </c>
      <c r="O7" s="72">
        <f>IF(RES_hh_emih!O7=0,0,RES_hh_emih!O7/RES_summary!O$19)</f>
        <v>9.5669124883367012</v>
      </c>
      <c r="P7" s="72">
        <f>IF(RES_hh_emih!P7=0,0,RES_hh_emih!P7/RES_summary!P$19)</f>
        <v>10.24417930774481</v>
      </c>
      <c r="Q7" s="72">
        <f>IF(RES_hh_emih!Q7=0,0,RES_hh_emih!Q7/RES_summary!Q$19)</f>
        <v>10.196363897837283</v>
      </c>
      <c r="R7" s="72">
        <f>IF(RES_hh_emih!R7=0,0,RES_hh_emih!R7/RES_summary!R$19)</f>
        <v>10.550657517355969</v>
      </c>
      <c r="S7" s="72">
        <f>IF(RES_hh_emih!S7=0,0,RES_hh_emih!S7/RES_summary!S$19)</f>
        <v>9.4545380411365407</v>
      </c>
      <c r="T7" s="72">
        <f>IF(RES_hh_emih!T7=0,0,RES_hh_emih!T7/RES_summary!T$19)</f>
        <v>11.046772289475291</v>
      </c>
      <c r="U7" s="72">
        <f>IF(RES_hh_emih!U7=0,0,RES_hh_emih!U7/RES_summary!U$19)</f>
        <v>9.7999859819952988</v>
      </c>
      <c r="V7" s="72">
        <f>IF(RES_hh_emih!V7=0,0,RES_hh_emih!V7/RES_summary!V$19)</f>
        <v>10.753793613295462</v>
      </c>
      <c r="W7" s="72">
        <f>IF(RES_hh_emih!W7=0,0,RES_hh_emih!W7/RES_summary!W$19)</f>
        <v>10.211461446375987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5.2015162452431438</v>
      </c>
      <c r="C8" s="72">
        <f>IF(RES_hh_emih!C8=0,0,RES_hh_emih!C8/RES_summary!C$19)</f>
        <v>5.7531369691679073</v>
      </c>
      <c r="D8" s="72">
        <f>IF(RES_hh_emih!D8=0,0,RES_hh_emih!D8/RES_summary!D$19)</f>
        <v>6.195552854364891</v>
      </c>
      <c r="E8" s="72">
        <f>IF(RES_hh_emih!E8=0,0,RES_hh_emih!E8/RES_summary!E$19)</f>
        <v>6.4404345755002037</v>
      </c>
      <c r="F8" s="72">
        <f>IF(RES_hh_emih!F8=0,0,RES_hh_emih!F8/RES_summary!F$19)</f>
        <v>6.9200935361276663</v>
      </c>
      <c r="G8" s="72">
        <f>IF(RES_hh_emih!G8=0,0,RES_hh_emih!G8/RES_summary!G$19)</f>
        <v>7.1225081623464339</v>
      </c>
      <c r="H8" s="72">
        <f>IF(RES_hh_emih!H8=0,0,RES_hh_emih!H8/RES_summary!H$19)</f>
        <v>6.7514384115199979</v>
      </c>
      <c r="I8" s="72">
        <f>IF(RES_hh_emih!I8=0,0,RES_hh_emih!I8/RES_summary!I$19)</f>
        <v>7.0129074097632857</v>
      </c>
      <c r="J8" s="72">
        <f>IF(RES_hh_emih!J8=0,0,RES_hh_emih!J8/RES_summary!J$19)</f>
        <v>6.6918529662449568</v>
      </c>
      <c r="K8" s="72">
        <f>IF(RES_hh_emih!K8=0,0,RES_hh_emih!K8/RES_summary!K$19)</f>
        <v>7.3918816467639976</v>
      </c>
      <c r="L8" s="72">
        <f>IF(RES_hh_emih!L8=0,0,RES_hh_emih!L8/RES_summary!L$19)</f>
        <v>6.0457787153370735</v>
      </c>
      <c r="M8" s="72">
        <f>IF(RES_hh_emih!M8=0,0,RES_hh_emih!M8/RES_summary!M$19)</f>
        <v>5.4243678075609667</v>
      </c>
      <c r="N8" s="72">
        <f>IF(RES_hh_emih!N8=0,0,RES_hh_emih!N8/RES_summary!N$19)</f>
        <v>5.9912147979470172</v>
      </c>
      <c r="O8" s="72">
        <f>IF(RES_hh_emih!O8=0,0,RES_hh_emih!O8/RES_summary!O$19)</f>
        <v>6.341922270744055</v>
      </c>
      <c r="P8" s="72">
        <f>IF(RES_hh_emih!P8=0,0,RES_hh_emih!P8/RES_summary!P$19)</f>
        <v>6.839826468841812</v>
      </c>
      <c r="Q8" s="72">
        <f>IF(RES_hh_emih!Q8=0,0,RES_hh_emih!Q8/RES_summary!Q$19)</f>
        <v>6.9115268664333938</v>
      </c>
      <c r="R8" s="72">
        <f>IF(RES_hh_emih!R8=0,0,RES_hh_emih!R8/RES_summary!R$19)</f>
        <v>6.1627620561385354</v>
      </c>
      <c r="S8" s="72">
        <f>IF(RES_hh_emih!S8=0,0,RES_hh_emih!S8/RES_summary!S$19)</f>
        <v>6.2082694075537042</v>
      </c>
      <c r="T8" s="72">
        <f>IF(RES_hh_emih!T8=0,0,RES_hh_emih!T8/RES_summary!T$19)</f>
        <v>6.3631773891784551</v>
      </c>
      <c r="U8" s="72">
        <f>IF(RES_hh_emih!U8=0,0,RES_hh_emih!U8/RES_summary!U$19)</f>
        <v>6.4097101171973652</v>
      </c>
      <c r="V8" s="72">
        <f>IF(RES_hh_emih!V8=0,0,RES_hh_emih!V8/RES_summary!V$19)</f>
        <v>6.4259109214211554</v>
      </c>
      <c r="W8" s="72">
        <f>IF(RES_hh_emih!W8=0,0,RES_hh_emih!W8/RES_summary!W$19)</f>
        <v>6.3471064245990387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2.8354488894506638</v>
      </c>
      <c r="C17" s="69">
        <f>IF(RES_hh_emih!C17=0,0,RES_hh_emih!C17/RES_summary!C$19)</f>
        <v>2.7791416187984819</v>
      </c>
      <c r="D17" s="69">
        <f>IF(RES_hh_emih!D17=0,0,RES_hh_emih!D17/RES_summary!D$19)</f>
        <v>2.7336166313449439</v>
      </c>
      <c r="E17" s="69">
        <f>IF(RES_hh_emih!E17=0,0,RES_hh_emih!E17/RES_summary!E$19)</f>
        <v>2.7417991456124398</v>
      </c>
      <c r="F17" s="69">
        <f>IF(RES_hh_emih!F17=0,0,RES_hh_emih!F17/RES_summary!F$19)</f>
        <v>2.6765302785702652</v>
      </c>
      <c r="G17" s="69">
        <f>IF(RES_hh_emih!G17=0,0,RES_hh_emih!G17/RES_summary!G$19)</f>
        <v>2.587842051254893</v>
      </c>
      <c r="H17" s="69">
        <f>IF(RES_hh_emih!H17=0,0,RES_hh_emih!H17/RES_summary!H$19)</f>
        <v>2.542979684892483</v>
      </c>
      <c r="I17" s="69">
        <f>IF(RES_hh_emih!I17=0,0,RES_hh_emih!I17/RES_summary!I$19)</f>
        <v>2.5520985094126174</v>
      </c>
      <c r="J17" s="69">
        <f>IF(RES_hh_emih!J17=0,0,RES_hh_emih!J17/RES_summary!J$19)</f>
        <v>2.5229298961230966</v>
      </c>
      <c r="K17" s="69">
        <f>IF(RES_hh_emih!K17=0,0,RES_hh_emih!K17/RES_summary!K$19)</f>
        <v>2.475587917325119</v>
      </c>
      <c r="L17" s="69">
        <f>IF(RES_hh_emih!L17=0,0,RES_hh_emih!L17/RES_summary!L$19)</f>
        <v>2.6049511208274141</v>
      </c>
      <c r="M17" s="69">
        <f>IF(RES_hh_emih!M17=0,0,RES_hh_emih!M17/RES_summary!M$19)</f>
        <v>2.1756292158999639</v>
      </c>
      <c r="N17" s="69">
        <f>IF(RES_hh_emih!N17=0,0,RES_hh_emih!N17/RES_summary!N$19)</f>
        <v>1.953890133789729</v>
      </c>
      <c r="O17" s="69">
        <f>IF(RES_hh_emih!O17=0,0,RES_hh_emih!O17/RES_summary!O$19)</f>
        <v>1.8563515020107513</v>
      </c>
      <c r="P17" s="69">
        <f>IF(RES_hh_emih!P17=0,0,RES_hh_emih!P17/RES_summary!P$19)</f>
        <v>1.6638237238323652</v>
      </c>
      <c r="Q17" s="69">
        <f>IF(RES_hh_emih!Q17=0,0,RES_hh_emih!Q17/RES_summary!Q$19)</f>
        <v>1.539871032146038</v>
      </c>
      <c r="R17" s="69">
        <f>IF(RES_hh_emih!R17=0,0,RES_hh_emih!R17/RES_summary!R$19)</f>
        <v>1.5037464914391894</v>
      </c>
      <c r="S17" s="69">
        <f>IF(RES_hh_emih!S17=0,0,RES_hh_emih!S17/RES_summary!S$19)</f>
        <v>1.5046788410716405</v>
      </c>
      <c r="T17" s="69">
        <f>IF(RES_hh_emih!T17=0,0,RES_hh_emih!T17/RES_summary!T$19)</f>
        <v>1.4619403783164779</v>
      </c>
      <c r="U17" s="69">
        <f>IF(RES_hh_emih!U17=0,0,RES_hh_emih!U17/RES_summary!U$19)</f>
        <v>1.415151997256</v>
      </c>
      <c r="V17" s="69">
        <f>IF(RES_hh_emih!V17=0,0,RES_hh_emih!V17/RES_summary!V$19)</f>
        <v>1.5536935782500207</v>
      </c>
      <c r="W17" s="69">
        <f>IF(RES_hh_emih!W17=0,0,RES_hh_emih!W17/RES_summary!W$19)</f>
        <v>1.3486607817840108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3.3608863328490779</v>
      </c>
      <c r="C19" s="72">
        <f>IF(RES_hh_emih!C19=0,0,RES_hh_emih!C19/RES_summary!C$19)</f>
        <v>3.2643448062598024</v>
      </c>
      <c r="D19" s="72">
        <f>IF(RES_hh_emih!D19=0,0,RES_hh_emih!D19/RES_summary!D$19)</f>
        <v>3.2121810654186445</v>
      </c>
      <c r="E19" s="72">
        <f>IF(RES_hh_emih!E19=0,0,RES_hh_emih!E19/RES_summary!E$19)</f>
        <v>3.2610617468418392</v>
      </c>
      <c r="F19" s="72">
        <f>IF(RES_hh_emih!F19=0,0,RES_hh_emih!F19/RES_summary!F$19)</f>
        <v>3.2016338864350118</v>
      </c>
      <c r="G19" s="72">
        <f>IF(RES_hh_emih!G19=0,0,RES_hh_emih!G19/RES_summary!G$19)</f>
        <v>3.1210146522328999</v>
      </c>
      <c r="H19" s="72">
        <f>IF(RES_hh_emih!H19=0,0,RES_hh_emih!H19/RES_summary!H$19)</f>
        <v>3.1156012376874886</v>
      </c>
      <c r="I19" s="72">
        <f>IF(RES_hh_emih!I19=0,0,RES_hh_emih!I19/RES_summary!I$19)</f>
        <v>3.168301066487941</v>
      </c>
      <c r="J19" s="72">
        <f>IF(RES_hh_emih!J19=0,0,RES_hh_emih!J19/RES_summary!J$19)</f>
        <v>3.164630088225667</v>
      </c>
      <c r="K19" s="72">
        <f>IF(RES_hh_emih!K19=0,0,RES_hh_emih!K19/RES_summary!K$19)</f>
        <v>3.1718143451253491</v>
      </c>
      <c r="L19" s="72">
        <f>IF(RES_hh_emih!L19=0,0,RES_hh_emih!L19/RES_summary!L$19)</f>
        <v>3.2851161052753124</v>
      </c>
      <c r="M19" s="72">
        <f>IF(RES_hh_emih!M19=0,0,RES_hh_emih!M19/RES_summary!M$19)</f>
        <v>2.8269356712383811</v>
      </c>
      <c r="N19" s="72">
        <f>IF(RES_hh_emih!N19=0,0,RES_hh_emih!N19/RES_summary!N$19)</f>
        <v>2.7078359387084947</v>
      </c>
      <c r="O19" s="72">
        <f>IF(RES_hh_emih!O19=0,0,RES_hh_emih!O19/RES_summary!O$19)</f>
        <v>2.6872130893094033</v>
      </c>
      <c r="P19" s="72">
        <f>IF(RES_hh_emih!P19=0,0,RES_hh_emih!P19/RES_summary!P$19)</f>
        <v>2.4406307781100844</v>
      </c>
      <c r="Q19" s="72">
        <f>IF(RES_hh_emih!Q19=0,0,RES_hh_emih!Q19/RES_summary!Q$19)</f>
        <v>2.2876413912503133</v>
      </c>
      <c r="R19" s="72">
        <f>IF(RES_hh_emih!R19=0,0,RES_hh_emih!R19/RES_summary!R$19)</f>
        <v>2.2933847752451713</v>
      </c>
      <c r="S19" s="72">
        <f>IF(RES_hh_emih!S19=0,0,RES_hh_emih!S19/RES_summary!S$19)</f>
        <v>2.2951178821686935</v>
      </c>
      <c r="T19" s="72">
        <f>IF(RES_hh_emih!T19=0,0,RES_hh_emih!T19/RES_summary!T$19)</f>
        <v>2.2157208087639266</v>
      </c>
      <c r="U19" s="72">
        <f>IF(RES_hh_emih!U19=0,0,RES_hh_emih!U19/RES_summary!U$19)</f>
        <v>2.1476891652232566</v>
      </c>
      <c r="V19" s="72">
        <f>IF(RES_hh_emih!V19=0,0,RES_hh_emih!V19/RES_summary!V$19)</f>
        <v>2.4097720696580107</v>
      </c>
      <c r="W19" s="72">
        <f>IF(RES_hh_emih!W19=0,0,RES_hh_emih!W19/RES_summary!W$19)</f>
        <v>2.1000501842284387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3.8015228078329955</v>
      </c>
      <c r="C20" s="72">
        <f>IF(RES_hh_emih!C20=0,0,RES_hh_emih!C20/RES_summary!C$19)</f>
        <v>4.849490739950534</v>
      </c>
      <c r="D20" s="72">
        <f>IF(RES_hh_emih!D20=0,0,RES_hh_emih!D20/RES_summary!D$19)</f>
        <v>4.8275289758328439</v>
      </c>
      <c r="E20" s="72">
        <f>IF(RES_hh_emih!E20=0,0,RES_hh_emih!E20/RES_summary!E$19)</f>
        <v>3.8541953878940309</v>
      </c>
      <c r="F20" s="72">
        <f>IF(RES_hh_emih!F20=0,0,RES_hh_emih!F20/RES_summary!F$19)</f>
        <v>3.7265154928585411</v>
      </c>
      <c r="G20" s="72">
        <f>IF(RES_hh_emih!G20=0,0,RES_hh_emih!G20/RES_summary!G$19)</f>
        <v>3.9763321118782331</v>
      </c>
      <c r="H20" s="72">
        <f>IF(RES_hh_emih!H20=0,0,RES_hh_emih!H20/RES_summary!H$19)</f>
        <v>3.8422226456580244</v>
      </c>
      <c r="I20" s="72">
        <f>IF(RES_hh_emih!I20=0,0,RES_hh_emih!I20/RES_summary!I$19)</f>
        <v>4.0565857853753817</v>
      </c>
      <c r="J20" s="72">
        <f>IF(RES_hh_emih!J20=0,0,RES_hh_emih!J20/RES_summary!J$19)</f>
        <v>4.1609811932866929</v>
      </c>
      <c r="K20" s="72">
        <f>IF(RES_hh_emih!K20=0,0,RES_hh_emih!K20/RES_summary!K$19)</f>
        <v>3.6244742200500162</v>
      </c>
      <c r="L20" s="72">
        <f>IF(RES_hh_emih!L20=0,0,RES_hh_emih!L20/RES_summary!L$19)</f>
        <v>4.595468303995121</v>
      </c>
      <c r="M20" s="72">
        <f>IF(RES_hh_emih!M20=0,0,RES_hh_emih!M20/RES_summary!M$19)</f>
        <v>4.7895585599886115</v>
      </c>
      <c r="N20" s="72">
        <f>IF(RES_hh_emih!N20=0,0,RES_hh_emih!N20/RES_summary!N$19)</f>
        <v>3.356987532468406</v>
      </c>
      <c r="O20" s="72">
        <f>IF(RES_hh_emih!O20=0,0,RES_hh_emih!O20/RES_summary!O$19)</f>
        <v>3.220308055319665</v>
      </c>
      <c r="P20" s="72">
        <f>IF(RES_hh_emih!P20=0,0,RES_hh_emih!P20/RES_summary!P$19)</f>
        <v>3.1154952124650523</v>
      </c>
      <c r="Q20" s="72">
        <f>IF(RES_hh_emih!Q20=0,0,RES_hh_emih!Q20/RES_summary!Q$19)</f>
        <v>3.0063628572043988</v>
      </c>
      <c r="R20" s="72">
        <f>IF(RES_hh_emih!R20=0,0,RES_hh_emih!R20/RES_summary!R$19)</f>
        <v>3.1763035487999391</v>
      </c>
      <c r="S20" s="72">
        <f>IF(RES_hh_emih!S20=0,0,RES_hh_emih!S20/RES_summary!S$19)</f>
        <v>2.8796054358287644</v>
      </c>
      <c r="T20" s="72">
        <f>IF(RES_hh_emih!T20=0,0,RES_hh_emih!T20/RES_summary!T$19)</f>
        <v>3.3823099651099753</v>
      </c>
      <c r="U20" s="72">
        <f>IF(RES_hh_emih!U20=0,0,RES_hh_emih!U20/RES_summary!U$19)</f>
        <v>2.9239797544916044</v>
      </c>
      <c r="V20" s="72">
        <f>IF(RES_hh_emih!V20=0,0,RES_hh_emih!V20/RES_summary!V$19)</f>
        <v>3.3620262973749315</v>
      </c>
      <c r="W20" s="72">
        <f>IF(RES_hh_emih!W20=0,0,RES_hh_emih!W20/RES_summary!W$19)</f>
        <v>2.9422487610971251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2.7959896841340042</v>
      </c>
      <c r="C21" s="72">
        <f>IF(RES_hh_emih!C21=0,0,RES_hh_emih!C21/RES_summary!C$19)</f>
        <v>3.0522891108538985</v>
      </c>
      <c r="D21" s="72">
        <f>IF(RES_hh_emih!D21=0,0,RES_hh_emih!D21/RES_summary!D$19)</f>
        <v>3.1444390534646156</v>
      </c>
      <c r="E21" s="72">
        <f>IF(RES_hh_emih!E21=0,0,RES_hh_emih!E21/RES_summary!E$19)</f>
        <v>2.9067276640551261</v>
      </c>
      <c r="F21" s="72">
        <f>IF(RES_hh_emih!F21=0,0,RES_hh_emih!F21/RES_summary!F$19)</f>
        <v>2.9181776945414595</v>
      </c>
      <c r="G21" s="72">
        <f>IF(RES_hh_emih!G21=0,0,RES_hh_emih!G21/RES_summary!G$19)</f>
        <v>2.9082657715136349</v>
      </c>
      <c r="H21" s="72">
        <f>IF(RES_hh_emih!H21=0,0,RES_hh_emih!H21/RES_summary!H$19)</f>
        <v>2.819430374725683</v>
      </c>
      <c r="I21" s="72">
        <f>IF(RES_hh_emih!I21=0,0,RES_hh_emih!I21/RES_summary!I$19)</f>
        <v>2.819347832693369</v>
      </c>
      <c r="J21" s="72">
        <f>IF(RES_hh_emih!J21=0,0,RES_hh_emih!J21/RES_summary!J$19)</f>
        <v>2.7417917388535233</v>
      </c>
      <c r="K21" s="72">
        <f>IF(RES_hh_emih!K21=0,0,RES_hh_emih!K21/RES_summary!K$19)</f>
        <v>2.6278748255178859</v>
      </c>
      <c r="L21" s="72">
        <f>IF(RES_hh_emih!L21=0,0,RES_hh_emih!L21/RES_summary!L$19)</f>
        <v>3.1567669973612591</v>
      </c>
      <c r="M21" s="72">
        <f>IF(RES_hh_emih!M21=0,0,RES_hh_emih!M21/RES_summary!M$19)</f>
        <v>2.5395037188547707</v>
      </c>
      <c r="N21" s="72">
        <f>IF(RES_hh_emih!N21=0,0,RES_hh_emih!N21/RES_summary!N$19)</f>
        <v>2.4051051734232032</v>
      </c>
      <c r="O21" s="72">
        <f>IF(RES_hh_emih!O21=0,0,RES_hh_emih!O21/RES_summary!O$19)</f>
        <v>2.2062052823590976</v>
      </c>
      <c r="P21" s="72">
        <f>IF(RES_hh_emih!P21=0,0,RES_hh_emih!P21/RES_summary!P$19)</f>
        <v>2.183674088288996</v>
      </c>
      <c r="Q21" s="72">
        <f>IF(RES_hh_emih!Q21=0,0,RES_hh_emih!Q21/RES_summary!Q$19)</f>
        <v>2.1585600529087086</v>
      </c>
      <c r="R21" s="72">
        <f>IF(RES_hh_emih!R21=0,0,RES_hh_emih!R21/RES_summary!R$19)</f>
        <v>1.9669885697595779</v>
      </c>
      <c r="S21" s="72">
        <f>IF(RES_hh_emih!S21=0,0,RES_hh_emih!S21/RES_summary!S$19)</f>
        <v>2.0099359823796963</v>
      </c>
      <c r="T21" s="72">
        <f>IF(RES_hh_emih!T21=0,0,RES_hh_emih!T21/RES_summary!T$19)</f>
        <v>2.061048832068328</v>
      </c>
      <c r="U21" s="72">
        <f>IF(RES_hh_emih!U21=0,0,RES_hh_emih!U21/RES_summary!U$19)</f>
        <v>2.0294741257036271</v>
      </c>
      <c r="V21" s="72">
        <f>IF(RES_hh_emih!V21=0,0,RES_hh_emih!V21/RES_summary!V$19)</f>
        <v>2.1155529601810392</v>
      </c>
      <c r="W21" s="72">
        <f>IF(RES_hh_emih!W21=0,0,RES_hh_emih!W21/RES_summary!W$19)</f>
        <v>1.9283247665767493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2.0494341872878783</v>
      </c>
      <c r="C27" s="69">
        <f>IF(RES_hh_emih!C27=0,0,RES_hh_emih!C27/RES_summary!C$19)</f>
        <v>2.0375402641654592</v>
      </c>
      <c r="D27" s="69">
        <f>IF(RES_hh_emih!D27=0,0,RES_hh_emih!D27/RES_summary!D$19)</f>
        <v>2.1111014557056209</v>
      </c>
      <c r="E27" s="69">
        <f>IF(RES_hh_emih!E27=0,0,RES_hh_emih!E27/RES_summary!E$19)</f>
        <v>2.4749062222181761</v>
      </c>
      <c r="F27" s="69">
        <f>IF(RES_hh_emih!F27=0,0,RES_hh_emih!F27/RES_summary!F$19)</f>
        <v>2.5040467362166994</v>
      </c>
      <c r="G27" s="69">
        <f>IF(RES_hh_emih!G27=0,0,RES_hh_emih!G27/RES_summary!G$19)</f>
        <v>2.2545275484503713</v>
      </c>
      <c r="H27" s="69">
        <f>IF(RES_hh_emih!H27=0,0,RES_hh_emih!H27/RES_summary!H$19)</f>
        <v>2.0595431604219776</v>
      </c>
      <c r="I27" s="69">
        <f>IF(RES_hh_emih!I27=0,0,RES_hh_emih!I27/RES_summary!I$19)</f>
        <v>1.9466225236064976</v>
      </c>
      <c r="J27" s="69">
        <f>IF(RES_hh_emih!J27=0,0,RES_hh_emih!J27/RES_summary!J$19)</f>
        <v>1.6988805935999263</v>
      </c>
      <c r="K27" s="69">
        <f>IF(RES_hh_emih!K27=0,0,RES_hh_emih!K27/RES_summary!K$19)</f>
        <v>1.679940249877284</v>
      </c>
      <c r="L27" s="69">
        <f>IF(RES_hh_emih!L27=0,0,RES_hh_emih!L27/RES_summary!L$19)</f>
        <v>1.9065763717009838</v>
      </c>
      <c r="M27" s="69">
        <f>IF(RES_hh_emih!M27=0,0,RES_hh_emih!M27/RES_summary!M$19)</f>
        <v>1.7385177095010182</v>
      </c>
      <c r="N27" s="69">
        <f>IF(RES_hh_emih!N27=0,0,RES_hh_emih!N27/RES_summary!N$19)</f>
        <v>1.5618159974182768</v>
      </c>
      <c r="O27" s="69">
        <f>IF(RES_hh_emih!O27=0,0,RES_hh_emih!O27/RES_summary!O$19)</f>
        <v>1.4469417203169923</v>
      </c>
      <c r="P27" s="69">
        <f>IF(RES_hh_emih!P27=0,0,RES_hh_emih!P27/RES_summary!P$19)</f>
        <v>1.3109483015973777</v>
      </c>
      <c r="Q27" s="69">
        <f>IF(RES_hh_emih!Q27=0,0,RES_hh_emih!Q27/RES_summary!Q$19)</f>
        <v>1.2337342453088309</v>
      </c>
      <c r="R27" s="69">
        <f>IF(RES_hh_emih!R27=0,0,RES_hh_emih!R27/RES_summary!R$19)</f>
        <v>1.2368572653501584</v>
      </c>
      <c r="S27" s="69">
        <f>IF(RES_hh_emih!S27=0,0,RES_hh_emih!S27/RES_summary!S$19)</f>
        <v>1.2434504560877138</v>
      </c>
      <c r="T27" s="69">
        <f>IF(RES_hh_emih!T27=0,0,RES_hh_emih!T27/RES_summary!T$19)</f>
        <v>1.2560870113264613</v>
      </c>
      <c r="U27" s="69">
        <f>IF(RES_hh_emih!U27=0,0,RES_hh_emih!U27/RES_summary!U$19)</f>
        <v>1.2532310246900285</v>
      </c>
      <c r="V27" s="69">
        <f>IF(RES_hh_emih!V27=0,0,RES_hh_emih!V27/RES_summary!V$19)</f>
        <v>1.3708201952778327</v>
      </c>
      <c r="W27" s="69">
        <f>IF(RES_hh_emih!W27=0,0,RES_hh_emih!W27/RES_summary!W$19)</f>
        <v>1.2489149658315464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5.9287842003616369</v>
      </c>
      <c r="C29" s="72">
        <f>IF(RES_hh_emih!C29=0,0,RES_hh_emih!C29/RES_summary!C$19)</f>
        <v>5.650219745646714</v>
      </c>
      <c r="D29" s="72">
        <f>IF(RES_hh_emih!D29=0,0,RES_hh_emih!D29/RES_summary!D$19)</f>
        <v>5.6170039582937443</v>
      </c>
      <c r="E29" s="72">
        <f>IF(RES_hh_emih!E29=0,0,RES_hh_emih!E29/RES_summary!E$19)</f>
        <v>6.529010727730328</v>
      </c>
      <c r="F29" s="72">
        <f>IF(RES_hh_emih!F29=0,0,RES_hh_emih!F29/RES_summary!F$19)</f>
        <v>6.4816709052950028</v>
      </c>
      <c r="G29" s="72">
        <f>IF(RES_hh_emih!G29=0,0,RES_hh_emih!G29/RES_summary!G$19)</f>
        <v>5.9303053592721637</v>
      </c>
      <c r="H29" s="72">
        <f>IF(RES_hh_emih!H29=0,0,RES_hh_emih!H29/RES_summary!H$19)</f>
        <v>5.7873756153252014</v>
      </c>
      <c r="I29" s="72">
        <f>IF(RES_hh_emih!I29=0,0,RES_hh_emih!I29/RES_summary!I$19)</f>
        <v>5.7786204739598945</v>
      </c>
      <c r="J29" s="72">
        <f>IF(RES_hh_emih!J29=0,0,RES_hh_emih!J29/RES_summary!J$19)</f>
        <v>5.1905416884964497</v>
      </c>
      <c r="K29" s="72">
        <f>IF(RES_hh_emih!K29=0,0,RES_hh_emih!K29/RES_summary!K$19)</f>
        <v>5.1346435210506653</v>
      </c>
      <c r="L29" s="72">
        <f>IF(RES_hh_emih!L29=0,0,RES_hh_emih!L29/RES_summary!L$19)</f>
        <v>5.2122459294832577</v>
      </c>
      <c r="M29" s="72">
        <f>IF(RES_hh_emih!M29=0,0,RES_hh_emih!M29/RES_summary!M$19)</f>
        <v>4.6910044456245288</v>
      </c>
      <c r="N29" s="72">
        <f>IF(RES_hh_emih!N29=0,0,RES_hh_emih!N29/RES_summary!N$19)</f>
        <v>3.9936349227101564</v>
      </c>
      <c r="O29" s="72">
        <f>IF(RES_hh_emih!O29=0,0,RES_hh_emih!O29/RES_summary!O$19)</f>
        <v>3.6981120400549172</v>
      </c>
      <c r="P29" s="72">
        <f>IF(RES_hh_emih!P29=0,0,RES_hh_emih!P29/RES_summary!P$19)</f>
        <v>3.310708724310806</v>
      </c>
      <c r="Q29" s="72">
        <f>IF(RES_hh_emih!Q29=0,0,RES_hh_emih!Q29/RES_summary!Q$19)</f>
        <v>3.1982436900018039</v>
      </c>
      <c r="R29" s="72">
        <f>IF(RES_hh_emih!R29=0,0,RES_hh_emih!R29/RES_summary!R$19)</f>
        <v>3.4298898058590135</v>
      </c>
      <c r="S29" s="72">
        <f>IF(RES_hh_emih!S29=0,0,RES_hh_emih!S29/RES_summary!S$19)</f>
        <v>3.6834892129666028</v>
      </c>
      <c r="T29" s="72">
        <f>IF(RES_hh_emih!T29=0,0,RES_hh_emih!T29/RES_summary!T$19)</f>
        <v>3.7953728142276257</v>
      </c>
      <c r="U29" s="72">
        <f>IF(RES_hh_emih!U29=0,0,RES_hh_emih!U29/RES_summary!U$19)</f>
        <v>3.9460637014817417</v>
      </c>
      <c r="V29" s="72">
        <f>IF(RES_hh_emih!V29=0,0,RES_hh_emih!V29/RES_summary!V$19)</f>
        <v>4.563269545028799</v>
      </c>
      <c r="W29" s="72">
        <f>IF(RES_hh_emih!W29=0,0,RES_hh_emih!W29/RES_summary!W$19)</f>
        <v>4.2349351554000103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4.6126308427449789</v>
      </c>
      <c r="C30" s="72">
        <f>IF(RES_hh_emih!C30=0,0,RES_hh_emih!C30/RES_summary!C$19)</f>
        <v>5.2916151075051836</v>
      </c>
      <c r="D30" s="72">
        <f>IF(RES_hh_emih!D30=0,0,RES_hh_emih!D30/RES_summary!D$19)</f>
        <v>5.7447311786359503</v>
      </c>
      <c r="E30" s="72">
        <f>IF(RES_hh_emih!E30=0,0,RES_hh_emih!E30/RES_summary!E$19)</f>
        <v>5.3506823612119838</v>
      </c>
      <c r="F30" s="72">
        <f>IF(RES_hh_emih!F30=0,0,RES_hh_emih!F30/RES_summary!F$19)</f>
        <v>5.4520286583345037</v>
      </c>
      <c r="G30" s="72">
        <f>IF(RES_hh_emih!G30=0,0,RES_hh_emih!G30/RES_summary!G$19)</f>
        <v>5.5155311377507124</v>
      </c>
      <c r="H30" s="72">
        <f>IF(RES_hh_emih!H30=0,0,RES_hh_emih!H30/RES_summary!H$19)</f>
        <v>5.1356888514439287</v>
      </c>
      <c r="I30" s="72">
        <f>IF(RES_hh_emih!I30=0,0,RES_hh_emih!I30/RES_summary!I$19)</f>
        <v>5.1108524443482573</v>
      </c>
      <c r="J30" s="72">
        <f>IF(RES_hh_emih!J30=0,0,RES_hh_emih!J30/RES_summary!J$19)</f>
        <v>4.6987070284134607</v>
      </c>
      <c r="K30" s="72">
        <f>IF(RES_hh_emih!K30=0,0,RES_hh_emih!K30/RES_summary!K$19)</f>
        <v>4.5423972882619132</v>
      </c>
      <c r="L30" s="72">
        <f>IF(RES_hh_emih!L30=0,0,RES_hh_emih!L30/RES_summary!L$19)</f>
        <v>5.427514837881751</v>
      </c>
      <c r="M30" s="72">
        <f>IF(RES_hh_emih!M30=0,0,RES_hh_emih!M30/RES_summary!M$19)</f>
        <v>4.2286411391061485</v>
      </c>
      <c r="N30" s="72">
        <f>IF(RES_hh_emih!N30=0,0,RES_hh_emih!N30/RES_summary!N$19)</f>
        <v>3.5878679237044091</v>
      </c>
      <c r="O30" s="72">
        <f>IF(RES_hh_emih!O30=0,0,RES_hh_emih!O30/RES_summary!O$19)</f>
        <v>2.9598780064892827</v>
      </c>
      <c r="P30" s="72">
        <f>IF(RES_hh_emih!P30=0,0,RES_hh_emih!P30/RES_summary!P$19)</f>
        <v>2.896651235805161</v>
      </c>
      <c r="Q30" s="72">
        <f>IF(RES_hh_emih!Q30=0,0,RES_hh_emih!Q30/RES_summary!Q$19)</f>
        <v>2.9450091673891849</v>
      </c>
      <c r="R30" s="72">
        <f>IF(RES_hh_emih!R30=0,0,RES_hh_emih!R30/RES_summary!R$19)</f>
        <v>3.1004611248787342</v>
      </c>
      <c r="S30" s="72">
        <f>IF(RES_hh_emih!S30=0,0,RES_hh_emih!S30/RES_summary!S$19)</f>
        <v>3.0933682231409261</v>
      </c>
      <c r="T30" s="72">
        <f>IF(RES_hh_emih!T30=0,0,RES_hh_emih!T30/RES_summary!T$19)</f>
        <v>3.5624209694227496</v>
      </c>
      <c r="U30" s="72">
        <f>IF(RES_hh_emih!U30=0,0,RES_hh_emih!U30/RES_summary!U$19)</f>
        <v>3.6827282093378311</v>
      </c>
      <c r="V30" s="72">
        <f>IF(RES_hh_emih!V30=0,0,RES_hh_emih!V30/RES_summary!V$19)</f>
        <v>3.923096428978194</v>
      </c>
      <c r="W30" s="72">
        <f>IF(RES_hh_emih!W30=0,0,RES_hh_emih!W30/RES_summary!W$19)</f>
        <v>4.0154914767833354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131387</v>
      </c>
      <c r="D3" s="67">
        <f t="shared" si="0"/>
        <v>126764</v>
      </c>
      <c r="E3" s="67">
        <f t="shared" si="0"/>
        <v>123294</v>
      </c>
      <c r="F3" s="67">
        <f t="shared" si="0"/>
        <v>116954</v>
      </c>
      <c r="G3" s="67">
        <f t="shared" si="0"/>
        <v>109492</v>
      </c>
      <c r="H3" s="67">
        <f t="shared" si="0"/>
        <v>130864</v>
      </c>
      <c r="I3" s="67">
        <f t="shared" si="0"/>
        <v>101501</v>
      </c>
      <c r="J3" s="67">
        <f t="shared" si="0"/>
        <v>114669</v>
      </c>
      <c r="K3" s="67">
        <f t="shared" si="0"/>
        <v>133136</v>
      </c>
      <c r="L3" s="67">
        <f t="shared" si="0"/>
        <v>100135</v>
      </c>
      <c r="M3" s="67">
        <f t="shared" si="0"/>
        <v>166253</v>
      </c>
      <c r="N3" s="67">
        <f t="shared" si="0"/>
        <v>134668</v>
      </c>
      <c r="O3" s="67">
        <f t="shared" si="0"/>
        <v>91977</v>
      </c>
      <c r="P3" s="67">
        <f t="shared" si="0"/>
        <v>154219</v>
      </c>
      <c r="Q3" s="67">
        <f t="shared" si="0"/>
        <v>111602</v>
      </c>
      <c r="R3" s="67">
        <f t="shared" si="0"/>
        <v>93717</v>
      </c>
      <c r="S3" s="67">
        <f t="shared" si="0"/>
        <v>118471</v>
      </c>
      <c r="T3" s="67">
        <f t="shared" si="0"/>
        <v>118129</v>
      </c>
      <c r="U3" s="67">
        <f t="shared" si="0"/>
        <v>120738</v>
      </c>
      <c r="V3" s="67">
        <f t="shared" si="0"/>
        <v>95059</v>
      </c>
      <c r="W3" s="67">
        <f t="shared" si="0"/>
        <v>94449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131387</v>
      </c>
      <c r="D4" s="71">
        <f t="shared" si="1"/>
        <v>126764</v>
      </c>
      <c r="E4" s="71">
        <f t="shared" si="1"/>
        <v>123294</v>
      </c>
      <c r="F4" s="71">
        <f t="shared" si="1"/>
        <v>116954</v>
      </c>
      <c r="G4" s="71">
        <f t="shared" si="1"/>
        <v>109492</v>
      </c>
      <c r="H4" s="71">
        <f t="shared" si="1"/>
        <v>130864</v>
      </c>
      <c r="I4" s="71">
        <f t="shared" si="1"/>
        <v>101501</v>
      </c>
      <c r="J4" s="71">
        <f t="shared" si="1"/>
        <v>114669</v>
      </c>
      <c r="K4" s="71">
        <f t="shared" si="1"/>
        <v>133136</v>
      </c>
      <c r="L4" s="71">
        <f t="shared" si="1"/>
        <v>100135</v>
      </c>
      <c r="M4" s="71">
        <f t="shared" si="1"/>
        <v>166253</v>
      </c>
      <c r="N4" s="71">
        <f t="shared" si="1"/>
        <v>134668</v>
      </c>
      <c r="O4" s="71">
        <f t="shared" si="1"/>
        <v>91977</v>
      </c>
      <c r="P4" s="71">
        <f t="shared" si="1"/>
        <v>154219</v>
      </c>
      <c r="Q4" s="71">
        <f t="shared" si="1"/>
        <v>111602</v>
      </c>
      <c r="R4" s="71">
        <f t="shared" ref="R4:V4" si="2">SUM(R5:R13)</f>
        <v>93717</v>
      </c>
      <c r="S4" s="71">
        <f t="shared" si="2"/>
        <v>118471</v>
      </c>
      <c r="T4" s="71">
        <f t="shared" si="2"/>
        <v>118129</v>
      </c>
      <c r="U4" s="71">
        <f t="shared" si="2"/>
        <v>120738</v>
      </c>
      <c r="V4" s="71">
        <f t="shared" si="2"/>
        <v>95059</v>
      </c>
      <c r="W4" s="71">
        <f t="shared" ref="W4" si="3">SUM(W5:W13)</f>
        <v>94449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9527</v>
      </c>
      <c r="D6" s="82">
        <v>10338</v>
      </c>
      <c r="E6" s="82">
        <v>11528</v>
      </c>
      <c r="F6" s="82">
        <v>6590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1194</v>
      </c>
      <c r="M6" s="82">
        <v>5137</v>
      </c>
      <c r="N6" s="82">
        <v>6709</v>
      </c>
      <c r="O6" s="82">
        <v>3262</v>
      </c>
      <c r="P6" s="82">
        <v>1</v>
      </c>
      <c r="Q6" s="82">
        <v>0</v>
      </c>
      <c r="R6" s="82">
        <v>0</v>
      </c>
      <c r="S6" s="82">
        <v>1965</v>
      </c>
      <c r="T6" s="82">
        <v>2344</v>
      </c>
      <c r="U6" s="82">
        <v>2235</v>
      </c>
      <c r="V6" s="82">
        <v>1233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180</v>
      </c>
      <c r="D7" s="82">
        <v>1018</v>
      </c>
      <c r="E7" s="82">
        <v>60</v>
      </c>
      <c r="F7" s="82">
        <v>823</v>
      </c>
      <c r="G7" s="82">
        <v>3384</v>
      </c>
      <c r="H7" s="82">
        <v>6065</v>
      </c>
      <c r="I7" s="82">
        <v>6667</v>
      </c>
      <c r="J7" s="82">
        <v>9748</v>
      </c>
      <c r="K7" s="82">
        <v>12803</v>
      </c>
      <c r="L7" s="82">
        <v>11051</v>
      </c>
      <c r="M7" s="82">
        <v>3603</v>
      </c>
      <c r="N7" s="82">
        <v>0</v>
      </c>
      <c r="O7" s="82">
        <v>0</v>
      </c>
      <c r="P7" s="82">
        <v>0</v>
      </c>
      <c r="Q7" s="82">
        <v>1</v>
      </c>
      <c r="R7" s="82">
        <v>0</v>
      </c>
      <c r="S7" s="82">
        <v>0</v>
      </c>
      <c r="T7" s="82">
        <v>1366</v>
      </c>
      <c r="U7" s="82">
        <v>668</v>
      </c>
      <c r="V7" s="82">
        <v>2960</v>
      </c>
      <c r="W7" s="82">
        <v>4415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15010</v>
      </c>
      <c r="D8" s="82">
        <v>16238</v>
      </c>
      <c r="E8" s="82">
        <v>14199</v>
      </c>
      <c r="F8" s="82">
        <v>14316</v>
      </c>
      <c r="G8" s="82">
        <v>12246</v>
      </c>
      <c r="H8" s="82">
        <v>12087</v>
      </c>
      <c r="I8" s="82">
        <v>10584</v>
      </c>
      <c r="J8" s="82">
        <v>16499</v>
      </c>
      <c r="K8" s="82">
        <v>22507</v>
      </c>
      <c r="L8" s="82">
        <v>22215</v>
      </c>
      <c r="M8" s="82">
        <v>14292</v>
      </c>
      <c r="N8" s="82">
        <v>9510</v>
      </c>
      <c r="O8" s="82">
        <v>4592</v>
      </c>
      <c r="P8" s="82">
        <v>14293</v>
      </c>
      <c r="Q8" s="82">
        <v>12999</v>
      </c>
      <c r="R8" s="82">
        <v>10424</v>
      </c>
      <c r="S8" s="82">
        <v>16402</v>
      </c>
      <c r="T8" s="82">
        <v>18629</v>
      </c>
      <c r="U8" s="82">
        <v>17672</v>
      </c>
      <c r="V8" s="82">
        <v>13053</v>
      </c>
      <c r="W8" s="82">
        <v>8911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83193</v>
      </c>
      <c r="D9" s="82">
        <v>48455</v>
      </c>
      <c r="E9" s="82">
        <v>44542</v>
      </c>
      <c r="F9" s="82">
        <v>54260</v>
      </c>
      <c r="G9" s="82">
        <v>60515</v>
      </c>
      <c r="H9" s="82">
        <v>83666</v>
      </c>
      <c r="I9" s="82">
        <v>44290</v>
      </c>
      <c r="J9" s="82">
        <v>36212</v>
      </c>
      <c r="K9" s="82">
        <v>19130</v>
      </c>
      <c r="L9" s="82">
        <v>17113</v>
      </c>
      <c r="M9" s="82">
        <v>90056</v>
      </c>
      <c r="N9" s="82">
        <v>68253</v>
      </c>
      <c r="O9" s="82">
        <v>38293</v>
      </c>
      <c r="P9" s="82">
        <v>44393</v>
      </c>
      <c r="Q9" s="82">
        <v>45448</v>
      </c>
      <c r="R9" s="82">
        <v>45360</v>
      </c>
      <c r="S9" s="82">
        <v>62654</v>
      </c>
      <c r="T9" s="82">
        <v>53175</v>
      </c>
      <c r="U9" s="82">
        <v>56068</v>
      </c>
      <c r="V9" s="82">
        <v>39233</v>
      </c>
      <c r="W9" s="82">
        <v>43549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193</v>
      </c>
      <c r="D11" s="82">
        <v>161</v>
      </c>
      <c r="E11" s="82">
        <v>177</v>
      </c>
      <c r="F11" s="82">
        <v>165</v>
      </c>
      <c r="G11" s="82">
        <v>0</v>
      </c>
      <c r="H11" s="82">
        <v>0</v>
      </c>
      <c r="I11" s="82">
        <v>24</v>
      </c>
      <c r="J11" s="82">
        <v>100</v>
      </c>
      <c r="K11" s="82">
        <v>155</v>
      </c>
      <c r="L11" s="82">
        <v>173</v>
      </c>
      <c r="M11" s="82">
        <v>220</v>
      </c>
      <c r="N11" s="82">
        <v>169</v>
      </c>
      <c r="O11" s="82">
        <v>80</v>
      </c>
      <c r="P11" s="82">
        <v>0</v>
      </c>
      <c r="Q11" s="82">
        <v>0</v>
      </c>
      <c r="R11" s="82">
        <v>86</v>
      </c>
      <c r="S11" s="82">
        <v>123</v>
      </c>
      <c r="T11" s="82">
        <v>98</v>
      </c>
      <c r="U11" s="82">
        <v>52</v>
      </c>
      <c r="V11" s="82">
        <v>2</v>
      </c>
      <c r="W11" s="82">
        <v>44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19440</v>
      </c>
      <c r="D12" s="82">
        <v>45982</v>
      </c>
      <c r="E12" s="82">
        <v>46302</v>
      </c>
      <c r="F12" s="82">
        <v>36167</v>
      </c>
      <c r="G12" s="82">
        <v>29762</v>
      </c>
      <c r="H12" s="82">
        <v>26381</v>
      </c>
      <c r="I12" s="82">
        <v>36983</v>
      </c>
      <c r="J12" s="82">
        <v>50328</v>
      </c>
      <c r="K12" s="82">
        <v>75494</v>
      </c>
      <c r="L12" s="82">
        <v>46398</v>
      </c>
      <c r="M12" s="82">
        <v>50296</v>
      </c>
      <c r="N12" s="82">
        <v>50027</v>
      </c>
      <c r="O12" s="82">
        <v>45750</v>
      </c>
      <c r="P12" s="82">
        <v>95532</v>
      </c>
      <c r="Q12" s="82">
        <v>53154</v>
      </c>
      <c r="R12" s="82">
        <v>37846</v>
      </c>
      <c r="S12" s="82">
        <v>37253</v>
      </c>
      <c r="T12" s="82">
        <v>42428</v>
      </c>
      <c r="U12" s="82">
        <v>43952</v>
      </c>
      <c r="V12" s="82">
        <v>38512</v>
      </c>
      <c r="W12" s="82">
        <v>37474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3844</v>
      </c>
      <c r="D13" s="83">
        <v>4572</v>
      </c>
      <c r="E13" s="83">
        <v>6486</v>
      </c>
      <c r="F13" s="83">
        <v>4633</v>
      </c>
      <c r="G13" s="83">
        <v>3585</v>
      </c>
      <c r="H13" s="83">
        <v>2665</v>
      </c>
      <c r="I13" s="83">
        <v>2953</v>
      </c>
      <c r="J13" s="83">
        <v>1782</v>
      </c>
      <c r="K13" s="83">
        <v>3047</v>
      </c>
      <c r="L13" s="83">
        <v>1991</v>
      </c>
      <c r="M13" s="83">
        <v>2649</v>
      </c>
      <c r="N13" s="83">
        <v>0</v>
      </c>
      <c r="O13" s="83">
        <v>0</v>
      </c>
      <c r="P13" s="83">
        <v>0</v>
      </c>
      <c r="Q13" s="83">
        <v>0</v>
      </c>
      <c r="R13" s="83">
        <v>1</v>
      </c>
      <c r="S13" s="83">
        <v>74</v>
      </c>
      <c r="T13" s="83">
        <v>89</v>
      </c>
      <c r="U13" s="83">
        <v>91</v>
      </c>
      <c r="V13" s="83">
        <v>66</v>
      </c>
      <c r="W13" s="83">
        <v>56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108103</v>
      </c>
      <c r="D14" s="85">
        <f t="shared" si="4"/>
        <v>76210</v>
      </c>
      <c r="E14" s="85">
        <f t="shared" si="4"/>
        <v>70506</v>
      </c>
      <c r="F14" s="85">
        <f t="shared" si="4"/>
        <v>76154</v>
      </c>
      <c r="G14" s="85">
        <f t="shared" si="4"/>
        <v>76145</v>
      </c>
      <c r="H14" s="85">
        <f t="shared" si="4"/>
        <v>101818</v>
      </c>
      <c r="I14" s="85">
        <f t="shared" si="4"/>
        <v>61565</v>
      </c>
      <c r="J14" s="85">
        <f t="shared" si="4"/>
        <v>62559</v>
      </c>
      <c r="K14" s="85">
        <f t="shared" si="4"/>
        <v>54595</v>
      </c>
      <c r="L14" s="85">
        <f t="shared" si="4"/>
        <v>51746</v>
      </c>
      <c r="M14" s="85">
        <f t="shared" si="4"/>
        <v>113308</v>
      </c>
      <c r="N14" s="85">
        <f t="shared" si="4"/>
        <v>84641</v>
      </c>
      <c r="O14" s="85">
        <f t="shared" si="4"/>
        <v>46227</v>
      </c>
      <c r="P14" s="85">
        <f t="shared" si="4"/>
        <v>58687</v>
      </c>
      <c r="Q14" s="85">
        <f t="shared" si="4"/>
        <v>58448</v>
      </c>
      <c r="R14" s="85">
        <f t="shared" ref="R14:V14" si="5">SUM(R5:R11)</f>
        <v>55870</v>
      </c>
      <c r="S14" s="85">
        <f t="shared" si="5"/>
        <v>81144</v>
      </c>
      <c r="T14" s="85">
        <f t="shared" si="5"/>
        <v>75612</v>
      </c>
      <c r="U14" s="85">
        <f t="shared" si="5"/>
        <v>76695</v>
      </c>
      <c r="V14" s="85">
        <f t="shared" si="5"/>
        <v>56481</v>
      </c>
      <c r="W14" s="85">
        <f t="shared" ref="W14" si="6">SUM(W5:W11)</f>
        <v>56919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10436</v>
      </c>
      <c r="D15" s="71">
        <f t="shared" si="7"/>
        <v>15086</v>
      </c>
      <c r="E15" s="71">
        <f t="shared" si="7"/>
        <v>18716</v>
      </c>
      <c r="F15" s="71">
        <f t="shared" si="7"/>
        <v>18607</v>
      </c>
      <c r="G15" s="71">
        <f t="shared" si="7"/>
        <v>17418</v>
      </c>
      <c r="H15" s="71">
        <f t="shared" si="7"/>
        <v>17840</v>
      </c>
      <c r="I15" s="71">
        <f t="shared" si="7"/>
        <v>17571</v>
      </c>
      <c r="J15" s="71">
        <f t="shared" si="7"/>
        <v>18102</v>
      </c>
      <c r="K15" s="71">
        <f t="shared" si="7"/>
        <v>21479</v>
      </c>
      <c r="L15" s="71">
        <f t="shared" si="7"/>
        <v>23047</v>
      </c>
      <c r="M15" s="71">
        <f t="shared" si="7"/>
        <v>35955</v>
      </c>
      <c r="N15" s="71">
        <f t="shared" si="7"/>
        <v>39043</v>
      </c>
      <c r="O15" s="71">
        <f t="shared" si="7"/>
        <v>36102</v>
      </c>
      <c r="P15" s="71">
        <f t="shared" si="7"/>
        <v>40616</v>
      </c>
      <c r="Q15" s="71">
        <f t="shared" si="7"/>
        <v>28308</v>
      </c>
      <c r="R15" s="71">
        <f t="shared" si="7"/>
        <v>15103</v>
      </c>
      <c r="S15" s="71">
        <f t="shared" si="7"/>
        <v>16876</v>
      </c>
      <c r="T15" s="71">
        <f t="shared" si="7"/>
        <v>14503</v>
      </c>
      <c r="U15" s="71">
        <f t="shared" si="7"/>
        <v>13322</v>
      </c>
      <c r="V15" s="71">
        <f t="shared" si="7"/>
        <v>6034</v>
      </c>
      <c r="W15" s="71">
        <f t="shared" si="7"/>
        <v>9652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10436</v>
      </c>
      <c r="D16" s="82">
        <v>15086</v>
      </c>
      <c r="E16" s="82">
        <v>18716</v>
      </c>
      <c r="F16" s="82">
        <v>18607</v>
      </c>
      <c r="G16" s="82">
        <v>17418</v>
      </c>
      <c r="H16" s="82">
        <v>17840</v>
      </c>
      <c r="I16" s="82">
        <v>17571</v>
      </c>
      <c r="J16" s="82">
        <v>18102</v>
      </c>
      <c r="K16" s="82">
        <v>21479</v>
      </c>
      <c r="L16" s="82">
        <v>23047</v>
      </c>
      <c r="M16" s="82">
        <v>35955</v>
      </c>
      <c r="N16" s="82">
        <v>39043</v>
      </c>
      <c r="O16" s="82">
        <v>36102</v>
      </c>
      <c r="P16" s="82">
        <v>40616</v>
      </c>
      <c r="Q16" s="82">
        <v>28308</v>
      </c>
      <c r="R16" s="82">
        <v>15103</v>
      </c>
      <c r="S16" s="82">
        <v>16876</v>
      </c>
      <c r="T16" s="82">
        <v>14503</v>
      </c>
      <c r="U16" s="82">
        <v>13322</v>
      </c>
      <c r="V16" s="82">
        <v>6034</v>
      </c>
      <c r="W16" s="82">
        <v>9652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131387</v>
      </c>
      <c r="D17" s="71">
        <f t="shared" si="8"/>
        <v>126764</v>
      </c>
      <c r="E17" s="71">
        <f t="shared" si="8"/>
        <v>123294</v>
      </c>
      <c r="F17" s="71">
        <f t="shared" si="8"/>
        <v>116954</v>
      </c>
      <c r="G17" s="71">
        <f t="shared" si="8"/>
        <v>109492</v>
      </c>
      <c r="H17" s="71">
        <f t="shared" si="8"/>
        <v>130864</v>
      </c>
      <c r="I17" s="71">
        <f t="shared" si="8"/>
        <v>101501</v>
      </c>
      <c r="J17" s="71">
        <f t="shared" si="8"/>
        <v>114669</v>
      </c>
      <c r="K17" s="71">
        <f t="shared" si="8"/>
        <v>133136</v>
      </c>
      <c r="L17" s="71">
        <f t="shared" si="8"/>
        <v>100135</v>
      </c>
      <c r="M17" s="71">
        <f t="shared" si="8"/>
        <v>166253</v>
      </c>
      <c r="N17" s="71">
        <f t="shared" si="8"/>
        <v>134668</v>
      </c>
      <c r="O17" s="71">
        <f t="shared" si="8"/>
        <v>91977</v>
      </c>
      <c r="P17" s="71">
        <f t="shared" si="8"/>
        <v>154219</v>
      </c>
      <c r="Q17" s="71">
        <f t="shared" si="8"/>
        <v>111602</v>
      </c>
      <c r="R17" s="71">
        <f t="shared" ref="R17:V17" si="9">SUM(R18:R25)</f>
        <v>93717</v>
      </c>
      <c r="S17" s="71">
        <f t="shared" si="9"/>
        <v>118471</v>
      </c>
      <c r="T17" s="71">
        <f t="shared" si="9"/>
        <v>118129</v>
      </c>
      <c r="U17" s="71">
        <f t="shared" si="9"/>
        <v>120738</v>
      </c>
      <c r="V17" s="71">
        <f t="shared" si="9"/>
        <v>95059</v>
      </c>
      <c r="W17" s="71">
        <f t="shared" ref="W17" si="10">SUM(W18:W25)</f>
        <v>94449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105781</v>
      </c>
      <c r="D19" s="82">
        <v>99267</v>
      </c>
      <c r="E19" s="82">
        <v>102311</v>
      </c>
      <c r="F19" s="82">
        <v>91662</v>
      </c>
      <c r="G19" s="82">
        <v>81863</v>
      </c>
      <c r="H19" s="82">
        <v>98245</v>
      </c>
      <c r="I19" s="82">
        <v>69055</v>
      </c>
      <c r="J19" s="82">
        <v>66847</v>
      </c>
      <c r="K19" s="82">
        <v>77416</v>
      </c>
      <c r="L19" s="82">
        <v>49077</v>
      </c>
      <c r="M19" s="82">
        <v>96225</v>
      </c>
      <c r="N19" s="82">
        <v>79400</v>
      </c>
      <c r="O19" s="82">
        <v>57707</v>
      </c>
      <c r="P19" s="82">
        <v>93864</v>
      </c>
      <c r="Q19" s="82">
        <v>64202</v>
      </c>
      <c r="R19" s="82">
        <v>55341</v>
      </c>
      <c r="S19" s="82">
        <v>72417</v>
      </c>
      <c r="T19" s="82">
        <v>59605</v>
      </c>
      <c r="U19" s="82">
        <v>70763</v>
      </c>
      <c r="V19" s="82">
        <v>47645</v>
      </c>
      <c r="W19" s="82">
        <v>48344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977</v>
      </c>
      <c r="E20" s="82">
        <v>40</v>
      </c>
      <c r="F20" s="82">
        <v>740</v>
      </c>
      <c r="G20" s="82">
        <v>3216</v>
      </c>
      <c r="H20" s="82">
        <v>5797</v>
      </c>
      <c r="I20" s="82">
        <v>6448</v>
      </c>
      <c r="J20" s="82">
        <v>9481</v>
      </c>
      <c r="K20" s="82">
        <v>12449</v>
      </c>
      <c r="L20" s="82">
        <v>10789</v>
      </c>
      <c r="M20" s="82">
        <v>3308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1139</v>
      </c>
      <c r="U20" s="82">
        <v>600</v>
      </c>
      <c r="V20" s="82">
        <v>2884</v>
      </c>
      <c r="W20" s="82">
        <v>4259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14386</v>
      </c>
      <c r="D21" s="82">
        <v>15633</v>
      </c>
      <c r="E21" s="82">
        <v>13700</v>
      </c>
      <c r="F21" s="82">
        <v>13748</v>
      </c>
      <c r="G21" s="82">
        <v>11687</v>
      </c>
      <c r="H21" s="82">
        <v>11438</v>
      </c>
      <c r="I21" s="82">
        <v>10111</v>
      </c>
      <c r="J21" s="82">
        <v>15900</v>
      </c>
      <c r="K21" s="82">
        <v>21619</v>
      </c>
      <c r="L21" s="82">
        <v>21481</v>
      </c>
      <c r="M21" s="82">
        <v>13264</v>
      </c>
      <c r="N21" s="82">
        <v>8856</v>
      </c>
      <c r="O21" s="82">
        <v>4360</v>
      </c>
      <c r="P21" s="82">
        <v>12904</v>
      </c>
      <c r="Q21" s="82">
        <v>11958</v>
      </c>
      <c r="R21" s="82">
        <v>9743</v>
      </c>
      <c r="S21" s="82">
        <v>15841</v>
      </c>
      <c r="T21" s="82">
        <v>17249</v>
      </c>
      <c r="U21" s="82">
        <v>16995</v>
      </c>
      <c r="V21" s="82">
        <v>12926</v>
      </c>
      <c r="W21" s="82">
        <v>7788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1032</v>
      </c>
      <c r="D22" s="82">
        <v>833</v>
      </c>
      <c r="E22" s="82">
        <v>686</v>
      </c>
      <c r="F22" s="82">
        <v>1142</v>
      </c>
      <c r="G22" s="82">
        <v>1553</v>
      </c>
      <c r="H22" s="82">
        <v>2422</v>
      </c>
      <c r="I22" s="82">
        <v>1611</v>
      </c>
      <c r="J22" s="82">
        <v>6466</v>
      </c>
      <c r="K22" s="82">
        <v>1954</v>
      </c>
      <c r="L22" s="82">
        <v>2796</v>
      </c>
      <c r="M22" s="82">
        <v>15342</v>
      </c>
      <c r="N22" s="82">
        <v>16783</v>
      </c>
      <c r="O22" s="82">
        <v>11909</v>
      </c>
      <c r="P22" s="82">
        <v>5074</v>
      </c>
      <c r="Q22" s="82">
        <v>4322</v>
      </c>
      <c r="R22" s="82">
        <v>4058</v>
      </c>
      <c r="S22" s="82">
        <v>7432</v>
      </c>
      <c r="T22" s="82">
        <v>5336</v>
      </c>
      <c r="U22" s="82">
        <v>5795</v>
      </c>
      <c r="V22" s="82">
        <v>6107</v>
      </c>
      <c r="W22" s="82">
        <v>8903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10188</v>
      </c>
      <c r="D25" s="83">
        <v>10054</v>
      </c>
      <c r="E25" s="83">
        <v>6557</v>
      </c>
      <c r="F25" s="83">
        <v>9662</v>
      </c>
      <c r="G25" s="83">
        <v>11173</v>
      </c>
      <c r="H25" s="83">
        <v>12962</v>
      </c>
      <c r="I25" s="83">
        <v>14276</v>
      </c>
      <c r="J25" s="83">
        <v>15975</v>
      </c>
      <c r="K25" s="83">
        <v>19698</v>
      </c>
      <c r="L25" s="83">
        <v>15992</v>
      </c>
      <c r="M25" s="83">
        <v>38114</v>
      </c>
      <c r="N25" s="83">
        <v>29629</v>
      </c>
      <c r="O25" s="83">
        <v>18001</v>
      </c>
      <c r="P25" s="83">
        <v>42377</v>
      </c>
      <c r="Q25" s="83">
        <v>31120</v>
      </c>
      <c r="R25" s="83">
        <v>24575</v>
      </c>
      <c r="S25" s="83">
        <v>22781</v>
      </c>
      <c r="T25" s="83">
        <v>34800</v>
      </c>
      <c r="U25" s="83">
        <v>26585</v>
      </c>
      <c r="V25" s="83">
        <v>25497</v>
      </c>
      <c r="W25" s="83">
        <v>25155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8632</v>
      </c>
      <c r="D26" s="85">
        <v>8140</v>
      </c>
      <c r="E26" s="85">
        <v>7698</v>
      </c>
      <c r="F26" s="85">
        <v>7918</v>
      </c>
      <c r="G26" s="85">
        <v>9181</v>
      </c>
      <c r="H26" s="85">
        <v>9094</v>
      </c>
      <c r="I26" s="85">
        <v>9281</v>
      </c>
      <c r="J26" s="85">
        <v>16243</v>
      </c>
      <c r="K26" s="85">
        <v>17629</v>
      </c>
      <c r="L26" s="85">
        <v>23034</v>
      </c>
      <c r="M26" s="85">
        <v>41882</v>
      </c>
      <c r="N26" s="85">
        <v>33516</v>
      </c>
      <c r="O26" s="85">
        <v>18033</v>
      </c>
      <c r="P26" s="85">
        <v>46282</v>
      </c>
      <c r="Q26" s="85">
        <v>32010</v>
      </c>
      <c r="R26" s="85">
        <v>24157</v>
      </c>
      <c r="S26" s="85">
        <v>27155</v>
      </c>
      <c r="T26" s="85">
        <v>32868</v>
      </c>
      <c r="U26" s="85">
        <v>28725</v>
      </c>
      <c r="V26" s="85">
        <v>26889</v>
      </c>
      <c r="W26" s="85">
        <v>22405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131387</v>
      </c>
      <c r="D27" s="71">
        <f t="shared" si="11"/>
        <v>126764</v>
      </c>
      <c r="E27" s="71">
        <f t="shared" si="11"/>
        <v>123294</v>
      </c>
      <c r="F27" s="71">
        <f t="shared" si="11"/>
        <v>116954</v>
      </c>
      <c r="G27" s="71">
        <f t="shared" si="11"/>
        <v>109492</v>
      </c>
      <c r="H27" s="71">
        <f t="shared" si="11"/>
        <v>130864</v>
      </c>
      <c r="I27" s="71">
        <f t="shared" si="11"/>
        <v>101501</v>
      </c>
      <c r="J27" s="71">
        <f t="shared" si="11"/>
        <v>114669</v>
      </c>
      <c r="K27" s="71">
        <f t="shared" si="11"/>
        <v>133136</v>
      </c>
      <c r="L27" s="71">
        <f t="shared" si="11"/>
        <v>100135</v>
      </c>
      <c r="M27" s="71">
        <f t="shared" si="11"/>
        <v>166253</v>
      </c>
      <c r="N27" s="71">
        <f t="shared" si="11"/>
        <v>134668</v>
      </c>
      <c r="O27" s="71">
        <f t="shared" si="11"/>
        <v>91977</v>
      </c>
      <c r="P27" s="71">
        <f t="shared" si="11"/>
        <v>154219</v>
      </c>
      <c r="Q27" s="71">
        <f t="shared" si="11"/>
        <v>111602</v>
      </c>
      <c r="R27" s="71">
        <f t="shared" ref="R27:V27" si="12">SUM(R28:R32)</f>
        <v>93717</v>
      </c>
      <c r="S27" s="71">
        <f t="shared" si="12"/>
        <v>118471</v>
      </c>
      <c r="T27" s="71">
        <f t="shared" si="12"/>
        <v>118129</v>
      </c>
      <c r="U27" s="71">
        <f t="shared" si="12"/>
        <v>120738</v>
      </c>
      <c r="V27" s="71">
        <f t="shared" si="12"/>
        <v>95059</v>
      </c>
      <c r="W27" s="71">
        <f t="shared" ref="W27" si="13">SUM(W28:W32)</f>
        <v>94449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54486</v>
      </c>
      <c r="D29" s="82">
        <v>52382</v>
      </c>
      <c r="E29" s="82">
        <v>55660</v>
      </c>
      <c r="F29" s="82">
        <v>42665</v>
      </c>
      <c r="G29" s="82">
        <v>28483</v>
      </c>
      <c r="H29" s="82">
        <v>31955</v>
      </c>
      <c r="I29" s="82">
        <v>19121</v>
      </c>
      <c r="J29" s="82">
        <v>21583</v>
      </c>
      <c r="K29" s="82">
        <v>40883</v>
      </c>
      <c r="L29" s="82">
        <v>37898</v>
      </c>
      <c r="M29" s="82">
        <v>69654</v>
      </c>
      <c r="N29" s="82">
        <v>53044</v>
      </c>
      <c r="O29" s="82">
        <v>31475</v>
      </c>
      <c r="P29" s="82">
        <v>42151</v>
      </c>
      <c r="Q29" s="82">
        <v>16322</v>
      </c>
      <c r="R29" s="82">
        <v>11400</v>
      </c>
      <c r="S29" s="82">
        <v>24936</v>
      </c>
      <c r="T29" s="82">
        <v>25157</v>
      </c>
      <c r="U29" s="82">
        <v>28512</v>
      </c>
      <c r="V29" s="82">
        <v>21134</v>
      </c>
      <c r="W29" s="82">
        <v>12869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14385</v>
      </c>
      <c r="D30" s="82">
        <v>15655</v>
      </c>
      <c r="E30" s="82">
        <v>13689</v>
      </c>
      <c r="F30" s="82">
        <v>13750</v>
      </c>
      <c r="G30" s="82">
        <v>11688</v>
      </c>
      <c r="H30" s="82">
        <v>11436</v>
      </c>
      <c r="I30" s="82">
        <v>10116</v>
      </c>
      <c r="J30" s="82">
        <v>15925</v>
      </c>
      <c r="K30" s="82">
        <v>21710</v>
      </c>
      <c r="L30" s="82">
        <v>21545</v>
      </c>
      <c r="M30" s="82">
        <v>13788</v>
      </c>
      <c r="N30" s="82">
        <v>9145</v>
      </c>
      <c r="O30" s="82">
        <v>4381</v>
      </c>
      <c r="P30" s="82">
        <v>13587</v>
      </c>
      <c r="Q30" s="82">
        <v>12403</v>
      </c>
      <c r="R30" s="82">
        <v>9971</v>
      </c>
      <c r="S30" s="82">
        <v>15800</v>
      </c>
      <c r="T30" s="82">
        <v>18017</v>
      </c>
      <c r="U30" s="82">
        <v>17097</v>
      </c>
      <c r="V30" s="82">
        <v>12598</v>
      </c>
      <c r="W30" s="82">
        <v>8563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4669</v>
      </c>
      <c r="D31" s="82">
        <v>4993</v>
      </c>
      <c r="E31" s="82">
        <v>4807</v>
      </c>
      <c r="F31" s="82">
        <v>4762</v>
      </c>
      <c r="G31" s="82">
        <v>7408</v>
      </c>
      <c r="H31" s="82">
        <v>15560</v>
      </c>
      <c r="I31" s="82">
        <v>23197</v>
      </c>
      <c r="J31" s="82">
        <v>22512</v>
      </c>
      <c r="K31" s="82">
        <v>10360</v>
      </c>
      <c r="L31" s="82">
        <v>7343</v>
      </c>
      <c r="M31" s="82">
        <v>34430</v>
      </c>
      <c r="N31" s="82">
        <v>46670</v>
      </c>
      <c r="O31" s="82">
        <v>32348</v>
      </c>
      <c r="P31" s="82">
        <v>24545</v>
      </c>
      <c r="Q31" s="82">
        <v>24642</v>
      </c>
      <c r="R31" s="82">
        <v>17169</v>
      </c>
      <c r="S31" s="82">
        <v>23198</v>
      </c>
      <c r="T31" s="82">
        <v>14648</v>
      </c>
      <c r="U31" s="82">
        <v>17982</v>
      </c>
      <c r="V31" s="82">
        <v>17916</v>
      </c>
      <c r="W31" s="82">
        <v>20285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57847</v>
      </c>
      <c r="D32" s="86">
        <v>53734</v>
      </c>
      <c r="E32" s="86">
        <v>49138</v>
      </c>
      <c r="F32" s="86">
        <v>55777</v>
      </c>
      <c r="G32" s="86">
        <v>61913</v>
      </c>
      <c r="H32" s="86">
        <v>71913</v>
      </c>
      <c r="I32" s="86">
        <v>49067</v>
      </c>
      <c r="J32" s="86">
        <v>54649</v>
      </c>
      <c r="K32" s="86">
        <v>60183</v>
      </c>
      <c r="L32" s="86">
        <v>33349</v>
      </c>
      <c r="M32" s="86">
        <v>48381</v>
      </c>
      <c r="N32" s="86">
        <v>25809</v>
      </c>
      <c r="O32" s="86">
        <v>23773</v>
      </c>
      <c r="P32" s="86">
        <v>73936</v>
      </c>
      <c r="Q32" s="86">
        <v>58235</v>
      </c>
      <c r="R32" s="86">
        <v>55177</v>
      </c>
      <c r="S32" s="86">
        <v>54537</v>
      </c>
      <c r="T32" s="86">
        <v>60307</v>
      </c>
      <c r="U32" s="86">
        <v>57147</v>
      </c>
      <c r="V32" s="86">
        <v>43411</v>
      </c>
      <c r="W32" s="86">
        <v>52732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71.705360873714724</v>
      </c>
      <c r="D3" s="65">
        <f t="shared" si="0"/>
        <v>66.225074790026468</v>
      </c>
      <c r="E3" s="65">
        <f t="shared" si="0"/>
        <v>68.863934116888544</v>
      </c>
      <c r="F3" s="65">
        <f t="shared" si="0"/>
        <v>66.306167974178507</v>
      </c>
      <c r="G3" s="65">
        <f t="shared" si="0"/>
        <v>62.129022197091437</v>
      </c>
      <c r="H3" s="65">
        <f t="shared" si="0"/>
        <v>74.109731456271888</v>
      </c>
      <c r="I3" s="65">
        <f t="shared" si="0"/>
        <v>55.016898184507866</v>
      </c>
      <c r="J3" s="65">
        <f t="shared" si="0"/>
        <v>57.787998834939529</v>
      </c>
      <c r="K3" s="65">
        <f t="shared" si="0"/>
        <v>65.035631625153471</v>
      </c>
      <c r="L3" s="65">
        <f t="shared" si="0"/>
        <v>49.732661808083833</v>
      </c>
      <c r="M3" s="65">
        <f t="shared" si="0"/>
        <v>75.923895436970327</v>
      </c>
      <c r="N3" s="65">
        <f t="shared" si="0"/>
        <v>58.767428287449619</v>
      </c>
      <c r="O3" s="65">
        <f t="shared" si="0"/>
        <v>37.649452050426007</v>
      </c>
      <c r="P3" s="65">
        <f t="shared" si="0"/>
        <v>52.436235421762788</v>
      </c>
      <c r="Q3" s="65">
        <f t="shared" si="0"/>
        <v>39.794153819845434</v>
      </c>
      <c r="R3" s="65">
        <f t="shared" ref="R3:V3" si="1">SUM(R4,R15,R17,R27)</f>
        <v>35.715968739102934</v>
      </c>
      <c r="S3" s="65">
        <f t="shared" si="1"/>
        <v>46.733333940132695</v>
      </c>
      <c r="T3" s="65">
        <f t="shared" si="1"/>
        <v>46.244026756216769</v>
      </c>
      <c r="U3" s="65">
        <f t="shared" si="1"/>
        <v>47.319514645768628</v>
      </c>
      <c r="V3" s="65">
        <f t="shared" si="1"/>
        <v>38.548716085511877</v>
      </c>
      <c r="W3" s="65">
        <f t="shared" ref="W3" si="2">SUM(W4,W15,W17,W27)</f>
        <v>37.820374138770873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28.870997708570503</v>
      </c>
      <c r="D4" s="69">
        <f t="shared" si="3"/>
        <v>23.801792413755567</v>
      </c>
      <c r="E4" s="69">
        <f t="shared" si="3"/>
        <v>26.001858789554618</v>
      </c>
      <c r="F4" s="69">
        <f t="shared" si="3"/>
        <v>26.745891788956346</v>
      </c>
      <c r="G4" s="69">
        <f t="shared" si="3"/>
        <v>25.8359192703792</v>
      </c>
      <c r="H4" s="69">
        <f t="shared" si="3"/>
        <v>31.949071809670826</v>
      </c>
      <c r="I4" s="69">
        <f t="shared" si="3"/>
        <v>22.105528589782445</v>
      </c>
      <c r="J4" s="69">
        <f t="shared" si="3"/>
        <v>22.484821429491568</v>
      </c>
      <c r="K4" s="69">
        <f t="shared" si="3"/>
        <v>24.745135476220749</v>
      </c>
      <c r="L4" s="69">
        <f t="shared" si="3"/>
        <v>15.766564435149993</v>
      </c>
      <c r="M4" s="69">
        <f t="shared" si="3"/>
        <v>28.704635201063223</v>
      </c>
      <c r="N4" s="69">
        <f t="shared" si="3"/>
        <v>23.788948993296113</v>
      </c>
      <c r="O4" s="69">
        <f t="shared" si="3"/>
        <v>15.264032464939952</v>
      </c>
      <c r="P4" s="69">
        <f t="shared" si="3"/>
        <v>21.195067990931875</v>
      </c>
      <c r="Q4" s="69">
        <f t="shared" si="3"/>
        <v>18.043912696501611</v>
      </c>
      <c r="R4" s="69">
        <f t="shared" ref="R4:V4" si="4">SUM(R5:R14)</f>
        <v>15.940834409319439</v>
      </c>
      <c r="S4" s="69">
        <f t="shared" si="4"/>
        <v>21.707676477212928</v>
      </c>
      <c r="T4" s="69">
        <f t="shared" si="4"/>
        <v>20.060976655185836</v>
      </c>
      <c r="U4" s="69">
        <f t="shared" si="4"/>
        <v>20.071979303769133</v>
      </c>
      <c r="V4" s="69">
        <f t="shared" si="4"/>
        <v>15.24991931647066</v>
      </c>
      <c r="W4" s="69">
        <f t="shared" ref="W4" si="5">SUM(W5:W14)</f>
        <v>15.006827357899043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2.2609813428325714</v>
      </c>
      <c r="D6" s="72">
        <v>2.369272492978109</v>
      </c>
      <c r="E6" s="72">
        <v>4.1915680079885131</v>
      </c>
      <c r="F6" s="72">
        <v>2.3766182846926585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0.4248215455377381</v>
      </c>
      <c r="M6" s="72">
        <v>1.4620224514233509</v>
      </c>
      <c r="N6" s="72">
        <v>1.8638008897048142</v>
      </c>
      <c r="O6" s="72">
        <v>0.94313403636581383</v>
      </c>
      <c r="P6" s="72">
        <v>2.7199786662606974E-4</v>
      </c>
      <c r="Q6" s="72">
        <v>0</v>
      </c>
      <c r="R6" s="72">
        <v>0</v>
      </c>
      <c r="S6" s="72">
        <v>0.49158568672457464</v>
      </c>
      <c r="T6" s="72">
        <v>0.55885840044338808</v>
      </c>
      <c r="U6" s="72">
        <v>0.54062028365945725</v>
      </c>
      <c r="V6" s="72">
        <v>0.31850591544876522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5.4428816916639471E-2</v>
      </c>
      <c r="D7" s="72">
        <v>0.31857926434779932</v>
      </c>
      <c r="E7" s="72">
        <v>1.6730637557392101E-2</v>
      </c>
      <c r="F7" s="72">
        <v>0.23779602369751676</v>
      </c>
      <c r="G7" s="72">
        <v>1.0711688576441056</v>
      </c>
      <c r="H7" s="72">
        <v>1.8151926209873182</v>
      </c>
      <c r="I7" s="72">
        <v>2.1874265583592289</v>
      </c>
      <c r="J7" s="72">
        <v>3.2204806207462675</v>
      </c>
      <c r="K7" s="72">
        <v>4.2394849879496759</v>
      </c>
      <c r="L7" s="72">
        <v>3.1518661333889368</v>
      </c>
      <c r="M7" s="72">
        <v>1.1850174473353854</v>
      </c>
      <c r="N7" s="72">
        <v>0</v>
      </c>
      <c r="O7" s="72">
        <v>0</v>
      </c>
      <c r="P7" s="72">
        <v>0</v>
      </c>
      <c r="Q7" s="72">
        <v>2.6810226300824126E-4</v>
      </c>
      <c r="R7" s="72">
        <v>0</v>
      </c>
      <c r="S7" s="72">
        <v>0</v>
      </c>
      <c r="T7" s="72">
        <v>0.36583351227266503</v>
      </c>
      <c r="U7" s="72">
        <v>0.15533245600656759</v>
      </c>
      <c r="V7" s="72">
        <v>0.75049027329801765</v>
      </c>
      <c r="W7" s="72">
        <v>1.0775425772423852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3.4225340890395546</v>
      </c>
      <c r="D8" s="72">
        <v>3.9863985920331664</v>
      </c>
      <c r="E8" s="72">
        <v>3.6325687300643152</v>
      </c>
      <c r="F8" s="72">
        <v>3.9768811523078078</v>
      </c>
      <c r="G8" s="72">
        <v>3.492506025808634</v>
      </c>
      <c r="H8" s="72">
        <v>3.2685963132477118</v>
      </c>
      <c r="I8" s="72">
        <v>2.9705025943431274</v>
      </c>
      <c r="J8" s="72">
        <v>4.4302476519186227</v>
      </c>
      <c r="K8" s="72">
        <v>6.6997185629728548</v>
      </c>
      <c r="L8" s="72">
        <v>5.4386440260397872</v>
      </c>
      <c r="M8" s="72">
        <v>3.1552077977115252</v>
      </c>
      <c r="N8" s="72">
        <v>2.3008930128479874</v>
      </c>
      <c r="O8" s="72">
        <v>1.1518080148067145</v>
      </c>
      <c r="P8" s="72">
        <v>3.7577153829452739</v>
      </c>
      <c r="Q8" s="72">
        <v>3.3712626771434557</v>
      </c>
      <c r="R8" s="72">
        <v>2.374941835062649</v>
      </c>
      <c r="S8" s="72">
        <v>3.7434325943686422</v>
      </c>
      <c r="T8" s="72">
        <v>4.3418375667997404</v>
      </c>
      <c r="U8" s="72">
        <v>4.1262743975925202</v>
      </c>
      <c r="V8" s="72">
        <v>3.0143408849329538</v>
      </c>
      <c r="W8" s="72">
        <v>2.0025611455809984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20.724290570783175</v>
      </c>
      <c r="D9" s="72">
        <v>12.294581621597862</v>
      </c>
      <c r="E9" s="72">
        <v>11.891058154959973</v>
      </c>
      <c r="F9" s="72">
        <v>15.466579844695865</v>
      </c>
      <c r="G9" s="72">
        <v>17.569326339369006</v>
      </c>
      <c r="H9" s="72">
        <v>24.075086514459858</v>
      </c>
      <c r="I9" s="72">
        <v>13.111003609551879</v>
      </c>
      <c r="J9" s="72">
        <v>10.72604713877006</v>
      </c>
      <c r="K9" s="72">
        <v>6.1638751837263461</v>
      </c>
      <c r="L9" s="72">
        <v>3.5453693336944601</v>
      </c>
      <c r="M9" s="72">
        <v>19.632886703309762</v>
      </c>
      <c r="N9" s="72">
        <v>16.818033792600264</v>
      </c>
      <c r="O9" s="72">
        <v>10.382632928034431</v>
      </c>
      <c r="P9" s="72">
        <v>11.77489476403772</v>
      </c>
      <c r="Q9" s="72">
        <v>11.797178895506679</v>
      </c>
      <c r="R9" s="72">
        <v>11.597091386677175</v>
      </c>
      <c r="S9" s="72">
        <v>15.516252418840304</v>
      </c>
      <c r="T9" s="72">
        <v>12.614717481018992</v>
      </c>
      <c r="U9" s="72">
        <v>13.025969241476808</v>
      </c>
      <c r="V9" s="72">
        <v>9.2385751018665463</v>
      </c>
      <c r="W9" s="72">
        <v>10.058988902317727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2.3883551897221127E-2</v>
      </c>
      <c r="D11" s="72">
        <v>3.2111356236109313E-2</v>
      </c>
      <c r="E11" s="72">
        <v>3.7886158964957221E-2</v>
      </c>
      <c r="F11" s="72">
        <v>4.1430094966627404E-2</v>
      </c>
      <c r="G11" s="72">
        <v>0</v>
      </c>
      <c r="H11" s="72">
        <v>0</v>
      </c>
      <c r="I11" s="72">
        <v>5.6985442476680118E-3</v>
      </c>
      <c r="J11" s="72">
        <v>1.8088123866852105E-2</v>
      </c>
      <c r="K11" s="72">
        <v>2.6704859795541352E-2</v>
      </c>
      <c r="L11" s="72">
        <v>3.9495458412488256E-2</v>
      </c>
      <c r="M11" s="72">
        <v>4.4510357877461999E-2</v>
      </c>
      <c r="N11" s="72">
        <v>4.0718525591246335E-2</v>
      </c>
      <c r="O11" s="72">
        <v>1.8167022531257734E-2</v>
      </c>
      <c r="P11" s="72">
        <v>0</v>
      </c>
      <c r="Q11" s="72">
        <v>0</v>
      </c>
      <c r="R11" s="72">
        <v>1.8646740723229947E-2</v>
      </c>
      <c r="S11" s="72">
        <v>2.5769704054877794E-2</v>
      </c>
      <c r="T11" s="72">
        <v>2.4537175107870738E-2</v>
      </c>
      <c r="U11" s="72">
        <v>1.0687896866526311E-2</v>
      </c>
      <c r="V11" s="72">
        <v>4.2753064570965585E-4</v>
      </c>
      <c r="W11" s="72">
        <v>9.2816236813362332E-3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1.5059120389420158</v>
      </c>
      <c r="D12" s="72">
        <v>3.6825593053030552</v>
      </c>
      <c r="E12" s="72">
        <v>4.5920907449068151</v>
      </c>
      <c r="F12" s="72">
        <v>3.3791767050100781</v>
      </c>
      <c r="G12" s="72">
        <v>2.6737013446752673</v>
      </c>
      <c r="H12" s="72">
        <v>2.0004797867315531</v>
      </c>
      <c r="I12" s="72">
        <v>2.9210954502571771</v>
      </c>
      <c r="J12" s="72">
        <v>3.5006592266474992</v>
      </c>
      <c r="K12" s="72">
        <v>6.6054032079719738</v>
      </c>
      <c r="L12" s="72">
        <v>2.677775296589429</v>
      </c>
      <c r="M12" s="72">
        <v>2.5006472067080656</v>
      </c>
      <c r="N12" s="72">
        <v>2.6604238020437072</v>
      </c>
      <c r="O12" s="72">
        <v>2.707737415644663</v>
      </c>
      <c r="P12" s="72">
        <v>5.5788717456223997</v>
      </c>
      <c r="Q12" s="72">
        <v>2.7949698843800124</v>
      </c>
      <c r="R12" s="72">
        <v>1.8767776579930568</v>
      </c>
      <c r="S12" s="72">
        <v>1.8055030451441123</v>
      </c>
      <c r="T12" s="72">
        <v>2.0280547995645559</v>
      </c>
      <c r="U12" s="72">
        <v>2.0895027830221302</v>
      </c>
      <c r="V12" s="72">
        <v>1.8314732476655782</v>
      </c>
      <c r="W12" s="72">
        <v>1.7713436306829884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0.68613135318622109</v>
      </c>
      <c r="D13" s="74">
        <v>0.96257193441447375</v>
      </c>
      <c r="E13" s="74">
        <v>1.496422481649722</v>
      </c>
      <c r="F13" s="74">
        <v>1.1251882505015816</v>
      </c>
      <c r="G13" s="74">
        <v>0.89799367577750333</v>
      </c>
      <c r="H13" s="74">
        <v>0.62042371529853702</v>
      </c>
      <c r="I13" s="74">
        <v>0.78654807272257754</v>
      </c>
      <c r="J13" s="74">
        <v>0.44163399634044237</v>
      </c>
      <c r="K13" s="74">
        <v>0.85235613821159195</v>
      </c>
      <c r="L13" s="74">
        <v>0.39825201735490712</v>
      </c>
      <c r="M13" s="74">
        <v>0.59060428251583164</v>
      </c>
      <c r="N13" s="74">
        <v>0</v>
      </c>
      <c r="O13" s="74">
        <v>0</v>
      </c>
      <c r="P13" s="74">
        <v>0</v>
      </c>
      <c r="Q13" s="74">
        <v>0</v>
      </c>
      <c r="R13" s="74">
        <v>2.5099229545928606E-4</v>
      </c>
      <c r="S13" s="74">
        <v>1.5959575685179497E-2</v>
      </c>
      <c r="T13" s="74">
        <v>1.9961473921958701E-2</v>
      </c>
      <c r="U13" s="74">
        <v>1.9508700918803131E-2</v>
      </c>
      <c r="V13" s="74">
        <v>1.4127338405151752E-2</v>
      </c>
      <c r="W13" s="74">
        <v>1.2199975185568816E-2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0.19283594497310863</v>
      </c>
      <c r="D14" s="76">
        <v>0.15571784684499251</v>
      </c>
      <c r="E14" s="76">
        <v>0.14353387346292587</v>
      </c>
      <c r="F14" s="76">
        <v>0.14222143308420993</v>
      </c>
      <c r="G14" s="76">
        <v>0.13122302710468525</v>
      </c>
      <c r="H14" s="76">
        <v>0.16929285894584745</v>
      </c>
      <c r="I14" s="76">
        <v>0.12325376030078378</v>
      </c>
      <c r="J14" s="76">
        <v>0.14766467120182381</v>
      </c>
      <c r="K14" s="76">
        <v>0.15759253559276115</v>
      </c>
      <c r="L14" s="76">
        <v>9.0340624132247985E-2</v>
      </c>
      <c r="M14" s="76">
        <v>0.13373895418184026</v>
      </c>
      <c r="N14" s="76">
        <v>0.105078970508097</v>
      </c>
      <c r="O14" s="76">
        <v>6.0553047557071644E-2</v>
      </c>
      <c r="P14" s="76">
        <v>8.3314100459853435E-2</v>
      </c>
      <c r="Q14" s="76">
        <v>8.0233137208454347E-2</v>
      </c>
      <c r="R14" s="76">
        <v>7.3125796567868245E-2</v>
      </c>
      <c r="S14" s="76">
        <v>0.10917345239524011</v>
      </c>
      <c r="T14" s="76">
        <v>0.10717624605666234</v>
      </c>
      <c r="U14" s="76">
        <v>0.1040835442263237</v>
      </c>
      <c r="V14" s="76">
        <v>8.1979024207939122E-2</v>
      </c>
      <c r="W14" s="76">
        <v>7.4909503208040754E-2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0.51943397151671633</v>
      </c>
      <c r="D15" s="69">
        <f t="shared" si="6"/>
        <v>0.51542916508790038</v>
      </c>
      <c r="E15" s="69">
        <f t="shared" si="6"/>
        <v>1.2664874775238826</v>
      </c>
      <c r="F15" s="69">
        <f t="shared" si="6"/>
        <v>0.87879963112042425</v>
      </c>
      <c r="G15" s="69">
        <f t="shared" si="6"/>
        <v>0.95786278281634007</v>
      </c>
      <c r="H15" s="69">
        <f t="shared" si="6"/>
        <v>1.1311024602711797</v>
      </c>
      <c r="I15" s="69">
        <f t="shared" si="6"/>
        <v>0.50692803930519215</v>
      </c>
      <c r="J15" s="69">
        <f t="shared" si="6"/>
        <v>0.47400534572703401</v>
      </c>
      <c r="K15" s="69">
        <f t="shared" si="6"/>
        <v>0.89269127557855399</v>
      </c>
      <c r="L15" s="69">
        <f t="shared" si="6"/>
        <v>1.4149331933865219</v>
      </c>
      <c r="M15" s="69">
        <f t="shared" si="6"/>
        <v>1.8921546650549663</v>
      </c>
      <c r="N15" s="69">
        <f t="shared" si="6"/>
        <v>1.7188518301555527</v>
      </c>
      <c r="O15" s="69">
        <f t="shared" si="6"/>
        <v>1.3657639557449002</v>
      </c>
      <c r="P15" s="69">
        <f t="shared" si="6"/>
        <v>1.3313579257743935</v>
      </c>
      <c r="Q15" s="69">
        <f t="shared" si="6"/>
        <v>0.86580664419717279</v>
      </c>
      <c r="R15" s="69">
        <f t="shared" si="6"/>
        <v>0.48321341984204291</v>
      </c>
      <c r="S15" s="69">
        <f t="shared" si="6"/>
        <v>0.5073757024832245</v>
      </c>
      <c r="T15" s="69">
        <f t="shared" si="6"/>
        <v>0.44649529559728485</v>
      </c>
      <c r="U15" s="69">
        <f t="shared" si="6"/>
        <v>0.40181303452045308</v>
      </c>
      <c r="V15" s="69">
        <f t="shared" si="6"/>
        <v>0.18533937181565588</v>
      </c>
      <c r="W15" s="69">
        <f t="shared" si="6"/>
        <v>0.30372959442992264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0.51943397151671633</v>
      </c>
      <c r="D16" s="72">
        <v>0.51542916508790038</v>
      </c>
      <c r="E16" s="72">
        <v>1.2664874775238826</v>
      </c>
      <c r="F16" s="72">
        <v>0.87879963112042425</v>
      </c>
      <c r="G16" s="72">
        <v>0.95786278281634007</v>
      </c>
      <c r="H16" s="72">
        <v>1.1311024602711797</v>
      </c>
      <c r="I16" s="72">
        <v>0.50692803930519215</v>
      </c>
      <c r="J16" s="72">
        <v>0.47400534572703401</v>
      </c>
      <c r="K16" s="72">
        <v>0.89269127557855399</v>
      </c>
      <c r="L16" s="72">
        <v>1.4149331933865219</v>
      </c>
      <c r="M16" s="72">
        <v>1.8921546650549663</v>
      </c>
      <c r="N16" s="72">
        <v>1.7188518301555527</v>
      </c>
      <c r="O16" s="72">
        <v>1.3657639557449002</v>
      </c>
      <c r="P16" s="72">
        <v>1.3313579257743935</v>
      </c>
      <c r="Q16" s="72">
        <v>0.86580664419717279</v>
      </c>
      <c r="R16" s="72">
        <v>0.48321341984204291</v>
      </c>
      <c r="S16" s="72">
        <v>0.5073757024832245</v>
      </c>
      <c r="T16" s="72">
        <v>0.44649529559728485</v>
      </c>
      <c r="U16" s="72">
        <v>0.40181303452045308</v>
      </c>
      <c r="V16" s="72">
        <v>0.18533937181565588</v>
      </c>
      <c r="W16" s="72">
        <v>0.30372959442992264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15.89495351997121</v>
      </c>
      <c r="D17" s="69">
        <f t="shared" si="7"/>
        <v>15.282333754707441</v>
      </c>
      <c r="E17" s="69">
        <f t="shared" si="7"/>
        <v>14.916159193788943</v>
      </c>
      <c r="F17" s="69">
        <f t="shared" si="7"/>
        <v>13.906823656868008</v>
      </c>
      <c r="G17" s="69">
        <f t="shared" si="7"/>
        <v>12.793249617466813</v>
      </c>
      <c r="H17" s="69">
        <f t="shared" si="7"/>
        <v>15.285378965227217</v>
      </c>
      <c r="I17" s="69">
        <f t="shared" si="7"/>
        <v>11.964572226349729</v>
      </c>
      <c r="J17" s="69">
        <f t="shared" si="7"/>
        <v>13.247891766403059</v>
      </c>
      <c r="K17" s="69">
        <f t="shared" si="7"/>
        <v>15.212631179753355</v>
      </c>
      <c r="L17" s="69">
        <f t="shared" si="7"/>
        <v>12.008761727422183</v>
      </c>
      <c r="M17" s="69">
        <f t="shared" si="7"/>
        <v>16.55280339577838</v>
      </c>
      <c r="N17" s="69">
        <f t="shared" si="7"/>
        <v>12.672078765036787</v>
      </c>
      <c r="O17" s="69">
        <f t="shared" si="7"/>
        <v>8.5851516409714943</v>
      </c>
      <c r="P17" s="69">
        <f t="shared" si="7"/>
        <v>12.775851177009763</v>
      </c>
      <c r="Q17" s="69">
        <f t="shared" si="7"/>
        <v>8.7463694935187561</v>
      </c>
      <c r="R17" s="69">
        <f t="shared" ref="R17:V17" si="8">SUM(R18:R26)</f>
        <v>7.3779479707902027</v>
      </c>
      <c r="S17" s="69">
        <f t="shared" si="8"/>
        <v>9.527769602487588</v>
      </c>
      <c r="T17" s="69">
        <f t="shared" si="8"/>
        <v>9.3263881513098372</v>
      </c>
      <c r="U17" s="69">
        <f t="shared" si="8"/>
        <v>9.5375541570515256</v>
      </c>
      <c r="V17" s="69">
        <f t="shared" si="8"/>
        <v>8.0794962216204862</v>
      </c>
      <c r="W17" s="69">
        <f t="shared" ref="W17" si="9">SUM(W18:W26)</f>
        <v>7.5370975668653841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13.021459711446099</v>
      </c>
      <c r="D19" s="72">
        <v>12.044321119561443</v>
      </c>
      <c r="E19" s="72">
        <v>12.455235666073289</v>
      </c>
      <c r="F19" s="72">
        <v>11.167556166994213</v>
      </c>
      <c r="G19" s="72">
        <v>9.8109683934468954</v>
      </c>
      <c r="H19" s="72">
        <v>11.726064444123992</v>
      </c>
      <c r="I19" s="72">
        <v>8.4359846112436241</v>
      </c>
      <c r="J19" s="72">
        <v>7.9987810696609873</v>
      </c>
      <c r="K19" s="72">
        <v>9.3720335910594716</v>
      </c>
      <c r="L19" s="72">
        <v>5.8601910861733568</v>
      </c>
      <c r="M19" s="72">
        <v>10.168911776518062</v>
      </c>
      <c r="N19" s="72">
        <v>7.9826517388348996</v>
      </c>
      <c r="O19" s="72">
        <v>5.7249125444474798</v>
      </c>
      <c r="P19" s="72">
        <v>8.3005322305898677</v>
      </c>
      <c r="Q19" s="72">
        <v>5.3142110217651197</v>
      </c>
      <c r="R19" s="72">
        <v>4.6096206247875076</v>
      </c>
      <c r="S19" s="72">
        <v>5.9538101317962608</v>
      </c>
      <c r="T19" s="72">
        <v>4.8412763188843932</v>
      </c>
      <c r="U19" s="72">
        <v>5.6848310847284935</v>
      </c>
      <c r="V19" s="72">
        <v>4.2213128042436177</v>
      </c>
      <c r="W19" s="72">
        <v>4.0979297365629526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0.14993044119677765</v>
      </c>
      <c r="E20" s="72">
        <v>4.9435275710151124E-3</v>
      </c>
      <c r="F20" s="72">
        <v>8.824729904154377E-2</v>
      </c>
      <c r="G20" s="72">
        <v>0.40882597193679132</v>
      </c>
      <c r="H20" s="72">
        <v>0.71233458559089069</v>
      </c>
      <c r="I20" s="72">
        <v>0.84141816264297709</v>
      </c>
      <c r="J20" s="72">
        <v>1.268700942845554</v>
      </c>
      <c r="K20" s="72">
        <v>1.4700237660693443</v>
      </c>
      <c r="L20" s="72">
        <v>1.5442823969060209</v>
      </c>
      <c r="M20" s="72">
        <v>0.40881773441183655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9.1944463813874416E-2</v>
      </c>
      <c r="U20" s="72">
        <v>4.9542408668532038E-2</v>
      </c>
      <c r="V20" s="72">
        <v>0.26810776182992113</v>
      </c>
      <c r="W20" s="72">
        <v>0.37065144229923064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1.7663517974420053</v>
      </c>
      <c r="D21" s="72">
        <v>1.9845238873447635</v>
      </c>
      <c r="E21" s="72">
        <v>1.605134644907809</v>
      </c>
      <c r="F21" s="72">
        <v>1.6334243244799969</v>
      </c>
      <c r="G21" s="72">
        <v>1.397947045423338</v>
      </c>
      <c r="H21" s="72">
        <v>1.3235785921072731</v>
      </c>
      <c r="I21" s="72">
        <v>1.1759361038926923</v>
      </c>
      <c r="J21" s="72">
        <v>1.7757327853636282</v>
      </c>
      <c r="K21" s="72">
        <v>2.3411082958818215</v>
      </c>
      <c r="L21" s="72">
        <v>2.6494143959044321</v>
      </c>
      <c r="M21" s="72">
        <v>1.3402621935633943</v>
      </c>
      <c r="N21" s="72">
        <v>0.80049855419787941</v>
      </c>
      <c r="O21" s="72">
        <v>0.38052795277784551</v>
      </c>
      <c r="P21" s="72">
        <v>0.99217932311573509</v>
      </c>
      <c r="Q21" s="72">
        <v>0.9558637567548175</v>
      </c>
      <c r="R21" s="72">
        <v>0.75563815088853903</v>
      </c>
      <c r="S21" s="72">
        <v>1.2452149396137144</v>
      </c>
      <c r="T21" s="72">
        <v>1.3727043367339626</v>
      </c>
      <c r="U21" s="72">
        <v>1.3616518160506965</v>
      </c>
      <c r="V21" s="72">
        <v>1.0758420113625953</v>
      </c>
      <c r="W21" s="72">
        <v>0.63271821593379429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0.12465750314087627</v>
      </c>
      <c r="D22" s="72">
        <v>9.9003544115949915E-2</v>
      </c>
      <c r="E22" s="72">
        <v>7.4851803781249074E-2</v>
      </c>
      <c r="F22" s="72">
        <v>0.12435533529841977</v>
      </c>
      <c r="G22" s="72">
        <v>0.16663310022104078</v>
      </c>
      <c r="H22" s="72">
        <v>0.26094559189219579</v>
      </c>
      <c r="I22" s="72">
        <v>0.17294367862549784</v>
      </c>
      <c r="J22" s="72">
        <v>0.69047070984473835</v>
      </c>
      <c r="K22" s="72">
        <v>0.19905290259147379</v>
      </c>
      <c r="L22" s="72">
        <v>0.2495848532043958</v>
      </c>
      <c r="M22" s="72">
        <v>1.3380341946929792</v>
      </c>
      <c r="N22" s="72">
        <v>1.4645594733721001</v>
      </c>
      <c r="O22" s="72">
        <v>1.0184992171894123</v>
      </c>
      <c r="P22" s="72">
        <v>0.38501528305392529</v>
      </c>
      <c r="Q22" s="72">
        <v>0.32258156032793872</v>
      </c>
      <c r="R22" s="72">
        <v>0.31745897069973672</v>
      </c>
      <c r="S22" s="72">
        <v>0.54929706063166928</v>
      </c>
      <c r="T22" s="72">
        <v>0.40259411480233109</v>
      </c>
      <c r="U22" s="72">
        <v>0.43109572416640307</v>
      </c>
      <c r="V22" s="72">
        <v>0.46390913103150577</v>
      </c>
      <c r="W22" s="72">
        <v>0.67947238849416103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0.47342761088069607</v>
      </c>
      <c r="D25" s="74">
        <v>0.52596396053755856</v>
      </c>
      <c r="E25" s="74">
        <v>0.31900238075041382</v>
      </c>
      <c r="F25" s="74">
        <v>0.43246559616263358</v>
      </c>
      <c r="G25" s="74">
        <v>0.47643330270459799</v>
      </c>
      <c r="H25" s="74">
        <v>0.73422382102768768</v>
      </c>
      <c r="I25" s="74">
        <v>0.78853283960282206</v>
      </c>
      <c r="J25" s="74">
        <v>0.54466412502381456</v>
      </c>
      <c r="K25" s="74">
        <v>0.78332406519038955</v>
      </c>
      <c r="L25" s="74">
        <v>0.23204849222093971</v>
      </c>
      <c r="M25" s="74">
        <v>0.72485919934034126</v>
      </c>
      <c r="N25" s="74">
        <v>0.47253273157610226</v>
      </c>
      <c r="O25" s="74">
        <v>0.41057735904224318</v>
      </c>
      <c r="P25" s="74">
        <v>0.57447912477979113</v>
      </c>
      <c r="Q25" s="74">
        <v>0.46305696640014726</v>
      </c>
      <c r="R25" s="74">
        <v>0.40189821569927731</v>
      </c>
      <c r="S25" s="74">
        <v>0.28811387524012066</v>
      </c>
      <c r="T25" s="74">
        <v>0.72652989690109704</v>
      </c>
      <c r="U25" s="74">
        <v>0.36147558575242666</v>
      </c>
      <c r="V25" s="74">
        <v>0.47981216872061305</v>
      </c>
      <c r="W25" s="74">
        <v>0.40385483386591448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0.50905689706153356</v>
      </c>
      <c r="D26" s="77">
        <v>0.47859080195094639</v>
      </c>
      <c r="E26" s="77">
        <v>0.45699117070516682</v>
      </c>
      <c r="F26" s="77">
        <v>0.46077493489119897</v>
      </c>
      <c r="G26" s="77">
        <v>0.53244180373415029</v>
      </c>
      <c r="H26" s="77">
        <v>0.52823193048517614</v>
      </c>
      <c r="I26" s="77">
        <v>0.54975683034211564</v>
      </c>
      <c r="J26" s="77">
        <v>0.9695421336643365</v>
      </c>
      <c r="K26" s="77">
        <v>1.0470885589608552</v>
      </c>
      <c r="L26" s="77">
        <v>1.4732405030130364</v>
      </c>
      <c r="M26" s="77">
        <v>2.5719182972517665</v>
      </c>
      <c r="N26" s="77">
        <v>1.9518362670558043</v>
      </c>
      <c r="O26" s="77">
        <v>1.050634567514513</v>
      </c>
      <c r="P26" s="77">
        <v>2.5236452154704407</v>
      </c>
      <c r="Q26" s="77">
        <v>1.6906561882707327</v>
      </c>
      <c r="R26" s="77">
        <v>1.2933320087151419</v>
      </c>
      <c r="S26" s="77">
        <v>1.4913335952058209</v>
      </c>
      <c r="T26" s="77">
        <v>1.8913390201741804</v>
      </c>
      <c r="U26" s="77">
        <v>1.6489575376849743</v>
      </c>
      <c r="V26" s="77">
        <v>1.5705123444322326</v>
      </c>
      <c r="W26" s="77">
        <v>1.3524709497093315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26.419975673656296</v>
      </c>
      <c r="D27" s="69">
        <f t="shared" si="10"/>
        <v>26.625519456475566</v>
      </c>
      <c r="E27" s="69">
        <f t="shared" si="10"/>
        <v>26.679428656021095</v>
      </c>
      <c r="F27" s="69">
        <f t="shared" si="10"/>
        <v>24.774652897233729</v>
      </c>
      <c r="G27" s="69">
        <f t="shared" si="10"/>
        <v>22.541990526429082</v>
      </c>
      <c r="H27" s="69">
        <f t="shared" si="10"/>
        <v>25.744178221102665</v>
      </c>
      <c r="I27" s="69">
        <f t="shared" si="10"/>
        <v>20.4398693290705</v>
      </c>
      <c r="J27" s="69">
        <f t="shared" si="10"/>
        <v>21.581280293317864</v>
      </c>
      <c r="K27" s="69">
        <f t="shared" si="10"/>
        <v>24.185173693600817</v>
      </c>
      <c r="L27" s="69">
        <f t="shared" si="10"/>
        <v>20.542402452125131</v>
      </c>
      <c r="M27" s="69">
        <f t="shared" si="10"/>
        <v>28.774302175073757</v>
      </c>
      <c r="N27" s="69">
        <f t="shared" si="10"/>
        <v>20.587548698961168</v>
      </c>
      <c r="O27" s="69">
        <f t="shared" si="10"/>
        <v>12.434503988769666</v>
      </c>
      <c r="P27" s="69">
        <f t="shared" si="10"/>
        <v>17.133958328046756</v>
      </c>
      <c r="Q27" s="69">
        <f t="shared" si="10"/>
        <v>12.138064985627899</v>
      </c>
      <c r="R27" s="69">
        <f t="shared" ref="R27:V27" si="11">SUM(R28:R32)</f>
        <v>11.913972939151247</v>
      </c>
      <c r="S27" s="69">
        <f t="shared" si="11"/>
        <v>14.990512157948956</v>
      </c>
      <c r="T27" s="69">
        <f t="shared" si="11"/>
        <v>16.410166654123817</v>
      </c>
      <c r="U27" s="69">
        <f t="shared" si="11"/>
        <v>17.308168150427512</v>
      </c>
      <c r="V27" s="69">
        <f t="shared" si="11"/>
        <v>15.033961175605073</v>
      </c>
      <c r="W27" s="69">
        <f t="shared" ref="W27" si="12">SUM(W28:W32)</f>
        <v>14.972719619576523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11.799044021846392</v>
      </c>
      <c r="D29" s="72">
        <v>11.310321990028672</v>
      </c>
      <c r="E29" s="72">
        <v>14.016747700540668</v>
      </c>
      <c r="F29" s="72">
        <v>10.705039766283459</v>
      </c>
      <c r="G29" s="72">
        <v>6.5611065388419973</v>
      </c>
      <c r="H29" s="72">
        <v>7.216913723115046</v>
      </c>
      <c r="I29" s="72">
        <v>4.3245932901860558</v>
      </c>
      <c r="J29" s="72">
        <v>4.3972259527201212</v>
      </c>
      <c r="K29" s="72">
        <v>8.2776916453537712</v>
      </c>
      <c r="L29" s="72">
        <v>7.8237839005860055</v>
      </c>
      <c r="M29" s="72">
        <v>13.043584401910833</v>
      </c>
      <c r="N29" s="72">
        <v>8.5174304224055213</v>
      </c>
      <c r="O29" s="72">
        <v>4.7050435077845432</v>
      </c>
      <c r="P29" s="72">
        <v>5.6831790206071702</v>
      </c>
      <c r="Q29" s="72">
        <v>2.1383062024418962</v>
      </c>
      <c r="R29" s="72">
        <v>1.6033468672016751</v>
      </c>
      <c r="S29" s="72">
        <v>3.76790150950794</v>
      </c>
      <c r="T29" s="72">
        <v>3.9201797311259181</v>
      </c>
      <c r="U29" s="72">
        <v>4.6346906833710078</v>
      </c>
      <c r="V29" s="72">
        <v>3.9911038150766269</v>
      </c>
      <c r="W29" s="72">
        <v>2.2646515537768543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3.3030163341842869</v>
      </c>
      <c r="D30" s="72">
        <v>3.8945077255776006</v>
      </c>
      <c r="E30" s="72">
        <v>3.1821216311823082</v>
      </c>
      <c r="F30" s="72">
        <v>3.2683925273102439</v>
      </c>
      <c r="G30" s="72">
        <v>2.8200931515146466</v>
      </c>
      <c r="H30" s="72">
        <v>2.5798823546834169</v>
      </c>
      <c r="I30" s="72">
        <v>2.2775096211349792</v>
      </c>
      <c r="J30" s="72">
        <v>3.3072197206199818</v>
      </c>
      <c r="K30" s="72">
        <v>4.3785846348140574</v>
      </c>
      <c r="L30" s="72">
        <v>5.2127608067996976</v>
      </c>
      <c r="M30" s="72">
        <v>2.6172436349915844</v>
      </c>
      <c r="N30" s="72">
        <v>1.4829782681683554</v>
      </c>
      <c r="O30" s="72">
        <v>0.5892274739815806</v>
      </c>
      <c r="P30" s="72">
        <v>1.8020554774743685</v>
      </c>
      <c r="Q30" s="72">
        <v>1.6825723970748256</v>
      </c>
      <c r="R30" s="72">
        <v>1.4262442742343084</v>
      </c>
      <c r="S30" s="72">
        <v>2.2570200989309375</v>
      </c>
      <c r="T30" s="72">
        <v>2.9679554731932107</v>
      </c>
      <c r="U30" s="72">
        <v>2.9169755900190779</v>
      </c>
      <c r="V30" s="72">
        <v>2.2957792073654057</v>
      </c>
      <c r="W30" s="72">
        <v>1.6027516649091476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1.1277329011739707</v>
      </c>
      <c r="D31" s="72">
        <v>1.2304778702918322</v>
      </c>
      <c r="E31" s="72">
        <v>1.1437628774924369</v>
      </c>
      <c r="F31" s="72">
        <v>1.0805660869279357</v>
      </c>
      <c r="G31" s="72">
        <v>1.7063460157518584</v>
      </c>
      <c r="H31" s="72">
        <v>3.468559703332835</v>
      </c>
      <c r="I31" s="72">
        <v>4.8739216914725372</v>
      </c>
      <c r="J31" s="72">
        <v>5.6021162334485055</v>
      </c>
      <c r="K31" s="72">
        <v>2.6400565543961858</v>
      </c>
      <c r="L31" s="72">
        <v>1.2983585507583135</v>
      </c>
      <c r="M31" s="72">
        <v>5.9236598418551898</v>
      </c>
      <c r="N31" s="72">
        <v>7.5754396182523331</v>
      </c>
      <c r="O31" s="72">
        <v>4.9508241157413444</v>
      </c>
      <c r="P31" s="72">
        <v>3.6188484169630142</v>
      </c>
      <c r="Q31" s="72">
        <v>3.6050072215639091</v>
      </c>
      <c r="R31" s="72">
        <v>2.5883657183072861</v>
      </c>
      <c r="S31" s="72">
        <v>3.5707071565514257</v>
      </c>
      <c r="T31" s="72">
        <v>2.3816397342126496</v>
      </c>
      <c r="U31" s="72">
        <v>3.0634153799510497</v>
      </c>
      <c r="V31" s="72">
        <v>3.3076347383182836</v>
      </c>
      <c r="W31" s="72">
        <v>3.9028700290402742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10.190182416451647</v>
      </c>
      <c r="D32" s="77">
        <v>10.190211870577462</v>
      </c>
      <c r="E32" s="77">
        <v>8.3367964468056819</v>
      </c>
      <c r="F32" s="77">
        <v>9.7206545167120897</v>
      </c>
      <c r="G32" s="77">
        <v>11.45444482032058</v>
      </c>
      <c r="H32" s="77">
        <v>12.478822439971369</v>
      </c>
      <c r="I32" s="77">
        <v>8.9638447262769283</v>
      </c>
      <c r="J32" s="77">
        <v>8.2747183865292548</v>
      </c>
      <c r="K32" s="77">
        <v>8.8888408590368009</v>
      </c>
      <c r="L32" s="77">
        <v>6.207499193981115</v>
      </c>
      <c r="M32" s="77">
        <v>7.1898142963161513</v>
      </c>
      <c r="N32" s="77">
        <v>3.0117003901349593</v>
      </c>
      <c r="O32" s="77">
        <v>2.1894088912621994</v>
      </c>
      <c r="P32" s="77">
        <v>6.0298754130022028</v>
      </c>
      <c r="Q32" s="77">
        <v>4.7121791645472673</v>
      </c>
      <c r="R32" s="77">
        <v>6.2960160794079769</v>
      </c>
      <c r="S32" s="77">
        <v>5.3948833929586533</v>
      </c>
      <c r="T32" s="77">
        <v>7.1403917155920382</v>
      </c>
      <c r="U32" s="77">
        <v>6.6930864970863766</v>
      </c>
      <c r="V32" s="77">
        <v>5.4394434148447566</v>
      </c>
      <c r="W32" s="77">
        <v>7.2024463718502467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45.288884838667151</v>
      </c>
      <c r="D3" s="65">
        <f t="shared" si="0"/>
        <v>45.032715909157602</v>
      </c>
      <c r="E3" s="65">
        <f t="shared" si="0"/>
        <v>49.460556537715043</v>
      </c>
      <c r="F3" s="65">
        <f t="shared" si="0"/>
        <v>46.874924083164103</v>
      </c>
      <c r="G3" s="65">
        <f t="shared" si="0"/>
        <v>44.7125329876107</v>
      </c>
      <c r="H3" s="65">
        <f t="shared" si="0"/>
        <v>52.051589858592919</v>
      </c>
      <c r="I3" s="65">
        <f t="shared" si="0"/>
        <v>40.757275742820866</v>
      </c>
      <c r="J3" s="65">
        <f t="shared" si="0"/>
        <v>44.032880133274958</v>
      </c>
      <c r="K3" s="65">
        <f t="shared" si="0"/>
        <v>56.245004238144325</v>
      </c>
      <c r="L3" s="65">
        <f t="shared" si="0"/>
        <v>40.714833420792374</v>
      </c>
      <c r="M3" s="65">
        <f t="shared" si="0"/>
        <v>59.804987474800321</v>
      </c>
      <c r="N3" s="65">
        <f t="shared" si="0"/>
        <v>49.325230667228688</v>
      </c>
      <c r="O3" s="65">
        <f t="shared" si="0"/>
        <v>35.716417009176837</v>
      </c>
      <c r="P3" s="65">
        <f t="shared" si="0"/>
        <v>55.561772115129727</v>
      </c>
      <c r="Q3" s="65">
        <f t="shared" si="0"/>
        <v>38.824295435423529</v>
      </c>
      <c r="R3" s="65">
        <f t="shared" ref="R3:V3" si="1">SUM(R4,R15,R17,R27)</f>
        <v>32.849881983642589</v>
      </c>
      <c r="S3" s="65">
        <f t="shared" si="1"/>
        <v>40.731797390872686</v>
      </c>
      <c r="T3" s="65">
        <f t="shared" si="1"/>
        <v>41.657056114823462</v>
      </c>
      <c r="U3" s="65">
        <f t="shared" si="1"/>
        <v>42.6927894470425</v>
      </c>
      <c r="V3" s="65">
        <f t="shared" si="1"/>
        <v>34.899199913866127</v>
      </c>
      <c r="W3" s="65">
        <f t="shared" ref="W3" si="2">SUM(W4,W15,W17,W27)</f>
        <v>35.185992478277385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17.924509383172584</v>
      </c>
      <c r="D4" s="69">
        <f t="shared" si="3"/>
        <v>17.839374359405443</v>
      </c>
      <c r="E4" s="69">
        <f t="shared" si="3"/>
        <v>20.854656514064978</v>
      </c>
      <c r="F4" s="69">
        <f t="shared" si="3"/>
        <v>20.511639924189339</v>
      </c>
      <c r="G4" s="69">
        <f t="shared" si="3"/>
        <v>19.628689865745226</v>
      </c>
      <c r="H4" s="69">
        <f t="shared" si="3"/>
        <v>22.887256363779663</v>
      </c>
      <c r="I4" s="69">
        <f t="shared" si="3"/>
        <v>18.766733325436455</v>
      </c>
      <c r="J4" s="69">
        <f t="shared" si="3"/>
        <v>20.541939921679294</v>
      </c>
      <c r="K4" s="69">
        <f t="shared" si="3"/>
        <v>28.625391891414885</v>
      </c>
      <c r="L4" s="69">
        <f t="shared" si="3"/>
        <v>15.724893632245239</v>
      </c>
      <c r="M4" s="69">
        <f t="shared" si="3"/>
        <v>24.791033015396383</v>
      </c>
      <c r="N4" s="69">
        <f t="shared" si="3"/>
        <v>22.550889107890903</v>
      </c>
      <c r="O4" s="69">
        <f t="shared" si="3"/>
        <v>17.507727584916054</v>
      </c>
      <c r="P4" s="69">
        <f t="shared" si="3"/>
        <v>30.308213035749681</v>
      </c>
      <c r="Q4" s="69">
        <f t="shared" si="3"/>
        <v>21.027547250303275</v>
      </c>
      <c r="R4" s="69">
        <f t="shared" ref="R4:V4" si="4">SUM(R5:R14)</f>
        <v>17.111761173271489</v>
      </c>
      <c r="S4" s="69">
        <f t="shared" si="4"/>
        <v>21.410149837724092</v>
      </c>
      <c r="T4" s="69">
        <f t="shared" si="4"/>
        <v>21.122599438024455</v>
      </c>
      <c r="U4" s="69">
        <f t="shared" si="4"/>
        <v>21.541528937072624</v>
      </c>
      <c r="V4" s="69">
        <f t="shared" si="4"/>
        <v>17.224994785613028</v>
      </c>
      <c r="W4" s="69">
        <f t="shared" ref="W4" si="5">SUM(W5:W14)</f>
        <v>16.979401148182937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1.2064262611430865</v>
      </c>
      <c r="D6" s="72">
        <v>1.2775441670641301</v>
      </c>
      <c r="E6" s="72">
        <v>2.2845593313547754</v>
      </c>
      <c r="F6" s="72">
        <v>1.3091151502706448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0.25092375040193793</v>
      </c>
      <c r="M6" s="72">
        <v>0.88153891758938197</v>
      </c>
      <c r="N6" s="72">
        <v>1.1575096183237688</v>
      </c>
      <c r="O6" s="72">
        <v>0.60888230934778331</v>
      </c>
      <c r="P6" s="72">
        <v>1.8325132887817512E-4</v>
      </c>
      <c r="Q6" s="72">
        <v>0</v>
      </c>
      <c r="R6" s="72">
        <v>0</v>
      </c>
      <c r="S6" s="72">
        <v>0.35220639936971371</v>
      </c>
      <c r="T6" s="72">
        <v>0.40371400997972223</v>
      </c>
      <c r="U6" s="72">
        <v>0.39303725055525235</v>
      </c>
      <c r="V6" s="72">
        <v>0.23284759760802209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2.7610603320562165E-2</v>
      </c>
      <c r="D7" s="72">
        <v>0.16345070656341382</v>
      </c>
      <c r="E7" s="72">
        <v>8.6840175602258003E-3</v>
      </c>
      <c r="F7" s="72">
        <v>0.12484475353149534</v>
      </c>
      <c r="G7" s="72">
        <v>0.56894237833570427</v>
      </c>
      <c r="H7" s="72">
        <v>0.97551982990158503</v>
      </c>
      <c r="I7" s="72">
        <v>1.1897088369933844</v>
      </c>
      <c r="J7" s="72">
        <v>1.7736249135678139</v>
      </c>
      <c r="K7" s="72">
        <v>2.3661433190611323</v>
      </c>
      <c r="L7" s="72">
        <v>1.7841969047592476</v>
      </c>
      <c r="M7" s="72">
        <v>0.68592334409143141</v>
      </c>
      <c r="N7" s="72">
        <v>0</v>
      </c>
      <c r="O7" s="72">
        <v>0</v>
      </c>
      <c r="P7" s="72">
        <v>0</v>
      </c>
      <c r="Q7" s="72">
        <v>1.8139186033316529E-4</v>
      </c>
      <c r="R7" s="72">
        <v>0</v>
      </c>
      <c r="S7" s="72">
        <v>0</v>
      </c>
      <c r="T7" s="72">
        <v>0.2572148236572554</v>
      </c>
      <c r="U7" s="72">
        <v>0.10996395310881969</v>
      </c>
      <c r="V7" s="72">
        <v>0.53443938092502374</v>
      </c>
      <c r="W7" s="72">
        <v>0.7702604934465267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2.0266494675312434</v>
      </c>
      <c r="D8" s="72">
        <v>2.3933015788623853</v>
      </c>
      <c r="E8" s="72">
        <v>2.2107396526645289</v>
      </c>
      <c r="F8" s="72">
        <v>2.4525781315213844</v>
      </c>
      <c r="G8" s="72">
        <v>2.1822044262143754</v>
      </c>
      <c r="H8" s="72">
        <v>2.0687774082782804</v>
      </c>
      <c r="I8" s="72">
        <v>1.9041971498619277</v>
      </c>
      <c r="J8" s="72">
        <v>2.8763575042507528</v>
      </c>
      <c r="K8" s="72">
        <v>4.4061917128095525</v>
      </c>
      <c r="L8" s="72">
        <v>3.6237797667121723</v>
      </c>
      <c r="M8" s="72">
        <v>2.1371825119333225</v>
      </c>
      <c r="N8" s="72">
        <v>1.5911619071288405</v>
      </c>
      <c r="O8" s="72">
        <v>0.81697332803015965</v>
      </c>
      <c r="P8" s="72">
        <v>2.7394956843764744</v>
      </c>
      <c r="Q8" s="72">
        <v>2.5142768218441307</v>
      </c>
      <c r="R8" s="72">
        <v>1.7939799278535697</v>
      </c>
      <c r="S8" s="72">
        <v>2.8555780064414158</v>
      </c>
      <c r="T8" s="72">
        <v>3.3380477744164878</v>
      </c>
      <c r="U8" s="72">
        <v>3.1931144107568792</v>
      </c>
      <c r="V8" s="72">
        <v>2.3459868687772256</v>
      </c>
      <c r="W8" s="72">
        <v>1.5648703631519898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11.653781666118723</v>
      </c>
      <c r="D9" s="72">
        <v>7.0504419393262303</v>
      </c>
      <c r="E9" s="72">
        <v>6.9526976025164631</v>
      </c>
      <c r="F9" s="72">
        <v>9.2186240594968574</v>
      </c>
      <c r="G9" s="72">
        <v>10.672571548605266</v>
      </c>
      <c r="H9" s="72">
        <v>14.9011790912189</v>
      </c>
      <c r="I9" s="72">
        <v>8.266381997300396</v>
      </c>
      <c r="J9" s="72">
        <v>6.8867254503463533</v>
      </c>
      <c r="K9" s="72">
        <v>4.0286529746215134</v>
      </c>
      <c r="L9" s="72">
        <v>2.3578600905918985</v>
      </c>
      <c r="M9" s="72">
        <v>13.264173776663455</v>
      </c>
      <c r="N9" s="72">
        <v>11.517206167031091</v>
      </c>
      <c r="O9" s="72">
        <v>7.1891433929157191</v>
      </c>
      <c r="P9" s="72">
        <v>8.2316318868468983</v>
      </c>
      <c r="Q9" s="72">
        <v>8.3407936423720042</v>
      </c>
      <c r="R9" s="72">
        <v>8.3349738694288558</v>
      </c>
      <c r="S9" s="72">
        <v>11.355127632817272</v>
      </c>
      <c r="T9" s="72">
        <v>9.3978914927445825</v>
      </c>
      <c r="U9" s="72">
        <v>9.8623262679834767</v>
      </c>
      <c r="V9" s="72">
        <v>7.0887484835910231</v>
      </c>
      <c r="W9" s="72">
        <v>7.8005443210929153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1.863807498847363E-2</v>
      </c>
      <c r="D11" s="72">
        <v>2.5105187163791436E-2</v>
      </c>
      <c r="E11" s="72">
        <v>2.9676193589100487E-2</v>
      </c>
      <c r="F11" s="72">
        <v>3.251380043164822E-2</v>
      </c>
      <c r="G11" s="72">
        <v>0</v>
      </c>
      <c r="H11" s="72">
        <v>0</v>
      </c>
      <c r="I11" s="72">
        <v>4.498786783742219E-3</v>
      </c>
      <c r="J11" s="72">
        <v>1.4310033445660827E-2</v>
      </c>
      <c r="K11" s="72">
        <v>2.1174061138313827E-2</v>
      </c>
      <c r="L11" s="72">
        <v>3.1389351415317152E-2</v>
      </c>
      <c r="M11" s="72">
        <v>3.5490038024599165E-2</v>
      </c>
      <c r="N11" s="72">
        <v>3.2609041475314723E-2</v>
      </c>
      <c r="O11" s="72">
        <v>1.463208264868973E-2</v>
      </c>
      <c r="P11" s="72">
        <v>0</v>
      </c>
      <c r="Q11" s="72">
        <v>0</v>
      </c>
      <c r="R11" s="72">
        <v>1.5283869449945853E-2</v>
      </c>
      <c r="S11" s="72">
        <v>2.1218981442881951E-2</v>
      </c>
      <c r="T11" s="72">
        <v>2.029304070779557E-2</v>
      </c>
      <c r="U11" s="72">
        <v>8.8763186807897555E-3</v>
      </c>
      <c r="V11" s="72">
        <v>3.5647130243176086E-4</v>
      </c>
      <c r="W11" s="72">
        <v>7.7670606954402333E-3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2.3091169007581533</v>
      </c>
      <c r="D12" s="72">
        <v>6.0843504768177183</v>
      </c>
      <c r="E12" s="72">
        <v>8.1484353356870791</v>
      </c>
      <c r="F12" s="72">
        <v>6.4190446590428829</v>
      </c>
      <c r="G12" s="72">
        <v>5.4223847415340014</v>
      </c>
      <c r="H12" s="72">
        <v>4.3205125677880156</v>
      </c>
      <c r="I12" s="72">
        <v>6.7031687955189163</v>
      </c>
      <c r="J12" s="72">
        <v>8.5186301741970745</v>
      </c>
      <c r="K12" s="72">
        <v>17.016090676749389</v>
      </c>
      <c r="L12" s="72">
        <v>7.2907683159701948</v>
      </c>
      <c r="M12" s="72">
        <v>7.2116283995816897</v>
      </c>
      <c r="N12" s="72">
        <v>8.1473234034237922</v>
      </c>
      <c r="O12" s="72">
        <v>8.8175434244166322</v>
      </c>
      <c r="P12" s="72">
        <v>19.253588112737578</v>
      </c>
      <c r="Q12" s="72">
        <v>10.092062257018352</v>
      </c>
      <c r="R12" s="72">
        <v>6.8941982648087876</v>
      </c>
      <c r="S12" s="72">
        <v>6.7039489762558739</v>
      </c>
      <c r="T12" s="72">
        <v>7.5818604225152795</v>
      </c>
      <c r="U12" s="72">
        <v>7.8538630451950047</v>
      </c>
      <c r="V12" s="72">
        <v>6.9287361711488691</v>
      </c>
      <c r="W12" s="72">
        <v>6.7507188527712483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0.48945046433923373</v>
      </c>
      <c r="D13" s="74">
        <v>0.68946245676277873</v>
      </c>
      <c r="E13" s="74">
        <v>1.0763305072298788</v>
      </c>
      <c r="F13" s="74">
        <v>0.81269793681021829</v>
      </c>
      <c r="G13" s="74">
        <v>0.65136374395119434</v>
      </c>
      <c r="H13" s="74">
        <v>0.45197460764703551</v>
      </c>
      <c r="I13" s="74">
        <v>0.57552399867730308</v>
      </c>
      <c r="J13" s="74">
        <v>0.3246271746698155</v>
      </c>
      <c r="K13" s="74">
        <v>0.62954661144222135</v>
      </c>
      <c r="L13" s="74">
        <v>0.29563482826222326</v>
      </c>
      <c r="M13" s="74">
        <v>0.44135707333066382</v>
      </c>
      <c r="N13" s="74">
        <v>0</v>
      </c>
      <c r="O13" s="74">
        <v>0</v>
      </c>
      <c r="P13" s="74">
        <v>0</v>
      </c>
      <c r="Q13" s="74">
        <v>0</v>
      </c>
      <c r="R13" s="74">
        <v>1.994451624609215E-4</v>
      </c>
      <c r="S13" s="74">
        <v>1.2896389001695596E-2</v>
      </c>
      <c r="T13" s="74">
        <v>1.6401627946667156E-2</v>
      </c>
      <c r="U13" s="74">
        <v>1.6264146566080988E-2</v>
      </c>
      <c r="V13" s="74">
        <v>1.1900788052494293E-2</v>
      </c>
      <c r="W13" s="74">
        <v>1.0330553816774406E-2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0.19283594497310863</v>
      </c>
      <c r="D14" s="76">
        <v>0.15571784684499251</v>
      </c>
      <c r="E14" s="76">
        <v>0.14353387346292587</v>
      </c>
      <c r="F14" s="76">
        <v>0.14222143308420993</v>
      </c>
      <c r="G14" s="76">
        <v>0.13122302710468525</v>
      </c>
      <c r="H14" s="76">
        <v>0.16929285894584745</v>
      </c>
      <c r="I14" s="76">
        <v>0.12325376030078378</v>
      </c>
      <c r="J14" s="76">
        <v>0.14766467120182381</v>
      </c>
      <c r="K14" s="76">
        <v>0.15759253559276115</v>
      </c>
      <c r="L14" s="76">
        <v>9.0340624132247985E-2</v>
      </c>
      <c r="M14" s="76">
        <v>0.13373895418184026</v>
      </c>
      <c r="N14" s="76">
        <v>0.105078970508097</v>
      </c>
      <c r="O14" s="76">
        <v>6.0553047557071644E-2</v>
      </c>
      <c r="P14" s="76">
        <v>8.3314100459853435E-2</v>
      </c>
      <c r="Q14" s="76">
        <v>8.0233137208454347E-2</v>
      </c>
      <c r="R14" s="76">
        <v>7.3125796567868245E-2</v>
      </c>
      <c r="S14" s="76">
        <v>0.10917345239524011</v>
      </c>
      <c r="T14" s="76">
        <v>0.10717624605666234</v>
      </c>
      <c r="U14" s="76">
        <v>0.1040835442263237</v>
      </c>
      <c r="V14" s="76">
        <v>8.1979024207939122E-2</v>
      </c>
      <c r="W14" s="76">
        <v>7.4909503208040754E-2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1.1832813096387886</v>
      </c>
      <c r="D15" s="69">
        <f t="shared" si="6"/>
        <v>1.2127804747739772</v>
      </c>
      <c r="E15" s="69">
        <f t="shared" si="6"/>
        <v>3.0758878045764741</v>
      </c>
      <c r="F15" s="69">
        <f t="shared" si="6"/>
        <v>2.2009366877134919</v>
      </c>
      <c r="G15" s="69">
        <f t="shared" si="6"/>
        <v>2.4722492241428276</v>
      </c>
      <c r="H15" s="69">
        <f t="shared" si="6"/>
        <v>3.006660976191478</v>
      </c>
      <c r="I15" s="69">
        <f t="shared" si="6"/>
        <v>1.3870172498344246</v>
      </c>
      <c r="J15" s="69">
        <f t="shared" si="6"/>
        <v>1.3345642687606476</v>
      </c>
      <c r="K15" s="69">
        <f t="shared" si="6"/>
        <v>2.5859931202264432</v>
      </c>
      <c r="L15" s="69">
        <f t="shared" si="6"/>
        <v>4.2169144894092909</v>
      </c>
      <c r="M15" s="69">
        <f t="shared" si="6"/>
        <v>5.8277525705528017</v>
      </c>
      <c r="N15" s="69">
        <f t="shared" si="6"/>
        <v>5.5011224101560359</v>
      </c>
      <c r="O15" s="69">
        <f t="shared" si="6"/>
        <v>4.5676214677873794</v>
      </c>
      <c r="P15" s="69">
        <f t="shared" si="6"/>
        <v>4.6603329783569798</v>
      </c>
      <c r="Q15" s="69">
        <f t="shared" si="6"/>
        <v>3.1468221351681707</v>
      </c>
      <c r="R15" s="69">
        <f t="shared" si="6"/>
        <v>1.7969239417809899</v>
      </c>
      <c r="S15" s="69">
        <f t="shared" si="6"/>
        <v>1.9207561349002391</v>
      </c>
      <c r="T15" s="69">
        <f t="shared" si="6"/>
        <v>1.7152679631357433</v>
      </c>
      <c r="U15" s="69">
        <f t="shared" si="6"/>
        <v>1.5640847136561173</v>
      </c>
      <c r="V15" s="69">
        <f t="shared" si="6"/>
        <v>0.7310729410680743</v>
      </c>
      <c r="W15" s="69">
        <f t="shared" si="6"/>
        <v>1.213509340092541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1.1832813096387886</v>
      </c>
      <c r="D16" s="72">
        <v>1.2127804747739772</v>
      </c>
      <c r="E16" s="72">
        <v>3.0758878045764741</v>
      </c>
      <c r="F16" s="72">
        <v>2.2009366877134919</v>
      </c>
      <c r="G16" s="72">
        <v>2.4722492241428276</v>
      </c>
      <c r="H16" s="72">
        <v>3.006660976191478</v>
      </c>
      <c r="I16" s="72">
        <v>1.3870172498344246</v>
      </c>
      <c r="J16" s="72">
        <v>1.3345642687606476</v>
      </c>
      <c r="K16" s="72">
        <v>2.5859931202264432</v>
      </c>
      <c r="L16" s="72">
        <v>4.2169144894092909</v>
      </c>
      <c r="M16" s="72">
        <v>5.8277525705528017</v>
      </c>
      <c r="N16" s="72">
        <v>5.5011224101560359</v>
      </c>
      <c r="O16" s="72">
        <v>4.5676214677873794</v>
      </c>
      <c r="P16" s="72">
        <v>4.6603329783569798</v>
      </c>
      <c r="Q16" s="72">
        <v>3.1468221351681707</v>
      </c>
      <c r="R16" s="72">
        <v>1.7969239417809899</v>
      </c>
      <c r="S16" s="72">
        <v>1.9207561349002391</v>
      </c>
      <c r="T16" s="72">
        <v>1.7152679631357433</v>
      </c>
      <c r="U16" s="72">
        <v>1.5640847136561173</v>
      </c>
      <c r="V16" s="72">
        <v>0.7310729410680743</v>
      </c>
      <c r="W16" s="72">
        <v>1.213509340092541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9.5316396812475155</v>
      </c>
      <c r="D17" s="69">
        <f t="shared" si="7"/>
        <v>9.1878068617113939</v>
      </c>
      <c r="E17" s="69">
        <f t="shared" si="7"/>
        <v>8.9904062721056555</v>
      </c>
      <c r="F17" s="69">
        <f t="shared" si="7"/>
        <v>8.4373399127199118</v>
      </c>
      <c r="G17" s="69">
        <f t="shared" si="7"/>
        <v>7.8283311514051146</v>
      </c>
      <c r="H17" s="69">
        <f t="shared" si="7"/>
        <v>9.3496226300159808</v>
      </c>
      <c r="I17" s="69">
        <f t="shared" si="7"/>
        <v>7.4083294625831959</v>
      </c>
      <c r="J17" s="69">
        <f t="shared" si="7"/>
        <v>8.414107828917869</v>
      </c>
      <c r="K17" s="69">
        <f t="shared" si="7"/>
        <v>9.6575500615554191</v>
      </c>
      <c r="L17" s="69">
        <f t="shared" si="7"/>
        <v>7.9275616489174103</v>
      </c>
      <c r="M17" s="69">
        <f t="shared" si="7"/>
        <v>11.434315798314811</v>
      </c>
      <c r="N17" s="69">
        <f t="shared" si="7"/>
        <v>8.9626473075763755</v>
      </c>
      <c r="O17" s="69">
        <f t="shared" si="7"/>
        <v>6.1273873961254983</v>
      </c>
      <c r="P17" s="69">
        <f t="shared" si="7"/>
        <v>9.6164400408511685</v>
      </c>
      <c r="Q17" s="69">
        <f t="shared" si="7"/>
        <v>6.7554431021905748</v>
      </c>
      <c r="R17" s="69">
        <f t="shared" ref="R17:V17" si="8">SUM(R18:R26)</f>
        <v>5.760413967381699</v>
      </c>
      <c r="S17" s="69">
        <f t="shared" si="8"/>
        <v>7.5378878646858176</v>
      </c>
      <c r="T17" s="69">
        <f t="shared" si="8"/>
        <v>7.5806641083780644</v>
      </c>
      <c r="U17" s="69">
        <f t="shared" si="8"/>
        <v>7.7878718313563198</v>
      </c>
      <c r="V17" s="69">
        <f t="shared" si="8"/>
        <v>6.6884720108994751</v>
      </c>
      <c r="W17" s="69">
        <f t="shared" ref="W17" si="9">SUM(W18:W26)</f>
        <v>6.2498938966972108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7.6086330084138991</v>
      </c>
      <c r="D19" s="72">
        <v>7.0568629192210137</v>
      </c>
      <c r="E19" s="72">
        <v>7.3207467200747915</v>
      </c>
      <c r="F19" s="72">
        <v>6.585030752212222</v>
      </c>
      <c r="G19" s="72">
        <v>5.8060605133903884</v>
      </c>
      <c r="H19" s="72">
        <v>6.9669928240231354</v>
      </c>
      <c r="I19" s="72">
        <v>5.0343211558259595</v>
      </c>
      <c r="J19" s="72">
        <v>4.7982002096996696</v>
      </c>
      <c r="K19" s="72">
        <v>5.657150032816892</v>
      </c>
      <c r="L19" s="72">
        <v>3.563445629828077</v>
      </c>
      <c r="M19" s="72">
        <v>6.2787891917854077</v>
      </c>
      <c r="N19" s="72">
        <v>5.0536265476505458</v>
      </c>
      <c r="O19" s="72">
        <v>3.7559622272053441</v>
      </c>
      <c r="P19" s="72">
        <v>5.6783464126345091</v>
      </c>
      <c r="Q19" s="72">
        <v>3.7706237236423061</v>
      </c>
      <c r="R19" s="72">
        <v>3.3498388202189697</v>
      </c>
      <c r="S19" s="72">
        <v>4.4251790863470823</v>
      </c>
      <c r="T19" s="72">
        <v>3.6708318329386471</v>
      </c>
      <c r="U19" s="72">
        <v>4.3814338905003609</v>
      </c>
      <c r="V19" s="72">
        <v>3.2916824615334659</v>
      </c>
      <c r="W19" s="72">
        <v>3.2129224618033869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7.9277592718352108E-2</v>
      </c>
      <c r="E20" s="72">
        <v>2.6243735754512948E-3</v>
      </c>
      <c r="F20" s="72">
        <v>4.7037539738165594E-2</v>
      </c>
      <c r="G20" s="72">
        <v>0.21890354362193362</v>
      </c>
      <c r="H20" s="72">
        <v>0.38331866492417371</v>
      </c>
      <c r="I20" s="72">
        <v>0.45528517636222954</v>
      </c>
      <c r="J20" s="72">
        <v>0.69094881940749631</v>
      </c>
      <c r="K20" s="72">
        <v>0.80685711612437627</v>
      </c>
      <c r="L20" s="72">
        <v>0.85542953341621075</v>
      </c>
      <c r="M20" s="72">
        <v>0.23080843024789452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6.6607101699520666E-2</v>
      </c>
      <c r="U20" s="72">
        <v>3.6592312862199508E-2</v>
      </c>
      <c r="V20" s="72">
        <v>0.20078191471193765</v>
      </c>
      <c r="W20" s="72">
        <v>0.27936754364390526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1.0285861803576855</v>
      </c>
      <c r="D21" s="72">
        <v>1.166756809481152</v>
      </c>
      <c r="E21" s="72">
        <v>0.95308983300775474</v>
      </c>
      <c r="F21" s="72">
        <v>0.97951671075044466</v>
      </c>
      <c r="G21" s="72">
        <v>0.84685813955526235</v>
      </c>
      <c r="H21" s="72">
        <v>0.81016372347304844</v>
      </c>
      <c r="I21" s="72">
        <v>0.72749659751929763</v>
      </c>
      <c r="J21" s="72">
        <v>1.1109252529375999</v>
      </c>
      <c r="K21" s="72">
        <v>1.4822253065966808</v>
      </c>
      <c r="L21" s="72">
        <v>1.6988851552546831</v>
      </c>
      <c r="M21" s="72">
        <v>0.87583555952921344</v>
      </c>
      <c r="N21" s="72">
        <v>0.53711661887924356</v>
      </c>
      <c r="O21" s="72">
        <v>0.26428844444011623</v>
      </c>
      <c r="P21" s="72">
        <v>0.71629297483759025</v>
      </c>
      <c r="Q21" s="72">
        <v>0.71335589578695968</v>
      </c>
      <c r="R21" s="72">
        <v>0.57602968314664627</v>
      </c>
      <c r="S21" s="72">
        <v>0.9674335955716088</v>
      </c>
      <c r="T21" s="72">
        <v>1.0840952060524125</v>
      </c>
      <c r="U21" s="72">
        <v>1.089835652576399</v>
      </c>
      <c r="V21" s="72">
        <v>0.86964161452180511</v>
      </c>
      <c r="W21" s="72">
        <v>0.51404756896562787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7.4966207171092938E-2</v>
      </c>
      <c r="D22" s="72">
        <v>6.0880822979248288E-2</v>
      </c>
      <c r="E22" s="72">
        <v>4.7053570193735926E-2</v>
      </c>
      <c r="F22" s="72">
        <v>7.9889109082541349E-2</v>
      </c>
      <c r="G22" s="72">
        <v>0.10936659059913055</v>
      </c>
      <c r="H22" s="72">
        <v>0.17491821306249533</v>
      </c>
      <c r="I22" s="72">
        <v>0.11835984755876457</v>
      </c>
      <c r="J22" s="72">
        <v>0.48226996240450098</v>
      </c>
      <c r="K22" s="72">
        <v>0.14182741485859718</v>
      </c>
      <c r="L22" s="72">
        <v>0.18131563834335812</v>
      </c>
      <c r="M22" s="72">
        <v>0.98924006933067266</v>
      </c>
      <c r="N22" s="72">
        <v>1.0991954519013598</v>
      </c>
      <c r="O22" s="72">
        <v>0.77384850308973085</v>
      </c>
      <c r="P22" s="72">
        <v>0.29565578700510819</v>
      </c>
      <c r="Q22" s="72">
        <v>0.25082850549410879</v>
      </c>
      <c r="R22" s="72">
        <v>0.25136681944905148</v>
      </c>
      <c r="S22" s="72">
        <v>0.44370657917086698</v>
      </c>
      <c r="T22" s="72">
        <v>0.33166179756169856</v>
      </c>
      <c r="U22" s="72">
        <v>0.36151128297432239</v>
      </c>
      <c r="V22" s="72">
        <v>0.39477367583845185</v>
      </c>
      <c r="W22" s="72">
        <v>0.58498086317482589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0.31039738824330387</v>
      </c>
      <c r="D25" s="74">
        <v>0.34543791536068069</v>
      </c>
      <c r="E25" s="74">
        <v>0.20990060454875487</v>
      </c>
      <c r="F25" s="74">
        <v>0.28509086604533806</v>
      </c>
      <c r="G25" s="74">
        <v>0.31470056050424955</v>
      </c>
      <c r="H25" s="74">
        <v>0.4859972740479519</v>
      </c>
      <c r="I25" s="74">
        <v>0.52310985497482976</v>
      </c>
      <c r="J25" s="74">
        <v>0.36222145080426643</v>
      </c>
      <c r="K25" s="74">
        <v>0.52240163219801727</v>
      </c>
      <c r="L25" s="74">
        <v>0.15524518906204579</v>
      </c>
      <c r="M25" s="74">
        <v>0.48772425016985704</v>
      </c>
      <c r="N25" s="74">
        <v>0.32087242208942302</v>
      </c>
      <c r="O25" s="74">
        <v>0.28265365387579405</v>
      </c>
      <c r="P25" s="74">
        <v>0.40249965090352047</v>
      </c>
      <c r="Q25" s="74">
        <v>0.32997878899646677</v>
      </c>
      <c r="R25" s="74">
        <v>0.28984663585188908</v>
      </c>
      <c r="S25" s="74">
        <v>0.21023500839043849</v>
      </c>
      <c r="T25" s="74">
        <v>0.5361291499516051</v>
      </c>
      <c r="U25" s="74">
        <v>0.26954115475806323</v>
      </c>
      <c r="V25" s="74">
        <v>0.36107999986158212</v>
      </c>
      <c r="W25" s="74">
        <v>0.30610450940013345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0.50905689706153356</v>
      </c>
      <c r="D26" s="77">
        <v>0.47859080195094639</v>
      </c>
      <c r="E26" s="77">
        <v>0.45699117070516682</v>
      </c>
      <c r="F26" s="77">
        <v>0.46077493489119897</v>
      </c>
      <c r="G26" s="77">
        <v>0.53244180373415029</v>
      </c>
      <c r="H26" s="77">
        <v>0.52823193048517614</v>
      </c>
      <c r="I26" s="77">
        <v>0.54975683034211564</v>
      </c>
      <c r="J26" s="77">
        <v>0.9695421336643365</v>
      </c>
      <c r="K26" s="77">
        <v>1.0470885589608552</v>
      </c>
      <c r="L26" s="77">
        <v>1.4732405030130364</v>
      </c>
      <c r="M26" s="77">
        <v>2.5719182972517665</v>
      </c>
      <c r="N26" s="77">
        <v>1.9518362670558043</v>
      </c>
      <c r="O26" s="77">
        <v>1.050634567514513</v>
      </c>
      <c r="P26" s="77">
        <v>2.5236452154704407</v>
      </c>
      <c r="Q26" s="77">
        <v>1.6906561882707327</v>
      </c>
      <c r="R26" s="77">
        <v>1.2933320087151419</v>
      </c>
      <c r="S26" s="77">
        <v>1.4913335952058209</v>
      </c>
      <c r="T26" s="77">
        <v>1.8913390201741804</v>
      </c>
      <c r="U26" s="77">
        <v>1.6489575376849743</v>
      </c>
      <c r="V26" s="77">
        <v>1.5705123444322326</v>
      </c>
      <c r="W26" s="77">
        <v>1.3524709497093315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16.649454464608262</v>
      </c>
      <c r="D27" s="69">
        <f t="shared" si="10"/>
        <v>16.79275421326679</v>
      </c>
      <c r="E27" s="69">
        <f t="shared" si="10"/>
        <v>16.539605946967932</v>
      </c>
      <c r="F27" s="69">
        <f t="shared" si="10"/>
        <v>15.725007558541353</v>
      </c>
      <c r="G27" s="69">
        <f t="shared" si="10"/>
        <v>14.783262746317536</v>
      </c>
      <c r="H27" s="69">
        <f t="shared" si="10"/>
        <v>16.808049888605801</v>
      </c>
      <c r="I27" s="69">
        <f t="shared" si="10"/>
        <v>13.195195704966793</v>
      </c>
      <c r="J27" s="69">
        <f t="shared" si="10"/>
        <v>13.742268113917152</v>
      </c>
      <c r="K27" s="69">
        <f t="shared" si="10"/>
        <v>15.376069164947573</v>
      </c>
      <c r="L27" s="69">
        <f t="shared" si="10"/>
        <v>12.845463650220434</v>
      </c>
      <c r="M27" s="69">
        <f t="shared" si="10"/>
        <v>17.751886090536324</v>
      </c>
      <c r="N27" s="69">
        <f t="shared" si="10"/>
        <v>12.310571841605373</v>
      </c>
      <c r="O27" s="69">
        <f t="shared" si="10"/>
        <v>7.513680560347904</v>
      </c>
      <c r="P27" s="69">
        <f t="shared" si="10"/>
        <v>10.9767860601719</v>
      </c>
      <c r="Q27" s="69">
        <f t="shared" si="10"/>
        <v>7.8944829477615084</v>
      </c>
      <c r="R27" s="69">
        <f t="shared" ref="R27:V27" si="11">SUM(R28:R32)</f>
        <v>8.180782901208417</v>
      </c>
      <c r="S27" s="69">
        <f t="shared" si="11"/>
        <v>9.8630035535625353</v>
      </c>
      <c r="T27" s="69">
        <f t="shared" si="11"/>
        <v>11.238524605285198</v>
      </c>
      <c r="U27" s="69">
        <f t="shared" si="11"/>
        <v>11.799303964957435</v>
      </c>
      <c r="V27" s="69">
        <f t="shared" si="11"/>
        <v>10.254660176285549</v>
      </c>
      <c r="W27" s="69">
        <f t="shared" ref="W27" si="12">SUM(W28:W32)</f>
        <v>10.743188093304699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6.6682579736067025</v>
      </c>
      <c r="D29" s="72">
        <v>6.4027585196990611</v>
      </c>
      <c r="E29" s="72">
        <v>7.9479395854621844</v>
      </c>
      <c r="F29" s="72">
        <v>6.0800642135427632</v>
      </c>
      <c r="G29" s="72">
        <v>3.7324929915450289</v>
      </c>
      <c r="H29" s="72">
        <v>4.1121214258064782</v>
      </c>
      <c r="I29" s="72">
        <v>2.4679749606275596</v>
      </c>
      <c r="J29" s="72">
        <v>2.513251213038973</v>
      </c>
      <c r="K29" s="72">
        <v>4.7380740914177366</v>
      </c>
      <c r="L29" s="72">
        <v>4.4845314293413878</v>
      </c>
      <c r="M29" s="72">
        <v>7.4821051662116567</v>
      </c>
      <c r="N29" s="72">
        <v>4.8857973546744358</v>
      </c>
      <c r="O29" s="72">
        <v>2.6989230300597558</v>
      </c>
      <c r="P29" s="72">
        <v>3.2600044435915398</v>
      </c>
      <c r="Q29" s="72">
        <v>1.2265824631678042</v>
      </c>
      <c r="R29" s="72">
        <v>0.92408566299902639</v>
      </c>
      <c r="S29" s="72">
        <v>2.1884092045973422</v>
      </c>
      <c r="T29" s="72">
        <v>2.2972291472100275</v>
      </c>
      <c r="U29" s="72">
        <v>2.7408837678152644</v>
      </c>
      <c r="V29" s="72">
        <v>2.3802805588250471</v>
      </c>
      <c r="W29" s="72">
        <v>1.361140363423236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1.8508531637877683</v>
      </c>
      <c r="D30" s="72">
        <v>2.1860793705475841</v>
      </c>
      <c r="E30" s="72">
        <v>1.7892472733214595</v>
      </c>
      <c r="F30" s="72">
        <v>1.8408793639196892</v>
      </c>
      <c r="G30" s="72">
        <v>1.591040173651346</v>
      </c>
      <c r="H30" s="72">
        <v>1.4579219279104738</v>
      </c>
      <c r="I30" s="72">
        <v>1.2891379047412923</v>
      </c>
      <c r="J30" s="72">
        <v>1.8749377902586615</v>
      </c>
      <c r="K30" s="72">
        <v>2.4860801148594831</v>
      </c>
      <c r="L30" s="72">
        <v>2.9639977129249604</v>
      </c>
      <c r="M30" s="72">
        <v>1.4893342069164328</v>
      </c>
      <c r="N30" s="72">
        <v>0.84388408987531049</v>
      </c>
      <c r="O30" s="72">
        <v>0.33529802916439305</v>
      </c>
      <c r="P30" s="72">
        <v>1.0254539659516</v>
      </c>
      <c r="Q30" s="72">
        <v>0.95746249721416332</v>
      </c>
      <c r="R30" s="72">
        <v>0.81558814634360832</v>
      </c>
      <c r="S30" s="72">
        <v>1.3009824858506314</v>
      </c>
      <c r="T30" s="72">
        <v>1.7266106964984869</v>
      </c>
      <c r="U30" s="72">
        <v>1.7130705984066608</v>
      </c>
      <c r="V30" s="72">
        <v>1.3600669832523353</v>
      </c>
      <c r="W30" s="72">
        <v>0.95713752993444767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0.63617521577826075</v>
      </c>
      <c r="D31" s="72">
        <v>0.69461941341726197</v>
      </c>
      <c r="E31" s="72">
        <v>0.64611116644255273</v>
      </c>
      <c r="F31" s="72">
        <v>0.61082940897721039</v>
      </c>
      <c r="G31" s="72">
        <v>0.96522583706918841</v>
      </c>
      <c r="H31" s="72">
        <v>1.963362686922226</v>
      </c>
      <c r="I31" s="72">
        <v>2.7606726113759201</v>
      </c>
      <c r="J31" s="72">
        <v>3.1751598676800366</v>
      </c>
      <c r="K31" s="72">
        <v>1.4972458223109859</v>
      </c>
      <c r="L31" s="72">
        <v>0.73676578984253227</v>
      </c>
      <c r="M31" s="72">
        <v>3.3624980843678736</v>
      </c>
      <c r="N31" s="72">
        <v>4.3001120733901628</v>
      </c>
      <c r="O31" s="72">
        <v>2.8102789575454321</v>
      </c>
      <c r="P31" s="72">
        <v>2.0541981130781677</v>
      </c>
      <c r="Q31" s="72">
        <v>2.0463413160544754</v>
      </c>
      <c r="R31" s="72">
        <v>1.4721866754733555</v>
      </c>
      <c r="S31" s="72">
        <v>2.0375240832796906</v>
      </c>
      <c r="T31" s="72">
        <v>1.3641599470351207</v>
      </c>
      <c r="U31" s="72">
        <v>1.7615213563452534</v>
      </c>
      <c r="V31" s="72">
        <v>1.9088408146744986</v>
      </c>
      <c r="W31" s="72">
        <v>2.2598782868422567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7.4941681114355285</v>
      </c>
      <c r="D32" s="77">
        <v>7.5092969096028837</v>
      </c>
      <c r="E32" s="77">
        <v>6.1563079217417327</v>
      </c>
      <c r="F32" s="77">
        <v>7.1932345721016899</v>
      </c>
      <c r="G32" s="77">
        <v>8.4945037440519719</v>
      </c>
      <c r="H32" s="77">
        <v>9.2746438479666242</v>
      </c>
      <c r="I32" s="77">
        <v>6.6774102282220218</v>
      </c>
      <c r="J32" s="77">
        <v>6.1789192429394815</v>
      </c>
      <c r="K32" s="77">
        <v>6.6546691363593657</v>
      </c>
      <c r="L32" s="77">
        <v>4.6601687181115539</v>
      </c>
      <c r="M32" s="77">
        <v>5.4179486330403641</v>
      </c>
      <c r="N32" s="77">
        <v>2.280778323665464</v>
      </c>
      <c r="O32" s="77">
        <v>1.6691805435783222</v>
      </c>
      <c r="P32" s="77">
        <v>4.6371295375505932</v>
      </c>
      <c r="Q32" s="77">
        <v>3.6640966713250656</v>
      </c>
      <c r="R32" s="77">
        <v>4.9689224163924264</v>
      </c>
      <c r="S32" s="77">
        <v>4.3360877798348705</v>
      </c>
      <c r="T32" s="77">
        <v>5.8505248145415631</v>
      </c>
      <c r="U32" s="77">
        <v>5.583828242390255</v>
      </c>
      <c r="V32" s="77">
        <v>4.6054718195336681</v>
      </c>
      <c r="W32" s="77">
        <v>6.1650319131047597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0.63159691669955531</v>
      </c>
      <c r="D3" s="66">
        <f>IF(RES_hh_tes_in!D3=0,"",RES_hh_tes_in!D3/RES_hh_fec_in!D3)</f>
        <v>0.67999494227735557</v>
      </c>
      <c r="E3" s="66">
        <f>IF(RES_hh_tes_in!E3=0,"",RES_hh_tes_in!E3/RES_hh_fec_in!E3)</f>
        <v>0.71823599932239546</v>
      </c>
      <c r="F3" s="66">
        <f>IF(RES_hh_tes_in!F3=0,"",RES_hh_tes_in!F3/RES_hh_fec_in!F3)</f>
        <v>0.70694666145415797</v>
      </c>
      <c r="G3" s="66">
        <f>IF(RES_hh_tes_in!G3=0,"",RES_hh_tes_in!G3/RES_hh_fec_in!G3)</f>
        <v>0.7196722466638773</v>
      </c>
      <c r="H3" s="66">
        <f>IF(RES_hh_tes_in!H3=0,"",RES_hh_tes_in!H3/RES_hh_fec_in!H3)</f>
        <v>0.70235836557181053</v>
      </c>
      <c r="I3" s="66">
        <f>IF(RES_hh_tes_in!I3=0,"",RES_hh_tes_in!I3/RES_hh_fec_in!I3)</f>
        <v>0.74081376972825508</v>
      </c>
      <c r="J3" s="66">
        <f>IF(RES_hh_tes_in!J3=0,"",RES_hh_tes_in!J3/RES_hh_fec_in!J3)</f>
        <v>0.76197274557034822</v>
      </c>
      <c r="K3" s="66">
        <f>IF(RES_hh_tes_in!K3=0,"",RES_hh_tes_in!K3/RES_hh_fec_in!K3)</f>
        <v>0.86483367398235211</v>
      </c>
      <c r="L3" s="66">
        <f>IF(RES_hh_tes_in!L3=0,"",RES_hh_tes_in!L3/RES_hh_fec_in!L3)</f>
        <v>0.81867392455101506</v>
      </c>
      <c r="M3" s="66">
        <f>IF(RES_hh_tes_in!M3=0,"",RES_hh_tes_in!M3/RES_hh_fec_in!M3)</f>
        <v>0.7876965101777289</v>
      </c>
      <c r="N3" s="66">
        <f>IF(RES_hh_tes_in!N3=0,"",RES_hh_tes_in!N3/RES_hh_fec_in!N3)</f>
        <v>0.83932940583963911</v>
      </c>
      <c r="O3" s="66">
        <f>IF(RES_hh_tes_in!O3=0,"",RES_hh_tes_in!O3/RES_hh_fec_in!O3)</f>
        <v>0.94865702059461188</v>
      </c>
      <c r="P3" s="66">
        <f>IF(RES_hh_tes_in!P3=0,"",RES_hh_tes_in!P3/RES_hh_fec_in!P3)</f>
        <v>1.0596064280402124</v>
      </c>
      <c r="Q3" s="66">
        <f>IF(RES_hh_tes_in!Q3=0,"",RES_hh_tes_in!Q3/RES_hh_fec_in!Q3)</f>
        <v>0.9756281189238849</v>
      </c>
      <c r="R3" s="66">
        <f>IF(RES_hh_tes_in!R3=0,"",RES_hh_tes_in!R3/RES_hh_fec_in!R3)</f>
        <v>0.91975335244589163</v>
      </c>
      <c r="S3" s="66">
        <f>IF(RES_hh_tes_in!S3=0,"",RES_hh_tes_in!S3/RES_hh_fec_in!S3)</f>
        <v>0.87157910546360284</v>
      </c>
      <c r="T3" s="66">
        <f>IF(RES_hh_tes_in!T3=0,"",RES_hh_tes_in!T3/RES_hh_fec_in!T3)</f>
        <v>0.90080944582152633</v>
      </c>
      <c r="U3" s="66">
        <f>IF(RES_hh_tes_in!U3=0,"",RES_hh_tes_in!U3/RES_hh_fec_in!U3)</f>
        <v>0.90222373933119249</v>
      </c>
      <c r="V3" s="66">
        <f>IF(RES_hh_tes_in!V3=0,"",RES_hh_tes_in!V3/RES_hh_fec_in!V3)</f>
        <v>0.90532716670640601</v>
      </c>
      <c r="W3" s="66">
        <f>IF(RES_hh_tes_in!W3=0,"",RES_hh_tes_in!W3/RES_hh_fec_in!W3)</f>
        <v>0.93034490746105813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0.62084828394591995</v>
      </c>
      <c r="D4" s="70">
        <f>IF(RES_hh_tes_in!D4=0,"",RES_hh_tes_in!D4/RES_hh_fec_in!D4)</f>
        <v>0.74949709876033055</v>
      </c>
      <c r="E4" s="70">
        <f>IF(RES_hh_tes_in!E4=0,"",RES_hh_tes_in!E4/RES_hh_fec_in!E4)</f>
        <v>0.80204483390405312</v>
      </c>
      <c r="F4" s="70">
        <f>IF(RES_hh_tes_in!F4=0,"",RES_hh_tes_in!F4/RES_hh_fec_in!F4)</f>
        <v>0.76690805773239556</v>
      </c>
      <c r="G4" s="70">
        <f>IF(RES_hh_tes_in!G4=0,"",RES_hh_tes_in!G4/RES_hh_fec_in!G4)</f>
        <v>0.75974420187360847</v>
      </c>
      <c r="H4" s="70">
        <f>IF(RES_hh_tes_in!H4=0,"",RES_hh_tes_in!H4/RES_hh_fec_in!H4)</f>
        <v>0.7163668634921595</v>
      </c>
      <c r="I4" s="70">
        <f>IF(RES_hh_tes_in!I4=0,"",RES_hh_tes_in!I4/RES_hh_fec_in!I4)</f>
        <v>0.84896107547099153</v>
      </c>
      <c r="J4" s="70">
        <f>IF(RES_hh_tes_in!J4=0,"",RES_hh_tes_in!J4/RES_hh_fec_in!J4)</f>
        <v>0.91359141926455556</v>
      </c>
      <c r="K4" s="70">
        <f>IF(RES_hh_tes_in!K4=0,"",RES_hh_tes_in!K4/RES_hh_fec_in!K4)</f>
        <v>1.1568088571963138</v>
      </c>
      <c r="L4" s="70">
        <f>IF(RES_hh_tes_in!L4=0,"",RES_hh_tes_in!L4/RES_hh_fec_in!L4)</f>
        <v>0.99735701439104563</v>
      </c>
      <c r="M4" s="70">
        <f>IF(RES_hh_tes_in!M4=0,"",RES_hh_tes_in!M4/RES_hh_fec_in!M4)</f>
        <v>0.86365957420277961</v>
      </c>
      <c r="N4" s="70">
        <f>IF(RES_hh_tes_in!N4=0,"",RES_hh_tes_in!N4/RES_hh_fec_in!N4)</f>
        <v>0.94795651183437724</v>
      </c>
      <c r="O4" s="70">
        <f>IF(RES_hh_tes_in!O4=0,"",RES_hh_tes_in!O4/RES_hh_fec_in!O4)</f>
        <v>1.1469922921829248</v>
      </c>
      <c r="P4" s="70">
        <f>IF(RES_hh_tes_in!P4=0,"",RES_hh_tes_in!P4/RES_hh_fec_in!P4)</f>
        <v>1.4299653602770599</v>
      </c>
      <c r="Q4" s="70">
        <f>IF(RES_hh_tes_in!Q4=0,"",RES_hh_tes_in!Q4/RES_hh_fec_in!Q4)</f>
        <v>1.1653540783524261</v>
      </c>
      <c r="R4" s="70">
        <f>IF(RES_hh_tes_in!R4=0,"",RES_hh_tes_in!R4/RES_hh_fec_in!R4)</f>
        <v>1.0734545465993608</v>
      </c>
      <c r="S4" s="70">
        <f>IF(RES_hh_tes_in!S4=0,"",RES_hh_tes_in!S4/RES_hh_fec_in!S4)</f>
        <v>0.98629394353646471</v>
      </c>
      <c r="T4" s="70">
        <f>IF(RES_hh_tes_in!T4=0,"",RES_hh_tes_in!T4/RES_hh_fec_in!T4)</f>
        <v>1.0529197955356866</v>
      </c>
      <c r="U4" s="70">
        <f>IF(RES_hh_tes_in!U4=0,"",RES_hh_tes_in!U4/RES_hh_fec_in!U4)</f>
        <v>1.0732139870743858</v>
      </c>
      <c r="V4" s="70">
        <f>IF(RES_hh_tes_in!V4=0,"",RES_hh_tes_in!V4/RES_hh_fec_in!V4)</f>
        <v>1.129513830739366</v>
      </c>
      <c r="W4" s="70">
        <f>IF(RES_hh_tes_in!W4=0,"",RES_hh_tes_in!W4/RES_hh_fec_in!W4)</f>
        <v>1.1314450911734921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0.533585234998741</v>
      </c>
      <c r="D6" s="78">
        <f>IF(RES_hh_tes_in!D6=0,"",RES_hh_tes_in!D6/RES_hh_fec_in!D6)</f>
        <v>0.53921369148142728</v>
      </c>
      <c r="E6" s="78">
        <f>IF(RES_hh_tes_in!E6=0,"",RES_hh_tes_in!E6/RES_hh_fec_in!E6)</f>
        <v>0.54503692341403998</v>
      </c>
      <c r="F6" s="78">
        <f>IF(RES_hh_tes_in!F6=0,"",RES_hh_tes_in!F6/RES_hh_fec_in!F6)</f>
        <v>0.55083105213083816</v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>
        <f>IF(RES_hh_tes_in!L6=0,"",RES_hh_tes_in!L6/RES_hh_fec_in!L6)</f>
        <v>0.59065683705923921</v>
      </c>
      <c r="M6" s="78">
        <f>IF(RES_hh_tes_in!M6=0,"",RES_hh_tes_in!M6/RES_hh_fec_in!M6)</f>
        <v>0.60295853646512776</v>
      </c>
      <c r="N6" s="78">
        <f>IF(RES_hh_tes_in!N6=0,"",RES_hh_tes_in!N6/RES_hh_fec_in!N6)</f>
        <v>0.62104789450287967</v>
      </c>
      <c r="O6" s="78">
        <f>IF(RES_hh_tes_in!O6=0,"",RES_hh_tes_in!O6/RES_hh_fec_in!O6)</f>
        <v>0.64559467251759306</v>
      </c>
      <c r="P6" s="78">
        <f>IF(RES_hh_tes_in!P6=0,"",RES_hh_tes_in!P6/RES_hh_fec_in!P6)</f>
        <v>0.67372340508133721</v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>
        <f>IF(RES_hh_tes_in!S6=0,"",RES_hh_tes_in!S6/RES_hh_fec_in!S6)</f>
        <v>0.71647000488654933</v>
      </c>
      <c r="T6" s="78">
        <f>IF(RES_hh_tes_in!T6=0,"",RES_hh_tes_in!T6/RES_hh_fec_in!T6)</f>
        <v>0.72239051906426188</v>
      </c>
      <c r="U6" s="78">
        <f>IF(RES_hh_tes_in!U6=0,"",RES_hh_tes_in!U6/RES_hh_fec_in!U6)</f>
        <v>0.72701166129909933</v>
      </c>
      <c r="V6" s="78">
        <f>IF(RES_hh_tes_in!V6=0,"",RES_hh_tes_in!V6/RES_hh_fec_in!V6)</f>
        <v>0.73106208178252152</v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0.50727913786642143</v>
      </c>
      <c r="D7" s="78">
        <f>IF(RES_hh_tes_in!D7=0,"",RES_hh_tes_in!D7/RES_hh_fec_in!D7)</f>
        <v>0.51306134722243391</v>
      </c>
      <c r="E7" s="78">
        <f>IF(RES_hh_tes_in!E7=0,"",RES_hh_tes_in!E7/RES_hh_fec_in!E7)</f>
        <v>0.51904881272076442</v>
      </c>
      <c r="F7" s="78">
        <f>IF(RES_hh_tes_in!F7=0,"",RES_hh_tes_in!F7/RES_hh_fec_in!F7)</f>
        <v>0.52500774230901937</v>
      </c>
      <c r="G7" s="78">
        <f>IF(RES_hh_tes_in!G7=0,"",RES_hh_tes_in!G7/RES_hh_fec_in!G7)</f>
        <v>0.5311416349304795</v>
      </c>
      <c r="H7" s="78">
        <f>IF(RES_hh_tes_in!H7=0,"",RES_hh_tes_in!H7/RES_hh_fec_in!H7)</f>
        <v>0.53741945544654157</v>
      </c>
      <c r="I7" s="78">
        <f>IF(RES_hh_tes_in!I7=0,"",RES_hh_tes_in!I7/RES_hh_fec_in!I7)</f>
        <v>0.54388515694249195</v>
      </c>
      <c r="J7" s="78">
        <f>IF(RES_hh_tes_in!J7=0,"",RES_hh_tes_in!J7/RES_hh_fec_in!J7)</f>
        <v>0.55073298753675459</v>
      </c>
      <c r="K7" s="78">
        <f>IF(RES_hh_tes_in!K7=0,"",RES_hh_tes_in!K7/RES_hh_fec_in!K7)</f>
        <v>0.55812046175105345</v>
      </c>
      <c r="L7" s="78">
        <f>IF(RES_hh_tes_in!L7=0,"",RES_hh_tes_in!L7/RES_hh_fec_in!L7)</f>
        <v>0.56607635897304132</v>
      </c>
      <c r="M7" s="78">
        <f>IF(RES_hh_tes_in!M7=0,"",RES_hh_tes_in!M7/RES_hh_fec_in!M7)</f>
        <v>0.57882974266226173</v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>
        <f>IF(RES_hh_tes_in!Q7=0,"",RES_hh_tes_in!Q7/RES_hh_fec_in!Q7)</f>
        <v>0.67657713253837559</v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>
        <f>IF(RES_hh_tes_in!T7=0,"",RES_hh_tes_in!T7/RES_hh_fec_in!T7)</f>
        <v>0.70309256814489607</v>
      </c>
      <c r="U7" s="78">
        <f>IF(RES_hh_tes_in!U7=0,"",RES_hh_tes_in!U7/RES_hh_fec_in!U7)</f>
        <v>0.70792644329379772</v>
      </c>
      <c r="V7" s="78">
        <f>IF(RES_hh_tes_in!V7=0,"",RES_hh_tes_in!V7/RES_hh_fec_in!V7)</f>
        <v>0.712120329789803</v>
      </c>
      <c r="W7" s="78">
        <f>IF(RES_hh_tes_in!W7=0,"",RES_hh_tes_in!W7/RES_hh_fec_in!W7)</f>
        <v>0.71483068021103569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0.59214880401672498</v>
      </c>
      <c r="D8" s="78">
        <f>IF(RES_hh_tes_in!D8=0,"",RES_hh_tes_in!D8/RES_hh_fec_in!D8)</f>
        <v>0.60036685334111051</v>
      </c>
      <c r="E8" s="78">
        <f>IF(RES_hh_tes_in!E8=0,"",RES_hh_tes_in!E8/RES_hh_fec_in!E8)</f>
        <v>0.6085885270023198</v>
      </c>
      <c r="F8" s="78">
        <f>IF(RES_hh_tes_in!F8=0,"",RES_hh_tes_in!F8/RES_hh_fec_in!F8)</f>
        <v>0.61670893285260453</v>
      </c>
      <c r="G8" s="78">
        <f>IF(RES_hh_tes_in!G8=0,"",RES_hh_tes_in!G8/RES_hh_fec_in!G8)</f>
        <v>0.62482481349738572</v>
      </c>
      <c r="H8" s="78">
        <f>IF(RES_hh_tes_in!H8=0,"",RES_hh_tes_in!H8/RES_hh_fec_in!H8)</f>
        <v>0.63292533247176108</v>
      </c>
      <c r="I8" s="78">
        <f>IF(RES_hh_tes_in!I8=0,"",RES_hh_tes_in!I8/RES_hh_fec_in!I8)</f>
        <v>0.64103534313963673</v>
      </c>
      <c r="J8" s="78">
        <f>IF(RES_hh_tes_in!J8=0,"",RES_hh_tes_in!J8/RES_hh_fec_in!J8)</f>
        <v>0.64925433750979555</v>
      </c>
      <c r="K8" s="78">
        <f>IF(RES_hh_tes_in!K8=0,"",RES_hh_tes_in!K8/RES_hh_fec_in!K8)</f>
        <v>0.65766817984879655</v>
      </c>
      <c r="L8" s="78">
        <f>IF(RES_hh_tes_in!L8=0,"",RES_hh_tes_in!L8/RES_hh_fec_in!L8)</f>
        <v>0.66630206892780774</v>
      </c>
      <c r="M8" s="78">
        <f>IF(RES_hh_tes_in!M8=0,"",RES_hh_tes_in!M8/RES_hh_fec_in!M8)</f>
        <v>0.67735079555882904</v>
      </c>
      <c r="N8" s="78">
        <f>IF(RES_hh_tes_in!N8=0,"",RES_hh_tes_in!N8/RES_hh_fec_in!N8)</f>
        <v>0.69154102265682504</v>
      </c>
      <c r="O8" s="78">
        <f>IF(RES_hh_tes_in!O8=0,"",RES_hh_tes_in!O8/RES_hh_fec_in!O8)</f>
        <v>0.70929644309451723</v>
      </c>
      <c r="P8" s="78">
        <f>IF(RES_hh_tes_in!P8=0,"",RES_hh_tes_in!P8/RES_hh_fec_in!P8)</f>
        <v>0.72903224571236014</v>
      </c>
      <c r="Q8" s="78">
        <f>IF(RES_hh_tes_in!Q8=0,"",RES_hh_tes_in!Q8/RES_hh_fec_in!Q8)</f>
        <v>0.74579677190106475</v>
      </c>
      <c r="R8" s="78">
        <f>IF(RES_hh_tes_in!R8=0,"",RES_hh_tes_in!R8/RES_hh_fec_in!R8)</f>
        <v>0.75537846921890872</v>
      </c>
      <c r="S8" s="78">
        <f>IF(RES_hh_tes_in!S8=0,"",RES_hh_tes_in!S8/RES_hh_fec_in!S8)</f>
        <v>0.76282340724850961</v>
      </c>
      <c r="T8" s="78">
        <f>IF(RES_hh_tes_in!T8=0,"",RES_hh_tes_in!T8/RES_hh_fec_in!T8)</f>
        <v>0.76880991586170255</v>
      </c>
      <c r="U8" s="78">
        <f>IF(RES_hh_tes_in!U8=0,"",RES_hh_tes_in!U8/RES_hh_fec_in!U8)</f>
        <v>0.77384926524031117</v>
      </c>
      <c r="V8" s="78">
        <f>IF(RES_hh_tes_in!V8=0,"",RES_hh_tes_in!V8/RES_hh_fec_in!V8)</f>
        <v>0.77827523771565932</v>
      </c>
      <c r="W8" s="78">
        <f>IF(RES_hh_tes_in!W8=0,"",RES_hh_tes_in!W8/RES_hh_fec_in!W8)</f>
        <v>0.78143449782052854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0.56232475733321685</v>
      </c>
      <c r="D9" s="78">
        <f>IF(RES_hh_tes_in!D9=0,"",RES_hh_tes_in!D9/RES_hh_fec_in!D9)</f>
        <v>0.57345928119593237</v>
      </c>
      <c r="E9" s="78">
        <f>IF(RES_hh_tes_in!E9=0,"",RES_hh_tes_in!E9/RES_hh_fec_in!E9)</f>
        <v>0.58469965514518729</v>
      </c>
      <c r="F9" s="78">
        <f>IF(RES_hh_tes_in!F9=0,"",RES_hh_tes_in!F9/RES_hh_fec_in!F9)</f>
        <v>0.59603507382133403</v>
      </c>
      <c r="G9" s="78">
        <f>IF(RES_hh_tes_in!G9=0,"",RES_hh_tes_in!G9/RES_hh_fec_in!G9)</f>
        <v>0.60745479607208241</v>
      </c>
      <c r="H9" s="78">
        <f>IF(RES_hh_tes_in!H9=0,"",RES_hh_tes_in!H9/RES_hh_fec_in!H9)</f>
        <v>0.61894602464954918</v>
      </c>
      <c r="I9" s="78">
        <f>IF(RES_hh_tes_in!I9=0,"",RES_hh_tes_in!I9/RES_hh_fec_in!I9)</f>
        <v>0.63049193208047116</v>
      </c>
      <c r="J9" s="78">
        <f>IF(RES_hh_tes_in!J9=0,"",RES_hh_tes_in!J9/RES_hh_fec_in!J9)</f>
        <v>0.6420562357453935</v>
      </c>
      <c r="K9" s="78">
        <f>IF(RES_hh_tes_in!K9=0,"",RES_hh_tes_in!K9/RES_hh_fec_in!K9)</f>
        <v>0.65359093987785899</v>
      </c>
      <c r="L9" s="78">
        <f>IF(RES_hh_tes_in!L9=0,"",RES_hh_tes_in!L9/RES_hh_fec_in!L9)</f>
        <v>0.66505344540081668</v>
      </c>
      <c r="M9" s="78">
        <f>IF(RES_hh_tes_in!M9=0,"",RES_hh_tes_in!M9/RES_hh_fec_in!M9)</f>
        <v>0.67560995879568475</v>
      </c>
      <c r="N9" s="78">
        <f>IF(RES_hh_tes_in!N9=0,"",RES_hh_tes_in!N9/RES_hh_fec_in!N9)</f>
        <v>0.68481288056981582</v>
      </c>
      <c r="O9" s="78">
        <f>IF(RES_hh_tes_in!O9=0,"",RES_hh_tes_in!O9/RES_hh_fec_in!O9)</f>
        <v>0.69242006750562435</v>
      </c>
      <c r="P9" s="78">
        <f>IF(RES_hh_tes_in!P9=0,"",RES_hh_tes_in!P9/RES_hh_fec_in!P9)</f>
        <v>0.69908326586387226</v>
      </c>
      <c r="Q9" s="78">
        <f>IF(RES_hh_tes_in!Q9=0,"",RES_hh_tes_in!Q9/RES_hh_fec_in!Q9)</f>
        <v>0.70701594985126937</v>
      </c>
      <c r="R9" s="78">
        <f>IF(RES_hh_tes_in!R9=0,"",RES_hh_tes_in!R9/RES_hh_fec_in!R9)</f>
        <v>0.71871244189764139</v>
      </c>
      <c r="S9" s="78">
        <f>IF(RES_hh_tes_in!S9=0,"",RES_hh_tes_in!S9/RES_hh_fec_in!S9)</f>
        <v>0.7318215330803417</v>
      </c>
      <c r="T9" s="78">
        <f>IF(RES_hh_tes_in!T9=0,"",RES_hh_tes_in!T9/RES_hh_fec_in!T9)</f>
        <v>0.74499421068171545</v>
      </c>
      <c r="U9" s="78">
        <f>IF(RES_hh_tes_in!U9=0,"",RES_hh_tes_in!U9/RES_hh_fec_in!U9)</f>
        <v>0.7571280175129097</v>
      </c>
      <c r="V9" s="78">
        <f>IF(RES_hh_tes_in!V9=0,"",RES_hh_tes_in!V9/RES_hh_fec_in!V9)</f>
        <v>0.76729889679186825</v>
      </c>
      <c r="W9" s="78">
        <f>IF(RES_hh_tes_in!W9=0,"",RES_hh_tes_in!W9/RES_hh_fec_in!W9)</f>
        <v>0.77547996094275085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0.78037283016694803</v>
      </c>
      <c r="D11" s="78">
        <f>IF(RES_hh_tes_in!D11=0,"",RES_hh_tes_in!D11/RES_hh_fec_in!D11)</f>
        <v>0.78181646951306838</v>
      </c>
      <c r="E11" s="78">
        <f>IF(RES_hh_tes_in!E11=0,"",RES_hh_tes_in!E11/RES_hh_fec_in!E11)</f>
        <v>0.78329908335520271</v>
      </c>
      <c r="F11" s="78">
        <f>IF(RES_hh_tes_in!F11=0,"",RES_hh_tes_in!F11/RES_hh_fec_in!F11)</f>
        <v>0.78478701190133882</v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>
        <f>IF(RES_hh_tes_in!I11=0,"",RES_hh_tes_in!I11/RES_hh_fec_in!I11)</f>
        <v>0.78946246413428067</v>
      </c>
      <c r="J11" s="78">
        <f>IF(RES_hh_tes_in!J11=0,"",RES_hh_tes_in!J11/RES_hh_fec_in!J11)</f>
        <v>0.7911286737639539</v>
      </c>
      <c r="K11" s="78">
        <f>IF(RES_hh_tes_in!K11=0,"",RES_hh_tes_in!K11/RES_hh_fec_in!K11)</f>
        <v>0.79289167965783713</v>
      </c>
      <c r="L11" s="78">
        <f>IF(RES_hh_tes_in!L11=0,"",RES_hh_tes_in!L11/RES_hh_fec_in!L11)</f>
        <v>0.79475850330659803</v>
      </c>
      <c r="M11" s="78">
        <f>IF(RES_hh_tes_in!M11=0,"",RES_hh_tes_in!M11/RES_hh_fec_in!M11)</f>
        <v>0.79734335370441245</v>
      </c>
      <c r="N11" s="78">
        <f>IF(RES_hh_tes_in!N11=0,"",RES_hh_tes_in!N11/RES_hh_fec_in!N11)</f>
        <v>0.80084042832643754</v>
      </c>
      <c r="O11" s="78">
        <f>IF(RES_hh_tes_in!O11=0,"",RES_hh_tes_in!O11/RES_hh_fec_in!O11)</f>
        <v>0.80541996485742928</v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>
        <f>IF(RES_hh_tes_in!R11=0,"",RES_hh_tes_in!R11/RES_hh_fec_in!R11)</f>
        <v>0.81965366906750314</v>
      </c>
      <c r="S11" s="78">
        <f>IF(RES_hh_tes_in!S11=0,"",RES_hh_tes_in!S11/RES_hh_fec_in!S11)</f>
        <v>0.82340803750385083</v>
      </c>
      <c r="T11" s="78">
        <f>IF(RES_hh_tes_in!T11=0,"",RES_hh_tes_in!T11/RES_hh_fec_in!T11)</f>
        <v>0.8270324769898314</v>
      </c>
      <c r="U11" s="78">
        <f>IF(RES_hh_tes_in!U11=0,"",RES_hh_tes_in!U11/RES_hh_fec_in!U11)</f>
        <v>0.83050190244534616</v>
      </c>
      <c r="V11" s="78">
        <f>IF(RES_hh_tes_in!V11=0,"",RES_hh_tes_in!V11/RES_hh_fec_in!V11)</f>
        <v>0.83379122879029188</v>
      </c>
      <c r="W11" s="78">
        <f>IF(RES_hh_tes_in!W11=0,"",RES_hh_tes_in!W11/RES_hh_fec_in!W11)</f>
        <v>0.83682133235572476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1.533367714080055</v>
      </c>
      <c r="D12" s="78">
        <f>IF(RES_hh_tes_in!D12=0,"",RES_hh_tes_in!D12/RES_hh_fec_in!D12)</f>
        <v>1.6522070582966506</v>
      </c>
      <c r="E12" s="78">
        <f>IF(RES_hh_tes_in!E12=0,"",RES_hh_tes_in!E12/RES_hh_fec_in!E12)</f>
        <v>1.7744499811386962</v>
      </c>
      <c r="F12" s="78">
        <f>IF(RES_hh_tes_in!F12=0,"",RES_hh_tes_in!F12/RES_hh_fec_in!F12)</f>
        <v>1.8995883374568121</v>
      </c>
      <c r="G12" s="78">
        <f>IF(RES_hh_tes_in!G12=0,"",RES_hh_tes_in!G12/RES_hh_fec_in!G12)</f>
        <v>2.0280442886161518</v>
      </c>
      <c r="H12" s="78">
        <f>IF(RES_hh_tes_in!H12=0,"",RES_hh_tes_in!H12/RES_hh_fec_in!H12)</f>
        <v>2.1597381770335229</v>
      </c>
      <c r="I12" s="78">
        <f>IF(RES_hh_tes_in!I12=0,"",RES_hh_tes_in!I12/RES_hh_fec_in!I12)</f>
        <v>2.294744868719973</v>
      </c>
      <c r="J12" s="78">
        <f>IF(RES_hh_tes_in!J12=0,"",RES_hh_tes_in!J12/RES_hh_fec_in!J12)</f>
        <v>2.4334359966694534</v>
      </c>
      <c r="K12" s="78">
        <f>IF(RES_hh_tes_in!K12=0,"",RES_hh_tes_in!K12/RES_hh_fec_in!K12)</f>
        <v>2.5760865977436311</v>
      </c>
      <c r="L12" s="78">
        <f>IF(RES_hh_tes_in!L12=0,"",RES_hh_tes_in!L12/RES_hh_fec_in!L12)</f>
        <v>2.7226960847895425</v>
      </c>
      <c r="M12" s="78">
        <f>IF(RES_hh_tes_in!M12=0,"",RES_hh_tes_in!M12/RES_hh_fec_in!M12)</f>
        <v>2.8839047668284703</v>
      </c>
      <c r="N12" s="78">
        <f>IF(RES_hh_tes_in!N12=0,"",RES_hh_tes_in!N12/RES_hh_fec_in!N12)</f>
        <v>3.0624156185811868</v>
      </c>
      <c r="O12" s="78">
        <f>IF(RES_hh_tes_in!O12=0,"",RES_hh_tes_in!O12/RES_hh_fec_in!O12)</f>
        <v>3.256424856217949</v>
      </c>
      <c r="P12" s="78">
        <f>IF(RES_hh_tes_in!P12=0,"",RES_hh_tes_in!P12/RES_hh_fec_in!P12)</f>
        <v>3.4511616309956192</v>
      </c>
      <c r="Q12" s="78">
        <f>IF(RES_hh_tes_in!Q12=0,"",RES_hh_tes_in!Q12/RES_hh_fec_in!Q12)</f>
        <v>3.610794632678842</v>
      </c>
      <c r="R12" s="78">
        <f>IF(RES_hh_tes_in!R12=0,"",RES_hh_tes_in!R12/RES_hh_fec_in!R12)</f>
        <v>3.6734230266685608</v>
      </c>
      <c r="S12" s="78">
        <f>IF(RES_hh_tes_in!S12=0,"",RES_hh_tes_in!S12/RES_hh_fec_in!S12)</f>
        <v>3.7130643419772111</v>
      </c>
      <c r="T12" s="78">
        <f>IF(RES_hh_tes_in!T12=0,"",RES_hh_tes_in!T12/RES_hh_fec_in!T12)</f>
        <v>3.7384889324209496</v>
      </c>
      <c r="U12" s="78">
        <f>IF(RES_hh_tes_in!U12=0,"",RES_hh_tes_in!U12/RES_hh_fec_in!U12)</f>
        <v>3.7587234192795154</v>
      </c>
      <c r="V12" s="78">
        <f>IF(RES_hh_tes_in!V12=0,"",RES_hh_tes_in!V12/RES_hh_fec_in!V12)</f>
        <v>3.7831489922008603</v>
      </c>
      <c r="W12" s="78">
        <f>IF(RES_hh_tes_in!W12=0,"",RES_hh_tes_in!W12/RES_hh_fec_in!W12)</f>
        <v>3.8110724174779853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0.7133480521861435</v>
      </c>
      <c r="D13" s="79">
        <f>IF(RES_hh_tes_in!D13=0,"",RES_hh_tes_in!D13/RES_hh_fec_in!D13)</f>
        <v>0.71627109841112735</v>
      </c>
      <c r="E13" s="79">
        <f>IF(RES_hh_tes_in!E13=0,"",RES_hh_tes_in!E13/RES_hh_fec_in!E13)</f>
        <v>0.7192691371779476</v>
      </c>
      <c r="F13" s="79">
        <f>IF(RES_hh_tes_in!F13=0,"",RES_hh_tes_in!F13/RES_hh_fec_in!F13)</f>
        <v>0.7222773046625196</v>
      </c>
      <c r="G13" s="79">
        <f>IF(RES_hh_tes_in!G13=0,"",RES_hh_tes_in!G13/RES_hh_fec_in!G13)</f>
        <v>0.7253544891474083</v>
      </c>
      <c r="H13" s="79">
        <f>IF(RES_hh_tes_in!H13=0,"",RES_hh_tes_in!H13/RES_hh_fec_in!H13)</f>
        <v>0.72849344166277274</v>
      </c>
      <c r="I13" s="79">
        <f>IF(RES_hh_tes_in!I13=0,"",RES_hh_tes_in!I13/RES_hh_fec_in!I13)</f>
        <v>0.73170861214517968</v>
      </c>
      <c r="J13" s="79">
        <f>IF(RES_hh_tes_in!J13=0,"",RES_hh_tes_in!J13/RES_hh_fec_in!J13)</f>
        <v>0.73505929652111779</v>
      </c>
      <c r="K13" s="79">
        <f>IF(RES_hh_tes_in!K13=0,"",RES_hh_tes_in!K13/RES_hh_fec_in!K13)</f>
        <v>0.73859573858778316</v>
      </c>
      <c r="L13" s="79">
        <f>IF(RES_hh_tes_in!L13=0,"",RES_hh_tes_in!L13/RES_hh_fec_in!L13)</f>
        <v>0.74233102502721204</v>
      </c>
      <c r="M13" s="79">
        <f>IF(RES_hh_tes_in!M13=0,"",RES_hh_tes_in!M13/RES_hh_fec_in!M13)</f>
        <v>0.74729744838725054</v>
      </c>
      <c r="N13" s="79" t="str">
        <f>IF(RES_hh_tes_in!N13=0,"",RES_hh_tes_in!N13/RES_hh_fec_in!N13)</f>
        <v/>
      </c>
      <c r="O13" s="79" t="str">
        <f>IF(RES_hh_tes_in!O13=0,"",RES_hh_tes_in!O13/RES_hh_fec_in!O13)</f>
        <v/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>
        <f>IF(RES_hh_tes_in!R13=0,"",RES_hh_tes_in!R13/RES_hh_fec_in!R13)</f>
        <v>0.79462663224765751</v>
      </c>
      <c r="S13" s="79">
        <f>IF(RES_hh_tes_in!S13=0,"",RES_hh_tes_in!S13/RES_hh_fec_in!S13)</f>
        <v>0.80806590701979253</v>
      </c>
      <c r="T13" s="79">
        <f>IF(RES_hh_tes_in!T13=0,"",RES_hh_tes_in!T13/RES_hh_fec_in!T13)</f>
        <v>0.82166417223452015</v>
      </c>
      <c r="U13" s="79">
        <f>IF(RES_hh_tes_in!U13=0,"",RES_hh_tes_in!U13/RES_hh_fec_in!U13)</f>
        <v>0.83368680640365267</v>
      </c>
      <c r="V13" s="79">
        <f>IF(RES_hh_tes_in!V13=0,"",RES_hh_tes_in!V13/RES_hh_fec_in!V13)</f>
        <v>0.84239420839204127</v>
      </c>
      <c r="W13" s="79">
        <f>IF(RES_hh_tes_in!W13=0,"",RES_hh_tes_in!W13/RES_hh_fec_in!W13)</f>
        <v>0.8467684285943694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2.2780206427078258</v>
      </c>
      <c r="D15" s="70">
        <f>IF(RES_hh_tes_in!D15=0,"",RES_hh_tes_in!D15/RES_hh_fec_in!D15)</f>
        <v>2.3529527564998225</v>
      </c>
      <c r="E15" s="70">
        <f>IF(RES_hh_tes_in!E15=0,"",RES_hh_tes_in!E15/RES_hh_fec_in!E15)</f>
        <v>2.4286760502284328</v>
      </c>
      <c r="F15" s="70">
        <f>IF(RES_hh_tes_in!F15=0,"",RES_hh_tes_in!F15/RES_hh_fec_in!F15)</f>
        <v>2.5044806685995202</v>
      </c>
      <c r="G15" s="70">
        <f>IF(RES_hh_tes_in!G15=0,"",RES_hh_tes_in!G15/RES_hh_fec_in!G15)</f>
        <v>2.5810056184392485</v>
      </c>
      <c r="H15" s="70">
        <f>IF(RES_hh_tes_in!H15=0,"",RES_hh_tes_in!H15/RES_hh_fec_in!H15)</f>
        <v>2.6581685406913858</v>
      </c>
      <c r="I15" s="70">
        <f>IF(RES_hh_tes_in!I15=0,"",RES_hh_tes_in!I15/RES_hh_fec_in!I15)</f>
        <v>2.7361225702478484</v>
      </c>
      <c r="J15" s="70">
        <f>IF(RES_hh_tes_in!J15=0,"",RES_hh_tes_in!J15/RES_hh_fec_in!J15)</f>
        <v>2.8155046789898117</v>
      </c>
      <c r="K15" s="70">
        <f>IF(RES_hh_tes_in!K15=0,"",RES_hh_tes_in!K15/RES_hh_fec_in!K15)</f>
        <v>2.8968504464776568</v>
      </c>
      <c r="L15" s="70">
        <f>IF(RES_hh_tes_in!L15=0,"",RES_hh_tes_in!L15/RES_hh_fec_in!L15)</f>
        <v>2.9802922916215331</v>
      </c>
      <c r="M15" s="70">
        <f>IF(RES_hh_tes_in!M15=0,"",RES_hh_tes_in!M15/RES_hh_fec_in!M15)</f>
        <v>3.0799557130196371</v>
      </c>
      <c r="N15" s="70">
        <f>IF(RES_hh_tes_in!N15=0,"",RES_hh_tes_in!N15/RES_hh_fec_in!N15)</f>
        <v>3.2004634219449826</v>
      </c>
      <c r="O15" s="70">
        <f>IF(RES_hh_tes_in!O15=0,"",RES_hh_tes_in!O15/RES_hh_fec_in!O15)</f>
        <v>3.3443710742067116</v>
      </c>
      <c r="P15" s="70">
        <f>IF(RES_hh_tes_in!P15=0,"",RES_hh_tes_in!P15/RES_hh_fec_in!P15)</f>
        <v>3.5004358243079263</v>
      </c>
      <c r="Q15" s="70">
        <f>IF(RES_hh_tes_in!Q15=0,"",RES_hh_tes_in!Q15/RES_hh_fec_in!Q15)</f>
        <v>3.6345553089236113</v>
      </c>
      <c r="R15" s="70">
        <f>IF(RES_hh_tes_in!R15=0,"",RES_hh_tes_in!R15/RES_hh_fec_in!R15)</f>
        <v>3.7186962695870167</v>
      </c>
      <c r="S15" s="70">
        <f>IF(RES_hh_tes_in!S15=0,"",RES_hh_tes_in!S15/RES_hh_fec_in!S15)</f>
        <v>3.7856683430041578</v>
      </c>
      <c r="T15" s="70">
        <f>IF(RES_hh_tes_in!T15=0,"",RES_hh_tes_in!T15/RES_hh_fec_in!T15)</f>
        <v>3.8416260597800886</v>
      </c>
      <c r="U15" s="70">
        <f>IF(RES_hh_tes_in!U15=0,"",RES_hh_tes_in!U15/RES_hh_fec_in!U15)</f>
        <v>3.8925683820157464</v>
      </c>
      <c r="V15" s="70">
        <f>IF(RES_hh_tes_in!V15=0,"",RES_hh_tes_in!V15/RES_hh_fec_in!V15)</f>
        <v>3.944509652246051</v>
      </c>
      <c r="W15" s="70">
        <f>IF(RES_hh_tes_in!W15=0,"",RES_hh_tes_in!W15/RES_hh_fec_in!W15)</f>
        <v>3.9953608813464681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2.2780206427078258</v>
      </c>
      <c r="D16" s="78">
        <f>IF(RES_hh_tes_in!D16=0,"",RES_hh_tes_in!D16/RES_hh_fec_in!D16)</f>
        <v>2.3529527564998225</v>
      </c>
      <c r="E16" s="78">
        <f>IF(RES_hh_tes_in!E16=0,"",RES_hh_tes_in!E16/RES_hh_fec_in!E16)</f>
        <v>2.4286760502284328</v>
      </c>
      <c r="F16" s="78">
        <f>IF(RES_hh_tes_in!F16=0,"",RES_hh_tes_in!F16/RES_hh_fec_in!F16)</f>
        <v>2.5044806685995202</v>
      </c>
      <c r="G16" s="78">
        <f>IF(RES_hh_tes_in!G16=0,"",RES_hh_tes_in!G16/RES_hh_fec_in!G16)</f>
        <v>2.5810056184392485</v>
      </c>
      <c r="H16" s="78">
        <f>IF(RES_hh_tes_in!H16=0,"",RES_hh_tes_in!H16/RES_hh_fec_in!H16)</f>
        <v>2.6581685406913858</v>
      </c>
      <c r="I16" s="78">
        <f>IF(RES_hh_tes_in!I16=0,"",RES_hh_tes_in!I16/RES_hh_fec_in!I16)</f>
        <v>2.7361225702478484</v>
      </c>
      <c r="J16" s="78">
        <f>IF(RES_hh_tes_in!J16=0,"",RES_hh_tes_in!J16/RES_hh_fec_in!J16)</f>
        <v>2.8155046789898117</v>
      </c>
      <c r="K16" s="78">
        <f>IF(RES_hh_tes_in!K16=0,"",RES_hh_tes_in!K16/RES_hh_fec_in!K16)</f>
        <v>2.8968504464776568</v>
      </c>
      <c r="L16" s="78">
        <f>IF(RES_hh_tes_in!L16=0,"",RES_hh_tes_in!L16/RES_hh_fec_in!L16)</f>
        <v>2.9802922916215331</v>
      </c>
      <c r="M16" s="78">
        <f>IF(RES_hh_tes_in!M16=0,"",RES_hh_tes_in!M16/RES_hh_fec_in!M16)</f>
        <v>3.0799557130196371</v>
      </c>
      <c r="N16" s="78">
        <f>IF(RES_hh_tes_in!N16=0,"",RES_hh_tes_in!N16/RES_hh_fec_in!N16)</f>
        <v>3.2004634219449826</v>
      </c>
      <c r="O16" s="78">
        <f>IF(RES_hh_tes_in!O16=0,"",RES_hh_tes_in!O16/RES_hh_fec_in!O16)</f>
        <v>3.3443710742067116</v>
      </c>
      <c r="P16" s="78">
        <f>IF(RES_hh_tes_in!P16=0,"",RES_hh_tes_in!P16/RES_hh_fec_in!P16)</f>
        <v>3.5004358243079263</v>
      </c>
      <c r="Q16" s="78">
        <f>IF(RES_hh_tes_in!Q16=0,"",RES_hh_tes_in!Q16/RES_hh_fec_in!Q16)</f>
        <v>3.6345553089236113</v>
      </c>
      <c r="R16" s="78">
        <f>IF(RES_hh_tes_in!R16=0,"",RES_hh_tes_in!R16/RES_hh_fec_in!R16)</f>
        <v>3.7186962695870167</v>
      </c>
      <c r="S16" s="78">
        <f>IF(RES_hh_tes_in!S16=0,"",RES_hh_tes_in!S16/RES_hh_fec_in!S16)</f>
        <v>3.7856683430041578</v>
      </c>
      <c r="T16" s="78">
        <f>IF(RES_hh_tes_in!T16=0,"",RES_hh_tes_in!T16/RES_hh_fec_in!T16)</f>
        <v>3.8416260597800886</v>
      </c>
      <c r="U16" s="78">
        <f>IF(RES_hh_tes_in!U16=0,"",RES_hh_tes_in!U16/RES_hh_fec_in!U16)</f>
        <v>3.8925683820157464</v>
      </c>
      <c r="V16" s="78">
        <f>IF(RES_hh_tes_in!V16=0,"",RES_hh_tes_in!V16/RES_hh_fec_in!V16)</f>
        <v>3.944509652246051</v>
      </c>
      <c r="W16" s="78">
        <f>IF(RES_hh_tes_in!W16=0,"",RES_hh_tes_in!W16/RES_hh_fec_in!W16)</f>
        <v>3.9953608813464681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0.59966452052039598</v>
      </c>
      <c r="D17" s="70">
        <f>IF(RES_hh_tes_in!D17=0,"",RES_hh_tes_in!D17/RES_hh_fec_in!D17)</f>
        <v>0.6012044370436066</v>
      </c>
      <c r="E17" s="70">
        <f>IF(RES_hh_tes_in!E17=0,"",RES_hh_tes_in!E17/RES_hh_fec_in!E17)</f>
        <v>0.60272930553390991</v>
      </c>
      <c r="F17" s="70">
        <f>IF(RES_hh_tes_in!F17=0,"",RES_hh_tes_in!F17/RES_hh_fec_in!F17)</f>
        <v>0.606705033507278</v>
      </c>
      <c r="G17" s="70">
        <f>IF(RES_hh_tes_in!G17=0,"",RES_hh_tes_in!G17/RES_hh_fec_in!G17)</f>
        <v>0.61191107697273239</v>
      </c>
      <c r="H17" s="70">
        <f>IF(RES_hh_tes_in!H17=0,"",RES_hh_tes_in!H17/RES_hh_fec_in!H17)</f>
        <v>0.61167097337170917</v>
      </c>
      <c r="I17" s="70">
        <f>IF(RES_hh_tes_in!I17=0,"",RES_hh_tes_in!I17/RES_hh_fec_in!I17)</f>
        <v>0.61918882868772673</v>
      </c>
      <c r="J17" s="70">
        <f>IF(RES_hh_tes_in!J17=0,"",RES_hh_tes_in!J17/RES_hh_fec_in!J17)</f>
        <v>0.63512806243301512</v>
      </c>
      <c r="K17" s="70">
        <f>IF(RES_hh_tes_in!K17=0,"",RES_hh_tes_in!K17/RES_hh_fec_in!K17)</f>
        <v>0.63483758643992827</v>
      </c>
      <c r="L17" s="70">
        <f>IF(RES_hh_tes_in!L17=0,"",RES_hh_tes_in!L17/RES_hh_fec_in!L17)</f>
        <v>0.66014813424224306</v>
      </c>
      <c r="M17" s="70">
        <f>IF(RES_hh_tes_in!M17=0,"",RES_hh_tes_in!M17/RES_hh_fec_in!M17)</f>
        <v>0.69077820384376787</v>
      </c>
      <c r="N17" s="70">
        <f>IF(RES_hh_tes_in!N17=0,"",RES_hh_tes_in!N17/RES_hh_fec_in!N17)</f>
        <v>0.70727522088206951</v>
      </c>
      <c r="O17" s="70">
        <f>IF(RES_hh_tes_in!O17=0,"",RES_hh_tes_in!O17/RES_hh_fec_in!O17)</f>
        <v>0.71371918078690155</v>
      </c>
      <c r="P17" s="70">
        <f>IF(RES_hh_tes_in!P17=0,"",RES_hh_tes_in!P17/RES_hh_fec_in!P17)</f>
        <v>0.75270445057751001</v>
      </c>
      <c r="Q17" s="70">
        <f>IF(RES_hh_tes_in!Q17=0,"",RES_hh_tes_in!Q17/RES_hh_fec_in!Q17)</f>
        <v>0.77237110862930047</v>
      </c>
      <c r="R17" s="70">
        <f>IF(RES_hh_tes_in!R17=0,"",RES_hh_tes_in!R17/RES_hh_fec_in!R17)</f>
        <v>0.78076099075075744</v>
      </c>
      <c r="S17" s="70">
        <f>IF(RES_hh_tes_in!S17=0,"",RES_hh_tes_in!S17/RES_hh_fec_in!S17)</f>
        <v>0.79114925939411507</v>
      </c>
      <c r="T17" s="70">
        <f>IF(RES_hh_tes_in!T17=0,"",RES_hh_tes_in!T17/RES_hh_fec_in!T17)</f>
        <v>0.81281885177740576</v>
      </c>
      <c r="U17" s="70">
        <f>IF(RES_hh_tes_in!U17=0,"",RES_hh_tes_in!U17/RES_hh_fec_in!U17)</f>
        <v>0.81654811108971892</v>
      </c>
      <c r="V17" s="70">
        <f>IF(RES_hh_tes_in!V17=0,"",RES_hh_tes_in!V17/RES_hh_fec_in!V17)</f>
        <v>0.82783280385741465</v>
      </c>
      <c r="W17" s="70">
        <f>IF(RES_hh_tes_in!W17=0,"",RES_hh_tes_in!W17/RES_hh_fec_in!W17)</f>
        <v>0.82921759221653402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0.58431490608735459</v>
      </c>
      <c r="D19" s="78">
        <f>IF(RES_hh_tes_in!D19=0,"",RES_hh_tes_in!D19/RES_hh_fec_in!D19)</f>
        <v>0.5859079020867195</v>
      </c>
      <c r="E19" s="78">
        <f>IF(RES_hh_tes_in!E19=0,"",RES_hh_tes_in!E19/RES_hh_fec_in!E19)</f>
        <v>0.5877646089038453</v>
      </c>
      <c r="F19" s="78">
        <f>IF(RES_hh_tes_in!F19=0,"",RES_hh_tes_in!F19/RES_hh_fec_in!F19)</f>
        <v>0.58965727628702902</v>
      </c>
      <c r="G19" s="78">
        <f>IF(RES_hh_tes_in!G19=0,"",RES_hh_tes_in!G19/RES_hh_fec_in!G19)</f>
        <v>0.59179280582215188</v>
      </c>
      <c r="H19" s="78">
        <f>IF(RES_hh_tes_in!H19=0,"",RES_hh_tes_in!H19/RES_hh_fec_in!H19)</f>
        <v>0.59414587538910735</v>
      </c>
      <c r="I19" s="78">
        <f>IF(RES_hh_tes_in!I19=0,"",RES_hh_tes_in!I19/RES_hh_fec_in!I19)</f>
        <v>0.59676746554470128</v>
      </c>
      <c r="J19" s="78">
        <f>IF(RES_hh_tes_in!J19=0,"",RES_hh_tes_in!J19/RES_hh_fec_in!J19)</f>
        <v>0.59986642563565395</v>
      </c>
      <c r="K19" s="78">
        <f>IF(RES_hh_tes_in!K19=0,"",RES_hh_tes_in!K19/RES_hh_fec_in!K19)</f>
        <v>0.60362033254058933</v>
      </c>
      <c r="L19" s="78">
        <f>IF(RES_hh_tes_in!L19=0,"",RES_hh_tes_in!L19/RES_hh_fec_in!L19)</f>
        <v>0.60807669535482156</v>
      </c>
      <c r="M19" s="78">
        <f>IF(RES_hh_tes_in!M19=0,"",RES_hh_tes_in!M19/RES_hh_fec_in!M19)</f>
        <v>0.61744947048162202</v>
      </c>
      <c r="N19" s="78">
        <f>IF(RES_hh_tes_in!N19=0,"",RES_hh_tes_in!N19/RES_hh_fec_in!N19)</f>
        <v>0.63307616478683348</v>
      </c>
      <c r="O19" s="78">
        <f>IF(RES_hh_tes_in!O19=0,"",RES_hh_tes_in!O19/RES_hh_fec_in!O19)</f>
        <v>0.65607329335505826</v>
      </c>
      <c r="P19" s="78">
        <f>IF(RES_hh_tes_in!P19=0,"",RES_hh_tes_in!P19/RES_hh_fec_in!P19)</f>
        <v>0.68409425502959398</v>
      </c>
      <c r="Q19" s="78">
        <f>IF(RES_hh_tes_in!Q19=0,"",RES_hh_tes_in!Q19/RES_hh_fec_in!Q19)</f>
        <v>0.70953594206161019</v>
      </c>
      <c r="R19" s="78">
        <f>IF(RES_hh_tes_in!R19=0,"",RES_hh_tes_in!R19/RES_hh_fec_in!R19)</f>
        <v>0.7267059684273669</v>
      </c>
      <c r="S19" s="78">
        <f>IF(RES_hh_tes_in!S19=0,"",RES_hh_tes_in!S19/RES_hh_fec_in!S19)</f>
        <v>0.74325163019802387</v>
      </c>
      <c r="T19" s="78">
        <f>IF(RES_hh_tes_in!T19=0,"",RES_hh_tes_in!T19/RES_hh_fec_in!T19)</f>
        <v>0.75823638048086883</v>
      </c>
      <c r="U19" s="78">
        <f>IF(RES_hh_tes_in!U19=0,"",RES_hh_tes_in!U19/RES_hh_fec_in!U19)</f>
        <v>0.77072367238324324</v>
      </c>
      <c r="V19" s="78">
        <f>IF(RES_hh_tes_in!V19=0,"",RES_hh_tes_in!V19/RES_hh_fec_in!V19)</f>
        <v>0.77977695901246424</v>
      </c>
      <c r="W19" s="78">
        <f>IF(RES_hh_tes_in!W19=0,"",RES_hh_tes_in!W19/RES_hh_fec_in!W19)</f>
        <v>0.78403551752894485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>
        <f>IF(RES_hh_tes_in!D20=0,"",RES_hh_tes_in!D20/RES_hh_fec_in!D20)</f>
        <v>0.52876248536015091</v>
      </c>
      <c r="E20" s="78">
        <f>IF(RES_hh_tes_in!E20=0,"",RES_hh_tes_in!E20/RES_hh_fec_in!E20)</f>
        <v>0.53087062583377109</v>
      </c>
      <c r="F20" s="78">
        <f>IF(RES_hh_tes_in!F20=0,"",RES_hh_tes_in!F20/RES_hh_fec_in!F20)</f>
        <v>0.53301959662269038</v>
      </c>
      <c r="G20" s="78">
        <f>IF(RES_hh_tes_in!G20=0,"",RES_hh_tes_in!G20/RES_hh_fec_in!G20)</f>
        <v>0.53544431774940748</v>
      </c>
      <c r="H20" s="78">
        <f>IF(RES_hh_tes_in!H20=0,"",RES_hh_tes_in!H20/RES_hh_fec_in!H20)</f>
        <v>0.53811603799386765</v>
      </c>
      <c r="I20" s="78">
        <f>IF(RES_hh_tes_in!I20=0,"",RES_hh_tes_in!I20/RES_hh_fec_in!I20)</f>
        <v>0.54109264165647919</v>
      </c>
      <c r="J20" s="78">
        <f>IF(RES_hh_tes_in!J20=0,"",RES_hh_tes_in!J20/RES_hh_fec_in!J20)</f>
        <v>0.54461126028469364</v>
      </c>
      <c r="K20" s="78">
        <f>IF(RES_hh_tes_in!K20=0,"",RES_hh_tes_in!K20/RES_hh_fec_in!K20)</f>
        <v>0.54887351806686036</v>
      </c>
      <c r="L20" s="78">
        <f>IF(RES_hh_tes_in!L20=0,"",RES_hh_tes_in!L20/RES_hh_fec_in!L20)</f>
        <v>0.55393335773953589</v>
      </c>
      <c r="M20" s="78">
        <f>IF(RES_hh_tes_in!M20=0,"",RES_hh_tes_in!M20/RES_hh_fec_in!M20)</f>
        <v>0.56457538609462998</v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>
        <f>IF(RES_hh_tes_in!T20=0,"",RES_hh_tes_in!T20/RES_hh_fec_in!T20)</f>
        <v>0.72442753958906281</v>
      </c>
      <c r="U20" s="78">
        <f>IF(RES_hh_tes_in!U20=0,"",RES_hh_tes_in!U20/RES_hh_fec_in!U20)</f>
        <v>0.73860584992997991</v>
      </c>
      <c r="V20" s="78">
        <f>IF(RES_hh_tes_in!V20=0,"",RES_hh_tes_in!V20/RES_hh_fec_in!V20)</f>
        <v>0.74888512492714476</v>
      </c>
      <c r="W20" s="78">
        <f>IF(RES_hh_tes_in!W20=0,"",RES_hh_tes_in!W20/RES_hh_fec_in!W20)</f>
        <v>0.75372037381246459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0.58232237872844073</v>
      </c>
      <c r="D21" s="78">
        <f>IF(RES_hh_tes_in!D21=0,"",RES_hh_tes_in!D21/RES_hh_fec_in!D21)</f>
        <v>0.5879278233542653</v>
      </c>
      <c r="E21" s="78">
        <f>IF(RES_hh_tes_in!E21=0,"",RES_hh_tes_in!E21/RES_hh_fec_in!E21)</f>
        <v>0.5937756287495094</v>
      </c>
      <c r="F21" s="78">
        <f>IF(RES_hh_tes_in!F21=0,"",RES_hh_tes_in!F21/RES_hh_fec_in!F21)</f>
        <v>0.59967070164837621</v>
      </c>
      <c r="G21" s="78">
        <f>IF(RES_hh_tes_in!G21=0,"",RES_hh_tes_in!G21/RES_hh_fec_in!G21)</f>
        <v>0.6057869948133906</v>
      </c>
      <c r="H21" s="78">
        <f>IF(RES_hh_tes_in!H21=0,"",RES_hh_tes_in!H21/RES_hh_fec_in!H21)</f>
        <v>0.61210095743780846</v>
      </c>
      <c r="I21" s="78">
        <f>IF(RES_hh_tes_in!I21=0,"",RES_hh_tes_in!I21/RES_hh_fec_in!I21)</f>
        <v>0.61865316925900238</v>
      </c>
      <c r="J21" s="78">
        <f>IF(RES_hh_tes_in!J21=0,"",RES_hh_tes_in!J21/RES_hh_fec_in!J21)</f>
        <v>0.62561510498332584</v>
      </c>
      <c r="K21" s="78">
        <f>IF(RES_hh_tes_in!K21=0,"",RES_hh_tes_in!K21/RES_hh_fec_in!K21)</f>
        <v>0.63312974850587744</v>
      </c>
      <c r="L21" s="78">
        <f>IF(RES_hh_tes_in!L21=0,"",RES_hh_tes_in!L21/RES_hh_fec_in!L21)</f>
        <v>0.64123043865123019</v>
      </c>
      <c r="M21" s="78">
        <f>IF(RES_hh_tes_in!M21=0,"",RES_hh_tes_in!M21/RES_hh_fec_in!M21)</f>
        <v>0.65348076199971283</v>
      </c>
      <c r="N21" s="78">
        <f>IF(RES_hh_tes_in!N21=0,"",RES_hh_tes_in!N21/RES_hh_fec_in!N21)</f>
        <v>0.6709776252093903</v>
      </c>
      <c r="O21" s="78">
        <f>IF(RES_hh_tes_in!O21=0,"",RES_hh_tes_in!O21/RES_hh_fec_in!O21)</f>
        <v>0.69453096023778682</v>
      </c>
      <c r="P21" s="78">
        <f>IF(RES_hh_tes_in!P21=0,"",RES_hh_tes_in!P21/RES_hh_fec_in!P21)</f>
        <v>0.72193902669551657</v>
      </c>
      <c r="Q21" s="78">
        <f>IF(RES_hh_tes_in!Q21=0,"",RES_hh_tes_in!Q21/RES_hh_fec_in!Q21)</f>
        <v>0.74629453282005553</v>
      </c>
      <c r="R21" s="78">
        <f>IF(RES_hh_tes_in!R21=0,"",RES_hh_tes_in!R21/RES_hh_fec_in!R21)</f>
        <v>0.7623088941040167</v>
      </c>
      <c r="S21" s="78">
        <f>IF(RES_hh_tes_in!S21=0,"",RES_hh_tes_in!S21/RES_hh_fec_in!S21)</f>
        <v>0.77692096745299422</v>
      </c>
      <c r="T21" s="78">
        <f>IF(RES_hh_tes_in!T21=0,"",RES_hh_tes_in!T21/RES_hh_fec_in!T21)</f>
        <v>0.78975142500953277</v>
      </c>
      <c r="U21" s="78">
        <f>IF(RES_hh_tes_in!U21=0,"",RES_hh_tes_in!U21/RES_hh_fec_in!U21)</f>
        <v>0.80037762938350365</v>
      </c>
      <c r="V21" s="78">
        <f>IF(RES_hh_tes_in!V21=0,"",RES_hh_tes_in!V21/RES_hh_fec_in!V21)</f>
        <v>0.80833580148108419</v>
      </c>
      <c r="W21" s="78">
        <f>IF(RES_hh_tes_in!W21=0,"",RES_hh_tes_in!W21/RES_hh_fec_in!W21)</f>
        <v>0.81244313190347006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0.60137741637880493</v>
      </c>
      <c r="D22" s="78">
        <f>IF(RES_hh_tes_in!D22=0,"",RES_hh_tes_in!D22/RES_hh_fec_in!D22)</f>
        <v>0.61493579369185547</v>
      </c>
      <c r="E22" s="78">
        <f>IF(RES_hh_tes_in!E22=0,"",RES_hh_tes_in!E22/RES_hh_fec_in!E22)</f>
        <v>0.62862306339667917</v>
      </c>
      <c r="F22" s="78">
        <f>IF(RES_hh_tes_in!F22=0,"",RES_hh_tes_in!F22/RES_hh_fec_in!F22)</f>
        <v>0.64242606793531376</v>
      </c>
      <c r="G22" s="78">
        <f>IF(RES_hh_tes_in!G22=0,"",RES_hh_tes_in!G22/RES_hh_fec_in!G22)</f>
        <v>0.65633172793433281</v>
      </c>
      <c r="H22" s="78">
        <f>IF(RES_hh_tes_in!H22=0,"",RES_hh_tes_in!H22/RES_hh_fec_in!H22)</f>
        <v>0.67032446033715387</v>
      </c>
      <c r="I22" s="78">
        <f>IF(RES_hh_tes_in!I22=0,"",RES_hh_tes_in!I22/RES_hh_fec_in!I22)</f>
        <v>0.68438377452967081</v>
      </c>
      <c r="J22" s="78">
        <f>IF(RES_hh_tes_in!J22=0,"",RES_hh_tes_in!J22/RES_hh_fec_in!J22)</f>
        <v>0.69846548959759047</v>
      </c>
      <c r="K22" s="78">
        <f>IF(RES_hh_tes_in!K22=0,"",RES_hh_tes_in!K22/RES_hh_fec_in!K22)</f>
        <v>0.71251116166678896</v>
      </c>
      <c r="L22" s="78">
        <f>IF(RES_hh_tes_in!L22=0,"",RES_hh_tes_in!L22/RES_hh_fec_in!L22)</f>
        <v>0.7264689183476648</v>
      </c>
      <c r="M22" s="78">
        <f>IF(RES_hh_tes_in!M22=0,"",RES_hh_tes_in!M22/RES_hh_fec_in!M22)</f>
        <v>0.73932345918682618</v>
      </c>
      <c r="N22" s="78">
        <f>IF(RES_hh_tes_in!N22=0,"",RES_hh_tes_in!N22/RES_hh_fec_in!N22)</f>
        <v>0.75052974760423918</v>
      </c>
      <c r="O22" s="78">
        <f>IF(RES_hh_tes_in!O22=0,"",RES_hh_tes_in!O22/RES_hh_fec_in!O22)</f>
        <v>0.7597929286830436</v>
      </c>
      <c r="P22" s="78">
        <f>IF(RES_hh_tes_in!P22=0,"",RES_hh_tes_in!P22/RES_hh_fec_in!P22)</f>
        <v>0.76790662609540772</v>
      </c>
      <c r="Q22" s="78">
        <f>IF(RES_hh_tes_in!Q22=0,"",RES_hh_tes_in!Q22/RES_hh_fec_in!Q22)</f>
        <v>0.77756616106362286</v>
      </c>
      <c r="R22" s="78">
        <f>IF(RES_hh_tes_in!R22=0,"",RES_hh_tes_in!R22/RES_hh_fec_in!R22)</f>
        <v>0.79180884035185317</v>
      </c>
      <c r="S22" s="78">
        <f>IF(RES_hh_tes_in!S22=0,"",RES_hh_tes_in!S22/RES_hh_fec_in!S22)</f>
        <v>0.80777162481194142</v>
      </c>
      <c r="T22" s="78">
        <f>IF(RES_hh_tes_in!T22=0,"",RES_hh_tes_in!T22/RES_hh_fec_in!T22)</f>
        <v>0.82381183769797661</v>
      </c>
      <c r="U22" s="78">
        <f>IF(RES_hh_tes_in!U22=0,"",RES_hh_tes_in!U22/RES_hh_fec_in!U22)</f>
        <v>0.83858702999981261</v>
      </c>
      <c r="V22" s="78">
        <f>IF(RES_hh_tes_in!V22=0,"",RES_hh_tes_in!V22/RES_hh_fec_in!V22)</f>
        <v>0.85097198876139668</v>
      </c>
      <c r="W22" s="78">
        <f>IF(RES_hh_tes_in!W22=0,"",RES_hh_tes_in!W22/RES_hh_fec_in!W22)</f>
        <v>0.86093397330133437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0.65563854137253552</v>
      </c>
      <c r="D25" s="79">
        <f>IF(RES_hh_tes_in!D25=0,"",RES_hh_tes_in!D25/RES_hh_fec_in!D25)</f>
        <v>0.65677107421509984</v>
      </c>
      <c r="E25" s="79">
        <f>IF(RES_hh_tes_in!E25=0,"",RES_hh_tes_in!E25/RES_hh_fec_in!E25)</f>
        <v>0.65799071484980631</v>
      </c>
      <c r="F25" s="79">
        <f>IF(RES_hh_tes_in!F25=0,"",RES_hh_tes_in!F25/RES_hh_fec_in!F25)</f>
        <v>0.65922207124685683</v>
      </c>
      <c r="G25" s="79">
        <f>IF(RES_hh_tes_in!G25=0,"",RES_hh_tes_in!G25/RES_hh_fec_in!G25)</f>
        <v>0.6605343470277365</v>
      </c>
      <c r="H25" s="79">
        <f>IF(RES_hh_tes_in!H25=0,"",RES_hh_tes_in!H25/RES_hh_fec_in!H25)</f>
        <v>0.66191978539691765</v>
      </c>
      <c r="I25" s="79">
        <f>IF(RES_hh_tes_in!I25=0,"",RES_hh_tes_in!I25/RES_hh_fec_in!I25)</f>
        <v>0.66339641001929128</v>
      </c>
      <c r="J25" s="79">
        <f>IF(RES_hh_tes_in!J25=0,"",RES_hh_tes_in!J25/RES_hh_fec_in!J25)</f>
        <v>0.66503636674882682</v>
      </c>
      <c r="K25" s="79">
        <f>IF(RES_hh_tes_in!K25=0,"",RES_hh_tes_in!K25/RES_hh_fec_in!K25)</f>
        <v>0.66690359126276277</v>
      </c>
      <c r="L25" s="79">
        <f>IF(RES_hh_tes_in!L25=0,"",RES_hh_tes_in!L25/RES_hh_fec_in!L25)</f>
        <v>0.66902046023308182</v>
      </c>
      <c r="M25" s="79">
        <f>IF(RES_hh_tes_in!M25=0,"",RES_hh_tes_in!M25/RES_hh_fec_in!M25)</f>
        <v>0.6728537771386649</v>
      </c>
      <c r="N25" s="79">
        <f>IF(RES_hh_tes_in!N25=0,"",RES_hh_tes_in!N25/RES_hh_fec_in!N25)</f>
        <v>0.67904803339056297</v>
      </c>
      <c r="O25" s="79">
        <f>IF(RES_hh_tes_in!O25=0,"",RES_hh_tes_in!O25/RES_hh_fec_in!O25)</f>
        <v>0.68842971403767195</v>
      </c>
      <c r="P25" s="79">
        <f>IF(RES_hh_tes_in!P25=0,"",RES_hh_tes_in!P25/RES_hh_fec_in!P25)</f>
        <v>0.70063407623002194</v>
      </c>
      <c r="Q25" s="79">
        <f>IF(RES_hh_tes_in!Q25=0,"",RES_hh_tes_in!Q25/RES_hh_fec_in!Q25)</f>
        <v>0.71260949071073476</v>
      </c>
      <c r="R25" s="79">
        <f>IF(RES_hh_tes_in!R25=0,"",RES_hh_tes_in!R25/RES_hh_fec_in!R25)</f>
        <v>0.72119413455860804</v>
      </c>
      <c r="S25" s="79">
        <f>IF(RES_hh_tes_in!S25=0,"",RES_hh_tes_in!S25/RES_hh_fec_in!S25)</f>
        <v>0.7296941468550372</v>
      </c>
      <c r="T25" s="79">
        <f>IF(RES_hh_tes_in!T25=0,"",RES_hh_tes_in!T25/RES_hh_fec_in!T25)</f>
        <v>0.73793129813154634</v>
      </c>
      <c r="U25" s="79">
        <f>IF(RES_hh_tes_in!U25=0,"",RES_hh_tes_in!U25/RES_hh_fec_in!U25)</f>
        <v>0.74566904483189911</v>
      </c>
      <c r="V25" s="79">
        <f>IF(RES_hh_tes_in!V25=0,"",RES_hh_tes_in!V25/RES_hh_fec_in!V25)</f>
        <v>0.75254448177998012</v>
      </c>
      <c r="W25" s="79">
        <f>IF(RES_hh_tes_in!W25=0,"",RES_hh_tes_in!W25/RES_hh_fec_in!W25)</f>
        <v>0.75795677984075949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0.63018432228193344</v>
      </c>
      <c r="D27" s="70">
        <f>IF(RES_hh_tes_in!D27=0,"",RES_hh_tes_in!D27/RES_hh_fec_in!D27)</f>
        <v>0.63070146821802719</v>
      </c>
      <c r="E27" s="70">
        <f>IF(RES_hh_tes_in!E27=0,"",RES_hh_tes_in!E27/RES_hh_fec_in!E27)</f>
        <v>0.6199385361738331</v>
      </c>
      <c r="F27" s="70">
        <f>IF(RES_hh_tes_in!F27=0,"",RES_hh_tes_in!F27/RES_hh_fec_in!F27)</f>
        <v>0.6347216093710506</v>
      </c>
      <c r="G27" s="70">
        <f>IF(RES_hh_tes_in!G27=0,"",RES_hh_tes_in!G27/RES_hh_fec_in!G27)</f>
        <v>0.65580999730192768</v>
      </c>
      <c r="H27" s="70">
        <f>IF(RES_hh_tes_in!H27=0,"",RES_hh_tes_in!H27/RES_hh_fec_in!H27)</f>
        <v>0.65288741183543142</v>
      </c>
      <c r="I27" s="70">
        <f>IF(RES_hh_tes_in!I27=0,"",RES_hh_tes_in!I27/RES_hh_fec_in!I27)</f>
        <v>0.64556164682520711</v>
      </c>
      <c r="J27" s="70">
        <f>IF(RES_hh_tes_in!J27=0,"",RES_hh_tes_in!J27/RES_hh_fec_in!J27)</f>
        <v>0.63676797331491597</v>
      </c>
      <c r="K27" s="70">
        <f>IF(RES_hh_tes_in!K27=0,"",RES_hh_tes_in!K27/RES_hh_fec_in!K27)</f>
        <v>0.63576426449299994</v>
      </c>
      <c r="L27" s="70">
        <f>IF(RES_hh_tes_in!L27=0,"",RES_hh_tes_in!L27/RES_hh_fec_in!L27)</f>
        <v>0.62531457458090833</v>
      </c>
      <c r="M27" s="70">
        <f>IF(RES_hh_tes_in!M27=0,"",RES_hh_tes_in!M27/RES_hh_fec_in!M27)</f>
        <v>0.6169354162796763</v>
      </c>
      <c r="N27" s="70">
        <f>IF(RES_hh_tes_in!N27=0,"",RES_hh_tes_in!N27/RES_hh_fec_in!N27)</f>
        <v>0.59796200225753715</v>
      </c>
      <c r="O27" s="70">
        <f>IF(RES_hh_tes_in!O27=0,"",RES_hh_tes_in!O27/RES_hh_fec_in!O27)</f>
        <v>0.6042605774330807</v>
      </c>
      <c r="P27" s="70">
        <f>IF(RES_hh_tes_in!P27=0,"",RES_hh_tes_in!P27/RES_hh_fec_in!P27)</f>
        <v>0.64064507745439558</v>
      </c>
      <c r="Q27" s="70">
        <f>IF(RES_hh_tes_in!Q27=0,"",RES_hh_tes_in!Q27/RES_hh_fec_in!Q27)</f>
        <v>0.65039056530913186</v>
      </c>
      <c r="R27" s="70">
        <f>IF(RES_hh_tes_in!R27=0,"",RES_hh_tes_in!R27/RES_hh_fec_in!R27)</f>
        <v>0.68665448066656576</v>
      </c>
      <c r="S27" s="70">
        <f>IF(RES_hh_tes_in!S27=0,"",RES_hh_tes_in!S27/RES_hh_fec_in!S27)</f>
        <v>0.65794973845056537</v>
      </c>
      <c r="T27" s="70">
        <f>IF(RES_hh_tes_in!T27=0,"",RES_hh_tes_in!T27/RES_hh_fec_in!T27)</f>
        <v>0.68485133893877892</v>
      </c>
      <c r="U27" s="70">
        <f>IF(RES_hh_tes_in!U27=0,"",RES_hh_tes_in!U27/RES_hh_fec_in!U27)</f>
        <v>0.68171881983166382</v>
      </c>
      <c r="V27" s="70">
        <f>IF(RES_hh_tes_in!V27=0,"",RES_hh_tes_in!V27/RES_hh_fec_in!V27)</f>
        <v>0.68209968460776127</v>
      </c>
      <c r="W27" s="70">
        <f>IF(RES_hh_tes_in!W27=0,"",RES_hh_tes_in!W27/RES_hh_fec_in!W27)</f>
        <v>0.71751748287987716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0.56515239380920712</v>
      </c>
      <c r="D29" s="78">
        <f>IF(RES_hh_tes_in!D29=0,"",RES_hh_tes_in!D29/RES_hh_fec_in!D29)</f>
        <v>0.56609869509849642</v>
      </c>
      <c r="E29" s="78">
        <f>IF(RES_hh_tes_in!E29=0,"",RES_hh_tes_in!E29/RES_hh_fec_in!E29)</f>
        <v>0.56703165065570871</v>
      </c>
      <c r="F29" s="78">
        <f>IF(RES_hh_tes_in!F29=0,"",RES_hh_tes_in!F29/RES_hh_fec_in!F29)</f>
        <v>0.56796278634036501</v>
      </c>
      <c r="G29" s="78">
        <f>IF(RES_hh_tes_in!G29=0,"",RES_hh_tes_in!G29/RES_hh_fec_in!G29)</f>
        <v>0.56888163139076164</v>
      </c>
      <c r="H29" s="78">
        <f>IF(RES_hh_tes_in!H29=0,"",RES_hh_tes_in!H29/RES_hh_fec_in!H29)</f>
        <v>0.56978946729483104</v>
      </c>
      <c r="I29" s="78">
        <f>IF(RES_hh_tes_in!I29=0,"",RES_hh_tes_in!I29/RES_hh_fec_in!I29)</f>
        <v>0.57068371405658369</v>
      </c>
      <c r="J29" s="78">
        <f>IF(RES_hh_tes_in!J29=0,"",RES_hh_tes_in!J29/RES_hh_fec_in!J29)</f>
        <v>0.57155380234310615</v>
      </c>
      <c r="K29" s="78">
        <f>IF(RES_hh_tes_in!K29=0,"",RES_hh_tes_in!K29/RES_hh_fec_in!K29)</f>
        <v>0.57239074544135682</v>
      </c>
      <c r="L29" s="78">
        <f>IF(RES_hh_tes_in!L29=0,"",RES_hh_tes_in!L29/RES_hh_fec_in!L29)</f>
        <v>0.57319213903716004</v>
      </c>
      <c r="M29" s="78">
        <f>IF(RES_hh_tes_in!M29=0,"",RES_hh_tes_in!M29/RES_hh_fec_in!M29)</f>
        <v>0.57362339489408742</v>
      </c>
      <c r="N29" s="78">
        <f>IF(RES_hh_tes_in!N29=0,"",RES_hh_tes_in!N29/RES_hh_fec_in!N29)</f>
        <v>0.57362339489408742</v>
      </c>
      <c r="O29" s="78">
        <f>IF(RES_hh_tes_in!O29=0,"",RES_hh_tes_in!O29/RES_hh_fec_in!O29)</f>
        <v>0.57362339489408753</v>
      </c>
      <c r="P29" s="78">
        <f>IF(RES_hh_tes_in!P29=0,"",RES_hh_tes_in!P29/RES_hh_fec_in!P29)</f>
        <v>0.57362339489408742</v>
      </c>
      <c r="Q29" s="78">
        <f>IF(RES_hh_tes_in!Q29=0,"",RES_hh_tes_in!Q29/RES_hh_fec_in!Q29)</f>
        <v>0.57362339489408742</v>
      </c>
      <c r="R29" s="78">
        <f>IF(RES_hh_tes_in!R29=0,"",RES_hh_tes_in!R29/RES_hh_fec_in!R29)</f>
        <v>0.57634793936500794</v>
      </c>
      <c r="S29" s="78">
        <f>IF(RES_hh_tes_in!S29=0,"",RES_hh_tes_in!S29/RES_hh_fec_in!S29)</f>
        <v>0.58080318688667965</v>
      </c>
      <c r="T29" s="78">
        <f>IF(RES_hh_tes_in!T29=0,"",RES_hh_tes_in!T29/RES_hh_fec_in!T29)</f>
        <v>0.58600097566195986</v>
      </c>
      <c r="U29" s="78">
        <f>IF(RES_hh_tes_in!U29=0,"",RES_hh_tes_in!U29/RES_hh_fec_in!U29)</f>
        <v>0.59138439975064383</v>
      </c>
      <c r="V29" s="78">
        <f>IF(RES_hh_tes_in!V29=0,"",RES_hh_tes_in!V29/RES_hh_fec_in!V29)</f>
        <v>0.59639655321252194</v>
      </c>
      <c r="W29" s="78">
        <f>IF(RES_hh_tes_in!W29=0,"",RES_hh_tes_in!W29/RES_hh_fec_in!W29)</f>
        <v>0.60103743604759197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0.56035241019928383</v>
      </c>
      <c r="D30" s="78">
        <f>IF(RES_hh_tes_in!D30=0,"",RES_hh_tes_in!D30/RES_hh_fec_in!D30)</f>
        <v>0.56132367030376429</v>
      </c>
      <c r="E30" s="78">
        <f>IF(RES_hh_tes_in!E30=0,"",RES_hh_tes_in!E30/RES_hh_fec_in!E30)</f>
        <v>0.56228123268081043</v>
      </c>
      <c r="F30" s="78">
        <f>IF(RES_hh_tes_in!F30=0,"",RES_hh_tes_in!F30/RES_hh_fec_in!F30)</f>
        <v>0.56323692718593354</v>
      </c>
      <c r="G30" s="78">
        <f>IF(RES_hh_tes_in!G30=0,"",RES_hh_tes_in!G30/RES_hh_fec_in!G30)</f>
        <v>0.56418000688977687</v>
      </c>
      <c r="H30" s="78">
        <f>IF(RES_hh_tes_in!H30=0,"",RES_hh_tes_in!H30/RES_hh_fec_in!H30)</f>
        <v>0.56511178707967813</v>
      </c>
      <c r="I30" s="78">
        <f>IF(RES_hh_tes_in!I30=0,"",RES_hh_tes_in!I30/RES_hh_fec_in!I30)</f>
        <v>0.56602961971192922</v>
      </c>
      <c r="J30" s="78">
        <f>IF(RES_hh_tes_in!J30=0,"",RES_hh_tes_in!J30/RES_hh_fec_in!J30)</f>
        <v>0.56692265668613628</v>
      </c>
      <c r="K30" s="78">
        <f>IF(RES_hh_tes_in!K30=0,"",RES_hh_tes_in!K30/RES_hh_fec_in!K30)</f>
        <v>0.56778167426357351</v>
      </c>
      <c r="L30" s="78">
        <f>IF(RES_hh_tes_in!L30=0,"",RES_hh_tes_in!L30/RES_hh_fec_in!L30)</f>
        <v>0.56860420471597772</v>
      </c>
      <c r="M30" s="78">
        <f>IF(RES_hh_tes_in!M30=0,"",RES_hh_tes_in!M30/RES_hh_fec_in!M30)</f>
        <v>0.56904683500022024</v>
      </c>
      <c r="N30" s="78">
        <f>IF(RES_hh_tes_in!N30=0,"",RES_hh_tes_in!N30/RES_hh_fec_in!N30)</f>
        <v>0.56904683500022024</v>
      </c>
      <c r="O30" s="78">
        <f>IF(RES_hh_tes_in!O30=0,"",RES_hh_tes_in!O30/RES_hh_fec_in!O30)</f>
        <v>0.56904683500022024</v>
      </c>
      <c r="P30" s="78">
        <f>IF(RES_hh_tes_in!P30=0,"",RES_hh_tes_in!P30/RES_hh_fec_in!P30)</f>
        <v>0.56904683500022024</v>
      </c>
      <c r="Q30" s="78">
        <f>IF(RES_hh_tes_in!Q30=0,"",RES_hh_tes_in!Q30/RES_hh_fec_in!Q30)</f>
        <v>0.56904683500022024</v>
      </c>
      <c r="R30" s="78">
        <f>IF(RES_hh_tes_in!R30=0,"",RES_hh_tes_in!R30/RES_hh_fec_in!R30)</f>
        <v>0.57184323967327677</v>
      </c>
      <c r="S30" s="78">
        <f>IF(RES_hh_tes_in!S30=0,"",RES_hh_tes_in!S30/RES_hh_fec_in!S30)</f>
        <v>0.57641599490711493</v>
      </c>
      <c r="T30" s="78">
        <f>IF(RES_hh_tes_in!T30=0,"",RES_hh_tes_in!T30/RES_hh_fec_in!T30)</f>
        <v>0.58175087601325559</v>
      </c>
      <c r="U30" s="78">
        <f>IF(RES_hh_tes_in!U30=0,"",RES_hh_tes_in!U30/RES_hh_fec_in!U30)</f>
        <v>0.58727628858747383</v>
      </c>
      <c r="V30" s="78">
        <f>IF(RES_hh_tes_in!V30=0,"",RES_hh_tes_in!V30/RES_hh_fec_in!V30)</f>
        <v>0.59242063822553881</v>
      </c>
      <c r="W30" s="78">
        <f>IF(RES_hh_tes_in!W30=0,"",RES_hh_tes_in!W30/RES_hh_fec_in!W30)</f>
        <v>0.59718392492744865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0.5641186978902557</v>
      </c>
      <c r="D31" s="78">
        <f>IF(RES_hh_tes_in!D31=0,"",RES_hh_tes_in!D31/RES_hh_fec_in!D31)</f>
        <v>0.56451191052507044</v>
      </c>
      <c r="E31" s="78">
        <f>IF(RES_hh_tes_in!E31=0,"",RES_hh_tes_in!E31/RES_hh_fec_in!E31)</f>
        <v>0.56489957766340004</v>
      </c>
      <c r="F31" s="78">
        <f>IF(RES_hh_tes_in!F31=0,"",RES_hh_tes_in!F31/RES_hh_fec_in!F31)</f>
        <v>0.56528648859766351</v>
      </c>
      <c r="G31" s="78">
        <f>IF(RES_hh_tes_in!G31=0,"",RES_hh_tes_in!G31/RES_hh_fec_in!G31)</f>
        <v>0.56566829245584516</v>
      </c>
      <c r="H31" s="78">
        <f>IF(RES_hh_tes_in!H31=0,"",RES_hh_tes_in!H31/RES_hh_fec_in!H31)</f>
        <v>0.56604552172929001</v>
      </c>
      <c r="I31" s="78">
        <f>IF(RES_hh_tes_in!I31=0,"",RES_hh_tes_in!I31/RES_hh_fec_in!I31)</f>
        <v>0.5664171043630063</v>
      </c>
      <c r="J31" s="78">
        <f>IF(RES_hh_tes_in!J31=0,"",RES_hh_tes_in!J31/RES_hh_fec_in!J31)</f>
        <v>0.56677864852609405</v>
      </c>
      <c r="K31" s="78">
        <f>IF(RES_hh_tes_in!K31=0,"",RES_hh_tes_in!K31/RES_hh_fec_in!K31)</f>
        <v>0.56712642000709901</v>
      </c>
      <c r="L31" s="78">
        <f>IF(RES_hh_tes_in!L31=0,"",RES_hh_tes_in!L31/RES_hh_fec_in!L31)</f>
        <v>0.56745941975136227</v>
      </c>
      <c r="M31" s="78">
        <f>IF(RES_hh_tes_in!M31=0,"",RES_hh_tes_in!M31/RES_hh_fec_in!M31)</f>
        <v>0.56763861770205837</v>
      </c>
      <c r="N31" s="78">
        <f>IF(RES_hh_tes_in!N31=0,"",RES_hh_tes_in!N31/RES_hh_fec_in!N31)</f>
        <v>0.56763861770205837</v>
      </c>
      <c r="O31" s="78">
        <f>IF(RES_hh_tes_in!O31=0,"",RES_hh_tes_in!O31/RES_hh_fec_in!O31)</f>
        <v>0.56763861770205837</v>
      </c>
      <c r="P31" s="78">
        <f>IF(RES_hh_tes_in!P31=0,"",RES_hh_tes_in!P31/RES_hh_fec_in!P31)</f>
        <v>0.56763861770205837</v>
      </c>
      <c r="Q31" s="78">
        <f>IF(RES_hh_tes_in!Q31=0,"",RES_hh_tes_in!Q31/RES_hh_fec_in!Q31)</f>
        <v>0.56763861770205837</v>
      </c>
      <c r="R31" s="78">
        <f>IF(RES_hh_tes_in!R31=0,"",RES_hh_tes_in!R31/RES_hh_fec_in!R31)</f>
        <v>0.56877073632242414</v>
      </c>
      <c r="S31" s="78">
        <f>IF(RES_hh_tes_in!S31=0,"",RES_hh_tes_in!S31/RES_hh_fec_in!S31)</f>
        <v>0.57062200677568953</v>
      </c>
      <c r="T31" s="78">
        <f>IF(RES_hh_tes_in!T31=0,"",RES_hh_tes_in!T31/RES_hh_fec_in!T31)</f>
        <v>0.57278182230449759</v>
      </c>
      <c r="U31" s="78">
        <f>IF(RES_hh_tes_in!U31=0,"",RES_hh_tes_in!U31/RES_hh_fec_in!U31)</f>
        <v>0.57501877410219204</v>
      </c>
      <c r="V31" s="78">
        <f>IF(RES_hh_tes_in!V31=0,"",RES_hh_tes_in!V31/RES_hh_fec_in!V31)</f>
        <v>0.57710145336211449</v>
      </c>
      <c r="W31" s="78">
        <f>IF(RES_hh_tes_in!W31=0,"",RES_hh_tes_in!W31/RES_hh_fec_in!W31)</f>
        <v>0.57902986008426383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0.73543022147832116</v>
      </c>
      <c r="D32" s="81">
        <f>IF(RES_hh_tes_in!D32=0,"",RES_hh_tes_in!D32/RES_hh_fec_in!D32)</f>
        <v>0.73691273596427631</v>
      </c>
      <c r="E32" s="81">
        <f>IF(RES_hh_tes_in!E32=0,"",RES_hh_tes_in!E32/RES_hh_fec_in!E32)</f>
        <v>0.73845007024257825</v>
      </c>
      <c r="F32" s="81">
        <f>IF(RES_hh_tes_in!F32=0,"",RES_hh_tes_in!F32/RES_hh_fec_in!F32)</f>
        <v>0.73999487994710944</v>
      </c>
      <c r="G32" s="81">
        <f>IF(RES_hh_tes_in!G32=0,"",RES_hh_tes_in!G32/RES_hh_fec_in!G32)</f>
        <v>0.74159017545594441</v>
      </c>
      <c r="H32" s="81">
        <f>IF(RES_hh_tes_in!H32=0,"",RES_hh_tes_in!H32/RES_hh_fec_in!H32)</f>
        <v>0.7432306928463599</v>
      </c>
      <c r="I32" s="81">
        <f>IF(RES_hh_tes_in!I32=0,"",RES_hh_tes_in!I32/RES_hh_fec_in!I32)</f>
        <v>0.74492702987677017</v>
      </c>
      <c r="J32" s="81">
        <f>IF(RES_hh_tes_in!J32=0,"",RES_hh_tes_in!J32/RES_hh_fec_in!J32)</f>
        <v>0.74672260182272687</v>
      </c>
      <c r="K32" s="81">
        <f>IF(RES_hh_tes_in!K32=0,"",RES_hh_tes_in!K32/RES_hh_fec_in!K32)</f>
        <v>0.74865432308802393</v>
      </c>
      <c r="L32" s="81">
        <f>IF(RES_hh_tes_in!L32=0,"",RES_hh_tes_in!L32/RES_hh_fec_in!L32)</f>
        <v>0.75073206978909057</v>
      </c>
      <c r="M32" s="81">
        <f>IF(RES_hh_tes_in!M32=0,"",RES_hh_tes_in!M32/RES_hh_fec_in!M32)</f>
        <v>0.75355891122478103</v>
      </c>
      <c r="N32" s="81">
        <f>IF(RES_hh_tes_in!N32=0,"",RES_hh_tes_in!N32/RES_hh_fec_in!N32)</f>
        <v>0.75730584992329153</v>
      </c>
      <c r="O32" s="81">
        <f>IF(RES_hh_tes_in!O32=0,"",RES_hh_tes_in!O32/RES_hh_fec_in!O32)</f>
        <v>0.76238867497063822</v>
      </c>
      <c r="P32" s="81">
        <f>IF(RES_hh_tes_in!P32=0,"",RES_hh_tes_in!P32/RES_hh_fec_in!P32)</f>
        <v>0.7690257625475253</v>
      </c>
      <c r="Q32" s="81">
        <f>IF(RES_hh_tes_in!Q32=0,"",RES_hh_tes_in!Q32/RES_hh_fec_in!Q32)</f>
        <v>0.77758008415562896</v>
      </c>
      <c r="R32" s="81">
        <f>IF(RES_hh_tes_in!R32=0,"",RES_hh_tes_in!R32/RES_hh_fec_in!R32)</f>
        <v>0.78921691967147278</v>
      </c>
      <c r="S32" s="81">
        <f>IF(RES_hh_tes_in!S32=0,"",RES_hh_tes_in!S32/RES_hh_fec_in!S32)</f>
        <v>0.80374077880798833</v>
      </c>
      <c r="T32" s="81">
        <f>IF(RES_hh_tes_in!T32=0,"",RES_hh_tes_in!T32/RES_hh_fec_in!T32)</f>
        <v>0.81935628290057649</v>
      </c>
      <c r="U32" s="81">
        <f>IF(RES_hh_tes_in!U32=0,"",RES_hh_tes_in!U32/RES_hh_fec_in!U32)</f>
        <v>0.83426805328468379</v>
      </c>
      <c r="V32" s="81">
        <f>IF(RES_hh_tes_in!V32=0,"",RES_hh_tes_in!V32/RES_hh_fec_in!V32)</f>
        <v>0.84668071129573641</v>
      </c>
      <c r="W32" s="81">
        <f>IF(RES_hh_tes_in!W32=0,"",RES_hh_tes_in!W32/RES_hh_fec_in!W32)</f>
        <v>0.85596359831291824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91.548918226662977</v>
      </c>
      <c r="D3" s="65">
        <f t="shared" si="0"/>
        <v>92.584645975715858</v>
      </c>
      <c r="E3" s="65">
        <f t="shared" si="0"/>
        <v>100.85282452959632</v>
      </c>
      <c r="F3" s="65">
        <f t="shared" si="0"/>
        <v>85.929053602276667</v>
      </c>
      <c r="G3" s="65">
        <f t="shared" si="0"/>
        <v>65.954961355367487</v>
      </c>
      <c r="H3" s="65">
        <f t="shared" si="0"/>
        <v>74.732039605946497</v>
      </c>
      <c r="I3" s="65">
        <f t="shared" si="0"/>
        <v>58.197079361637243</v>
      </c>
      <c r="J3" s="65">
        <f t="shared" si="0"/>
        <v>69.012906065250149</v>
      </c>
      <c r="K3" s="65">
        <f t="shared" si="0"/>
        <v>95.852895158988915</v>
      </c>
      <c r="L3" s="65">
        <f t="shared" si="0"/>
        <v>83.07817278329756</v>
      </c>
      <c r="M3" s="65">
        <f t="shared" si="0"/>
        <v>86.836222721312538</v>
      </c>
      <c r="N3" s="65">
        <f t="shared" si="0"/>
        <v>59.282750437135149</v>
      </c>
      <c r="O3" s="65">
        <f t="shared" si="0"/>
        <v>35.029351790256698</v>
      </c>
      <c r="P3" s="65">
        <f t="shared" si="0"/>
        <v>52.33306353433737</v>
      </c>
      <c r="Q3" s="65">
        <f t="shared" si="0"/>
        <v>33.804968770386346</v>
      </c>
      <c r="R3" s="65">
        <f t="shared" ref="R3:V3" si="1">SUM(R4,R15,R17,R27)</f>
        <v>27.116902525273002</v>
      </c>
      <c r="S3" s="65">
        <f t="shared" si="1"/>
        <v>44.000798441352302</v>
      </c>
      <c r="T3" s="65">
        <f t="shared" si="1"/>
        <v>46.436597082386839</v>
      </c>
      <c r="U3" s="65">
        <f t="shared" si="1"/>
        <v>49.068049027311176</v>
      </c>
      <c r="V3" s="65">
        <f t="shared" si="1"/>
        <v>40.696946363697911</v>
      </c>
      <c r="W3" s="65">
        <f t="shared" ref="W3" si="2">SUM(W4,W15,W17,W27)</f>
        <v>31.256192850391052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14.135988278820447</v>
      </c>
      <c r="D4" s="69">
        <f t="shared" si="3"/>
        <v>16.610910399139676</v>
      </c>
      <c r="E4" s="69">
        <f t="shared" si="3"/>
        <v>19.657645114830729</v>
      </c>
      <c r="F4" s="69">
        <f t="shared" si="3"/>
        <v>16.357339074318631</v>
      </c>
      <c r="G4" s="69">
        <f t="shared" si="3"/>
        <v>11.526394394317585</v>
      </c>
      <c r="H4" s="69">
        <f t="shared" si="3"/>
        <v>13.308749736827721</v>
      </c>
      <c r="I4" s="69">
        <f t="shared" si="3"/>
        <v>13.763414325252626</v>
      </c>
      <c r="J4" s="69">
        <f t="shared" si="3"/>
        <v>20.391556308133715</v>
      </c>
      <c r="K4" s="69">
        <f t="shared" si="3"/>
        <v>28.882885423021712</v>
      </c>
      <c r="L4" s="69">
        <f t="shared" si="3"/>
        <v>23.671125762494242</v>
      </c>
      <c r="M4" s="69">
        <f t="shared" si="3"/>
        <v>14.948554233447517</v>
      </c>
      <c r="N4" s="69">
        <f t="shared" si="3"/>
        <v>10.328246691458856</v>
      </c>
      <c r="O4" s="69">
        <f t="shared" si="3"/>
        <v>5.1969989469373168</v>
      </c>
      <c r="P4" s="69">
        <f t="shared" si="3"/>
        <v>8.8268209345633704</v>
      </c>
      <c r="Q4" s="69">
        <f t="shared" si="3"/>
        <v>7.9192360110097075</v>
      </c>
      <c r="R4" s="69">
        <f t="shared" ref="R4:V4" si="4">SUM(R5:R14)</f>
        <v>5.578251032497608</v>
      </c>
      <c r="S4" s="69">
        <f t="shared" si="4"/>
        <v>10.091260883259178</v>
      </c>
      <c r="T4" s="69">
        <f t="shared" si="4"/>
        <v>12.809411474291952</v>
      </c>
      <c r="U4" s="69">
        <f t="shared" si="4"/>
        <v>11.601896471334239</v>
      </c>
      <c r="V4" s="69">
        <f t="shared" si="4"/>
        <v>10.249795087229895</v>
      </c>
      <c r="W4" s="69">
        <f t="shared" ref="W4" si="5">SUM(W5:W14)</f>
        <v>8.046523269090379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5.9732205889741605</v>
      </c>
      <c r="D6" s="72">
        <v>6.2593118164420725</v>
      </c>
      <c r="E6" s="72">
        <v>11.073581126519022</v>
      </c>
      <c r="F6" s="72">
        <v>6.2787184490756225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1.1223236363670208</v>
      </c>
      <c r="M6" s="72">
        <v>3.8624744233597696</v>
      </c>
      <c r="N6" s="72">
        <v>4.9239211475251699</v>
      </c>
      <c r="O6" s="72">
        <v>2.4916382711609821</v>
      </c>
      <c r="P6" s="72">
        <v>7.1858322150170843E-4</v>
      </c>
      <c r="Q6" s="72">
        <v>0</v>
      </c>
      <c r="R6" s="72">
        <v>0</v>
      </c>
      <c r="S6" s="72">
        <v>1.2987058714556017</v>
      </c>
      <c r="T6" s="72">
        <v>1.4764316894660943</v>
      </c>
      <c r="U6" s="72">
        <v>1.4282489412876374</v>
      </c>
      <c r="V6" s="72">
        <v>0.84145147765136186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0.1688609848639403</v>
      </c>
      <c r="D7" s="72">
        <v>0.98836629900278195</v>
      </c>
      <c r="E7" s="72">
        <v>5.1905444494039145E-2</v>
      </c>
      <c r="F7" s="72">
        <v>0.73774285448442045</v>
      </c>
      <c r="G7" s="72">
        <v>3.3232144019295995</v>
      </c>
      <c r="H7" s="72">
        <v>5.6314877129723238</v>
      </c>
      <c r="I7" s="72">
        <v>6.7863132782729769</v>
      </c>
      <c r="J7" s="72">
        <v>9.9858136605950438</v>
      </c>
      <c r="K7" s="72">
        <v>13.146621300847594</v>
      </c>
      <c r="L7" s="72">
        <v>9.7745433187139028</v>
      </c>
      <c r="M7" s="72">
        <v>3.6751441419034645</v>
      </c>
      <c r="N7" s="72">
        <v>0</v>
      </c>
      <c r="O7" s="72">
        <v>0</v>
      </c>
      <c r="P7" s="72">
        <v>0</v>
      </c>
      <c r="Q7" s="72">
        <v>8.3176550107931242E-4</v>
      </c>
      <c r="R7" s="72">
        <v>0</v>
      </c>
      <c r="S7" s="72">
        <v>0</v>
      </c>
      <c r="T7" s="72">
        <v>1.1348942854819741</v>
      </c>
      <c r="U7" s="72">
        <v>0.48187568160815603</v>
      </c>
      <c r="V7" s="72">
        <v>2.3282754136206125</v>
      </c>
      <c r="W7" s="72">
        <v>3.3429180636676867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7.9939067049823462</v>
      </c>
      <c r="D8" s="72">
        <v>9.3632322836948241</v>
      </c>
      <c r="E8" s="72">
        <v>8.532158543817669</v>
      </c>
      <c r="F8" s="72">
        <v>9.3408777707585884</v>
      </c>
      <c r="G8" s="72">
        <v>8.2031799923879856</v>
      </c>
      <c r="H8" s="72">
        <v>7.6772620238553975</v>
      </c>
      <c r="I8" s="72">
        <v>6.9771010469796479</v>
      </c>
      <c r="J8" s="72">
        <v>10.405742647538673</v>
      </c>
      <c r="K8" s="72">
        <v>15.736264122174116</v>
      </c>
      <c r="L8" s="72">
        <v>12.774258807413318</v>
      </c>
      <c r="M8" s="72">
        <v>7.4109356681842833</v>
      </c>
      <c r="N8" s="72">
        <v>5.4043255439336866</v>
      </c>
      <c r="O8" s="72">
        <v>2.7053606757763342</v>
      </c>
      <c r="P8" s="72">
        <v>8.8261023513418682</v>
      </c>
      <c r="Q8" s="72">
        <v>7.9184042455086283</v>
      </c>
      <c r="R8" s="72">
        <v>5.578251032497608</v>
      </c>
      <c r="S8" s="72">
        <v>8.7925550118035769</v>
      </c>
      <c r="T8" s="72">
        <v>10.198085499343884</v>
      </c>
      <c r="U8" s="72">
        <v>9.6917718484384459</v>
      </c>
      <c r="V8" s="72">
        <v>7.0800681959579208</v>
      </c>
      <c r="W8" s="72">
        <v>4.7036052054226927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38.526627286212012</v>
      </c>
      <c r="D17" s="69">
        <f t="shared" si="7"/>
        <v>36.945926678125034</v>
      </c>
      <c r="E17" s="69">
        <f t="shared" si="7"/>
        <v>36.690592213451524</v>
      </c>
      <c r="F17" s="69">
        <f t="shared" si="7"/>
        <v>33.613599184069784</v>
      </c>
      <c r="G17" s="69">
        <f t="shared" si="7"/>
        <v>30.471151050600948</v>
      </c>
      <c r="H17" s="69">
        <f t="shared" si="7"/>
        <v>36.29752197860968</v>
      </c>
      <c r="I17" s="69">
        <f t="shared" si="7"/>
        <v>27.659245546094336</v>
      </c>
      <c r="J17" s="69">
        <f t="shared" si="7"/>
        <v>29.236466429373294</v>
      </c>
      <c r="K17" s="69">
        <f t="shared" si="7"/>
        <v>34.817021065091957</v>
      </c>
      <c r="L17" s="69">
        <f t="shared" si="7"/>
        <v>26.493915311680112</v>
      </c>
      <c r="M17" s="69">
        <f t="shared" si="7"/>
        <v>31.280835488920001</v>
      </c>
      <c r="N17" s="69">
        <f t="shared" si="7"/>
        <v>22.969341376904648</v>
      </c>
      <c r="O17" s="69">
        <f t="shared" si="7"/>
        <v>16.018261360468749</v>
      </c>
      <c r="P17" s="69">
        <f t="shared" si="7"/>
        <v>24.259359359255999</v>
      </c>
      <c r="Q17" s="69">
        <f t="shared" si="7"/>
        <v>16.284586744813616</v>
      </c>
      <c r="R17" s="69">
        <f t="shared" ref="R17:V17" si="8">SUM(R18:R26)</f>
        <v>13.952861087192494</v>
      </c>
      <c r="S17" s="69">
        <f t="shared" si="8"/>
        <v>18.653951510983703</v>
      </c>
      <c r="T17" s="69">
        <f t="shared" si="8"/>
        <v>16.299458863613722</v>
      </c>
      <c r="U17" s="69">
        <f t="shared" si="8"/>
        <v>18.370521474983281</v>
      </c>
      <c r="V17" s="69">
        <f t="shared" si="8"/>
        <v>14.510856383440483</v>
      </c>
      <c r="W17" s="69">
        <f t="shared" ref="W17" si="9">SUM(W18:W26)</f>
        <v>13.462217992973022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34.401014185045881</v>
      </c>
      <c r="D19" s="72">
        <v>31.81954027159269</v>
      </c>
      <c r="E19" s="72">
        <v>32.905123413317575</v>
      </c>
      <c r="F19" s="72">
        <v>29.503240544941946</v>
      </c>
      <c r="G19" s="72">
        <v>25.919310918370272</v>
      </c>
      <c r="H19" s="72">
        <v>30.978747253849416</v>
      </c>
      <c r="I19" s="72">
        <v>22.286781413693888</v>
      </c>
      <c r="J19" s="72">
        <v>21.13174614353013</v>
      </c>
      <c r="K19" s="72">
        <v>24.75970188083917</v>
      </c>
      <c r="L19" s="72">
        <v>15.481867712981677</v>
      </c>
      <c r="M19" s="72">
        <v>26.864951090159202</v>
      </c>
      <c r="N19" s="72">
        <v>21.08913453539715</v>
      </c>
      <c r="O19" s="72">
        <v>15.124479283729501</v>
      </c>
      <c r="P19" s="72">
        <v>21.928933724454239</v>
      </c>
      <c r="Q19" s="72">
        <v>14.039458923439435</v>
      </c>
      <c r="R19" s="72">
        <v>12.178022127703878</v>
      </c>
      <c r="S19" s="72">
        <v>15.729197135936698</v>
      </c>
      <c r="T19" s="72">
        <v>12.790026541592169</v>
      </c>
      <c r="U19" s="72">
        <v>15.018589245676537</v>
      </c>
      <c r="V19" s="72">
        <v>11.152163035197333</v>
      </c>
      <c r="W19" s="72">
        <v>10.826200911477358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0.46514701946117726</v>
      </c>
      <c r="E20" s="72">
        <v>1.5336892874635563E-2</v>
      </c>
      <c r="F20" s="72">
        <v>0.27378007959570699</v>
      </c>
      <c r="G20" s="72">
        <v>1.2683493812649747</v>
      </c>
      <c r="H20" s="72">
        <v>2.2099602102273854</v>
      </c>
      <c r="I20" s="72">
        <v>2.6104315264450326</v>
      </c>
      <c r="J20" s="72">
        <v>3.9338883533915547</v>
      </c>
      <c r="K20" s="72">
        <v>4.5585361926487016</v>
      </c>
      <c r="L20" s="72">
        <v>4.7891168425529624</v>
      </c>
      <c r="M20" s="72">
        <v>1.2678835278825038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0.28523151396337243</v>
      </c>
      <c r="U20" s="72">
        <v>0.15369152435630909</v>
      </c>
      <c r="V20" s="72">
        <v>0.83176122633314498</v>
      </c>
      <c r="W20" s="72">
        <v>1.1498918260450905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4.1256131011661283</v>
      </c>
      <c r="D21" s="72">
        <v>4.6612393870711673</v>
      </c>
      <c r="E21" s="72">
        <v>3.7701319072593087</v>
      </c>
      <c r="F21" s="72">
        <v>3.8365785595321302</v>
      </c>
      <c r="G21" s="72">
        <v>3.2834907509657003</v>
      </c>
      <c r="H21" s="72">
        <v>3.108814514532884</v>
      </c>
      <c r="I21" s="72">
        <v>2.7620326059554157</v>
      </c>
      <c r="J21" s="72">
        <v>4.1708319324516072</v>
      </c>
      <c r="K21" s="72">
        <v>5.4987829916040836</v>
      </c>
      <c r="L21" s="72">
        <v>6.2229307561454723</v>
      </c>
      <c r="M21" s="72">
        <v>3.1480008708782945</v>
      </c>
      <c r="N21" s="72">
        <v>1.8802068415074975</v>
      </c>
      <c r="O21" s="72">
        <v>0.89378207673924914</v>
      </c>
      <c r="P21" s="72">
        <v>2.3304256348017587</v>
      </c>
      <c r="Q21" s="72">
        <v>2.2451278213741808</v>
      </c>
      <c r="R21" s="72">
        <v>1.774838959488616</v>
      </c>
      <c r="S21" s="72">
        <v>2.9247543750470069</v>
      </c>
      <c r="T21" s="72">
        <v>3.224200808058181</v>
      </c>
      <c r="U21" s="72">
        <v>3.1982407049504333</v>
      </c>
      <c r="V21" s="72">
        <v>2.5269321219100052</v>
      </c>
      <c r="W21" s="72">
        <v>1.4861252554505733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38.886302661630516</v>
      </c>
      <c r="D27" s="69">
        <f t="shared" si="10"/>
        <v>39.027808898451141</v>
      </c>
      <c r="E27" s="69">
        <f t="shared" si="10"/>
        <v>44.50458720131406</v>
      </c>
      <c r="F27" s="69">
        <f t="shared" si="10"/>
        <v>35.958115343888252</v>
      </c>
      <c r="G27" s="69">
        <f t="shared" si="10"/>
        <v>23.957415910448958</v>
      </c>
      <c r="H27" s="69">
        <f t="shared" si="10"/>
        <v>25.125767890509096</v>
      </c>
      <c r="I27" s="69">
        <f t="shared" si="10"/>
        <v>16.774419490290278</v>
      </c>
      <c r="J27" s="69">
        <f t="shared" si="10"/>
        <v>19.38488332774314</v>
      </c>
      <c r="K27" s="69">
        <f t="shared" si="10"/>
        <v>32.152988670875246</v>
      </c>
      <c r="L27" s="69">
        <f t="shared" si="10"/>
        <v>32.913131709123206</v>
      </c>
      <c r="M27" s="69">
        <f t="shared" si="10"/>
        <v>40.606832998945031</v>
      </c>
      <c r="N27" s="69">
        <f t="shared" si="10"/>
        <v>25.98516236877165</v>
      </c>
      <c r="O27" s="69">
        <f t="shared" si="10"/>
        <v>13.81409148285063</v>
      </c>
      <c r="P27" s="69">
        <f t="shared" si="10"/>
        <v>19.246883240518002</v>
      </c>
      <c r="Q27" s="69">
        <f t="shared" si="10"/>
        <v>9.601146014563021</v>
      </c>
      <c r="R27" s="69">
        <f t="shared" ref="R27:V27" si="11">SUM(R28:R32)</f>
        <v>7.5857904055829017</v>
      </c>
      <c r="S27" s="69">
        <f t="shared" si="11"/>
        <v>15.255586047109423</v>
      </c>
      <c r="T27" s="69">
        <f t="shared" si="11"/>
        <v>17.327726744481168</v>
      </c>
      <c r="U27" s="69">
        <f t="shared" si="11"/>
        <v>19.095631080993655</v>
      </c>
      <c r="V27" s="69">
        <f t="shared" si="11"/>
        <v>15.936294893027531</v>
      </c>
      <c r="W27" s="69">
        <f t="shared" ref="W27" si="12">SUM(W28:W32)</f>
        <v>9.7474515883276514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31.171549869230549</v>
      </c>
      <c r="D29" s="72">
        <v>29.880409404054642</v>
      </c>
      <c r="E29" s="72">
        <v>37.030436461025538</v>
      </c>
      <c r="F29" s="72">
        <v>28.281331971383096</v>
      </c>
      <c r="G29" s="72">
        <v>17.333595780655742</v>
      </c>
      <c r="H29" s="72">
        <v>19.066153631216928</v>
      </c>
      <c r="I29" s="72">
        <v>11.425016735218469</v>
      </c>
      <c r="J29" s="72">
        <v>11.61690284549347</v>
      </c>
      <c r="K29" s="72">
        <v>21.868591849264089</v>
      </c>
      <c r="L29" s="72">
        <v>20.669426232468272</v>
      </c>
      <c r="M29" s="72">
        <v>34.4594647587437</v>
      </c>
      <c r="N29" s="72">
        <v>22.501950723984812</v>
      </c>
      <c r="O29" s="72">
        <v>12.430117055945558</v>
      </c>
      <c r="P29" s="72">
        <v>15.014224705714687</v>
      </c>
      <c r="Q29" s="72">
        <v>5.6491287176901341</v>
      </c>
      <c r="R29" s="72">
        <v>4.2358352707315836</v>
      </c>
      <c r="S29" s="72">
        <v>9.9543089752449507</v>
      </c>
      <c r="T29" s="72">
        <v>10.356608362413416</v>
      </c>
      <c r="U29" s="72">
        <v>12.244253983429914</v>
      </c>
      <c r="V29" s="72">
        <v>10.543980628819543</v>
      </c>
      <c r="W29" s="72">
        <v>5.9829168120977032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7.7147527923999668</v>
      </c>
      <c r="D30" s="72">
        <v>9.1473994943964971</v>
      </c>
      <c r="E30" s="72">
        <v>7.4741507402885246</v>
      </c>
      <c r="F30" s="72">
        <v>7.6767833725051595</v>
      </c>
      <c r="G30" s="72">
        <v>6.6238201297932147</v>
      </c>
      <c r="H30" s="72">
        <v>6.0596142592921662</v>
      </c>
      <c r="I30" s="72">
        <v>5.34940275507181</v>
      </c>
      <c r="J30" s="72">
        <v>7.7679804822496683</v>
      </c>
      <c r="K30" s="72">
        <v>10.284396821611159</v>
      </c>
      <c r="L30" s="72">
        <v>12.243705476654936</v>
      </c>
      <c r="M30" s="72">
        <v>6.1473682402013319</v>
      </c>
      <c r="N30" s="72">
        <v>3.4832116447868393</v>
      </c>
      <c r="O30" s="72">
        <v>1.383974426905072</v>
      </c>
      <c r="P30" s="72">
        <v>4.2326585348033143</v>
      </c>
      <c r="Q30" s="72">
        <v>3.9520172968728864</v>
      </c>
      <c r="R30" s="72">
        <v>3.3499551348513181</v>
      </c>
      <c r="S30" s="72">
        <v>5.3012770718644724</v>
      </c>
      <c r="T30" s="72">
        <v>6.971118382067754</v>
      </c>
      <c r="U30" s="72">
        <v>6.8513770975637431</v>
      </c>
      <c r="V30" s="72">
        <v>5.3923142642079878</v>
      </c>
      <c r="W30" s="72">
        <v>3.7645347762299486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6347.1526632109899</v>
      </c>
      <c r="D3" s="65">
        <f>IF(RES_hh_fec_in!D3=0,0,1000*11630*RES_hh_fec_in!D3/RES_hh_num_in!D3)</f>
        <v>6075.8387224133648</v>
      </c>
      <c r="E3" s="65">
        <f>IF(RES_hh_fec_in!E3=0,0,1000*11630*RES_hh_fec_in!E3/RES_hh_num_in!E3)</f>
        <v>6495.7544874804435</v>
      </c>
      <c r="F3" s="65">
        <f>IF(RES_hh_fec_in!F3=0,0,1000*11630*RES_hh_fec_in!F3/RES_hh_num_in!F3)</f>
        <v>6593.5387719932278</v>
      </c>
      <c r="G3" s="65">
        <f>IF(RES_hh_fec_in!G3=0,0,1000*11630*RES_hh_fec_in!G3/RES_hh_num_in!G3)</f>
        <v>6599.2084184431133</v>
      </c>
      <c r="H3" s="65">
        <f>IF(RES_hh_fec_in!H3=0,0,1000*11630*RES_hh_fec_in!H3/RES_hh_num_in!H3)</f>
        <v>6586.1977078221826</v>
      </c>
      <c r="I3" s="65">
        <f>IF(RES_hh_fec_in!I3=0,0,1000*11630*RES_hh_fec_in!I3/RES_hh_num_in!I3)</f>
        <v>6303.8445521307813</v>
      </c>
      <c r="J3" s="65">
        <f>IF(RES_hh_fec_in!J3=0,0,1000*11630*RES_hh_fec_in!J3/RES_hh_num_in!J3)</f>
        <v>5860.9949197284941</v>
      </c>
      <c r="K3" s="65">
        <f>IF(RES_hh_fec_in!K3=0,0,1000*11630*RES_hh_fec_in!K3/RES_hh_num_in!K3)</f>
        <v>5681.1410572687691</v>
      </c>
      <c r="L3" s="65">
        <f>IF(RES_hh_fec_in!L3=0,0,1000*11630*RES_hh_fec_in!L3/RES_hh_num_in!L3)</f>
        <v>5776.1108186749389</v>
      </c>
      <c r="M3" s="65">
        <f>IF(RES_hh_fec_in!M3=0,0,1000*11630*RES_hh_fec_in!M3/RES_hh_num_in!M3)</f>
        <v>5311.1517021164418</v>
      </c>
      <c r="N3" s="65">
        <f>IF(RES_hh_fec_in!N3=0,0,1000*11630*RES_hh_fec_in!N3/RES_hh_num_in!N3)</f>
        <v>5075.1863173362572</v>
      </c>
      <c r="O3" s="65">
        <f>IF(RES_hh_fec_in!O3=0,0,1000*11630*RES_hh_fec_in!O3/RES_hh_num_in!O3)</f>
        <v>4760.5719619736938</v>
      </c>
      <c r="P3" s="65">
        <f>IF(RES_hh_fec_in!P3=0,0,1000*11630*RES_hh_fec_in!P3/RES_hh_num_in!P3)</f>
        <v>3954.3338885293074</v>
      </c>
      <c r="Q3" s="65">
        <f>IF(RES_hh_fec_in!Q3=0,0,1000*11630*RES_hh_fec_in!Q3/RES_hh_num_in!Q3)</f>
        <v>4146.9329306356731</v>
      </c>
      <c r="R3" s="65">
        <f>IF(RES_hh_fec_in!R3=0,0,1000*11630*RES_hh_fec_in!R3/RES_hh_num_in!R3)</f>
        <v>4432.24512559906</v>
      </c>
      <c r="S3" s="65">
        <f>IF(RES_hh_fec_in!S3=0,0,1000*11630*RES_hh_fec_in!S3/RES_hh_num_in!S3)</f>
        <v>4587.693813032246</v>
      </c>
      <c r="T3" s="65">
        <f>IF(RES_hh_fec_in!T3=0,0,1000*11630*RES_hh_fec_in!T3/RES_hh_num_in!T3)</f>
        <v>4552.8027086896609</v>
      </c>
      <c r="U3" s="65">
        <f>IF(RES_hh_fec_in!U3=0,0,1000*11630*RES_hh_fec_in!U3/RES_hh_num_in!U3)</f>
        <v>4558.0178181706597</v>
      </c>
      <c r="V3" s="65">
        <f>IF(RES_hh_fec_in!V3=0,0,1000*11630*RES_hh_fec_in!V3/RES_hh_num_in!V3)</f>
        <v>4716.2453641896418</v>
      </c>
      <c r="W3" s="65">
        <f>IF(RES_hh_fec_in!W3=0,0,1000*11630*RES_hh_fec_in!W3/RES_hh_num_in!W3)</f>
        <v>4657.0207332412756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2555.5778223924353</v>
      </c>
      <c r="D4" s="69">
        <f>IF(RES_hh_fec_in!D4=0,0,1000*11630*RES_hh_fec_in!D4/RES_hh_num_in!D4)</f>
        <v>2183.7023584927679</v>
      </c>
      <c r="E4" s="69">
        <f>IF(RES_hh_fec_in!E4=0,0,1000*11630*RES_hh_fec_in!E4/RES_hh_num_in!E4)</f>
        <v>2452.68721691664</v>
      </c>
      <c r="F4" s="69">
        <f>IF(RES_hh_fec_in!F4=0,0,1000*11630*RES_hh_fec_in!F4/RES_hh_num_in!F4)</f>
        <v>2659.6330309827995</v>
      </c>
      <c r="G4" s="69">
        <f>IF(RES_hh_fec_in!G4=0,0,1000*11630*RES_hh_fec_in!G4/RES_hh_num_in!G4)</f>
        <v>2744.2346574590847</v>
      </c>
      <c r="H4" s="69">
        <f>IF(RES_hh_fec_in!H4=0,0,1000*11630*RES_hh_fec_in!H4/RES_hh_num_in!H4)</f>
        <v>2839.3424100323368</v>
      </c>
      <c r="I4" s="69">
        <f>IF(RES_hh_fec_in!I4=0,0,1000*11630*RES_hh_fec_in!I4/RES_hh_num_in!I4)</f>
        <v>2532.8548240822242</v>
      </c>
      <c r="J4" s="69">
        <f>IF(RES_hh_fec_in!J4=0,0,1000*11630*RES_hh_fec_in!J4/RES_hh_num_in!J4)</f>
        <v>2280.4635361343253</v>
      </c>
      <c r="K4" s="69">
        <f>IF(RES_hh_fec_in!K4=0,0,1000*11630*RES_hh_fec_in!K4/RES_hh_num_in!K4)</f>
        <v>2161.5936004420091</v>
      </c>
      <c r="L4" s="69">
        <f>IF(RES_hh_fec_in!L4=0,0,1000*11630*RES_hh_fec_in!L4/RES_hh_num_in!L4)</f>
        <v>1831.1793516831717</v>
      </c>
      <c r="M4" s="69">
        <f>IF(RES_hh_fec_in!M4=0,0,1000*11630*RES_hh_fec_in!M4/RES_hh_num_in!M4)</f>
        <v>2007.9932836602363</v>
      </c>
      <c r="N4" s="69">
        <f>IF(RES_hh_fec_in!N4=0,0,1000*11630*RES_hh_fec_in!N4/RES_hh_num_in!N4)</f>
        <v>2054.4262689876869</v>
      </c>
      <c r="O4" s="69">
        <f>IF(RES_hh_fec_in!O4=0,0,1000*11630*RES_hh_fec_in!O4/RES_hh_num_in!O4)</f>
        <v>1930.0553134724078</v>
      </c>
      <c r="P4" s="69">
        <f>IF(RES_hh_fec_in!P4=0,0,1000*11630*RES_hh_fec_in!P4/RES_hh_num_in!P4)</f>
        <v>1598.3675210871404</v>
      </c>
      <c r="Q4" s="69">
        <f>IF(RES_hh_fec_in!Q4=0,0,1000*11630*RES_hh_fec_in!Q4/RES_hh_num_in!Q4)</f>
        <v>1880.3489602364987</v>
      </c>
      <c r="R4" s="69">
        <f>IF(RES_hh_fec_in!R4=0,0,1000*11630*RES_hh_fec_in!R4/RES_hh_num_in!R4)</f>
        <v>1978.2099745017988</v>
      </c>
      <c r="S4" s="69">
        <f>IF(RES_hh_fec_in!S4=0,0,1000*11630*RES_hh_fec_in!S4/RES_hh_num_in!S4)</f>
        <v>2130.9879838102688</v>
      </c>
      <c r="T4" s="69">
        <f>IF(RES_hh_fec_in!T4=0,0,1000*11630*RES_hh_fec_in!T4/RES_hh_num_in!T4)</f>
        <v>1975.0371077365533</v>
      </c>
      <c r="U4" s="69">
        <f>IF(RES_hh_fec_in!U4=0,0,1000*11630*RES_hh_fec_in!U4/RES_hh_num_in!U4)</f>
        <v>1933.4188018919895</v>
      </c>
      <c r="V4" s="69">
        <f>IF(RES_hh_fec_in!V4=0,0,1000*11630*RES_hh_fec_in!V4/RES_hh_num_in!V4)</f>
        <v>1865.7524448032671</v>
      </c>
      <c r="W4" s="69">
        <f>IF(RES_hh_fec_in!W4=0,0,1000*11630*RES_hh_fec_in!W4/RES_hh_num_in!W4)</f>
        <v>1847.8692434262498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2760.0727424312799</v>
      </c>
      <c r="D6" s="72">
        <f>IF(RES_hh_fec_in!D6=0,0,1000*11630*RES_hh_fec_in!D6/RES_hh_num_in!D6)</f>
        <v>2665.3742593669385</v>
      </c>
      <c r="E6" s="72">
        <f>IF(RES_hh_fec_in!E6=0,0,1000*11630*RES_hh_fec_in!E6/RES_hh_num_in!E6)</f>
        <v>4228.6550948045115</v>
      </c>
      <c r="F6" s="72">
        <f>IF(RES_hh_fec_in!F6=0,0,1000*11630*RES_hh_fec_in!F6/RES_hh_num_in!F6)</f>
        <v>4194.2444083422788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4137.9184041908657</v>
      </c>
      <c r="M6" s="72">
        <f>IF(RES_hh_fec_in!M6=0,0,1000*11630*RES_hh_fec_in!M6/RES_hh_num_in!M6)</f>
        <v>3309.9710161677185</v>
      </c>
      <c r="N6" s="72">
        <f>IF(RES_hh_fec_in!N6=0,0,1000*11630*RES_hh_fec_in!N6/RES_hh_num_in!N6)</f>
        <v>3230.8845352909507</v>
      </c>
      <c r="O6" s="72">
        <f>IF(RES_hh_fec_in!O6=0,0,1000*11630*RES_hh_fec_in!O6/RES_hh_num_in!O6)</f>
        <v>3362.5532933581899</v>
      </c>
      <c r="P6" s="72">
        <f>IF(RES_hh_fec_in!P6=0,0,1000*11630*RES_hh_fec_in!P6/RES_hh_num_in!P6)</f>
        <v>3163.335188861191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2909.4867870772537</v>
      </c>
      <c r="T6" s="72">
        <f>IF(RES_hh_fec_in!T6=0,0,1000*11630*RES_hh_fec_in!T6/RES_hh_num_in!T6)</f>
        <v>2772.8341284797798</v>
      </c>
      <c r="U6" s="72">
        <f>IF(RES_hh_fec_in!U6=0,0,1000*11630*RES_hh_fec_in!U6/RES_hh_num_in!U6)</f>
        <v>2813.1605811899276</v>
      </c>
      <c r="V6" s="72">
        <f>IF(RES_hh_fec_in!V6=0,0,1000*11630*RES_hh_fec_in!V6/RES_hh_num_in!V6)</f>
        <v>3004.2366558549388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3516.7063374473169</v>
      </c>
      <c r="D7" s="72">
        <f>IF(RES_hh_fec_in!D7=0,0,1000*11630*RES_hh_fec_in!D7/RES_hh_num_in!D7)</f>
        <v>3639.5646801226976</v>
      </c>
      <c r="E7" s="72">
        <f>IF(RES_hh_fec_in!E7=0,0,1000*11630*RES_hh_fec_in!E7/RES_hh_num_in!E7)</f>
        <v>3242.9552465411689</v>
      </c>
      <c r="F7" s="72">
        <f>IF(RES_hh_fec_in!F7=0,0,1000*11630*RES_hh_fec_in!F7/RES_hh_num_in!F7)</f>
        <v>3360.3496422869016</v>
      </c>
      <c r="G7" s="72">
        <f>IF(RES_hh_fec_in!G7=0,0,1000*11630*RES_hh_fec_in!G7/RES_hh_num_in!G7)</f>
        <v>3681.3516000002805</v>
      </c>
      <c r="H7" s="72">
        <f>IF(RES_hh_fec_in!H7=0,0,1000*11630*RES_hh_fec_in!H7/RES_hh_num_in!H7)</f>
        <v>3480.7403432947258</v>
      </c>
      <c r="I7" s="72">
        <f>IF(RES_hh_fec_in!I7=0,0,1000*11630*RES_hh_fec_in!I7/RES_hh_num_in!I7)</f>
        <v>3815.774842315559</v>
      </c>
      <c r="J7" s="72">
        <f>IF(RES_hh_fec_in!J7=0,0,1000*11630*RES_hh_fec_in!J7/RES_hh_num_in!J7)</f>
        <v>3842.2434980795133</v>
      </c>
      <c r="K7" s="72">
        <f>IF(RES_hh_fec_in!K7=0,0,1000*11630*RES_hh_fec_in!K7/RES_hh_num_in!K7)</f>
        <v>3851.0669694489366</v>
      </c>
      <c r="L7" s="72">
        <f>IF(RES_hh_fec_in!L7=0,0,1000*11630*RES_hh_fec_in!L7/RES_hh_num_in!L7)</f>
        <v>3317.0032695062291</v>
      </c>
      <c r="M7" s="72">
        <f>IF(RES_hh_fec_in!M7=0,0,1000*11630*RES_hh_fec_in!M7/RES_hh_num_in!M7)</f>
        <v>3825.0771336415578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3118.029318785846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3114.6733145908452</v>
      </c>
      <c r="U7" s="72">
        <f>IF(RES_hh_fec_in!U7=0,0,1000*11630*RES_hh_fec_in!U7/RES_hh_num_in!U7)</f>
        <v>2704.3659631083547</v>
      </c>
      <c r="V7" s="72">
        <f>IF(RES_hh_fec_in!V7=0,0,1000*11630*RES_hh_fec_in!V7/RES_hh_num_in!V7)</f>
        <v>2948.7168508297109</v>
      </c>
      <c r="W7" s="72">
        <f>IF(RES_hh_fec_in!W7=0,0,1000*11630*RES_hh_fec_in!W7/RES_hh_num_in!W7)</f>
        <v>2838.4643654199185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2651.8368724536986</v>
      </c>
      <c r="D8" s="72">
        <f>IF(RES_hh_fec_in!D8=0,0,1000*11630*RES_hh_fec_in!D8/RES_hh_num_in!D8)</f>
        <v>2855.1432211692154</v>
      </c>
      <c r="E8" s="72">
        <f>IF(RES_hh_fec_in!E8=0,0,1000*11630*RES_hh_fec_in!E8/RES_hh_num_in!E8)</f>
        <v>2975.3344834599607</v>
      </c>
      <c r="F8" s="72">
        <f>IF(RES_hh_fec_in!F8=0,0,1000*11630*RES_hh_fec_in!F8/RES_hh_num_in!F8)</f>
        <v>3230.7297989200756</v>
      </c>
      <c r="G8" s="72">
        <f>IF(RES_hh_fec_in!G8=0,0,1000*11630*RES_hh_fec_in!G8/RES_hh_num_in!G8)</f>
        <v>3316.8255005842243</v>
      </c>
      <c r="H8" s="72">
        <f>IF(RES_hh_fec_in!H8=0,0,1000*11630*RES_hh_fec_in!H8/RES_hh_num_in!H8)</f>
        <v>3145.0132475445425</v>
      </c>
      <c r="I8" s="72">
        <f>IF(RES_hh_fec_in!I8=0,0,1000*11630*RES_hh_fec_in!I8/RES_hh_num_in!I8)</f>
        <v>3264.0726731113541</v>
      </c>
      <c r="J8" s="72">
        <f>IF(RES_hh_fec_in!J8=0,0,1000*11630*RES_hh_fec_in!J8/RES_hh_num_in!J8)</f>
        <v>3122.8426081467715</v>
      </c>
      <c r="K8" s="72">
        <f>IF(RES_hh_fec_in!K8=0,0,1000*11630*RES_hh_fec_in!K8/RES_hh_num_in!K8)</f>
        <v>3461.9330380492424</v>
      </c>
      <c r="L8" s="72">
        <f>IF(RES_hh_fec_in!L8=0,0,1000*11630*RES_hh_fec_in!L8/RES_hh_num_in!L8)</f>
        <v>2847.2397039317007</v>
      </c>
      <c r="M8" s="72">
        <f>IF(RES_hh_fec_in!M8=0,0,1000*11630*RES_hh_fec_in!M8/RES_hh_num_in!M8)</f>
        <v>2567.5249571358127</v>
      </c>
      <c r="N8" s="72">
        <f>IF(RES_hh_fec_in!N8=0,0,1000*11630*RES_hh_fec_in!N8/RES_hh_num_in!N8)</f>
        <v>2813.8155351653095</v>
      </c>
      <c r="O8" s="72">
        <f>IF(RES_hh_fec_in!O8=0,0,1000*11630*RES_hh_fec_in!O8/RES_hh_num_in!O8)</f>
        <v>2917.1444277443575</v>
      </c>
      <c r="P8" s="72">
        <f>IF(RES_hh_fec_in!P8=0,0,1000*11630*RES_hh_fec_in!P8/RES_hh_num_in!P8)</f>
        <v>3057.5967189290936</v>
      </c>
      <c r="Q8" s="72">
        <f>IF(RES_hh_fec_in!Q8=0,0,1000*11630*RES_hh_fec_in!Q8/RES_hh_num_in!Q8)</f>
        <v>3016.2154731270398</v>
      </c>
      <c r="R8" s="72">
        <f>IF(RES_hh_fec_in!R8=0,0,1000*11630*RES_hh_fec_in!R8/RES_hh_num_in!R8)</f>
        <v>2649.7096644070039</v>
      </c>
      <c r="S8" s="72">
        <f>IF(RES_hh_fec_in!S8=0,0,1000*11630*RES_hh_fec_in!S8/RES_hh_num_in!S8)</f>
        <v>2654.3178315148948</v>
      </c>
      <c r="T8" s="72">
        <f>IF(RES_hh_fec_in!T8=0,0,1000*11630*RES_hh_fec_in!T8/RES_hh_num_in!T8)</f>
        <v>2710.5894520307575</v>
      </c>
      <c r="U8" s="72">
        <f>IF(RES_hh_fec_in!U8=0,0,1000*11630*RES_hh_fec_in!U8/RES_hh_num_in!U8)</f>
        <v>2715.5144434133663</v>
      </c>
      <c r="V8" s="72">
        <f>IF(RES_hh_fec_in!V8=0,0,1000*11630*RES_hh_fec_in!V8/RES_hh_num_in!V8)</f>
        <v>2685.7262308871718</v>
      </c>
      <c r="W8" s="72">
        <f>IF(RES_hh_fec_in!W8=0,0,1000*11630*RES_hh_fec_in!W8/RES_hh_num_in!W8)</f>
        <v>2613.5996098201113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2897.1608108639948</v>
      </c>
      <c r="D9" s="72">
        <f>IF(RES_hh_fec_in!D9=0,0,1000*11630*RES_hh_fec_in!D9/RES_hh_num_in!D9)</f>
        <v>2950.9025747432283</v>
      </c>
      <c r="E9" s="72">
        <f>IF(RES_hh_fec_in!E9=0,0,1000*11630*RES_hh_fec_in!E9/RES_hh_num_in!E9)</f>
        <v>3104.777655744791</v>
      </c>
      <c r="F9" s="72">
        <f>IF(RES_hh_fec_in!F9=0,0,1000*11630*RES_hh_fec_in!F9/RES_hh_num_in!F9)</f>
        <v>3315.0815258719667</v>
      </c>
      <c r="G9" s="72">
        <f>IF(RES_hh_fec_in!G9=0,0,1000*11630*RES_hh_fec_in!G9/RES_hh_num_in!G9)</f>
        <v>3376.5391279329347</v>
      </c>
      <c r="H9" s="72">
        <f>IF(RES_hh_fec_in!H9=0,0,1000*11630*RES_hh_fec_in!H9/RES_hh_num_in!H9)</f>
        <v>3346.5596080028699</v>
      </c>
      <c r="I9" s="72">
        <f>IF(RES_hh_fec_in!I9=0,0,1000*11630*RES_hh_fec_in!I9/RES_hh_num_in!I9)</f>
        <v>3442.785549313352</v>
      </c>
      <c r="J9" s="72">
        <f>IF(RES_hh_fec_in!J9=0,0,1000*11630*RES_hh_fec_in!J9/RES_hh_num_in!J9)</f>
        <v>3444.8229378077926</v>
      </c>
      <c r="K9" s="72">
        <f>IF(RES_hh_fec_in!K9=0,0,1000*11630*RES_hh_fec_in!K9/RES_hh_num_in!K9)</f>
        <v>3747.3010134206693</v>
      </c>
      <c r="L9" s="72">
        <f>IF(RES_hh_fec_in!L9=0,0,1000*11630*RES_hh_fec_in!L9/RES_hh_num_in!L9)</f>
        <v>2409.4340764837593</v>
      </c>
      <c r="M9" s="72">
        <f>IF(RES_hh_fec_in!M9=0,0,1000*11630*RES_hh_fec_in!M9/RES_hh_num_in!M9)</f>
        <v>2535.4276490127536</v>
      </c>
      <c r="N9" s="72">
        <f>IF(RES_hh_fec_in!N9=0,0,1000*11630*RES_hh_fec_in!N9/RES_hh_num_in!N9)</f>
        <v>2865.7162763239867</v>
      </c>
      <c r="O9" s="72">
        <f>IF(RES_hh_fec_in!O9=0,0,1000*11630*RES_hh_fec_in!O9/RES_hh_num_in!O9)</f>
        <v>3153.3183859462679</v>
      </c>
      <c r="P9" s="72">
        <f>IF(RES_hh_fec_in!P9=0,0,1000*11630*RES_hh_fec_in!P9/RES_hh_num_in!P9)</f>
        <v>3084.7662042610027</v>
      </c>
      <c r="Q9" s="72">
        <f>IF(RES_hh_fec_in!Q9=0,0,1000*11630*RES_hh_fec_in!Q9/RES_hh_num_in!Q9)</f>
        <v>3018.8609081751165</v>
      </c>
      <c r="R9" s="72">
        <f>IF(RES_hh_fec_in!R9=0,0,1000*11630*RES_hh_fec_in!R9/RES_hh_num_in!R9)</f>
        <v>2973.4165085329705</v>
      </c>
      <c r="S9" s="72">
        <f>IF(RES_hh_fec_in!S9=0,0,1000*11630*RES_hh_fec_in!S9/RES_hh_num_in!S9)</f>
        <v>2880.1675173350905</v>
      </c>
      <c r="T9" s="72">
        <f>IF(RES_hh_fec_in!T9=0,0,1000*11630*RES_hh_fec_in!T9/RES_hh_num_in!T9)</f>
        <v>2758.9875750681881</v>
      </c>
      <c r="U9" s="72">
        <f>IF(RES_hh_fec_in!U9=0,0,1000*11630*RES_hh_fec_in!U9/RES_hh_num_in!U9)</f>
        <v>2701.9337639718783</v>
      </c>
      <c r="V9" s="72">
        <f>IF(RES_hh_fec_in!V9=0,0,1000*11630*RES_hh_fec_in!V9/RES_hh_num_in!V9)</f>
        <v>2738.6289204166883</v>
      </c>
      <c r="W9" s="72">
        <f>IF(RES_hh_fec_in!W9=0,0,1000*11630*RES_hh_fec_in!W9/RES_hh_num_in!W9)</f>
        <v>2686.3083178478305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1439.200562511304</v>
      </c>
      <c r="D11" s="72">
        <f>IF(RES_hh_fec_in!D11=0,0,1000*11630*RES_hh_fec_in!D11/RES_hh_num_in!D11)</f>
        <v>2319.596726869263</v>
      </c>
      <c r="E11" s="72">
        <f>IF(RES_hh_fec_in!E11=0,0,1000*11630*RES_hh_fec_in!E11/RES_hh_num_in!E11)</f>
        <v>2489.3560947031215</v>
      </c>
      <c r="F11" s="72">
        <f>IF(RES_hh_fec_in!F11=0,0,1000*11630*RES_hh_fec_in!F11/RES_hh_num_in!F11)</f>
        <v>2920.1939664356164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2761.4195666824576</v>
      </c>
      <c r="J11" s="72">
        <f>IF(RES_hh_fec_in!J11=0,0,1000*11630*RES_hh_fec_in!J11/RES_hh_num_in!J11)</f>
        <v>2103.6488057148999</v>
      </c>
      <c r="K11" s="72">
        <f>IF(RES_hh_fec_in!K11=0,0,1000*11630*RES_hh_fec_in!K11/RES_hh_num_in!K11)</f>
        <v>2003.72593175578</v>
      </c>
      <c r="L11" s="72">
        <f>IF(RES_hh_fec_in!L11=0,0,1000*11630*RES_hh_fec_in!L11/RES_hh_num_in!L11)</f>
        <v>2655.0993140880832</v>
      </c>
      <c r="M11" s="72">
        <f>IF(RES_hh_fec_in!M11=0,0,1000*11630*RES_hh_fec_in!M11/RES_hh_num_in!M11)</f>
        <v>2352.9793732494686</v>
      </c>
      <c r="N11" s="72">
        <f>IF(RES_hh_fec_in!N11=0,0,1000*11630*RES_hh_fec_in!N11/RES_hh_num_in!N11)</f>
        <v>2802.1091871372478</v>
      </c>
      <c r="O11" s="72">
        <f>IF(RES_hh_fec_in!O11=0,0,1000*11630*RES_hh_fec_in!O11/RES_hh_num_in!O11)</f>
        <v>2641.0309004815931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2521.6464489670266</v>
      </c>
      <c r="S11" s="72">
        <f>IF(RES_hh_fec_in!S11=0,0,1000*11630*RES_hh_fec_in!S11/RES_hh_num_in!S11)</f>
        <v>2436.5988468148676</v>
      </c>
      <c r="T11" s="72">
        <f>IF(RES_hh_fec_in!T11=0,0,1000*11630*RES_hh_fec_in!T11/RES_hh_num_in!T11)</f>
        <v>2911.9116990258844</v>
      </c>
      <c r="U11" s="72">
        <f>IF(RES_hh_fec_in!U11=0,0,1000*11630*RES_hh_fec_in!U11/RES_hh_num_in!U11)</f>
        <v>2390.3892414942502</v>
      </c>
      <c r="V11" s="72">
        <f>IF(RES_hh_fec_in!V11=0,0,1000*11630*RES_hh_fec_in!V11/RES_hh_num_in!V11)</f>
        <v>2486.0907048016488</v>
      </c>
      <c r="W11" s="72">
        <f>IF(RES_hh_fec_in!W11=0,0,1000*11630*RES_hh_fec_in!W11/RES_hh_num_in!W11)</f>
        <v>2453.3018957713725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900.91342658928204</v>
      </c>
      <c r="D12" s="72">
        <f>IF(RES_hh_fec_in!D12=0,0,1000*11630*RES_hh_fec_in!D12/RES_hh_num_in!D12)</f>
        <v>931.41152452426013</v>
      </c>
      <c r="E12" s="72">
        <f>IF(RES_hh_fec_in!E12=0,0,1000*11630*RES_hh_fec_in!E12/RES_hh_num_in!E12)</f>
        <v>1153.4278295379522</v>
      </c>
      <c r="F12" s="72">
        <f>IF(RES_hh_fec_in!F12=0,0,1000*11630*RES_hh_fec_in!F12/RES_hh_num_in!F12)</f>
        <v>1086.621093241552</v>
      </c>
      <c r="G12" s="72">
        <f>IF(RES_hh_fec_in!G12=0,0,1000*11630*RES_hh_fec_in!G12/RES_hh_num_in!G12)</f>
        <v>1044.7935837165969</v>
      </c>
      <c r="H12" s="72">
        <f>IF(RES_hh_fec_in!H12=0,0,1000*11630*RES_hh_fec_in!H12/RES_hh_num_in!H12)</f>
        <v>881.90667221439537</v>
      </c>
      <c r="I12" s="72">
        <f>IF(RES_hh_fec_in!I12=0,0,1000*11630*RES_hh_fec_in!I12/RES_hh_num_in!I12)</f>
        <v>918.59341012062202</v>
      </c>
      <c r="J12" s="72">
        <f>IF(RES_hh_fec_in!J12=0,0,1000*11630*RES_hh_fec_in!J12/RES_hh_num_in!J12)</f>
        <v>808.94664611966334</v>
      </c>
      <c r="K12" s="72">
        <f>IF(RES_hh_fec_in!K12=0,0,1000*11630*RES_hh_fec_in!K12/RES_hh_num_in!K12)</f>
        <v>1017.5754273016937</v>
      </c>
      <c r="L12" s="72">
        <f>IF(RES_hh_fec_in!L12=0,0,1000*11630*RES_hh_fec_in!L12/RES_hh_num_in!L12)</f>
        <v>671.20407559237594</v>
      </c>
      <c r="M12" s="72">
        <f>IF(RES_hh_fec_in!M12=0,0,1000*11630*RES_hh_fec_in!M12/RES_hh_num_in!M12)</f>
        <v>578.22743387177513</v>
      </c>
      <c r="N12" s="72">
        <f>IF(RES_hh_fec_in!N12=0,0,1000*11630*RES_hh_fec_in!N12/RES_hh_num_in!N12)</f>
        <v>618.48059683307645</v>
      </c>
      <c r="O12" s="72">
        <f>IF(RES_hh_fec_in!O12=0,0,1000*11630*RES_hh_fec_in!O12/RES_hh_num_in!O12)</f>
        <v>688.32756598792196</v>
      </c>
      <c r="P12" s="72">
        <f>IF(RES_hh_fec_in!P12=0,0,1000*11630*RES_hh_fec_in!P12/RES_hh_num_in!P12)</f>
        <v>679.16801073554939</v>
      </c>
      <c r="Q12" s="72">
        <f>IF(RES_hh_fec_in!Q12=0,0,1000*11630*RES_hh_fec_in!Q12/RES_hh_num_in!Q12)</f>
        <v>611.53440484892099</v>
      </c>
      <c r="R12" s="72">
        <f>IF(RES_hh_fec_in!R12=0,0,1000*11630*RES_hh_fec_in!R12/RES_hh_num_in!R12)</f>
        <v>576.73001539024597</v>
      </c>
      <c r="S12" s="72">
        <f>IF(RES_hh_fec_in!S12=0,0,1000*11630*RES_hh_fec_in!S12/RES_hh_num_in!S12)</f>
        <v>563.65931374724255</v>
      </c>
      <c r="T12" s="72">
        <f>IF(RES_hh_fec_in!T12=0,0,1000*11630*RES_hh_fec_in!T12/RES_hh_num_in!T12)</f>
        <v>555.91301307947072</v>
      </c>
      <c r="U12" s="72">
        <f>IF(RES_hh_fec_in!U12=0,0,1000*11630*RES_hh_fec_in!U12/RES_hh_num_in!U12)</f>
        <v>552.89673658871891</v>
      </c>
      <c r="V12" s="72">
        <f>IF(RES_hh_fec_in!V12=0,0,1000*11630*RES_hh_fec_in!V12/RES_hh_num_in!V12)</f>
        <v>553.07524590648825</v>
      </c>
      <c r="W12" s="72">
        <f>IF(RES_hh_fec_in!W12=0,0,1000*11630*RES_hh_fec_in!W12/RES_hh_num_in!W12)</f>
        <v>549.73385346755492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2075.886482194524</v>
      </c>
      <c r="D13" s="74">
        <f>IF(RES_hh_fec_in!D13=0,0,1000*11630*RES_hh_fec_in!D13/RES_hh_num_in!D13)</f>
        <v>2448.5370947594774</v>
      </c>
      <c r="E13" s="74">
        <f>IF(RES_hh_fec_in!E13=0,0,1000*11630*RES_hh_fec_in!E13/RES_hh_num_in!E13)</f>
        <v>2683.2244004912532</v>
      </c>
      <c r="F13" s="74">
        <f>IF(RES_hh_fec_in!F13=0,0,1000*11630*RES_hh_fec_in!F13/RES_hh_num_in!F13)</f>
        <v>2824.5066594719174</v>
      </c>
      <c r="G13" s="74">
        <f>IF(RES_hh_fec_in!G13=0,0,1000*11630*RES_hh_fec_in!G13/RES_hh_num_in!G13)</f>
        <v>2913.1566106812729</v>
      </c>
      <c r="H13" s="74">
        <f>IF(RES_hh_fec_in!H13=0,0,1000*11630*RES_hh_fec_in!H13/RES_hh_num_in!H13)</f>
        <v>2707.5151252990563</v>
      </c>
      <c r="I13" s="74">
        <f>IF(RES_hh_fec_in!I13=0,0,1000*11630*RES_hh_fec_in!I13/RES_hh_num_in!I13)</f>
        <v>3097.7155725579332</v>
      </c>
      <c r="J13" s="74">
        <f>IF(RES_hh_fec_in!J13=0,0,1000*11630*RES_hh_fec_in!J13/RES_hh_num_in!J13)</f>
        <v>2882.269010908723</v>
      </c>
      <c r="K13" s="74">
        <f>IF(RES_hh_fec_in!K13=0,0,1000*11630*RES_hh_fec_in!K13/RES_hh_num_in!K13)</f>
        <v>3253.331764818121</v>
      </c>
      <c r="L13" s="74">
        <f>IF(RES_hh_fec_in!L13=0,0,1000*11630*RES_hh_fec_in!L13/RES_hh_num_in!L13)</f>
        <v>2326.3038482358465</v>
      </c>
      <c r="M13" s="74">
        <f>IF(RES_hh_fec_in!M13=0,0,1000*11630*RES_hh_fec_in!M13/RES_hh_num_in!M13)</f>
        <v>2592.9512290143912</v>
      </c>
      <c r="N13" s="74">
        <f>IF(RES_hh_fec_in!N13=0,0,1000*11630*RES_hh_fec_in!N13/RES_hh_num_in!N13)</f>
        <v>0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2919.0403961914967</v>
      </c>
      <c r="S13" s="74">
        <f>IF(RES_hh_fec_in!S13=0,0,1000*11630*RES_hh_fec_in!S13/RES_hh_num_in!S13)</f>
        <v>2508.2414218734802</v>
      </c>
      <c r="T13" s="74">
        <f>IF(RES_hh_fec_in!T13=0,0,1000*11630*RES_hh_fec_in!T13/RES_hh_num_in!T13)</f>
        <v>2608.4487832851651</v>
      </c>
      <c r="U13" s="74">
        <f>IF(RES_hh_fec_in!U13=0,0,1000*11630*RES_hh_fec_in!U13/RES_hh_num_in!U13)</f>
        <v>2493.2548536887957</v>
      </c>
      <c r="V13" s="74">
        <f>IF(RES_hh_fec_in!V13=0,0,1000*11630*RES_hh_fec_in!V13/RES_hh_num_in!V13)</f>
        <v>2489.4082674532556</v>
      </c>
      <c r="W13" s="74">
        <f>IF(RES_hh_fec_in!W13=0,0,1000*11630*RES_hh_fec_in!W13/RES_hh_num_in!W13)</f>
        <v>2533.6734180029521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20.74578910887999</v>
      </c>
      <c r="D14" s="76">
        <f>IF(RES_hh_fec_in!D14=0,0,1000*11630*RES_hh_fec_in!D14/RES_hh_num_in!D14)</f>
        <v>23.763266747241346</v>
      </c>
      <c r="E14" s="76">
        <f>IF(RES_hh_fec_in!E14=0,0,1000*11630*RES_hh_fec_in!E14/RES_hh_num_in!E14)</f>
        <v>23.67598429032746</v>
      </c>
      <c r="F14" s="76">
        <f>IF(RES_hh_fec_in!F14=0,0,1000*11630*RES_hh_fec_in!F14/RES_hh_num_in!F14)</f>
        <v>21.719611140181232</v>
      </c>
      <c r="G14" s="76">
        <f>IF(RES_hh_fec_in!G14=0,0,1000*11630*RES_hh_fec_in!G14/RES_hh_num_in!G14)</f>
        <v>20.042337713933804</v>
      </c>
      <c r="H14" s="76">
        <f>IF(RES_hh_fec_in!H14=0,0,1000*11630*RES_hh_fec_in!H14/RES_hh_num_in!H14)</f>
        <v>19.337209035143154</v>
      </c>
      <c r="I14" s="76">
        <f>IF(RES_hh_fec_in!I14=0,0,1000*11630*RES_hh_fec_in!I14/RES_hh_num_in!I14)</f>
        <v>23.28337906762146</v>
      </c>
      <c r="J14" s="76">
        <f>IF(RES_hh_fec_in!J14=0,0,1000*11630*RES_hh_fec_in!J14/RES_hh_num_in!J14)</f>
        <v>27.451527775015759</v>
      </c>
      <c r="K14" s="76">
        <f>IF(RES_hh_fec_in!K14=0,0,1000*11630*RES_hh_fec_in!K14/RES_hh_num_in!K14)</f>
        <v>33.570861598018354</v>
      </c>
      <c r="L14" s="76">
        <f>IF(RES_hh_fec_in!L14=0,0,1000*11630*RES_hh_fec_in!L14/RES_hh_num_in!L14)</f>
        <v>20.304206289530477</v>
      </c>
      <c r="M14" s="76">
        <f>IF(RES_hh_fec_in!M14=0,0,1000*11630*RES_hh_fec_in!M14/RES_hh_num_in!M14)</f>
        <v>13.727045196586316</v>
      </c>
      <c r="N14" s="76">
        <f>IF(RES_hh_fec_in!N14=0,0,1000*11630*RES_hh_fec_in!N14/RES_hh_num_in!N14)</f>
        <v>14.43825601078872</v>
      </c>
      <c r="O14" s="76">
        <f>IF(RES_hh_fec_in!O14=0,0,1000*11630*RES_hh_fec_in!O14/RES_hh_num_in!O14)</f>
        <v>15.234212540046796</v>
      </c>
      <c r="P14" s="76">
        <f>IF(RES_hh_fec_in!P14=0,0,1000*11630*RES_hh_fec_in!P14/RES_hh_num_in!P14)</f>
        <v>16.510351327348399</v>
      </c>
      <c r="Q14" s="76">
        <f>IF(RES_hh_fec_in!Q14=0,0,1000*11630*RES_hh_fec_in!Q14/RES_hh_num_in!Q14)</f>
        <v>15.964812923185123</v>
      </c>
      <c r="R14" s="76">
        <f>IF(RES_hh_fec_in!R14=0,0,1000*11630*RES_hh_fec_in!R14/RES_hh_num_in!R14)</f>
        <v>15.22199774627363</v>
      </c>
      <c r="S14" s="76">
        <f>IF(RES_hh_fec_in!S14=0,0,1000*11630*RES_hh_fec_in!S14/RES_hh_num_in!S14)</f>
        <v>15.647333769060467</v>
      </c>
      <c r="T14" s="76">
        <f>IF(RES_hh_fec_in!T14=0,0,1000*11630*RES_hh_fec_in!T14/RES_hh_num_in!T14)</f>
        <v>16.484946061987291</v>
      </c>
      <c r="U14" s="76">
        <f>IF(RES_hh_fec_in!U14=0,0,1000*11630*RES_hh_fec_in!U14/RES_hh_num_in!U14)</f>
        <v>15.783188204604533</v>
      </c>
      <c r="V14" s="76">
        <f>IF(RES_hh_fec_in!V14=0,0,1000*11630*RES_hh_fec_in!V14/RES_hh_num_in!V14)</f>
        <v>16.880296941242754</v>
      </c>
      <c r="W14" s="76">
        <f>IF(RES_hh_fec_in!W14=0,0,1000*11630*RES_hh_fec_in!W14/RES_hh_num_in!W14)</f>
        <v>15.30591757250679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45.978803753334887</v>
      </c>
      <c r="D15" s="69">
        <f t="shared" si="0"/>
        <v>47.288198463067445</v>
      </c>
      <c r="E15" s="69">
        <f t="shared" si="0"/>
        <v>119.46444566323385</v>
      </c>
      <c r="F15" s="69">
        <f t="shared" si="0"/>
        <v>87.388543443837179</v>
      </c>
      <c r="G15" s="69">
        <f t="shared" si="0"/>
        <v>101.7420831125017</v>
      </c>
      <c r="H15" s="69">
        <f t="shared" si="0"/>
        <v>100.52208103797697</v>
      </c>
      <c r="I15" s="69">
        <f t="shared" si="0"/>
        <v>58.083891755937223</v>
      </c>
      <c r="J15" s="69">
        <f t="shared" si="0"/>
        <v>48.074738340836717</v>
      </c>
      <c r="K15" s="69">
        <f t="shared" si="0"/>
        <v>77.980407515462261</v>
      </c>
      <c r="L15" s="69">
        <f t="shared" si="0"/>
        <v>164.33487830514056</v>
      </c>
      <c r="M15" s="69">
        <f t="shared" si="0"/>
        <v>132.36307768635308</v>
      </c>
      <c r="N15" s="69">
        <f t="shared" si="0"/>
        <v>148.4409569066822</v>
      </c>
      <c r="O15" s="69">
        <f t="shared" si="0"/>
        <v>172.69355170654825</v>
      </c>
      <c r="P15" s="69">
        <f t="shared" si="0"/>
        <v>100.40068134766919</v>
      </c>
      <c r="Q15" s="69">
        <f t="shared" si="0"/>
        <v>90.225365782092794</v>
      </c>
      <c r="R15" s="69">
        <f t="shared" si="0"/>
        <v>59.965343243626648</v>
      </c>
      <c r="S15" s="69">
        <f t="shared" si="0"/>
        <v>49.807796168512979</v>
      </c>
      <c r="T15" s="69">
        <f t="shared" si="0"/>
        <v>43.958217607839082</v>
      </c>
      <c r="U15" s="69">
        <f t="shared" si="0"/>
        <v>38.704348187586923</v>
      </c>
      <c r="V15" s="69">
        <f t="shared" si="0"/>
        <v>22.675358400741413</v>
      </c>
      <c r="W15" s="69">
        <f t="shared" si="0"/>
        <v>37.399815595930086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45.978803753334887</v>
      </c>
      <c r="D16" s="72">
        <f>IF(RES_hh_fec_in!D16=0,0,1000*11630*RES_hh_fec_in!D16/RES_hh_num_in!D$3)</f>
        <v>47.288198463067445</v>
      </c>
      <c r="E16" s="72">
        <f>IF(RES_hh_fec_in!E16=0,0,1000*11630*RES_hh_fec_in!E16/RES_hh_num_in!E$3)</f>
        <v>119.46444566323385</v>
      </c>
      <c r="F16" s="72">
        <f>IF(RES_hh_fec_in!F16=0,0,1000*11630*RES_hh_fec_in!F16/RES_hh_num_in!F$3)</f>
        <v>87.388543443837179</v>
      </c>
      <c r="G16" s="72">
        <f>IF(RES_hh_fec_in!G16=0,0,1000*11630*RES_hh_fec_in!G16/RES_hh_num_in!G$3)</f>
        <v>101.7420831125017</v>
      </c>
      <c r="H16" s="72">
        <f>IF(RES_hh_fec_in!H16=0,0,1000*11630*RES_hh_fec_in!H16/RES_hh_num_in!H$3)</f>
        <v>100.52208103797697</v>
      </c>
      <c r="I16" s="72">
        <f>IF(RES_hh_fec_in!I16=0,0,1000*11630*RES_hh_fec_in!I16/RES_hh_num_in!I$3)</f>
        <v>58.083891755937223</v>
      </c>
      <c r="J16" s="72">
        <f>IF(RES_hh_fec_in!J16=0,0,1000*11630*RES_hh_fec_in!J16/RES_hh_num_in!J$3)</f>
        <v>48.074738340836717</v>
      </c>
      <c r="K16" s="72">
        <f>IF(RES_hh_fec_in!K16=0,0,1000*11630*RES_hh_fec_in!K16/RES_hh_num_in!K$3)</f>
        <v>77.980407515462261</v>
      </c>
      <c r="L16" s="72">
        <f>IF(RES_hh_fec_in!L16=0,0,1000*11630*RES_hh_fec_in!L16/RES_hh_num_in!L$3)</f>
        <v>164.33487830514056</v>
      </c>
      <c r="M16" s="72">
        <f>IF(RES_hh_fec_in!M16=0,0,1000*11630*RES_hh_fec_in!M16/RES_hh_num_in!M$3)</f>
        <v>132.36307768635308</v>
      </c>
      <c r="N16" s="72">
        <f>IF(RES_hh_fec_in!N16=0,0,1000*11630*RES_hh_fec_in!N16/RES_hh_num_in!N$3)</f>
        <v>148.4409569066822</v>
      </c>
      <c r="O16" s="72">
        <f>IF(RES_hh_fec_in!O16=0,0,1000*11630*RES_hh_fec_in!O16/RES_hh_num_in!O$3)</f>
        <v>172.69355170654825</v>
      </c>
      <c r="P16" s="72">
        <f>IF(RES_hh_fec_in!P16=0,0,1000*11630*RES_hh_fec_in!P16/RES_hh_num_in!P$3)</f>
        <v>100.40068134766919</v>
      </c>
      <c r="Q16" s="72">
        <f>IF(RES_hh_fec_in!Q16=0,0,1000*11630*RES_hh_fec_in!Q16/RES_hh_num_in!Q$3)</f>
        <v>90.225365782092794</v>
      </c>
      <c r="R16" s="72">
        <f>IF(RES_hh_fec_in!R16=0,0,1000*11630*RES_hh_fec_in!R16/RES_hh_num_in!R$3)</f>
        <v>59.965343243626648</v>
      </c>
      <c r="S16" s="72">
        <f>IF(RES_hh_fec_in!S16=0,0,1000*11630*RES_hh_fec_in!S16/RES_hh_num_in!S$3)</f>
        <v>49.807796168512979</v>
      </c>
      <c r="T16" s="72">
        <f>IF(RES_hh_fec_in!T16=0,0,1000*11630*RES_hh_fec_in!T16/RES_hh_num_in!T$3)</f>
        <v>43.958217607839082</v>
      </c>
      <c r="U16" s="72">
        <f>IF(RES_hh_fec_in!U16=0,0,1000*11630*RES_hh_fec_in!U16/RES_hh_num_in!U$3)</f>
        <v>38.704348187586923</v>
      </c>
      <c r="V16" s="72">
        <f>IF(RES_hh_fec_in!V16=0,0,1000*11630*RES_hh_fec_in!V16/RES_hh_num_in!V$3)</f>
        <v>22.675358400741413</v>
      </c>
      <c r="W16" s="72">
        <f>IF(RES_hh_fec_in!W16=0,0,1000*11630*RES_hh_fec_in!W16/RES_hh_num_in!W$3)</f>
        <v>37.399815595930086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1406.9756477982235</v>
      </c>
      <c r="D17" s="69">
        <f>IF(RES_hh_fec_in!D17=0,0,1000*11630*RES_hh_fec_in!D17/RES_hh_num_in!D17)</f>
        <v>1402.0821492477955</v>
      </c>
      <c r="E17" s="69">
        <f>IF(RES_hh_fec_in!E17=0,0,1000*11630*RES_hh_fec_in!E17/RES_hh_num_in!E17)</f>
        <v>1407.0022176567018</v>
      </c>
      <c r="F17" s="69">
        <f>IF(RES_hh_fec_in!F17=0,0,1000*11630*RES_hh_fec_in!F17/RES_hh_num_in!F17)</f>
        <v>1382.9057503751469</v>
      </c>
      <c r="G17" s="69">
        <f>IF(RES_hh_fec_in!G17=0,0,1000*11630*RES_hh_fec_in!G17/RES_hh_num_in!G17)</f>
        <v>1358.8709042773812</v>
      </c>
      <c r="H17" s="69">
        <f>IF(RES_hh_fec_in!H17=0,0,1000*11630*RES_hh_fec_in!H17/RES_hh_num_in!H17)</f>
        <v>1358.425215227966</v>
      </c>
      <c r="I17" s="69">
        <f>IF(RES_hh_fec_in!I17=0,0,1000*11630*RES_hh_fec_in!I17/RES_hh_num_in!I17)</f>
        <v>1370.9025033492019</v>
      </c>
      <c r="J17" s="69">
        <f>IF(RES_hh_fec_in!J17=0,0,1000*11630*RES_hh_fec_in!J17/RES_hh_num_in!J17)</f>
        <v>1343.6323787882302</v>
      </c>
      <c r="K17" s="69">
        <f>IF(RES_hh_fec_in!K17=0,0,1000*11630*RES_hh_fec_in!K17/RES_hh_num_in!K17)</f>
        <v>1328.8885096482659</v>
      </c>
      <c r="L17" s="69">
        <f>IF(RES_hh_fec_in!L17=0,0,1000*11630*RES_hh_fec_in!L17/RES_hh_num_in!L17)</f>
        <v>1394.7360951707194</v>
      </c>
      <c r="M17" s="69">
        <f>IF(RES_hh_fec_in!M17=0,0,1000*11630*RES_hh_fec_in!M17/RES_hh_num_in!M17)</f>
        <v>1157.9285997419749</v>
      </c>
      <c r="N17" s="69">
        <f>IF(RES_hh_fec_in!N17=0,0,1000*11630*RES_hh_fec_in!N17/RES_hh_num_in!N17)</f>
        <v>1094.3674520849634</v>
      </c>
      <c r="O17" s="69">
        <f>IF(RES_hh_fec_in!O17=0,0,1000*11630*RES_hh_fec_in!O17/RES_hh_num_in!O17)</f>
        <v>1085.546534291165</v>
      </c>
      <c r="P17" s="69">
        <f>IF(RES_hh_fec_in!P17=0,0,1000*11630*RES_hh_fec_in!P17/RES_hh_num_in!P17)</f>
        <v>963.45553523640763</v>
      </c>
      <c r="Q17" s="69">
        <f>IF(RES_hh_fec_in!Q17=0,0,1000*11630*RES_hh_fec_in!Q17/RES_hh_num_in!Q17)</f>
        <v>911.45568367612702</v>
      </c>
      <c r="R17" s="69">
        <f>IF(RES_hh_fec_in!R17=0,0,1000*11630*RES_hh_fec_in!R17/RES_hh_num_in!R17)</f>
        <v>915.58132356232124</v>
      </c>
      <c r="S17" s="69">
        <f>IF(RES_hh_fec_in!S17=0,0,1000*11630*RES_hh_fec_in!S17/RES_hh_num_in!S17)</f>
        <v>935.31717025205023</v>
      </c>
      <c r="T17" s="69">
        <f>IF(RES_hh_fec_in!T17=0,0,1000*11630*RES_hh_fec_in!T17/RES_hh_num_in!T17)</f>
        <v>918.19869972431331</v>
      </c>
      <c r="U17" s="69">
        <f>IF(RES_hh_fec_in!U17=0,0,1000*11630*RES_hh_fec_in!U17/RES_hh_num_in!U17)</f>
        <v>918.69796457212522</v>
      </c>
      <c r="V17" s="69">
        <f>IF(RES_hh_fec_in!V17=0,0,1000*11630*RES_hh_fec_in!V17/RES_hh_num_in!V17)</f>
        <v>988.4865300228937</v>
      </c>
      <c r="W17" s="69">
        <f>IF(RES_hh_fec_in!W17=0,0,1000*11630*RES_hh_fec_in!W17/RES_hh_num_in!W17)</f>
        <v>928.08229523493549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1431.6330573932757</v>
      </c>
      <c r="D19" s="72">
        <f>IF(RES_hh_fec_in!D19=0,0,1000*11630*RES_hh_fec_in!D19/RES_hh_num_in!D19)</f>
        <v>1411.0978937663028</v>
      </c>
      <c r="E19" s="72">
        <f>IF(RES_hh_fec_in!E19=0,0,1000*11630*RES_hh_fec_in!E19/RES_hh_num_in!E19)</f>
        <v>1415.8242104605795</v>
      </c>
      <c r="F19" s="72">
        <f>IF(RES_hh_fec_in!F19=0,0,1000*11630*RES_hh_fec_in!F19/RES_hh_num_in!F19)</f>
        <v>1416.9304425186303</v>
      </c>
      <c r="G19" s="72">
        <f>IF(RES_hh_fec_in!G19=0,0,1000*11630*RES_hh_fec_in!G19/RES_hh_num_in!G19)</f>
        <v>1393.8111529724954</v>
      </c>
      <c r="H19" s="72">
        <f>IF(RES_hh_fec_in!H19=0,0,1000*11630*RES_hh_fec_in!H19/RES_hh_num_in!H19)</f>
        <v>1388.1024936145557</v>
      </c>
      <c r="I19" s="72">
        <f>IF(RES_hh_fec_in!I19=0,0,1000*11630*RES_hh_fec_in!I19/RES_hh_num_in!I19)</f>
        <v>1420.7588303347093</v>
      </c>
      <c r="J19" s="72">
        <f>IF(RES_hh_fec_in!J19=0,0,1000*11630*RES_hh_fec_in!J19/RES_hh_num_in!J19)</f>
        <v>1391.6230173404533</v>
      </c>
      <c r="K19" s="72">
        <f>IF(RES_hh_fec_in!K19=0,0,1000*11630*RES_hh_fec_in!K19/RES_hh_num_in!K19)</f>
        <v>1407.9357066242335</v>
      </c>
      <c r="L19" s="72">
        <f>IF(RES_hh_fec_in!L19=0,0,1000*11630*RES_hh_fec_in!L19/RES_hh_num_in!L19)</f>
        <v>1388.7161467122307</v>
      </c>
      <c r="M19" s="72">
        <f>IF(RES_hh_fec_in!M19=0,0,1000*11630*RES_hh_fec_in!M19/RES_hh_num_in!M19)</f>
        <v>1229.0407270553917</v>
      </c>
      <c r="N19" s="72">
        <f>IF(RES_hh_fec_in!N19=0,0,1000*11630*RES_hh_fec_in!N19/RES_hh_num_in!N19)</f>
        <v>1169.2473516706534</v>
      </c>
      <c r="O19" s="72">
        <f>IF(RES_hh_fec_in!O19=0,0,1000*11630*RES_hh_fec_in!O19/RES_hh_num_in!O19)</f>
        <v>1153.7722094706739</v>
      </c>
      <c r="P19" s="72">
        <f>IF(RES_hh_fec_in!P19=0,0,1000*11630*RES_hh_fec_in!P19/RES_hh_num_in!P19)</f>
        <v>1028.4580866121214</v>
      </c>
      <c r="Q19" s="72">
        <f>IF(RES_hh_fec_in!Q19=0,0,1000*11630*RES_hh_fec_in!Q19/RES_hh_num_in!Q19)</f>
        <v>962.65340928831415</v>
      </c>
      <c r="R19" s="72">
        <f>IF(RES_hh_fec_in!R19=0,0,1000*11630*RES_hh_fec_in!R19/RES_hh_num_in!R19)</f>
        <v>968.71917504704857</v>
      </c>
      <c r="S19" s="72">
        <f>IF(RES_hh_fec_in!S19=0,0,1000*11630*RES_hh_fec_in!S19/RES_hh_num_in!S19)</f>
        <v>956.16791406424613</v>
      </c>
      <c r="T19" s="72">
        <f>IF(RES_hh_fec_in!T19=0,0,1000*11630*RES_hh_fec_in!T19/RES_hh_num_in!T19)</f>
        <v>944.61947133001411</v>
      </c>
      <c r="U19" s="72">
        <f>IF(RES_hh_fec_in!U19=0,0,1000*11630*RES_hh_fec_in!U19/RES_hh_num_in!U19)</f>
        <v>934.31009871532262</v>
      </c>
      <c r="V19" s="72">
        <f>IF(RES_hh_fec_in!V19=0,0,1000*11630*RES_hh_fec_in!V19/RES_hh_num_in!V19)</f>
        <v>1030.4096529195776</v>
      </c>
      <c r="W19" s="72">
        <f>IF(RES_hh_fec_in!W19=0,0,1000*11630*RES_hh_fec_in!W19/RES_hh_num_in!W19)</f>
        <v>985.82911708230893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1784.7400523219285</v>
      </c>
      <c r="E20" s="72">
        <f>IF(RES_hh_fec_in!E20=0,0,1000*11630*RES_hh_fec_in!E20/RES_hh_num_in!E20)</f>
        <v>1437.3306412726438</v>
      </c>
      <c r="F20" s="72">
        <f>IF(RES_hh_fec_in!F20=0,0,1000*11630*RES_hh_fec_in!F20/RES_hh_num_in!F20)</f>
        <v>1386.9136322339918</v>
      </c>
      <c r="G20" s="72">
        <f>IF(RES_hh_fec_in!G20=0,0,1000*11630*RES_hh_fec_in!G20/RES_hh_num_in!G20)</f>
        <v>1478.4347181669414</v>
      </c>
      <c r="H20" s="72">
        <f>IF(RES_hh_fec_in!H20=0,0,1000*11630*RES_hh_fec_in!H20/RES_hh_num_in!H20)</f>
        <v>1429.0928463726168</v>
      </c>
      <c r="I20" s="72">
        <f>IF(RES_hh_fec_in!I20=0,0,1000*11630*RES_hh_fec_in!I20/RES_hh_num_in!I20)</f>
        <v>1517.6323249903571</v>
      </c>
      <c r="J20" s="72">
        <f>IF(RES_hh_fec_in!J20=0,0,1000*11630*RES_hh_fec_in!J20/RES_hh_num_in!J20)</f>
        <v>1556.2695881546033</v>
      </c>
      <c r="K20" s="72">
        <f>IF(RES_hh_fec_in!K20=0,0,1000*11630*RES_hh_fec_in!K20/RES_hh_num_in!K20)</f>
        <v>1373.3132299290282</v>
      </c>
      <c r="L20" s="72">
        <f>IF(RES_hh_fec_in!L20=0,0,1000*11630*RES_hh_fec_in!L20/RES_hh_num_in!L20)</f>
        <v>1664.6588447508593</v>
      </c>
      <c r="M20" s="72">
        <f>IF(RES_hh_fec_in!M20=0,0,1000*11630*RES_hh_fec_in!M20/RES_hh_num_in!M20)</f>
        <v>1437.2884677175512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938.81836185720772</v>
      </c>
      <c r="U20" s="72">
        <f>IF(RES_hh_fec_in!U20=0,0,1000*11630*RES_hh_fec_in!U20/RES_hh_num_in!U20)</f>
        <v>960.29702135837931</v>
      </c>
      <c r="V20" s="72">
        <f>IF(RES_hh_fec_in!V20=0,0,1000*11630*RES_hh_fec_in!V20/RES_hh_num_in!V20)</f>
        <v>1081.1696498203823</v>
      </c>
      <c r="W20" s="72">
        <f>IF(RES_hh_fec_in!W20=0,0,1000*11630*RES_hh_fec_in!W20/RES_hh_num_in!W20)</f>
        <v>1012.1334289598619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1427.9627001425358</v>
      </c>
      <c r="D21" s="72">
        <f>IF(RES_hh_fec_in!D21=0,0,1000*11630*RES_hh_fec_in!D21/RES_hh_num_in!D21)</f>
        <v>1476.3649209889079</v>
      </c>
      <c r="E21" s="72">
        <f>IF(RES_hh_fec_in!E21=0,0,1000*11630*RES_hh_fec_in!E21/RES_hh_num_in!E21)</f>
        <v>1362.6070014801328</v>
      </c>
      <c r="F21" s="72">
        <f>IF(RES_hh_fec_in!F21=0,0,1000*11630*RES_hh_fec_in!F21/RES_hh_num_in!F21)</f>
        <v>1381.7809785934217</v>
      </c>
      <c r="G21" s="72">
        <f>IF(RES_hh_fec_in!G21=0,0,1000*11630*RES_hh_fec_in!G21/RES_hh_num_in!G21)</f>
        <v>1391.1289585242937</v>
      </c>
      <c r="H21" s="72">
        <f>IF(RES_hh_fec_in!H21=0,0,1000*11630*RES_hh_fec_in!H21/RES_hh_num_in!H21)</f>
        <v>1345.7963827773724</v>
      </c>
      <c r="I21" s="72">
        <f>IF(RES_hh_fec_in!I21=0,0,1000*11630*RES_hh_fec_in!I21/RES_hh_num_in!I21)</f>
        <v>1352.5998307063605</v>
      </c>
      <c r="J21" s="72">
        <f>IF(RES_hh_fec_in!J21=0,0,1000*11630*RES_hh_fec_in!J21/RES_hh_num_in!J21)</f>
        <v>1298.8536033823268</v>
      </c>
      <c r="K21" s="72">
        <f>IF(RES_hh_fec_in!K21=0,0,1000*11630*RES_hh_fec_in!K21/RES_hh_num_in!K21)</f>
        <v>1259.4055914290941</v>
      </c>
      <c r="L21" s="72">
        <f>IF(RES_hh_fec_in!L21=0,0,1000*11630*RES_hh_fec_in!L21/RES_hh_num_in!L21)</f>
        <v>1434.4159687336969</v>
      </c>
      <c r="M21" s="72">
        <f>IF(RES_hh_fec_in!M21=0,0,1000*11630*RES_hh_fec_in!M21/RES_hh_num_in!M21)</f>
        <v>1175.1545017447434</v>
      </c>
      <c r="N21" s="72">
        <f>IF(RES_hh_fec_in!N21=0,0,1000*11630*RES_hh_fec_in!N21/RES_hh_num_in!N21)</f>
        <v>1051.241890844776</v>
      </c>
      <c r="O21" s="72">
        <f>IF(RES_hh_fec_in!O21=0,0,1000*11630*RES_hh_fec_in!O21/RES_hh_num_in!O21)</f>
        <v>1015.0321309188862</v>
      </c>
      <c r="P21" s="72">
        <f>IF(RES_hh_fec_in!P21=0,0,1000*11630*RES_hh_fec_in!P21/RES_hh_num_in!P21)</f>
        <v>894.22237506478598</v>
      </c>
      <c r="Q21" s="72">
        <f>IF(RES_hh_fec_in!Q21=0,0,1000*11630*RES_hh_fec_in!Q21/RES_hh_num_in!Q21)</f>
        <v>929.64504859161457</v>
      </c>
      <c r="R21" s="72">
        <f>IF(RES_hh_fec_in!R21=0,0,1000*11630*RES_hh_fec_in!R21/RES_hh_num_in!R21)</f>
        <v>901.98826797020513</v>
      </c>
      <c r="S21" s="72">
        <f>IF(RES_hh_fec_in!S21=0,0,1000*11630*RES_hh_fec_in!S21/RES_hh_num_in!S21)</f>
        <v>914.20047646660555</v>
      </c>
      <c r="T21" s="72">
        <f>IF(RES_hh_fec_in!T21=0,0,1000*11630*RES_hh_fec_in!T21/RES_hh_num_in!T21)</f>
        <v>925.53489687610795</v>
      </c>
      <c r="U21" s="72">
        <f>IF(RES_hh_fec_in!U21=0,0,1000*11630*RES_hh_fec_in!U21/RES_hh_num_in!U21)</f>
        <v>931.80409653837012</v>
      </c>
      <c r="V21" s="72">
        <f>IF(RES_hh_fec_in!V21=0,0,1000*11630*RES_hh_fec_in!V21/RES_hh_num_in!V21)</f>
        <v>967.97482532469314</v>
      </c>
      <c r="W21" s="72">
        <f>IF(RES_hh_fec_in!W21=0,0,1000*11630*RES_hh_fec_in!W21/RES_hh_num_in!W21)</f>
        <v>944.85270304443088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1404.8127534189834</v>
      </c>
      <c r="D22" s="72">
        <f>IF(RES_hh_fec_in!D22=0,0,1000*11630*RES_hh_fec_in!D22/RES_hh_num_in!D22)</f>
        <v>1382.2463602262876</v>
      </c>
      <c r="E22" s="72">
        <f>IF(RES_hh_fec_in!E22=0,0,1000*11630*RES_hh_fec_in!E22/RES_hh_num_in!E22)</f>
        <v>1268.9890349503305</v>
      </c>
      <c r="F22" s="72">
        <f>IF(RES_hh_fec_in!F22=0,0,1000*11630*RES_hh_fec_in!F22/RES_hh_num_in!F22)</f>
        <v>1266.4207964278651</v>
      </c>
      <c r="G22" s="72">
        <f>IF(RES_hh_fec_in!G22=0,0,1000*11630*RES_hh_fec_in!G22/RES_hh_num_in!G22)</f>
        <v>1247.8705444756629</v>
      </c>
      <c r="H22" s="72">
        <f>IF(RES_hh_fec_in!H22=0,0,1000*11630*RES_hh_fec_in!H22/RES_hh_num_in!H22)</f>
        <v>1253.0128958324678</v>
      </c>
      <c r="I22" s="72">
        <f>IF(RES_hh_fec_in!I22=0,0,1000*11630*RES_hh_fec_in!I22/RES_hh_num_in!I22)</f>
        <v>1248.5009201828304</v>
      </c>
      <c r="J22" s="72">
        <f>IF(RES_hh_fec_in!J22=0,0,1000*11630*RES_hh_fec_in!J22/RES_hh_num_in!J22)</f>
        <v>1241.9075712178019</v>
      </c>
      <c r="K22" s="72">
        <f>IF(RES_hh_fec_in!K22=0,0,1000*11630*RES_hh_fec_in!K22/RES_hh_num_in!K22)</f>
        <v>1184.7416873791403</v>
      </c>
      <c r="L22" s="72">
        <f>IF(RES_hh_fec_in!L22=0,0,1000*11630*RES_hh_fec_in!L22/RES_hh_num_in!L22)</f>
        <v>1038.1515889725047</v>
      </c>
      <c r="M22" s="72">
        <f>IF(RES_hh_fec_in!M22=0,0,1000*11630*RES_hh_fec_in!M22/RES_hh_num_in!M22)</f>
        <v>1014.2965509242177</v>
      </c>
      <c r="N22" s="72">
        <f>IF(RES_hh_fec_in!N22=0,0,1000*11630*RES_hh_fec_in!N22/RES_hh_num_in!N22)</f>
        <v>1014.8856983446062</v>
      </c>
      <c r="O22" s="72">
        <f>IF(RES_hh_fec_in!O22=0,0,1000*11630*RES_hh_fec_in!O22/RES_hh_num_in!O22)</f>
        <v>994.63816407027161</v>
      </c>
      <c r="P22" s="72">
        <f>IF(RES_hh_fec_in!P22=0,0,1000*11630*RES_hh_fec_in!P22/RES_hh_num_in!P22)</f>
        <v>882.48477373219373</v>
      </c>
      <c r="Q22" s="72">
        <f>IF(RES_hh_fec_in!Q22=0,0,1000*11630*RES_hh_fec_in!Q22/RES_hh_num_in!Q22)</f>
        <v>868.02951101664212</v>
      </c>
      <c r="R22" s="72">
        <f>IF(RES_hh_fec_in!R22=0,0,1000*11630*RES_hh_fec_in!R22/RES_hh_num_in!R22)</f>
        <v>909.81957349382401</v>
      </c>
      <c r="S22" s="72">
        <f>IF(RES_hh_fec_in!S22=0,0,1000*11630*RES_hh_fec_in!S22/RES_hh_num_in!S22)</f>
        <v>859.57007738782477</v>
      </c>
      <c r="T22" s="72">
        <f>IF(RES_hh_fec_in!T22=0,0,1000*11630*RES_hh_fec_in!T22/RES_hh_num_in!T22)</f>
        <v>877.46805756205219</v>
      </c>
      <c r="U22" s="72">
        <f>IF(RES_hh_fec_in!U22=0,0,1000*11630*RES_hh_fec_in!U22/RES_hh_num_in!U22)</f>
        <v>865.16708749875193</v>
      </c>
      <c r="V22" s="72">
        <f>IF(RES_hh_fec_in!V22=0,0,1000*11630*RES_hh_fec_in!V22/RES_hh_num_in!V22)</f>
        <v>883.45557456957783</v>
      </c>
      <c r="W22" s="72">
        <f>IF(RES_hh_fec_in!W22=0,0,1000*11630*RES_hh_fec_in!W22/RES_hh_num_in!W22)</f>
        <v>887.59562823622298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540.43611253852532</v>
      </c>
      <c r="D25" s="74">
        <f>IF(RES_hh_fec_in!D25=0,0,1000*11630*RES_hh_fec_in!D25/RES_hh_num_in!D25)</f>
        <v>608.41066849530603</v>
      </c>
      <c r="E25" s="74">
        <f>IF(RES_hh_fec_in!E25=0,0,1000*11630*RES_hh_fec_in!E25/RES_hh_num_in!E25)</f>
        <v>565.80718135234292</v>
      </c>
      <c r="F25" s="74">
        <f>IF(RES_hh_fec_in!F25=0,0,1000*11630*RES_hh_fec_in!F25/RES_hh_num_in!F25)</f>
        <v>520.55215104237516</v>
      </c>
      <c r="G25" s="74">
        <f>IF(RES_hh_fec_in!G25=0,0,1000*11630*RES_hh_fec_in!G25/RES_hh_num_in!G25)</f>
        <v>495.92046097328154</v>
      </c>
      <c r="H25" s="74">
        <f>IF(RES_hh_fec_in!H25=0,0,1000*11630*RES_hh_fec_in!H25/RES_hh_num_in!H25)</f>
        <v>658.77357186792233</v>
      </c>
      <c r="I25" s="74">
        <f>IF(RES_hh_fec_in!I25=0,0,1000*11630*RES_hh_fec_in!I25/RES_hh_num_in!I25)</f>
        <v>642.38140407542869</v>
      </c>
      <c r="J25" s="74">
        <f>IF(RES_hh_fec_in!J25=0,0,1000*11630*RES_hh_fec_in!J25/RES_hh_num_in!J25)</f>
        <v>396.52230197351878</v>
      </c>
      <c r="K25" s="74">
        <f>IF(RES_hh_fec_in!K25=0,0,1000*11630*RES_hh_fec_in!K25/RES_hh_num_in!K25)</f>
        <v>462.48648990578891</v>
      </c>
      <c r="L25" s="74">
        <f>IF(RES_hh_fec_in!L25=0,0,1000*11630*RES_hh_fec_in!L25/RES_hh_num_in!L25)</f>
        <v>168.75462509564338</v>
      </c>
      <c r="M25" s="74">
        <f>IF(RES_hh_fec_in!M25=0,0,1000*11630*RES_hh_fec_in!M25/RES_hh_num_in!M25)</f>
        <v>221.18152091956154</v>
      </c>
      <c r="N25" s="74">
        <f>IF(RES_hh_fec_in!N25=0,0,1000*11630*RES_hh_fec_in!N25/RES_hh_num_in!N25)</f>
        <v>185.47894523035097</v>
      </c>
      <c r="O25" s="74">
        <f>IF(RES_hh_fec_in!O25=0,0,1000*11630*RES_hh_fec_in!O25/RES_hh_num_in!O25)</f>
        <v>265.26385676691785</v>
      </c>
      <c r="P25" s="74">
        <f>IF(RES_hh_fec_in!P25=0,0,1000*11630*RES_hh_fec_in!P25/RES_hh_num_in!P25)</f>
        <v>157.6608117891538</v>
      </c>
      <c r="Q25" s="74">
        <f>IF(RES_hh_fec_in!Q25=0,0,1000*11630*RES_hh_fec_in!Q25/RES_hh_num_in!Q25)</f>
        <v>173.05117349722727</v>
      </c>
      <c r="R25" s="74">
        <f>IF(RES_hh_fec_in!R25=0,0,1000*11630*RES_hh_fec_in!R25/RES_hh_num_in!R25)</f>
        <v>190.19638854863052</v>
      </c>
      <c r="S25" s="74">
        <f>IF(RES_hh_fec_in!S25=0,0,1000*11630*RES_hh_fec_in!S25/RES_hh_num_in!S25)</f>
        <v>147.08592112034606</v>
      </c>
      <c r="T25" s="74">
        <f>IF(RES_hh_fec_in!T25=0,0,1000*11630*RES_hh_fec_in!T25/RES_hh_num_in!T25)</f>
        <v>242.80295117700456</v>
      </c>
      <c r="U25" s="74">
        <f>IF(RES_hh_fec_in!U25=0,0,1000*11630*RES_hh_fec_in!U25/RES_hh_num_in!U25)</f>
        <v>158.13282160243455</v>
      </c>
      <c r="V25" s="74">
        <f>IF(RES_hh_fec_in!V25=0,0,1000*11630*RES_hh_fec_in!V25/RES_hh_num_in!V25)</f>
        <v>218.85772923170293</v>
      </c>
      <c r="W25" s="74">
        <f>IF(RES_hh_fec_in!W25=0,0,1000*11630*RES_hh_fec_in!W25/RES_hh_num_in!W25)</f>
        <v>186.71563179728025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685.85863216237669</v>
      </c>
      <c r="D26" s="77">
        <f>IF(RES_hh_fec_in!D26=0,0,1000*11630*RES_hh_fec_in!D26/RES_hh_num_in!D26)</f>
        <v>683.7851384139442</v>
      </c>
      <c r="E26" s="77">
        <f>IF(RES_hh_fec_in!E26=0,0,1000*11630*RES_hh_fec_in!E26/RES_hh_num_in!E26)</f>
        <v>690.41404459614057</v>
      </c>
      <c r="F26" s="77">
        <f>IF(RES_hh_fec_in!F26=0,0,1000*11630*RES_hh_fec_in!F26/RES_hh_num_in!F26)</f>
        <v>676.78864521149842</v>
      </c>
      <c r="G26" s="77">
        <f>IF(RES_hh_fec_in!G26=0,0,1000*11630*RES_hh_fec_in!G26/RES_hh_num_in!G26)</f>
        <v>674.46881357457448</v>
      </c>
      <c r="H26" s="77">
        <f>IF(RES_hh_fec_in!H26=0,0,1000*11630*RES_hh_fec_in!H26/RES_hh_num_in!H26)</f>
        <v>675.53742594486459</v>
      </c>
      <c r="I26" s="77">
        <f>IF(RES_hh_fec_in!I26=0,0,1000*11630*RES_hh_fec_in!I26/RES_hh_num_in!I26)</f>
        <v>688.89903425049079</v>
      </c>
      <c r="J26" s="77">
        <f>IF(RES_hh_fec_in!J26=0,0,1000*11630*RES_hh_fec_in!J26/RES_hh_num_in!J26)</f>
        <v>694.19288398179117</v>
      </c>
      <c r="K26" s="77">
        <f>IF(RES_hh_fec_in!K26=0,0,1000*11630*RES_hh_fec_in!K26/RES_hh_num_in!K26)</f>
        <v>690.77315450194249</v>
      </c>
      <c r="L26" s="77">
        <f>IF(RES_hh_fec_in!L26=0,0,1000*11630*RES_hh_fec_in!L26/RES_hh_num_in!L26)</f>
        <v>743.84766215340858</v>
      </c>
      <c r="M26" s="77">
        <f>IF(RES_hh_fec_in!M26=0,0,1000*11630*RES_hh_fec_in!M26/RES_hh_num_in!M26)</f>
        <v>714.18293770684409</v>
      </c>
      <c r="N26" s="77">
        <f>IF(RES_hh_fec_in!N26=0,0,1000*11630*RES_hh_fec_in!N26/RES_hh_num_in!N26)</f>
        <v>677.28415639870525</v>
      </c>
      <c r="O26" s="77">
        <f>IF(RES_hh_fec_in!O26=0,0,1000*11630*RES_hh_fec_in!O26/RES_hh_num_in!O26)</f>
        <v>677.58442966748657</v>
      </c>
      <c r="P26" s="77">
        <f>IF(RES_hh_fec_in!P26=0,0,1000*11630*RES_hh_fec_in!P26/RES_hh_num_in!P26)</f>
        <v>634.15569456638059</v>
      </c>
      <c r="Q26" s="77">
        <f>IF(RES_hh_fec_in!Q26=0,0,1000*11630*RES_hh_fec_in!Q26/RES_hh_num_in!Q26)</f>
        <v>614.25590345481487</v>
      </c>
      <c r="R26" s="77">
        <f>IF(RES_hh_fec_in!R26=0,0,1000*11630*RES_hh_fec_in!R26/RES_hh_num_in!R26)</f>
        <v>622.65394135683653</v>
      </c>
      <c r="S26" s="77">
        <f>IF(RES_hh_fec_in!S26=0,0,1000*11630*RES_hh_fec_in!S26/RES_hh_num_in!S26)</f>
        <v>638.7114605871368</v>
      </c>
      <c r="T26" s="77">
        <f>IF(RES_hh_fec_in!T26=0,0,1000*11630*RES_hh_fec_in!T26/RES_hh_num_in!T26)</f>
        <v>669.23064392800654</v>
      </c>
      <c r="U26" s="77">
        <f>IF(RES_hh_fec_in!U26=0,0,1000*11630*RES_hh_fec_in!U26/RES_hh_num_in!U26)</f>
        <v>667.61970977463011</v>
      </c>
      <c r="V26" s="77">
        <f>IF(RES_hh_fec_in!V26=0,0,1000*11630*RES_hh_fec_in!V26/RES_hh_num_in!V26)</f>
        <v>679.27623064252543</v>
      </c>
      <c r="W26" s="77">
        <f>IF(RES_hh_fec_in!W26=0,0,1000*11630*RES_hh_fec_in!W26/RES_hh_num_in!W26)</f>
        <v>702.04138117025332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2338.6203892669955</v>
      </c>
      <c r="D27" s="69">
        <f>IF(RES_hh_fec_in!D27=0,0,1000*11630*RES_hh_fec_in!D27/RES_hh_num_in!D27)</f>
        <v>2442.7660162097345</v>
      </c>
      <c r="E27" s="69">
        <f>IF(RES_hh_fec_in!E27=0,0,1000*11630*RES_hh_fec_in!E27/RES_hh_num_in!E27)</f>
        <v>2516.6006072438672</v>
      </c>
      <c r="F27" s="69">
        <f>IF(RES_hh_fec_in!F27=0,0,1000*11630*RES_hh_fec_in!F27/RES_hh_num_in!F27)</f>
        <v>2463.6114471914452</v>
      </c>
      <c r="G27" s="69">
        <f>IF(RES_hh_fec_in!G27=0,0,1000*11630*RES_hh_fec_in!G27/RES_hh_num_in!G27)</f>
        <v>2394.3607735941459</v>
      </c>
      <c r="H27" s="69">
        <f>IF(RES_hh_fec_in!H27=0,0,1000*11630*RES_hh_fec_in!H27/RES_hh_num_in!H27)</f>
        <v>2287.9080015239028</v>
      </c>
      <c r="I27" s="69">
        <f>IF(RES_hh_fec_in!I27=0,0,1000*11630*RES_hh_fec_in!I27/RES_hh_num_in!I27)</f>
        <v>2342.0033329434186</v>
      </c>
      <c r="J27" s="69">
        <f>IF(RES_hh_fec_in!J27=0,0,1000*11630*RES_hh_fec_in!J27/RES_hh_num_in!J27)</f>
        <v>2188.8242664651016</v>
      </c>
      <c r="K27" s="69">
        <f>IF(RES_hh_fec_in!K27=0,0,1000*11630*RES_hh_fec_in!K27/RES_hh_num_in!K27)</f>
        <v>2112.6785396630326</v>
      </c>
      <c r="L27" s="69">
        <f>IF(RES_hh_fec_in!L27=0,0,1000*11630*RES_hh_fec_in!L27/RES_hh_num_in!L27)</f>
        <v>2385.860493515906</v>
      </c>
      <c r="M27" s="69">
        <f>IF(RES_hh_fec_in!M27=0,0,1000*11630*RES_hh_fec_in!M27/RES_hh_num_in!M27)</f>
        <v>2012.8667410278779</v>
      </c>
      <c r="N27" s="69">
        <f>IF(RES_hh_fec_in!N27=0,0,1000*11630*RES_hh_fec_in!N27/RES_hh_num_in!N27)</f>
        <v>1777.9516393569252</v>
      </c>
      <c r="O27" s="69">
        <f>IF(RES_hh_fec_in!O27=0,0,1000*11630*RES_hh_fec_in!O27/RES_hh_num_in!O27)</f>
        <v>1572.2765625035738</v>
      </c>
      <c r="P27" s="69">
        <f>IF(RES_hh_fec_in!P27=0,0,1000*11630*RES_hh_fec_in!P27/RES_hh_num_in!P27)</f>
        <v>1292.11015085809</v>
      </c>
      <c r="Q27" s="69">
        <f>IF(RES_hh_fec_in!Q27=0,0,1000*11630*RES_hh_fec_in!Q27/RES_hh_num_in!Q27)</f>
        <v>1264.902920940955</v>
      </c>
      <c r="R27" s="69">
        <f>IF(RES_hh_fec_in!R27=0,0,1000*11630*RES_hh_fec_in!R27/RES_hh_num_in!R27)</f>
        <v>1478.4884842913132</v>
      </c>
      <c r="S27" s="69">
        <f>IF(RES_hh_fec_in!S27=0,0,1000*11630*RES_hh_fec_in!S27/RES_hh_num_in!S27)</f>
        <v>1471.5808628014145</v>
      </c>
      <c r="T27" s="69">
        <f>IF(RES_hh_fec_in!T27=0,0,1000*11630*RES_hh_fec_in!T27/RES_hh_num_in!T27)</f>
        <v>1615.6086836209565</v>
      </c>
      <c r="U27" s="69">
        <f>IF(RES_hh_fec_in!U27=0,0,1000*11630*RES_hh_fec_in!U27/RES_hh_num_in!U27)</f>
        <v>1667.1967035189582</v>
      </c>
      <c r="V27" s="69">
        <f>IF(RES_hh_fec_in!V27=0,0,1000*11630*RES_hh_fec_in!V27/RES_hh_num_in!V27)</f>
        <v>1839.3310309627389</v>
      </c>
      <c r="W27" s="69">
        <f>IF(RES_hh_fec_in!W27=0,0,1000*11630*RES_hh_fec_in!W27/RES_hh_num_in!W27)</f>
        <v>1843.6693789841604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2518.4979990102693</v>
      </c>
      <c r="D29" s="72">
        <f>IF(RES_hh_fec_in!D29=0,0,1000*11630*RES_hh_fec_in!D29/RES_hh_num_in!D29)</f>
        <v>2511.1497221189238</v>
      </c>
      <c r="E29" s="72">
        <f>IF(RES_hh_fec_in!E29=0,0,1000*11630*RES_hh_fec_in!E29/RES_hh_num_in!E29)</f>
        <v>2928.7598950285301</v>
      </c>
      <c r="F29" s="72">
        <f>IF(RES_hh_fec_in!F29=0,0,1000*11630*RES_hh_fec_in!F29/RES_hh_num_in!F29)</f>
        <v>2918.0736547961237</v>
      </c>
      <c r="G29" s="72">
        <f>IF(RES_hh_fec_in!G29=0,0,1000*11630*RES_hh_fec_in!G29/RES_hh_num_in!G29)</f>
        <v>2678.9898903462567</v>
      </c>
      <c r="H29" s="72">
        <f>IF(RES_hh_fec_in!H29=0,0,1000*11630*RES_hh_fec_in!H29/RES_hh_num_in!H29)</f>
        <v>2626.590724450884</v>
      </c>
      <c r="I29" s="72">
        <f>IF(RES_hh_fec_in!I29=0,0,1000*11630*RES_hh_fec_in!I29/RES_hh_num_in!I29)</f>
        <v>2630.3551051129034</v>
      </c>
      <c r="J29" s="72">
        <f>IF(RES_hh_fec_in!J29=0,0,1000*11630*RES_hh_fec_in!J29/RES_hh_num_in!J29)</f>
        <v>2369.4452963042677</v>
      </c>
      <c r="K29" s="72">
        <f>IF(RES_hh_fec_in!K29=0,0,1000*11630*RES_hh_fec_in!K29/RES_hh_num_in!K29)</f>
        <v>2354.7575724742401</v>
      </c>
      <c r="L29" s="72">
        <f>IF(RES_hh_fec_in!L29=0,0,1000*11630*RES_hh_fec_in!L29/RES_hh_num_in!L29)</f>
        <v>2400.9342647056637</v>
      </c>
      <c r="M29" s="72">
        <f>IF(RES_hh_fec_in!M29=0,0,1000*11630*RES_hh_fec_in!M29/RES_hh_num_in!M29)</f>
        <v>2177.8632468231972</v>
      </c>
      <c r="N29" s="72">
        <f>IF(RES_hh_fec_in!N29=0,0,1000*11630*RES_hh_fec_in!N29/RES_hh_num_in!N29)</f>
        <v>1867.463159124052</v>
      </c>
      <c r="O29" s="72">
        <f>IF(RES_hh_fec_in!O29=0,0,1000*11630*RES_hh_fec_in!O29/RES_hh_num_in!O29)</f>
        <v>1738.5117075626445</v>
      </c>
      <c r="P29" s="72">
        <f>IF(RES_hh_fec_in!P29=0,0,1000*11630*RES_hh_fec_in!P29/RES_hh_num_in!P29)</f>
        <v>1568.0617781229719</v>
      </c>
      <c r="Q29" s="72">
        <f>IF(RES_hh_fec_in!Q29=0,0,1000*11630*RES_hh_fec_in!Q29/RES_hh_num_in!Q29)</f>
        <v>1523.61849861532</v>
      </c>
      <c r="R29" s="72">
        <f>IF(RES_hh_fec_in!R29=0,0,1000*11630*RES_hh_fec_in!R29/RES_hh_num_in!R29)</f>
        <v>1635.6950934697788</v>
      </c>
      <c r="S29" s="72">
        <f>IF(RES_hh_fec_in!S29=0,0,1000*11630*RES_hh_fec_in!S29/RES_hh_num_in!S29)</f>
        <v>1757.3265381607855</v>
      </c>
      <c r="T29" s="72">
        <f>IF(RES_hh_fec_in!T29=0,0,1000*11630*RES_hh_fec_in!T29/RES_hh_num_in!T29)</f>
        <v>1812.2864520012095</v>
      </c>
      <c r="U29" s="72">
        <f>IF(RES_hh_fec_in!U29=0,0,1000*11630*RES_hh_fec_in!U29/RES_hh_num_in!U29)</f>
        <v>1890.4830474047708</v>
      </c>
      <c r="V29" s="72">
        <f>IF(RES_hh_fec_in!V29=0,0,1000*11630*RES_hh_fec_in!V29/RES_hh_num_in!V29)</f>
        <v>2196.2968377657412</v>
      </c>
      <c r="W29" s="72">
        <f>IF(RES_hh_fec_in!W29=0,0,1000*11630*RES_hh_fec_in!W29/RES_hh_num_in!W29)</f>
        <v>2046.6157098783758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2670.4261360141295</v>
      </c>
      <c r="D30" s="72">
        <f>IF(RES_hh_fec_in!D30=0,0,1000*11630*RES_hh_fec_in!D30/RES_hh_num_in!D30)</f>
        <v>2893.2050366315866</v>
      </c>
      <c r="E30" s="72">
        <f>IF(RES_hh_fec_in!E30=0,0,1000*11630*RES_hh_fec_in!E30/RES_hh_num_in!E30)</f>
        <v>2703.4899971254467</v>
      </c>
      <c r="F30" s="72">
        <f>IF(RES_hh_fec_in!F30=0,0,1000*11630*RES_hh_fec_in!F30/RES_hh_num_in!F30)</f>
        <v>2764.4658249176828</v>
      </c>
      <c r="G30" s="72">
        <f>IF(RES_hh_fec_in!G30=0,0,1000*11630*RES_hh_fec_in!G30/RES_hh_num_in!G30)</f>
        <v>2806.098849428075</v>
      </c>
      <c r="H30" s="72">
        <f>IF(RES_hh_fec_in!H30=0,0,1000*11630*RES_hh_fec_in!H30/RES_hh_num_in!H30)</f>
        <v>2623.647410367973</v>
      </c>
      <c r="I30" s="72">
        <f>IF(RES_hh_fec_in!I30=0,0,1000*11630*RES_hh_fec_in!I30/RES_hh_num_in!I30)</f>
        <v>2618.3705905298348</v>
      </c>
      <c r="J30" s="72">
        <f>IF(RES_hh_fec_in!J30=0,0,1000*11630*RES_hh_fec_in!J30/RES_hh_num_in!J30)</f>
        <v>2415.2568509143098</v>
      </c>
      <c r="K30" s="72">
        <f>IF(RES_hh_fec_in!K30=0,0,1000*11630*RES_hh_fec_in!K30/RES_hh_num_in!K30)</f>
        <v>2345.5983096677792</v>
      </c>
      <c r="L30" s="72">
        <f>IF(RES_hh_fec_in!L30=0,0,1000*11630*RES_hh_fec_in!L30/RES_hh_num_in!L30)</f>
        <v>2813.8504610387781</v>
      </c>
      <c r="M30" s="72">
        <f>IF(RES_hh_fec_in!M30=0,0,1000*11630*RES_hh_fec_in!M30/RES_hh_num_in!M30)</f>
        <v>2207.6112180847208</v>
      </c>
      <c r="N30" s="72">
        <f>IF(RES_hh_fec_in!N30=0,0,1000*11630*RES_hh_fec_in!N30/RES_hh_num_in!N30)</f>
        <v>1885.9526800216483</v>
      </c>
      <c r="O30" s="72">
        <f>IF(RES_hh_fec_in!O30=0,0,1000*11630*RES_hh_fec_in!O30/RES_hh_num_in!O30)</f>
        <v>1564.189801964342</v>
      </c>
      <c r="P30" s="72">
        <f>IF(RES_hh_fec_in!P30=0,0,1000*11630*RES_hh_fec_in!P30/RES_hh_num_in!P30)</f>
        <v>1542.496886952742</v>
      </c>
      <c r="Q30" s="72">
        <f>IF(RES_hh_fec_in!Q30=0,0,1000*11630*RES_hh_fec_in!Q30/RES_hh_num_in!Q30)</f>
        <v>1577.7083752302042</v>
      </c>
      <c r="R30" s="72">
        <f>IF(RES_hh_fec_in!R30=0,0,1000*11630*RES_hh_fec_in!R30/RES_hh_num_in!R30)</f>
        <v>1663.546375423228</v>
      </c>
      <c r="S30" s="72">
        <f>IF(RES_hh_fec_in!S30=0,0,1000*11630*RES_hh_fec_in!S30/RES_hh_num_in!S30)</f>
        <v>1661.33821206119</v>
      </c>
      <c r="T30" s="72">
        <f>IF(RES_hh_fec_in!T30=0,0,1000*11630*RES_hh_fec_in!T30/RES_hh_num_in!T30)</f>
        <v>1915.8196233133729</v>
      </c>
      <c r="U30" s="72">
        <f>IF(RES_hh_fec_in!U30=0,0,1000*11630*RES_hh_fec_in!U30/RES_hh_num_in!U30)</f>
        <v>1984.2326789449539</v>
      </c>
      <c r="V30" s="72">
        <f>IF(RES_hh_fec_in!V30=0,0,1000*11630*RES_hh_fec_in!V30/RES_hh_num_in!V30)</f>
        <v>2119.3770583949572</v>
      </c>
      <c r="W30" s="72">
        <f>IF(RES_hh_fec_in!W30=0,0,1000*11630*RES_hh_fec_in!W30/RES_hh_num_in!W30)</f>
        <v>2176.807411291999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2809.0669609452302</v>
      </c>
      <c r="D31" s="72">
        <f>IF(RES_hh_fec_in!D31=0,0,1000*11630*RES_hh_fec_in!D31/RES_hh_num_in!D31)</f>
        <v>2866.1040719996008</v>
      </c>
      <c r="E31" s="72">
        <f>IF(RES_hh_fec_in!E31=0,0,1000*11630*RES_hh_fec_in!E31/RES_hh_num_in!E31)</f>
        <v>2767.2066289238696</v>
      </c>
      <c r="F31" s="72">
        <f>IF(RES_hh_fec_in!F31=0,0,1000*11630*RES_hh_fec_in!F31/RES_hh_num_in!F31)</f>
        <v>2639.0137738286203</v>
      </c>
      <c r="G31" s="72">
        <f>IF(RES_hh_fec_in!G31=0,0,1000*11630*RES_hh_fec_in!G31/RES_hh_num_in!G31)</f>
        <v>2678.834255290782</v>
      </c>
      <c r="H31" s="72">
        <f>IF(RES_hh_fec_in!H31=0,0,1000*11630*RES_hh_fec_in!H31/RES_hh_num_in!H31)</f>
        <v>2592.5031715784626</v>
      </c>
      <c r="I31" s="72">
        <f>IF(RES_hh_fec_in!I31=0,0,1000*11630*RES_hh_fec_in!I31/RES_hh_num_in!I31)</f>
        <v>2443.5793107654267</v>
      </c>
      <c r="J31" s="72">
        <f>IF(RES_hh_fec_in!J31=0,0,1000*11630*RES_hh_fec_in!J31/RES_hh_num_in!J31)</f>
        <v>2894.1281003467539</v>
      </c>
      <c r="K31" s="72">
        <f>IF(RES_hh_fec_in!K31=0,0,1000*11630*RES_hh_fec_in!K31/RES_hh_num_in!K31)</f>
        <v>2963.6928308520892</v>
      </c>
      <c r="L31" s="72">
        <f>IF(RES_hh_fec_in!L31=0,0,1000*11630*RES_hh_fec_in!L31/RES_hh_num_in!L31)</f>
        <v>2056.3679620480984</v>
      </c>
      <c r="M31" s="72">
        <f>IF(RES_hh_fec_in!M31=0,0,1000*11630*RES_hh_fec_in!M31/RES_hh_num_in!M31)</f>
        <v>2000.9341841642711</v>
      </c>
      <c r="N31" s="72">
        <f>IF(RES_hh_fec_in!N31=0,0,1000*11630*RES_hh_fec_in!N31/RES_hh_num_in!N31)</f>
        <v>1887.7729325107057</v>
      </c>
      <c r="O31" s="72">
        <f>IF(RES_hh_fec_in!O31=0,0,1000*11630*RES_hh_fec_in!O31/RES_hh_num_in!O31)</f>
        <v>1779.9580952785902</v>
      </c>
      <c r="P31" s="72">
        <f>IF(RES_hh_fec_in!P31=0,0,1000*11630*RES_hh_fec_in!P31/RES_hh_num_in!P31)</f>
        <v>1714.6957461511449</v>
      </c>
      <c r="Q31" s="72">
        <f>IF(RES_hh_fec_in!Q31=0,0,1000*11630*RES_hh_fec_in!Q31/RES_hh_num_in!Q31)</f>
        <v>1701.4136022558341</v>
      </c>
      <c r="R31" s="72">
        <f>IF(RES_hh_fec_in!R31=0,0,1000*11630*RES_hh_fec_in!R31/RES_hh_num_in!R31)</f>
        <v>1753.3166348601396</v>
      </c>
      <c r="S31" s="72">
        <f>IF(RES_hh_fec_in!S31=0,0,1000*11630*RES_hh_fec_in!S31/RES_hh_num_in!S31)</f>
        <v>1790.1251931499733</v>
      </c>
      <c r="T31" s="72">
        <f>IF(RES_hh_fec_in!T31=0,0,1000*11630*RES_hh_fec_in!T31/RES_hh_num_in!T31)</f>
        <v>1890.9387021363405</v>
      </c>
      <c r="U31" s="72">
        <f>IF(RES_hh_fec_in!U31=0,0,1000*11630*RES_hh_fec_in!U31/RES_hh_num_in!U31)</f>
        <v>1981.2880029379774</v>
      </c>
      <c r="V31" s="72">
        <f>IF(RES_hh_fec_in!V31=0,0,1000*11630*RES_hh_fec_in!V31/RES_hh_num_in!V31)</f>
        <v>2147.1194466756888</v>
      </c>
      <c r="W31" s="72">
        <f>IF(RES_hh_fec_in!W31=0,0,1000*11630*RES_hh_fec_in!W31/RES_hh_num_in!W31)</f>
        <v>2237.6326565313479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2048.7116272811495</v>
      </c>
      <c r="D32" s="77">
        <f>IF(RES_hh_fec_in!D32=0,0,1000*11630*RES_hh_fec_in!D32/RES_hh_num_in!D32)</f>
        <v>2205.5340018389825</v>
      </c>
      <c r="E32" s="77">
        <f>IF(RES_hh_fec_in!E32=0,0,1000*11630*RES_hh_fec_in!E32/RES_hh_num_in!E32)</f>
        <v>1973.1560640715961</v>
      </c>
      <c r="F32" s="77">
        <f>IF(RES_hh_fec_in!F32=0,0,1000*11630*RES_hh_fec_in!F32/RES_hh_num_in!F32)</f>
        <v>2026.8428210438283</v>
      </c>
      <c r="G32" s="77">
        <f>IF(RES_hh_fec_in!G32=0,0,1000*11630*RES_hh_fec_in!G32/RES_hh_num_in!G32)</f>
        <v>2151.6514021340972</v>
      </c>
      <c r="H32" s="77">
        <f>IF(RES_hh_fec_in!H32=0,0,1000*11630*RES_hh_fec_in!H32/RES_hh_num_in!H32)</f>
        <v>2018.11501365354</v>
      </c>
      <c r="I32" s="77">
        <f>IF(RES_hh_fec_in!I32=0,0,1000*11630*RES_hh_fec_in!I32/RES_hh_num_in!I32)</f>
        <v>2124.6359909226298</v>
      </c>
      <c r="J32" s="77">
        <f>IF(RES_hh_fec_in!J32=0,0,1000*11630*RES_hh_fec_in!J32/RES_hh_num_in!J32)</f>
        <v>1760.9649734731695</v>
      </c>
      <c r="K32" s="77">
        <f>IF(RES_hh_fec_in!K32=0,0,1000*11630*RES_hh_fec_in!K32/RES_hh_num_in!K32)</f>
        <v>1717.7146235747302</v>
      </c>
      <c r="L32" s="77">
        <f>IF(RES_hh_fec_in!L32=0,0,1000*11630*RES_hh_fec_in!L32/RES_hh_num_in!L32)</f>
        <v>2164.7790226393709</v>
      </c>
      <c r="M32" s="77">
        <f>IF(RES_hh_fec_in!M32=0,0,1000*11630*RES_hh_fec_in!M32/RES_hh_num_in!M32)</f>
        <v>1728.3135996808012</v>
      </c>
      <c r="N32" s="77">
        <f>IF(RES_hh_fec_in!N32=0,0,1000*11630*RES_hh_fec_in!N32/RES_hh_num_in!N32)</f>
        <v>1357.1264108361261</v>
      </c>
      <c r="O32" s="77">
        <f>IF(RES_hh_fec_in!O32=0,0,1000*11630*RES_hh_fec_in!O32/RES_hh_num_in!O32)</f>
        <v>1071.0817063634954</v>
      </c>
      <c r="P32" s="77">
        <f>IF(RES_hh_fec_in!P32=0,0,1000*11630*RES_hh_fec_in!P32/RES_hh_num_in!P32)</f>
        <v>948.48857191646323</v>
      </c>
      <c r="Q32" s="77">
        <f>IF(RES_hh_fec_in!Q32=0,0,1000*11630*RES_hh_fec_in!Q32/RES_hh_num_in!Q32)</f>
        <v>941.06025042817419</v>
      </c>
      <c r="R32" s="77">
        <f>IF(RES_hh_fec_in!R32=0,0,1000*11630*RES_hh_fec_in!R32/RES_hh_num_in!R32)</f>
        <v>1327.050528363535</v>
      </c>
      <c r="S32" s="77">
        <f>IF(RES_hh_fec_in!S32=0,0,1000*11630*RES_hh_fec_in!S32/RES_hh_num_in!S32)</f>
        <v>1150.4573749951251</v>
      </c>
      <c r="T32" s="77">
        <f>IF(RES_hh_fec_in!T32=0,0,1000*11630*RES_hh_fec_in!T32/RES_hh_num_in!T32)</f>
        <v>1377.0002761260782</v>
      </c>
      <c r="U32" s="77">
        <f>IF(RES_hh_fec_in!U32=0,0,1000*11630*RES_hh_fec_in!U32/RES_hh_num_in!U32)</f>
        <v>1362.1116762229785</v>
      </c>
      <c r="V32" s="77">
        <f>IF(RES_hh_fec_in!V32=0,0,1000*11630*RES_hh_fec_in!V32/RES_hh_num_in!V32)</f>
        <v>1457.2510864675892</v>
      </c>
      <c r="W32" s="77">
        <f>IF(RES_hh_fec_in!W32=0,0,1000*11630*RES_hh_fec_in!W32/RES_hh_num_in!W32)</f>
        <v>1588.4937287532878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4008.8420519054316</v>
      </c>
      <c r="D3" s="65">
        <f>IF(RES_hh_tes_in!D3=0,0,1000*11630*RES_hh_tes_in!D3/RES_hh_num_in!D3)</f>
        <v>4131.5396013339978</v>
      </c>
      <c r="E3" s="65">
        <f>IF(RES_hh_tes_in!E3=0,0,1000*11630*RES_hh_tes_in!E3/RES_hh_num_in!E3)</f>
        <v>4665.4847156684509</v>
      </c>
      <c r="F3" s="65">
        <f>IF(RES_hh_tes_in!F3=0,0,1000*11630*RES_hh_tes_in!F3/RES_hh_num_in!F3)</f>
        <v>4661.2802220291615</v>
      </c>
      <c r="G3" s="65">
        <f>IF(RES_hh_tes_in!G3=0,0,1000*11630*RES_hh_tes_in!G3/RES_hh_num_in!G3)</f>
        <v>4749.2671487041289</v>
      </c>
      <c r="H3" s="65">
        <f>IF(RES_hh_tes_in!H3=0,0,1000*11630*RES_hh_tes_in!H3/RES_hh_num_in!H3)</f>
        <v>4625.8710573987928</v>
      </c>
      <c r="I3" s="65">
        <f>IF(RES_hh_tes_in!I3=0,0,1000*11630*RES_hh_tes_in!I3/RES_hh_num_in!I3)</f>
        <v>4669.9748464449285</v>
      </c>
      <c r="J3" s="65">
        <f>IF(RES_hh_tes_in!J3=0,0,1000*11630*RES_hh_tes_in!J3/RES_hh_num_in!J3)</f>
        <v>4465.9183907593833</v>
      </c>
      <c r="K3" s="65">
        <f>IF(RES_hh_tes_in!K3=0,0,1000*11630*RES_hh_tes_in!K3/RES_hh_num_in!K3)</f>
        <v>4913.2420929697337</v>
      </c>
      <c r="L3" s="65">
        <f>IF(RES_hh_tes_in!L3=0,0,1000*11630*RES_hh_tes_in!L3/RES_hh_num_in!L3)</f>
        <v>4728.751312566189</v>
      </c>
      <c r="M3" s="65">
        <f>IF(RES_hh_tes_in!M3=0,0,1000*11630*RES_hh_tes_in!M3/RES_hh_num_in!M3)</f>
        <v>4183.5756607816265</v>
      </c>
      <c r="N3" s="65">
        <f>IF(RES_hh_tes_in!N3=0,0,1000*11630*RES_hh_tes_in!N3/RES_hh_num_in!N3)</f>
        <v>4259.7531162553068</v>
      </c>
      <c r="O3" s="65">
        <f>IF(RES_hh_tes_in!O3=0,0,1000*11630*RES_hh_tes_in!O3/RES_hh_num_in!O3)</f>
        <v>4516.1500137722105</v>
      </c>
      <c r="P3" s="65">
        <f>IF(RES_hh_tes_in!P3=0,0,1000*11630*RES_hh_tes_in!P3/RES_hh_num_in!P3)</f>
        <v>4190.0376069029026</v>
      </c>
      <c r="Q3" s="65">
        <f>IF(RES_hh_tes_in!Q3=0,0,1000*11630*RES_hh_tes_in!Q3/RES_hh_num_in!Q3)</f>
        <v>4045.8643744195952</v>
      </c>
      <c r="R3" s="65">
        <f>IF(RES_hh_tes_in!R3=0,0,1000*11630*RES_hh_tes_in!R3/RES_hh_num_in!R3)</f>
        <v>4076.5723131316981</v>
      </c>
      <c r="S3" s="65">
        <f>IF(RES_hh_tes_in!S3=0,0,1000*11630*RES_hh_tes_in!S3/RES_hh_num_in!S3)</f>
        <v>3998.5380697035507</v>
      </c>
      <c r="T3" s="65">
        <f>IF(RES_hh_tes_in!T3=0,0,1000*11630*RES_hh_tes_in!T3/RES_hh_num_in!T3)</f>
        <v>4101.2076849494779</v>
      </c>
      <c r="U3" s="65">
        <f>IF(RES_hh_tes_in!U3=0,0,1000*11630*RES_hh_tes_in!U3/RES_hh_num_in!U3)</f>
        <v>4112.3518798481364</v>
      </c>
      <c r="V3" s="65">
        <f>IF(RES_hh_tes_in!V3=0,0,1000*11630*RES_hh_tes_in!V3/RES_hh_num_in!V3)</f>
        <v>4269.74505305403</v>
      </c>
      <c r="W3" s="65">
        <f>IF(RES_hh_tes_in!W3=0,0,1000*11630*RES_hh_tes_in!W3/RES_hh_num_in!W3)</f>
        <v>4332.635523111584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1586.6261055225946</v>
      </c>
      <c r="D4" s="69">
        <f>IF(RES_hh_tes_in!D4=0,0,1000*11630*RES_hh_tes_in!D4/RES_hh_num_in!D4)</f>
        <v>1636.678582246421</v>
      </c>
      <c r="E4" s="69">
        <f>IF(RES_hh_tes_in!E4=0,0,1000*11630*RES_hh_tes_in!E4/RES_hh_num_in!E4)</f>
        <v>1967.1651115105008</v>
      </c>
      <c r="F4" s="69">
        <f>IF(RES_hh_tes_in!F4=0,0,1000*11630*RES_hh_tes_in!F4/RES_hh_num_in!F4)</f>
        <v>2039.6940020719428</v>
      </c>
      <c r="G4" s="69">
        <f>IF(RES_hh_tes_in!G4=0,0,1000*11630*RES_hh_tes_in!G4/RES_hh_num_in!G4)</f>
        <v>2084.9163695851475</v>
      </c>
      <c r="H4" s="69">
        <f>IF(RES_hh_tes_in!H4=0,0,1000*11630*RES_hh_tes_in!H4/RES_hh_num_in!H4)</f>
        <v>2034.0108166551342</v>
      </c>
      <c r="I4" s="69">
        <f>IF(RES_hh_tes_in!I4=0,0,1000*11630*RES_hh_tes_in!I4/RES_hh_num_in!I4)</f>
        <v>2150.2951554647339</v>
      </c>
      <c r="J4" s="69">
        <f>IF(RES_hh_tes_in!J4=0,0,1000*11630*RES_hh_tes_in!J4/RES_hh_num_in!J4)</f>
        <v>2083.4119185580253</v>
      </c>
      <c r="K4" s="69">
        <f>IF(RES_hh_tes_in!K4=0,0,1000*11630*RES_hh_tes_in!K4/RES_hh_num_in!K4)</f>
        <v>2500.5506226501857</v>
      </c>
      <c r="L4" s="69">
        <f>IF(RES_hh_tes_in!L4=0,0,1000*11630*RES_hh_tes_in!L4/RES_hh_num_in!L4)</f>
        <v>1826.3395710092586</v>
      </c>
      <c r="M4" s="69">
        <f>IF(RES_hh_tes_in!M4=0,0,1000*11630*RES_hh_tes_in!M4/RES_hh_num_in!M4)</f>
        <v>1734.2226243680411</v>
      </c>
      <c r="N4" s="69">
        <f>IF(RES_hh_tes_in!N4=0,0,1000*11630*RES_hh_tes_in!N4/RES_hh_num_in!N4)</f>
        <v>1947.5067597704815</v>
      </c>
      <c r="O4" s="69">
        <f>IF(RES_hh_tes_in!O4=0,0,1000*11630*RES_hh_tes_in!O4/RES_hh_num_in!O4)</f>
        <v>2213.75856803955</v>
      </c>
      <c r="P4" s="69">
        <f>IF(RES_hh_tes_in!P4=0,0,1000*11630*RES_hh_tes_in!P4/RES_hh_num_in!P4)</f>
        <v>2285.6101881465243</v>
      </c>
      <c r="Q4" s="69">
        <f>IF(RES_hh_tes_in!Q4=0,0,1000*11630*RES_hh_tes_in!Q4/RES_hh_num_in!Q4)</f>
        <v>2191.272329537348</v>
      </c>
      <c r="R4" s="69">
        <f>IF(RES_hh_tes_in!R4=0,0,1000*11630*RES_hh_tes_in!R4/RES_hh_num_in!R4)</f>
        <v>2123.5184912571617</v>
      </c>
      <c r="S4" s="69">
        <f>IF(RES_hh_tes_in!S4=0,0,1000*11630*RES_hh_tes_in!S4/RES_hh_num_in!S4)</f>
        <v>2101.7805421810499</v>
      </c>
      <c r="T4" s="69">
        <f>IF(RES_hh_tes_in!T4=0,0,1000*11630*RES_hh_tes_in!T4/RES_hh_num_in!T4)</f>
        <v>2079.5556676533652</v>
      </c>
      <c r="U4" s="69">
        <f>IF(RES_hh_tes_in!U4=0,0,1000*11630*RES_hh_tes_in!U4/RES_hh_num_in!U4)</f>
        <v>2074.9721010630838</v>
      </c>
      <c r="V4" s="69">
        <f>IF(RES_hh_tes_in!V4=0,0,1000*11630*RES_hh_tes_in!V4/RES_hh_num_in!V4)</f>
        <v>2107.3931911410755</v>
      </c>
      <c r="W4" s="69">
        <f>IF(RES_hh_tes_in!W4=0,0,1000*11630*RES_hh_tes_in!W4/RES_hh_num_in!W4)</f>
        <v>2090.7625846051051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1472.734062883814</v>
      </c>
      <c r="D6" s="72">
        <f>IF(RES_hh_tes_in!D6=0,0,1000*11630*RES_hh_tes_in!D6/RES_hh_num_in!D6)</f>
        <v>1437.206293572822</v>
      </c>
      <c r="E6" s="72">
        <f>IF(RES_hh_tes_in!E6=0,0,1000*11630*RES_hh_tes_in!E6/RES_hh_num_in!E6)</f>
        <v>2304.7731630513563</v>
      </c>
      <c r="F6" s="72">
        <f>IF(RES_hh_tes_in!F6=0,0,1000*11630*RES_hh_tes_in!F6/RES_hh_num_in!F6)</f>
        <v>2310.3200603410623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2444.0897966285911</v>
      </c>
      <c r="M6" s="72">
        <f>IF(RES_hh_tes_in!M6=0,0,1000*11630*RES_hh_tes_in!M6/RES_hh_num_in!M6)</f>
        <v>1995.7752796504792</v>
      </c>
      <c r="N6" s="72">
        <f>IF(RES_hh_tes_in!N6=0,0,1000*11630*RES_hh_tes_in!N6/RES_hh_num_in!N6)</f>
        <v>2006.5340380243599</v>
      </c>
      <c r="O6" s="72">
        <f>IF(RES_hh_tes_in!O6=0,0,1000*11630*RES_hh_tes_in!O6/RES_hh_num_in!O6)</f>
        <v>2170.8464922485346</v>
      </c>
      <c r="P6" s="72">
        <f>IF(RES_hh_tes_in!P6=0,0,1000*11630*RES_hh_tes_in!P6/RES_hh_num_in!P6)</f>
        <v>2131.2129548531766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2084.5600125545907</v>
      </c>
      <c r="T6" s="72">
        <f>IF(RES_hh_tes_in!T6=0,0,1000*11630*RES_hh_tes_in!T6/RES_hh_num_in!T6)</f>
        <v>2003.0690853516082</v>
      </c>
      <c r="U6" s="72">
        <f>IF(RES_hh_tes_in!U6=0,0,1000*11630*RES_hh_tes_in!U6/RES_hh_num_in!U6)</f>
        <v>2045.2005476320292</v>
      </c>
      <c r="V6" s="72">
        <f>IF(RES_hh_tes_in!V6=0,0,1000*11630*RES_hh_tes_in!V6/RES_hh_num_in!V6)</f>
        <v>2196.2835037966724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1783.9517589896554</v>
      </c>
      <c r="D7" s="72">
        <f>IF(RES_hh_tes_in!D7=0,0,1000*11630*RES_hh_tes_in!D7/RES_hh_num_in!D7)</f>
        <v>1867.3199580869377</v>
      </c>
      <c r="E7" s="72">
        <f>IF(RES_hh_tes_in!E7=0,0,1000*11630*RES_hh_tes_in!E7/RES_hh_num_in!E7)</f>
        <v>1683.2520704237677</v>
      </c>
      <c r="F7" s="72">
        <f>IF(RES_hh_tes_in!F7=0,0,1000*11630*RES_hh_tes_in!F7/RES_hh_num_in!F7)</f>
        <v>1764.2095790659669</v>
      </c>
      <c r="G7" s="72">
        <f>IF(RES_hh_tes_in!G7=0,0,1000*11630*RES_hh_tes_in!G7/RES_hh_num_in!G7)</f>
        <v>1955.3191075780853</v>
      </c>
      <c r="H7" s="72">
        <f>IF(RES_hh_tes_in!H7=0,0,1000*11630*RES_hh_tes_in!H7/RES_hh_num_in!H7)</f>
        <v>1870.6175798442596</v>
      </c>
      <c r="I7" s="72">
        <f>IF(RES_hh_tes_in!I7=0,0,1000*11630*RES_hh_tes_in!I7/RES_hh_num_in!I7)</f>
        <v>2075.3432989700104</v>
      </c>
      <c r="J7" s="72">
        <f>IF(RES_hh_tes_in!J7=0,0,1000*11630*RES_hh_tes_in!J7/RES_hh_num_in!J7)</f>
        <v>2116.0502405410007</v>
      </c>
      <c r="K7" s="72">
        <f>IF(RES_hh_tes_in!K7=0,0,1000*11630*RES_hh_tes_in!K7/RES_hh_num_in!K7)</f>
        <v>2149.3592752230702</v>
      </c>
      <c r="L7" s="72">
        <f>IF(RES_hh_tes_in!L7=0,0,1000*11630*RES_hh_tes_in!L7/RES_hh_num_in!L7)</f>
        <v>1877.6771335037599</v>
      </c>
      <c r="M7" s="72">
        <f>IF(RES_hh_tes_in!M7=0,0,1000*11630*RES_hh_tes_in!M7/RES_hh_num_in!M7)</f>
        <v>2214.0684129290444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2109.5873356747124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2189.9036596880528</v>
      </c>
      <c r="U7" s="72">
        <f>IF(RES_hh_tes_in!U7=0,0,1000*11630*RES_hh_tes_in!U7/RES_hh_num_in!U7)</f>
        <v>1914.4921776281035</v>
      </c>
      <c r="V7" s="72">
        <f>IF(RES_hh_tes_in!V7=0,0,1000*11630*RES_hh_tes_in!V7/RES_hh_num_in!V7)</f>
        <v>2099.8412162696031</v>
      </c>
      <c r="W7" s="72">
        <f>IF(RES_hh_tes_in!W7=0,0,1000*11630*RES_hh_tes_in!W7/RES_hh_num_in!W7)</f>
        <v>2029.021413087906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1570.2820324709101</v>
      </c>
      <c r="D8" s="72">
        <f>IF(RES_hh_tes_in!D8=0,0,1000*11630*RES_hh_tes_in!D8/RES_hh_num_in!D8)</f>
        <v>1714.1333515315644</v>
      </c>
      <c r="E8" s="72">
        <f>IF(RES_hh_tes_in!E8=0,0,1000*11630*RES_hh_tes_in!E8/RES_hh_num_in!E8)</f>
        <v>1810.7544306281056</v>
      </c>
      <c r="F8" s="72">
        <f>IF(RES_hh_tes_in!F8=0,0,1000*11630*RES_hh_tes_in!F8/RES_hh_num_in!F8)</f>
        <v>1992.4199266271096</v>
      </c>
      <c r="G8" s="72">
        <f>IF(RES_hh_tes_in!G8=0,0,1000*11630*RES_hh_tes_in!G8/RES_hh_num_in!G8)</f>
        <v>2072.434874805911</v>
      </c>
      <c r="H8" s="72">
        <f>IF(RES_hh_tes_in!H8=0,0,1000*11630*RES_hh_tes_in!H8/RES_hh_num_in!H8)</f>
        <v>1990.5585553302226</v>
      </c>
      <c r="I8" s="72">
        <f>IF(RES_hh_tes_in!I8=0,0,1000*11630*RES_hh_tes_in!I8/RES_hh_num_in!I8)</f>
        <v>2092.3859460406484</v>
      </c>
      <c r="J8" s="72">
        <f>IF(RES_hh_tes_in!J8=0,0,1000*11630*RES_hh_tes_in!J8/RES_hh_num_in!J8)</f>
        <v>2027.5191086996942</v>
      </c>
      <c r="K8" s="72">
        <f>IF(RES_hh_tes_in!K8=0,0,1000*11630*RES_hh_tes_in!K8/RES_hh_num_in!K8)</f>
        <v>2276.8031998922602</v>
      </c>
      <c r="L8" s="72">
        <f>IF(RES_hh_tes_in!L8=0,0,1000*11630*RES_hh_tes_in!L8/RES_hh_num_in!L8)</f>
        <v>1897.1217054630908</v>
      </c>
      <c r="M8" s="72">
        <f>IF(RES_hh_tes_in!M8=0,0,1000*11630*RES_hh_tes_in!M8/RES_hh_num_in!M8)</f>
        <v>1739.1150723330913</v>
      </c>
      <c r="N8" s="72">
        <f>IF(RES_hh_tes_in!N8=0,0,1000*11630*RES_hh_tes_in!N8/RES_hh_num_in!N8)</f>
        <v>1945.8688727558795</v>
      </c>
      <c r="O8" s="72">
        <f>IF(RES_hh_tes_in!O8=0,0,1000*11630*RES_hh_tes_in!O8/RES_hh_num_in!O8)</f>
        <v>2069.1201665920639</v>
      </c>
      <c r="P8" s="72">
        <f>IF(RES_hh_tes_in!P8=0,0,1000*11630*RES_hh_tes_in!P8/RES_hh_num_in!P8)</f>
        <v>2229.0866024836209</v>
      </c>
      <c r="Q8" s="72">
        <f>IF(RES_hh_tes_in!Q8=0,0,1000*11630*RES_hh_tes_in!Q8/RES_hh_num_in!Q8)</f>
        <v>2249.4837632161889</v>
      </c>
      <c r="R8" s="72">
        <f>IF(RES_hh_tes_in!R8=0,0,1000*11630*RES_hh_tes_in!R8/RES_hh_num_in!R8)</f>
        <v>2001.5336301743109</v>
      </c>
      <c r="S8" s="72">
        <f>IF(RES_hh_tes_in!S8=0,0,1000*11630*RES_hh_tes_in!S8/RES_hh_num_in!S8)</f>
        <v>2024.7757721566679</v>
      </c>
      <c r="T8" s="72">
        <f>IF(RES_hh_tes_in!T8=0,0,1000*11630*RES_hh_tes_in!T8/RES_hh_num_in!T8)</f>
        <v>2083.928048551385</v>
      </c>
      <c r="U8" s="72">
        <f>IF(RES_hh_tes_in!U8=0,0,1000*11630*RES_hh_tes_in!U8/RES_hh_num_in!U8)</f>
        <v>2101.398856784886</v>
      </c>
      <c r="V8" s="72">
        <f>IF(RES_hh_tes_in!V8=0,0,1000*11630*RES_hh_tes_in!V8/RES_hh_num_in!V8)</f>
        <v>2090.2342207828956</v>
      </c>
      <c r="W8" s="72">
        <f>IF(RES_hh_tes_in!W8=0,0,1000*11630*RES_hh_tes_in!W8/RES_hh_num_in!W8)</f>
        <v>2042.3568986037078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1629.1452499244019</v>
      </c>
      <c r="D9" s="72">
        <f>IF(RES_hh_tes_in!D9=0,0,1000*11630*RES_hh_tes_in!D9/RES_hh_num_in!D9)</f>
        <v>1692.2224693914779</v>
      </c>
      <c r="E9" s="72">
        <f>IF(RES_hh_tes_in!E9=0,0,1000*11630*RES_hh_tes_in!E9/RES_hh_num_in!E9)</f>
        <v>1815.3624246164622</v>
      </c>
      <c r="F9" s="72">
        <f>IF(RES_hh_tes_in!F9=0,0,1000*11630*RES_hh_tes_in!F9/RES_hh_num_in!F9)</f>
        <v>1975.9048619968382</v>
      </c>
      <c r="G9" s="72">
        <f>IF(RES_hh_tes_in!G9=0,0,1000*11630*RES_hh_tes_in!G9/RES_hh_num_in!G9)</f>
        <v>2051.0948873879079</v>
      </c>
      <c r="H9" s="72">
        <f>IF(RES_hh_tes_in!H9=0,0,1000*11630*RES_hh_tes_in!H9/RES_hh_num_in!H9)</f>
        <v>2071.3397656261304</v>
      </c>
      <c r="I9" s="72">
        <f>IF(RES_hh_tes_in!I9=0,0,1000*11630*RES_hh_tes_in!I9/RES_hh_num_in!I9)</f>
        <v>2170.6485127253018</v>
      </c>
      <c r="J9" s="72">
        <f>IF(RES_hh_tes_in!J9=0,0,1000*11630*RES_hh_tes_in!J9/RES_hh_num_in!J9)</f>
        <v>2211.7700482582595</v>
      </c>
      <c r="K9" s="72">
        <f>IF(RES_hh_tes_in!K9=0,0,1000*11630*RES_hh_tes_in!K9/RES_hh_num_in!K9)</f>
        <v>2449.2019913668687</v>
      </c>
      <c r="L9" s="72">
        <f>IF(RES_hh_tes_in!L9=0,0,1000*11630*RES_hh_tes_in!L9/RES_hh_num_in!L9)</f>
        <v>1602.4024340316589</v>
      </c>
      <c r="M9" s="72">
        <f>IF(RES_hh_tes_in!M9=0,0,1000*11630*RES_hh_tes_in!M9/RES_hh_num_in!M9)</f>
        <v>1712.9601694789462</v>
      </c>
      <c r="N9" s="72">
        <f>IF(RES_hh_tes_in!N9=0,0,1000*11630*RES_hh_tes_in!N9/RES_hh_num_in!N9)</f>
        <v>1962.4794180852355</v>
      </c>
      <c r="O9" s="72">
        <f>IF(RES_hh_tes_in!O9=0,0,1000*11630*RES_hh_tes_in!O9/RES_hh_num_in!O9)</f>
        <v>2183.4209296636413</v>
      </c>
      <c r="P9" s="72">
        <f>IF(RES_hh_tes_in!P9=0,0,1000*11630*RES_hh_tes_in!P9/RES_hh_num_in!P9)</f>
        <v>2156.5084325012822</v>
      </c>
      <c r="Q9" s="72">
        <f>IF(RES_hh_tes_in!Q9=0,0,1000*11630*RES_hh_tes_in!Q9/RES_hh_num_in!Q9)</f>
        <v>2134.3828124622955</v>
      </c>
      <c r="R9" s="72">
        <f>IF(RES_hh_tes_in!R9=0,0,1000*11630*RES_hh_tes_in!R9/RES_hh_num_in!R9)</f>
        <v>2137.0314396264903</v>
      </c>
      <c r="S9" s="72">
        <f>IF(RES_hh_tes_in!S9=0,0,1000*11630*RES_hh_tes_in!S9/RES_hh_num_in!S9)</f>
        <v>2107.7686080643675</v>
      </c>
      <c r="T9" s="72">
        <f>IF(RES_hh_tes_in!T9=0,0,1000*11630*RES_hh_tes_in!T9/RES_hh_num_in!T9)</f>
        <v>2055.4297707685846</v>
      </c>
      <c r="U9" s="72">
        <f>IF(RES_hh_tes_in!U9=0,0,1000*11630*RES_hh_tes_in!U9/RES_hh_num_in!U9)</f>
        <v>2045.7097541672226</v>
      </c>
      <c r="V9" s="72">
        <f>IF(RES_hh_tes_in!V9=0,0,1000*11630*RES_hh_tes_in!V9/RES_hh_num_in!V9)</f>
        <v>2101.3469493580301</v>
      </c>
      <c r="W9" s="72">
        <f>IF(RES_hh_tes_in!W9=0,0,1000*11630*RES_hh_tes_in!W9/RES_hh_num_in!W9)</f>
        <v>2083.1782694048225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1123.11301614481</v>
      </c>
      <c r="D11" s="72">
        <f>IF(RES_hh_tes_in!D11=0,0,1000*11630*RES_hh_tes_in!D11/RES_hh_num_in!D11)</f>
        <v>1813.4989236949962</v>
      </c>
      <c r="E11" s="72">
        <f>IF(RES_hh_tes_in!E11=0,0,1000*11630*RES_hh_tes_in!E11/RES_hh_num_in!E11)</f>
        <v>1949.9103471256424</v>
      </c>
      <c r="F11" s="72">
        <f>IF(RES_hh_tes_in!F11=0,0,1000*11630*RES_hh_tes_in!F11/RES_hh_num_in!F11)</f>
        <v>2291.7302970913261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2180.0370956217503</v>
      </c>
      <c r="J11" s="72">
        <f>IF(RES_hh_tes_in!J11=0,0,1000*11630*RES_hh_tes_in!J11/RES_hh_num_in!J11)</f>
        <v>1664.2568897303543</v>
      </c>
      <c r="K11" s="72">
        <f>IF(RES_hh_tes_in!K11=0,0,1000*11630*RES_hh_tes_in!K11/RES_hh_num_in!K11)</f>
        <v>1588.7376196038051</v>
      </c>
      <c r="L11" s="72">
        <f>IF(RES_hh_tes_in!L11=0,0,1000*11630*RES_hh_tes_in!L11/RES_hh_num_in!L11)</f>
        <v>2110.1627569950201</v>
      </c>
      <c r="M11" s="72">
        <f>IF(RES_hh_tes_in!M11=0,0,1000*11630*RES_hh_tes_in!M11/RES_hh_num_in!M11)</f>
        <v>1876.1324646640376</v>
      </c>
      <c r="N11" s="72">
        <f>IF(RES_hh_tes_in!N11=0,0,1000*11630*RES_hh_tes_in!N11/RES_hh_num_in!N11)</f>
        <v>2244.0423216444392</v>
      </c>
      <c r="O11" s="72">
        <f>IF(RES_hh_tes_in!O11=0,0,1000*11630*RES_hh_tes_in!O11/RES_hh_num_in!O11)</f>
        <v>2127.1390150532693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2066.8767639868634</v>
      </c>
      <c r="S11" s="72">
        <f>IF(RES_hh_tes_in!S11=0,0,1000*11630*RES_hh_tes_in!S11/RES_hh_num_in!S11)</f>
        <v>2006.3150746399763</v>
      </c>
      <c r="T11" s="72">
        <f>IF(RES_hh_tes_in!T11=0,0,1000*11630*RES_hh_tes_in!T11/RES_hh_num_in!T11)</f>
        <v>2408.2455452210456</v>
      </c>
      <c r="U11" s="72">
        <f>IF(RES_hh_tes_in!U11=0,0,1000*11630*RES_hh_tes_in!U11/RES_hh_num_in!U11)</f>
        <v>1985.2228126458626</v>
      </c>
      <c r="V11" s="72">
        <f>IF(RES_hh_tes_in!V11=0,0,1000*11630*RES_hh_tes_in!V11/RES_hh_num_in!V11)</f>
        <v>2072.8806236406895</v>
      </c>
      <c r="W11" s="72">
        <f>IF(RES_hh_tes_in!W11=0,0,1000*11630*RES_hh_tes_in!W11/RES_hh_num_in!W11)</f>
        <v>2052.9753610902253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1381.4315615132368</v>
      </c>
      <c r="D12" s="72">
        <f>IF(RES_hh_tes_in!D12=0,0,1000*11630*RES_hh_tes_in!D12/RES_hh_num_in!D12)</f>
        <v>1538.8846949978267</v>
      </c>
      <c r="E12" s="72">
        <f>IF(RES_hh_tes_in!E12=0,0,1000*11630*RES_hh_tes_in!E12/RES_hh_num_in!E12)</f>
        <v>2046.6999903684666</v>
      </c>
      <c r="F12" s="72">
        <f>IF(RES_hh_tes_in!F12=0,0,1000*11630*RES_hh_tes_in!F12/RES_hh_num_in!F12)</f>
        <v>2064.1327559562233</v>
      </c>
      <c r="G12" s="72">
        <f>IF(RES_hh_tes_in!G12=0,0,1000*11630*RES_hh_tes_in!G12/RES_hh_num_in!G12)</f>
        <v>2118.8876602392456</v>
      </c>
      <c r="H12" s="72">
        <f>IF(RES_hh_tes_in!H12=0,0,1000*11630*RES_hh_tes_in!H12/RES_hh_num_in!H12)</f>
        <v>1904.687508562019</v>
      </c>
      <c r="I12" s="72">
        <f>IF(RES_hh_tes_in!I12=0,0,1000*11630*RES_hh_tes_in!I12/RES_hh_num_in!I12)</f>
        <v>2107.9375143142797</v>
      </c>
      <c r="J12" s="72">
        <f>IF(RES_hh_tes_in!J12=0,0,1000*11630*RES_hh_tes_in!J12/RES_hh_num_in!J12)</f>
        <v>1968.5198880526143</v>
      </c>
      <c r="K12" s="72">
        <f>IF(RES_hh_tes_in!K12=0,0,1000*11630*RES_hh_tes_in!K12/RES_hh_num_in!K12)</f>
        <v>2621.3624204651414</v>
      </c>
      <c r="L12" s="72">
        <f>IF(RES_hh_tes_in!L12=0,0,1000*11630*RES_hh_tes_in!L12/RES_hh_num_in!L12)</f>
        <v>1827.4847087101462</v>
      </c>
      <c r="M12" s="72">
        <f>IF(RES_hh_tes_in!M12=0,0,1000*11630*RES_hh_tes_in!M12/RES_hh_num_in!M12)</f>
        <v>1667.5528528538064</v>
      </c>
      <c r="N12" s="72">
        <f>IF(RES_hh_tes_in!N12=0,0,1000*11630*RES_hh_tes_in!N12/RES_hh_num_in!N12)</f>
        <v>1894.0446395310273</v>
      </c>
      <c r="O12" s="72">
        <f>IF(RES_hh_tes_in!O12=0,0,1000*11630*RES_hh_tes_in!O12/RES_hh_num_in!O12)</f>
        <v>2241.4869951030696</v>
      </c>
      <c r="P12" s="72">
        <f>IF(RES_hh_tes_in!P12=0,0,1000*11630*RES_hh_tes_in!P12/RES_hh_num_in!P12)</f>
        <v>2343.9185796501488</v>
      </c>
      <c r="Q12" s="72">
        <f>IF(RES_hh_tes_in!Q12=0,0,1000*11630*RES_hh_tes_in!Q12/RES_hh_num_in!Q12)</f>
        <v>2208.125146726934</v>
      </c>
      <c r="R12" s="72">
        <f>IF(RES_hh_tes_in!R12=0,0,1000*11630*RES_hh_tes_in!R12/RES_hh_num_in!R12)</f>
        <v>2118.5733187054429</v>
      </c>
      <c r="S12" s="72">
        <f>IF(RES_hh_tes_in!S12=0,0,1000*11630*RES_hh_tes_in!S12/RES_hh_num_in!S12)</f>
        <v>2092.9032988982312</v>
      </c>
      <c r="T12" s="72">
        <f>IF(RES_hh_tes_in!T12=0,0,1000*11630*RES_hh_tes_in!T12/RES_hh_num_in!T12)</f>
        <v>2078.274646786384</v>
      </c>
      <c r="U12" s="72">
        <f>IF(RES_hh_tes_in!U12=0,0,1000*11630*RES_hh_tes_in!U12/RES_hh_num_in!U12)</f>
        <v>2078.1859122592355</v>
      </c>
      <c r="V12" s="72">
        <f>IF(RES_hh_tes_in!V12=0,0,1000*11630*RES_hh_tes_in!V12/RES_hh_num_in!V12)</f>
        <v>2092.3660591623739</v>
      </c>
      <c r="W12" s="72">
        <f>IF(RES_hh_tes_in!W12=0,0,1000*11630*RES_hh_tes_in!W12/RES_hh_num_in!W12)</f>
        <v>2095.0755259040834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1480.8295786330095</v>
      </c>
      <c r="D13" s="74">
        <f>IF(RES_hh_tes_in!D13=0,0,1000*11630*RES_hh_tes_in!D13/RES_hh_num_in!D13)</f>
        <v>1753.8163543637613</v>
      </c>
      <c r="E13" s="74">
        <f>IF(RES_hh_tes_in!E13=0,0,1000*11630*RES_hh_tes_in!E13/RES_hh_num_in!E13)</f>
        <v>1929.9604993961593</v>
      </c>
      <c r="F13" s="74">
        <f>IF(RES_hh_tes_in!F13=0,0,1000*11630*RES_hh_tes_in!F13/RES_hh_num_in!F13)</f>
        <v>2040.0770570047139</v>
      </c>
      <c r="G13" s="74">
        <f>IF(RES_hh_tes_in!G13=0,0,1000*11630*RES_hh_tes_in!G13/RES_hh_num_in!G13)</f>
        <v>2113.0712251471105</v>
      </c>
      <c r="H13" s="74">
        <f>IF(RES_hh_tes_in!H13=0,0,1000*11630*RES_hh_tes_in!H13/RES_hh_num_in!H13)</f>
        <v>1972.4070119831233</v>
      </c>
      <c r="I13" s="74">
        <f>IF(RES_hh_tes_in!I13=0,0,1000*11630*RES_hh_tes_in!I13/RES_hh_num_in!I13)</f>
        <v>2266.6251624168763</v>
      </c>
      <c r="J13" s="74">
        <f>IF(RES_hh_tes_in!J13=0,0,1000*11630*RES_hh_tes_in!J13/RES_hh_num_in!J13)</f>
        <v>2118.6386315431841</v>
      </c>
      <c r="K13" s="74">
        <f>IF(RES_hh_tes_in!K13=0,0,1000*11630*RES_hh_tes_in!K13/RES_hh_num_in!K13)</f>
        <v>2402.896977706936</v>
      </c>
      <c r="L13" s="74">
        <f>IF(RES_hh_tes_in!L13=0,0,1000*11630*RES_hh_tes_in!L13/RES_hh_num_in!L13)</f>
        <v>1726.8875201856638</v>
      </c>
      <c r="M13" s="74">
        <f>IF(RES_hh_tes_in!M13=0,0,1000*11630*RES_hh_tes_in!M13/RES_hh_num_in!M13)</f>
        <v>1937.7058372350396</v>
      </c>
      <c r="N13" s="74">
        <f>IF(RES_hh_tes_in!N13=0,0,1000*11630*RES_hh_tes_in!N13/RES_hh_num_in!N13)</f>
        <v>0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2319.5472394205171</v>
      </c>
      <c r="S13" s="74">
        <f>IF(RES_hh_tes_in!S13=0,0,1000*11630*RES_hh_tes_in!S13/RES_hh_num_in!S13)</f>
        <v>2026.8243795908079</v>
      </c>
      <c r="T13" s="74">
        <f>IF(RES_hh_tes_in!T13=0,0,1000*11630*RES_hh_tes_in!T13/RES_hh_num_in!T13)</f>
        <v>2143.2689103341463</v>
      </c>
      <c r="U13" s="74">
        <f>IF(RES_hh_tes_in!U13=0,0,1000*11630*RES_hh_tes_in!U13/RES_hh_num_in!U13)</f>
        <v>2078.5936765222182</v>
      </c>
      <c r="V13" s="74">
        <f>IF(RES_hh_tes_in!V13=0,0,1000*11630*RES_hh_tes_in!V13/RES_hh_num_in!V13)</f>
        <v>2097.0631068258881</v>
      </c>
      <c r="W13" s="74">
        <f>IF(RES_hh_tes_in!W13=0,0,1000*11630*RES_hh_tes_in!W13/RES_hh_num_in!W13)</f>
        <v>2145.4346587336845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20.74578910887999</v>
      </c>
      <c r="D14" s="76">
        <f>IF(RES_hh_tes_in!D14=0,0,1000*11630*RES_hh_tes_in!D14/RES_hh_num_in!D14)</f>
        <v>23.763266747241346</v>
      </c>
      <c r="E14" s="76">
        <f>IF(RES_hh_tes_in!E14=0,0,1000*11630*RES_hh_tes_in!E14/RES_hh_num_in!E14)</f>
        <v>23.67598429032746</v>
      </c>
      <c r="F14" s="76">
        <f>IF(RES_hh_tes_in!F14=0,0,1000*11630*RES_hh_tes_in!F14/RES_hh_num_in!F14)</f>
        <v>21.719611140181232</v>
      </c>
      <c r="G14" s="76">
        <f>IF(RES_hh_tes_in!G14=0,0,1000*11630*RES_hh_tes_in!G14/RES_hh_num_in!G14)</f>
        <v>20.042337713933804</v>
      </c>
      <c r="H14" s="76">
        <f>IF(RES_hh_tes_in!H14=0,0,1000*11630*RES_hh_tes_in!H14/RES_hh_num_in!H14)</f>
        <v>19.337209035143154</v>
      </c>
      <c r="I14" s="76">
        <f>IF(RES_hh_tes_in!I14=0,0,1000*11630*RES_hh_tes_in!I14/RES_hh_num_in!I14)</f>
        <v>23.28337906762146</v>
      </c>
      <c r="J14" s="76">
        <f>IF(RES_hh_tes_in!J14=0,0,1000*11630*RES_hh_tes_in!J14/RES_hh_num_in!J14)</f>
        <v>27.451527775015759</v>
      </c>
      <c r="K14" s="76">
        <f>IF(RES_hh_tes_in!K14=0,0,1000*11630*RES_hh_tes_in!K14/RES_hh_num_in!K14)</f>
        <v>33.570861598018354</v>
      </c>
      <c r="L14" s="76">
        <f>IF(RES_hh_tes_in!L14=0,0,1000*11630*RES_hh_tes_in!L14/RES_hh_num_in!L14)</f>
        <v>20.304206289530477</v>
      </c>
      <c r="M14" s="76">
        <f>IF(RES_hh_tes_in!M14=0,0,1000*11630*RES_hh_tes_in!M14/RES_hh_num_in!M14)</f>
        <v>13.727045196586316</v>
      </c>
      <c r="N14" s="76">
        <f>IF(RES_hh_tes_in!N14=0,0,1000*11630*RES_hh_tes_in!N14/RES_hh_num_in!N14)</f>
        <v>14.43825601078872</v>
      </c>
      <c r="O14" s="76">
        <f>IF(RES_hh_tes_in!O14=0,0,1000*11630*RES_hh_tes_in!O14/RES_hh_num_in!O14)</f>
        <v>15.234212540046796</v>
      </c>
      <c r="P14" s="76">
        <f>IF(RES_hh_tes_in!P14=0,0,1000*11630*RES_hh_tes_in!P14/RES_hh_num_in!P14)</f>
        <v>16.510351327348399</v>
      </c>
      <c r="Q14" s="76">
        <f>IF(RES_hh_tes_in!Q14=0,0,1000*11630*RES_hh_tes_in!Q14/RES_hh_num_in!Q14)</f>
        <v>15.964812923185123</v>
      </c>
      <c r="R14" s="76">
        <f>IF(RES_hh_tes_in!R14=0,0,1000*11630*RES_hh_tes_in!R14/RES_hh_num_in!R14)</f>
        <v>15.22199774627363</v>
      </c>
      <c r="S14" s="76">
        <f>IF(RES_hh_tes_in!S14=0,0,1000*11630*RES_hh_tes_in!S14/RES_hh_num_in!S14)</f>
        <v>15.647333769060467</v>
      </c>
      <c r="T14" s="76">
        <f>IF(RES_hh_tes_in!T14=0,0,1000*11630*RES_hh_tes_in!T14/RES_hh_num_in!T14)</f>
        <v>16.484946061987291</v>
      </c>
      <c r="U14" s="76">
        <f>IF(RES_hh_tes_in!U14=0,0,1000*11630*RES_hh_tes_in!U14/RES_hh_num_in!U14)</f>
        <v>15.783188204604533</v>
      </c>
      <c r="V14" s="76">
        <f>IF(RES_hh_tes_in!V14=0,0,1000*11630*RES_hh_tes_in!V14/RES_hh_num_in!V14)</f>
        <v>16.880296941242754</v>
      </c>
      <c r="W14" s="76">
        <f>IF(RES_hh_tes_in!W14=0,0,1000*11630*RES_hh_tes_in!W14/RES_hh_num_in!W14)</f>
        <v>15.30591757250679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104.74066407710895</v>
      </c>
      <c r="D15" s="69">
        <f t="shared" si="0"/>
        <v>111.26689692358519</v>
      </c>
      <c r="E15" s="69">
        <f t="shared" si="0"/>
        <v>290.14043803611202</v>
      </c>
      <c r="F15" s="69">
        <f t="shared" si="0"/>
        <v>218.86291771215957</v>
      </c>
      <c r="G15" s="69">
        <f t="shared" si="0"/>
        <v>262.59688814507984</v>
      </c>
      <c r="H15" s="69">
        <f t="shared" si="0"/>
        <v>267.20463345998053</v>
      </c>
      <c r="I15" s="69">
        <f t="shared" si="0"/>
        <v>158.92464720125278</v>
      </c>
      <c r="J15" s="69">
        <f t="shared" si="0"/>
        <v>135.35465073983667</v>
      </c>
      <c r="K15" s="69">
        <f t="shared" si="0"/>
        <v>225.89757832767648</v>
      </c>
      <c r="L15" s="69">
        <f t="shared" si="0"/>
        <v>489.76597105737306</v>
      </c>
      <c r="M15" s="69">
        <f t="shared" si="0"/>
        <v>407.6724173129453</v>
      </c>
      <c r="N15" s="69">
        <f t="shared" si="0"/>
        <v>475.07985289834778</v>
      </c>
      <c r="O15" s="69">
        <f t="shared" si="0"/>
        <v>577.55131902940116</v>
      </c>
      <c r="P15" s="69">
        <f t="shared" si="0"/>
        <v>351.44614177430589</v>
      </c>
      <c r="Q15" s="69">
        <f t="shared" si="0"/>
        <v>327.92908220288007</v>
      </c>
      <c r="R15" s="69">
        <f t="shared" si="0"/>
        <v>222.99289822457948</v>
      </c>
      <c r="S15" s="69">
        <f t="shared" si="0"/>
        <v>188.55579718994335</v>
      </c>
      <c r="T15" s="69">
        <f t="shared" si="0"/>
        <v>168.87103430375853</v>
      </c>
      <c r="U15" s="69">
        <f t="shared" si="0"/>
        <v>150.65932200152929</v>
      </c>
      <c r="V15" s="69">
        <f t="shared" si="0"/>
        <v>89.44317007986308</v>
      </c>
      <c r="W15" s="69">
        <f t="shared" si="0"/>
        <v>149.42576020155059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104.74066407710895</v>
      </c>
      <c r="D16" s="72">
        <f>IF(RES_hh_tes_in!D16=0,0,1000*11630*RES_hh_tes_in!D16/RES_hh_num_in!D$3)</f>
        <v>111.26689692358519</v>
      </c>
      <c r="E16" s="72">
        <f>IF(RES_hh_tes_in!E16=0,0,1000*11630*RES_hh_tes_in!E16/RES_hh_num_in!E$3)</f>
        <v>290.14043803611202</v>
      </c>
      <c r="F16" s="72">
        <f>IF(RES_hh_tes_in!F16=0,0,1000*11630*RES_hh_tes_in!F16/RES_hh_num_in!F$3)</f>
        <v>218.86291771215957</v>
      </c>
      <c r="G16" s="72">
        <f>IF(RES_hh_tes_in!G16=0,0,1000*11630*RES_hh_tes_in!G16/RES_hh_num_in!G$3)</f>
        <v>262.59688814507984</v>
      </c>
      <c r="H16" s="72">
        <f>IF(RES_hh_tes_in!H16=0,0,1000*11630*RES_hh_tes_in!H16/RES_hh_num_in!H$3)</f>
        <v>267.20463345998053</v>
      </c>
      <c r="I16" s="72">
        <f>IF(RES_hh_tes_in!I16=0,0,1000*11630*RES_hh_tes_in!I16/RES_hh_num_in!I$3)</f>
        <v>158.92464720125278</v>
      </c>
      <c r="J16" s="72">
        <f>IF(RES_hh_tes_in!J16=0,0,1000*11630*RES_hh_tes_in!J16/RES_hh_num_in!J$3)</f>
        <v>135.35465073983667</v>
      </c>
      <c r="K16" s="72">
        <f>IF(RES_hh_tes_in!K16=0,0,1000*11630*RES_hh_tes_in!K16/RES_hh_num_in!K$3)</f>
        <v>225.89757832767648</v>
      </c>
      <c r="L16" s="72">
        <f>IF(RES_hh_tes_in!L16=0,0,1000*11630*RES_hh_tes_in!L16/RES_hh_num_in!L$3)</f>
        <v>489.76597105737306</v>
      </c>
      <c r="M16" s="72">
        <f>IF(RES_hh_tes_in!M16=0,0,1000*11630*RES_hh_tes_in!M16/RES_hh_num_in!M$3)</f>
        <v>407.6724173129453</v>
      </c>
      <c r="N16" s="72">
        <f>IF(RES_hh_tes_in!N16=0,0,1000*11630*RES_hh_tes_in!N16/RES_hh_num_in!N$3)</f>
        <v>475.07985289834778</v>
      </c>
      <c r="O16" s="72">
        <f>IF(RES_hh_tes_in!O16=0,0,1000*11630*RES_hh_tes_in!O16/RES_hh_num_in!O$3)</f>
        <v>577.55131902940116</v>
      </c>
      <c r="P16" s="72">
        <f>IF(RES_hh_tes_in!P16=0,0,1000*11630*RES_hh_tes_in!P16/RES_hh_num_in!P$3)</f>
        <v>351.44614177430589</v>
      </c>
      <c r="Q16" s="72">
        <f>IF(RES_hh_tes_in!Q16=0,0,1000*11630*RES_hh_tes_in!Q16/RES_hh_num_in!Q$3)</f>
        <v>327.92908220288007</v>
      </c>
      <c r="R16" s="72">
        <f>IF(RES_hh_tes_in!R16=0,0,1000*11630*RES_hh_tes_in!R16/RES_hh_num_in!R$3)</f>
        <v>222.99289822457948</v>
      </c>
      <c r="S16" s="72">
        <f>IF(RES_hh_tes_in!S16=0,0,1000*11630*RES_hh_tes_in!S16/RES_hh_num_in!S$3)</f>
        <v>188.55579718994335</v>
      </c>
      <c r="T16" s="72">
        <f>IF(RES_hh_tes_in!T16=0,0,1000*11630*RES_hh_tes_in!T16/RES_hh_num_in!T$3)</f>
        <v>168.87103430375853</v>
      </c>
      <c r="U16" s="72">
        <f>IF(RES_hh_tes_in!U16=0,0,1000*11630*RES_hh_tes_in!U16/RES_hh_num_in!U$3)</f>
        <v>150.65932200152929</v>
      </c>
      <c r="V16" s="72">
        <f>IF(RES_hh_tes_in!V16=0,0,1000*11630*RES_hh_tes_in!V16/RES_hh_num_in!V$3)</f>
        <v>89.44317007986308</v>
      </c>
      <c r="W16" s="72">
        <f>IF(RES_hh_tes_in!W16=0,0,1000*11630*RES_hh_tes_in!W16/RES_hh_num_in!W$3)</f>
        <v>149.42576020155059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843.71337722079511</v>
      </c>
      <c r="D17" s="69">
        <f>IF(RES_hh_tes_in!D17=0,0,1000*11630*RES_hh_tes_in!D17/RES_hh_num_in!D17)</f>
        <v>842.93800922741093</v>
      </c>
      <c r="E17" s="69">
        <f>IF(RES_hh_tes_in!E17=0,0,1000*11630*RES_hh_tes_in!E17/RES_hh_num_in!E17)</f>
        <v>848.04146953289523</v>
      </c>
      <c r="F17" s="69">
        <f>IF(RES_hh_tes_in!F17=0,0,1000*11630*RES_hh_tes_in!F17/RES_hh_num_in!F17)</f>
        <v>839.01587961876101</v>
      </c>
      <c r="G17" s="69">
        <f>IF(RES_hh_tes_in!G17=0,0,1000*11630*RES_hh_tes_in!G17/RES_hh_num_in!G17)</f>
        <v>831.5081585032832</v>
      </c>
      <c r="H17" s="69">
        <f>IF(RES_hh_tes_in!H17=0,0,1000*11630*RES_hh_tes_in!H17/RES_hh_num_in!H17)</f>
        <v>830.9092736511634</v>
      </c>
      <c r="I17" s="69">
        <f>IF(RES_hh_tes_in!I17=0,0,1000*11630*RES_hh_tes_in!I17/RES_hh_num_in!I17)</f>
        <v>848.84751529386483</v>
      </c>
      <c r="J17" s="69">
        <f>IF(RES_hh_tes_in!J17=0,0,1000*11630*RES_hh_tes_in!J17/RES_hh_num_in!J17)</f>
        <v>853.37862936203169</v>
      </c>
      <c r="K17" s="69">
        <f>IF(RES_hh_tes_in!K17=0,0,1000*11630*RES_hh_tes_in!K17/RES_hh_num_in!K17)</f>
        <v>843.62837411285852</v>
      </c>
      <c r="L17" s="69">
        <f>IF(RES_hh_tes_in!L17=0,0,1000*11630*RES_hh_tes_in!L17/RES_hh_num_in!L17)</f>
        <v>920.73243098726209</v>
      </c>
      <c r="M17" s="69">
        <f>IF(RES_hh_tes_in!M17=0,0,1000*11630*RES_hh_tes_in!M17/RES_hh_num_in!M17)</f>
        <v>799.87183830909066</v>
      </c>
      <c r="N17" s="69">
        <f>IF(RES_hh_tes_in!N17=0,0,1000*11630*RES_hh_tes_in!N17/RES_hh_num_in!N17)</f>
        <v>774.01898139953994</v>
      </c>
      <c r="O17" s="69">
        <f>IF(RES_hh_tes_in!O17=0,0,1000*11630*RES_hh_tes_in!O17/RES_hh_num_in!O17)</f>
        <v>774.77538316035032</v>
      </c>
      <c r="P17" s="69">
        <f>IF(RES_hh_tes_in!P17=0,0,1000*11630*RES_hh_tes_in!P17/RES_hh_num_in!P17)</f>
        <v>725.19726930598108</v>
      </c>
      <c r="Q17" s="69">
        <f>IF(RES_hh_tes_in!Q17=0,0,1000*11630*RES_hh_tes_in!Q17/RES_hh_num_in!Q17)</f>
        <v>703.98203686740726</v>
      </c>
      <c r="R17" s="69">
        <f>IF(RES_hh_tes_in!R17=0,0,1000*11630*RES_hh_tes_in!R17/RES_hh_num_in!R17)</f>
        <v>714.85018129740774</v>
      </c>
      <c r="S17" s="69">
        <f>IF(RES_hh_tes_in!S17=0,0,1000*11630*RES_hh_tes_in!S17/RES_hh_num_in!S17)</f>
        <v>739.97548654350896</v>
      </c>
      <c r="T17" s="69">
        <f>IF(RES_hh_tes_in!T17=0,0,1000*11630*RES_hh_tes_in!T17/RES_hh_num_in!T17)</f>
        <v>746.32921281342328</v>
      </c>
      <c r="U17" s="69">
        <f>IF(RES_hh_tes_in!U17=0,0,1000*11630*RES_hh_tes_in!U17/RES_hh_num_in!U17)</f>
        <v>750.1610876333383</v>
      </c>
      <c r="V17" s="69">
        <f>IF(RES_hh_tes_in!V17=0,0,1000*11630*RES_hh_tes_in!V17/RES_hh_num_in!V17)</f>
        <v>818.30157572413873</v>
      </c>
      <c r="W17" s="69">
        <f>IF(RES_hh_tes_in!W17=0,0,1000*11630*RES_hh_tes_in!W17/RES_hh_num_in!W17)</f>
        <v>769.58216623350756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836.52453548230449</v>
      </c>
      <c r="D19" s="72">
        <f>IF(RES_hh_tes_in!D19=0,0,1000*11630*RES_hh_tes_in!D19/RES_hh_num_in!D19)</f>
        <v>826.77340657560308</v>
      </c>
      <c r="E19" s="72">
        <f>IF(RES_hh_tes_in!E19=0,0,1000*11630*RES_hh_tes_in!E19/RES_hh_num_in!E19)</f>
        <v>832.17136333795804</v>
      </c>
      <c r="F19" s="72">
        <f>IF(RES_hh_tes_in!F19=0,0,1000*11630*RES_hh_tes_in!F19/RES_hh_num_in!F19)</f>
        <v>835.50334542371036</v>
      </c>
      <c r="G19" s="72">
        <f>IF(RES_hh_tes_in!G19=0,0,1000*11630*RES_hh_tes_in!G19/RES_hh_num_in!G19)</f>
        <v>824.84741300380165</v>
      </c>
      <c r="H19" s="72">
        <f>IF(RES_hh_tes_in!H19=0,0,1000*11630*RES_hh_tes_in!H19/RES_hh_num_in!H19)</f>
        <v>824.73537119842297</v>
      </c>
      <c r="I19" s="72">
        <f>IF(RES_hh_tes_in!I19=0,0,1000*11630*RES_hh_tes_in!I19/RES_hh_num_in!I19)</f>
        <v>847.86264632909865</v>
      </c>
      <c r="J19" s="72">
        <f>IF(RES_hh_tes_in!J19=0,0,1000*11630*RES_hh_tes_in!J19/RES_hh_num_in!J19)</f>
        <v>834.78792524432151</v>
      </c>
      <c r="K19" s="72">
        <f>IF(RES_hh_tes_in!K19=0,0,1000*11630*RES_hh_tes_in!K19/RES_hh_num_in!K19)</f>
        <v>849.85861942828944</v>
      </c>
      <c r="L19" s="72">
        <f>IF(RES_hh_tes_in!L19=0,0,1000*11630*RES_hh_tes_in!L19/RES_hh_num_in!L19)</f>
        <v>844.44592527865473</v>
      </c>
      <c r="M19" s="72">
        <f>IF(RES_hh_tes_in!M19=0,0,1000*11630*RES_hh_tes_in!M19/RES_hh_num_in!M19)</f>
        <v>758.87054612069926</v>
      </c>
      <c r="N19" s="72">
        <f>IF(RES_hh_tes_in!N19=0,0,1000*11630*RES_hh_tes_in!N19/RES_hh_num_in!N19)</f>
        <v>740.22262908281925</v>
      </c>
      <c r="O19" s="72">
        <f>IF(RES_hh_tes_in!O19=0,0,1000*11630*RES_hh_tes_in!O19/RES_hh_num_in!O19)</f>
        <v>756.95913324896719</v>
      </c>
      <c r="P19" s="72">
        <f>IF(RES_hh_tes_in!P19=0,0,1000*11630*RES_hh_tes_in!P19/RES_hh_num_in!P19)</f>
        <v>703.56226859008075</v>
      </c>
      <c r="Q19" s="72">
        <f>IF(RES_hh_tes_in!Q19=0,0,1000*11630*RES_hh_tes_in!Q19/RES_hh_num_in!Q19)</f>
        <v>683.03719363820483</v>
      </c>
      <c r="R19" s="72">
        <f>IF(RES_hh_tes_in!R19=0,0,1000*11630*RES_hh_tes_in!R19/RES_hh_num_in!R19)</f>
        <v>703.97400623672524</v>
      </c>
      <c r="S19" s="72">
        <f>IF(RES_hh_tes_in!S19=0,0,1000*11630*RES_hh_tes_in!S19/RES_hh_num_in!S19)</f>
        <v>710.67336087129502</v>
      </c>
      <c r="T19" s="72">
        <f>IF(RES_hh_tes_in!T19=0,0,1000*11630*RES_hh_tes_in!T19/RES_hh_num_in!T19)</f>
        <v>716.24484887302185</v>
      </c>
      <c r="U19" s="72">
        <f>IF(RES_hh_tes_in!U19=0,0,1000*11630*RES_hh_tes_in!U19/RES_hh_num_in!U19)</f>
        <v>720.0949104266241</v>
      </c>
      <c r="V19" s="72">
        <f>IF(RES_hh_tes_in!V19=0,0,1000*11630*RES_hh_tes_in!V19/RES_hh_num_in!V19)</f>
        <v>803.48970569071696</v>
      </c>
      <c r="W19" s="72">
        <f>IF(RES_hh_tes_in!W19=0,0,1000*11630*RES_hh_tes_in!W19/RES_hh_num_in!W19)</f>
        <v>772.92504200673068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943.7035857875486</v>
      </c>
      <c r="E20" s="72">
        <f>IF(RES_hh_tes_in!E20=0,0,1000*11630*RES_hh_tes_in!E20/RES_hh_num_in!E20)</f>
        <v>763.03661706246396</v>
      </c>
      <c r="F20" s="72">
        <f>IF(RES_hh_tes_in!F20=0,0,1000*11630*RES_hh_tes_in!F20/RES_hh_num_in!F20)</f>
        <v>739.25214480387274</v>
      </c>
      <c r="G20" s="72">
        <f>IF(RES_hh_tes_in!G20=0,0,1000*11630*RES_hh_tes_in!G20/RES_hh_num_in!G20)</f>
        <v>791.61946900593534</v>
      </c>
      <c r="H20" s="72">
        <f>IF(RES_hh_tes_in!H20=0,0,1000*11630*RES_hh_tes_in!H20/RES_hh_num_in!H20)</f>
        <v>769.01778041541138</v>
      </c>
      <c r="I20" s="72">
        <f>IF(RES_hh_tes_in!I20=0,0,1000*11630*RES_hh_tes_in!I20/RES_hh_num_in!I20)</f>
        <v>821.17968379229683</v>
      </c>
      <c r="J20" s="72">
        <f>IF(RES_hh_tes_in!J20=0,0,1000*11630*RES_hh_tes_in!J20/RES_hh_num_in!J20)</f>
        <v>847.5619417476197</v>
      </c>
      <c r="K20" s="72">
        <f>IF(RES_hh_tes_in!K20=0,0,1000*11630*RES_hh_tes_in!K20/RES_hh_num_in!K20)</f>
        <v>753.77526391890888</v>
      </c>
      <c r="L20" s="72">
        <f>IF(RES_hh_tes_in!L20=0,0,1000*11630*RES_hh_tes_in!L20/RES_hh_num_in!L20)</f>
        <v>922.11006336366029</v>
      </c>
      <c r="M20" s="72">
        <f>IF(RES_hh_tes_in!M20=0,0,1000*11630*RES_hh_tes_in!M20/RES_hh_num_in!M20)</f>
        <v>811.45769159099552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680.10587600125143</v>
      </c>
      <c r="U20" s="72">
        <f>IF(RES_hh_tes_in!U20=0,0,1000*11630*RES_hh_tes_in!U20/RES_hh_num_in!U20)</f>
        <v>709.28099764563376</v>
      </c>
      <c r="V20" s="72">
        <f>IF(RES_hh_tes_in!V20=0,0,1000*11630*RES_hh_tes_in!V20/RES_hh_num_in!V20)</f>
        <v>809.67186827317448</v>
      </c>
      <c r="W20" s="72">
        <f>IF(RES_hh_tes_in!W20=0,0,1000*11630*RES_hh_tes_in!W20/RES_hh_num_in!W20)</f>
        <v>762.86558642371881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831.53463628248869</v>
      </c>
      <c r="D21" s="72">
        <f>IF(RES_hh_tes_in!D21=0,0,1000*11630*RES_hh_tes_in!D21/RES_hh_num_in!D21)</f>
        <v>867.99601447360055</v>
      </c>
      <c r="E21" s="72">
        <f>IF(RES_hh_tes_in!E21=0,0,1000*11630*RES_hh_tes_in!E21/RES_hh_num_in!E21)</f>
        <v>809.08282904234954</v>
      </c>
      <c r="F21" s="72">
        <f>IF(RES_hh_tes_in!F21=0,0,1000*11630*RES_hh_tes_in!F21/RES_hh_num_in!F21)</f>
        <v>828.61356895749725</v>
      </c>
      <c r="G21" s="72">
        <f>IF(RES_hh_tes_in!G21=0,0,1000*11630*RES_hh_tes_in!G21/RES_hh_num_in!G21)</f>
        <v>842.72783118231382</v>
      </c>
      <c r="H21" s="72">
        <f>IF(RES_hh_tes_in!H21=0,0,1000*11630*RES_hh_tes_in!H21/RES_hh_num_in!H21)</f>
        <v>823.76325441436904</v>
      </c>
      <c r="I21" s="72">
        <f>IF(RES_hh_tes_in!I21=0,0,1000*11630*RES_hh_tes_in!I21/RES_hh_num_in!I21)</f>
        <v>836.79017200568012</v>
      </c>
      <c r="J21" s="72">
        <f>IF(RES_hh_tes_in!J21=0,0,1000*11630*RES_hh_tes_in!J21/RES_hh_num_in!J21)</f>
        <v>812.58243343800552</v>
      </c>
      <c r="K21" s="72">
        <f>IF(RES_hh_tes_in!K21=0,0,1000*11630*RES_hh_tes_in!K21/RES_hh_num_in!K21)</f>
        <v>797.36714536839816</v>
      </c>
      <c r="L21" s="72">
        <f>IF(RES_hh_tes_in!L21=0,0,1000*11630*RES_hh_tes_in!L21/RES_hh_num_in!L21)</f>
        <v>919.79118083943786</v>
      </c>
      <c r="M21" s="72">
        <f>IF(RES_hh_tes_in!M21=0,0,1000*11630*RES_hh_tes_in!M21/RES_hh_num_in!M21)</f>
        <v>767.94085926754769</v>
      </c>
      <c r="N21" s="72">
        <f>IF(RES_hh_tes_in!N21=0,0,1000*11630*RES_hh_tes_in!N21/RES_hh_num_in!N21)</f>
        <v>705.359787439657</v>
      </c>
      <c r="O21" s="72">
        <f>IF(RES_hh_tes_in!O21=0,0,1000*11630*RES_hh_tes_in!O21/RES_hh_num_in!O21)</f>
        <v>704.9712405593009</v>
      </c>
      <c r="P21" s="72">
        <f>IF(RES_hh_tes_in!P21=0,0,1000*11630*RES_hh_tes_in!P21/RES_hh_num_in!P21)</f>
        <v>645.57403110362486</v>
      </c>
      <c r="Q21" s="72">
        <f>IF(RES_hh_tes_in!Q21=0,0,1000*11630*RES_hh_tes_in!Q21/RES_hh_num_in!Q21)</f>
        <v>693.78901722715682</v>
      </c>
      <c r="R21" s="72">
        <f>IF(RES_hh_tes_in!R21=0,0,1000*11630*RES_hh_tes_in!R21/RES_hh_num_in!R21)</f>
        <v>687.59367905116449</v>
      </c>
      <c r="S21" s="72">
        <f>IF(RES_hh_tes_in!S21=0,0,1000*11630*RES_hh_tes_in!S21/RES_hh_num_in!S21)</f>
        <v>710.26151862242352</v>
      </c>
      <c r="T21" s="72">
        <f>IF(RES_hh_tes_in!T21=0,0,1000*11630*RES_hh_tes_in!T21/RES_hh_num_in!T21)</f>
        <v>730.94250370395719</v>
      </c>
      <c r="U21" s="72">
        <f>IF(RES_hh_tes_in!U21=0,0,1000*11630*RES_hh_tes_in!U21/RES_hh_num_in!U21)</f>
        <v>745.79515383721809</v>
      </c>
      <c r="V21" s="72">
        <f>IF(RES_hh_tes_in!V21=0,0,1000*11630*RES_hh_tes_in!V21/RES_hh_num_in!V21)</f>
        <v>782.44870624234818</v>
      </c>
      <c r="W21" s="72">
        <f>IF(RES_hh_tes_in!W21=0,0,1000*11630*RES_hh_tes_in!W21/RES_hh_num_in!W21)</f>
        <v>767.63908924887676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844.82266414710364</v>
      </c>
      <c r="D22" s="72">
        <f>IF(RES_hh_tes_in!D22=0,0,1000*11630*RES_hh_tes_in!D22/RES_hh_num_in!D22)</f>
        <v>849.99276260343049</v>
      </c>
      <c r="E22" s="72">
        <f>IF(RES_hh_tes_in!E22=0,0,1000*11630*RES_hh_tes_in!E22/RES_hh_num_in!E22)</f>
        <v>797.71577456727243</v>
      </c>
      <c r="F22" s="72">
        <f>IF(RES_hh_tes_in!F22=0,0,1000*11630*RES_hh_tes_in!F22/RES_hh_num_in!F22)</f>
        <v>813.58173260066189</v>
      </c>
      <c r="G22" s="72">
        <f>IF(RES_hh_tes_in!G22=0,0,1000*11630*RES_hh_tes_in!G22/RES_hh_num_in!G22)</f>
        <v>819.01703069406847</v>
      </c>
      <c r="H22" s="72">
        <f>IF(RES_hh_tes_in!H22=0,0,1000*11630*RES_hh_tes_in!H22/RES_hh_num_in!H22)</f>
        <v>839.92519319439339</v>
      </c>
      <c r="I22" s="72">
        <f>IF(RES_hh_tes_in!I22=0,0,1000*11630*RES_hh_tes_in!I22/RES_hh_num_in!I22)</f>
        <v>854.45377225849268</v>
      </c>
      <c r="J22" s="72">
        <f>IF(RES_hh_tes_in!J22=0,0,1000*11630*RES_hh_tes_in!J22/RES_hh_num_in!J22)</f>
        <v>867.42957976559637</v>
      </c>
      <c r="K22" s="72">
        <f>IF(RES_hh_tes_in!K22=0,0,1000*11630*RES_hh_tes_in!K22/RES_hh_num_in!K22)</f>
        <v>844.14167594958292</v>
      </c>
      <c r="L22" s="72">
        <f>IF(RES_hh_tes_in!L22=0,0,1000*11630*RES_hh_tes_in!L22/RES_hh_num_in!L22)</f>
        <v>754.18486192176488</v>
      </c>
      <c r="M22" s="72">
        <f>IF(RES_hh_tes_in!M22=0,0,1000*11630*RES_hh_tes_in!M22/RES_hh_num_in!M22)</f>
        <v>749.89323467055942</v>
      </c>
      <c r="N22" s="72">
        <f>IF(RES_hh_tes_in!N22=0,0,1000*11630*RES_hh_tes_in!N22/RES_hh_num_in!N22)</f>
        <v>761.70190702572927</v>
      </c>
      <c r="O22" s="72">
        <f>IF(RES_hh_tes_in!O22=0,0,1000*11630*RES_hh_tes_in!O22/RES_hh_num_in!O22)</f>
        <v>755.71904365887735</v>
      </c>
      <c r="P22" s="72">
        <f>IF(RES_hh_tes_in!P22=0,0,1000*11630*RES_hh_tes_in!P22/RES_hh_num_in!P22)</f>
        <v>677.66590517725831</v>
      </c>
      <c r="Q22" s="72">
        <f>IF(RES_hh_tes_in!Q22=0,0,1000*11630*RES_hh_tes_in!Q22/RES_hh_num_in!Q22)</f>
        <v>674.95037457114415</v>
      </c>
      <c r="R22" s="72">
        <f>IF(RES_hh_tes_in!R22=0,0,1000*11630*RES_hh_tes_in!R22/RES_hh_num_in!R22)</f>
        <v>720.40318141756256</v>
      </c>
      <c r="S22" s="72">
        <f>IF(RES_hh_tes_in!S22=0,0,1000*11630*RES_hh_tes_in!S22/RES_hh_num_in!S22)</f>
        <v>694.33631805128937</v>
      </c>
      <c r="T22" s="72">
        <f>IF(RES_hh_tes_in!T22=0,0,1000*11630*RES_hh_tes_in!T22/RES_hh_num_in!T22)</f>
        <v>722.86857302146825</v>
      </c>
      <c r="U22" s="72">
        <f>IF(RES_hh_tes_in!U22=0,0,1000*11630*RES_hh_tes_in!U22/RES_hh_num_in!U22)</f>
        <v>725.51789835916645</v>
      </c>
      <c r="V22" s="72">
        <f>IF(RES_hh_tes_in!V22=0,0,1000*11630*RES_hh_tes_in!V22/RES_hh_num_in!V22)</f>
        <v>751.79594727381618</v>
      </c>
      <c r="W22" s="72">
        <f>IF(RES_hh_tes_in!W22=0,0,1000*11630*RES_hh_tes_in!W22/RES_hh_num_in!W22)</f>
        <v>764.16123090230542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354.33074452980213</v>
      </c>
      <c r="D25" s="74">
        <f>IF(RES_hh_tes_in!D25=0,0,1000*11630*RES_hh_tes_in!D25/RES_hh_num_in!D25)</f>
        <v>399.58652831158906</v>
      </c>
      <c r="E25" s="74">
        <f>IF(RES_hh_tes_in!E25=0,0,1000*11630*RES_hh_tes_in!E25/RES_hh_num_in!E25)</f>
        <v>372.29587172518211</v>
      </c>
      <c r="F25" s="74">
        <f>IF(RES_hh_tes_in!F25=0,0,1000*11630*RES_hh_tes_in!F25/RES_hh_num_in!F25)</f>
        <v>343.15946720216124</v>
      </c>
      <c r="G25" s="74">
        <f>IF(RES_hh_tes_in!G25=0,0,1000*11630*RES_hh_tes_in!G25/RES_hh_num_in!G25)</f>
        <v>327.57249786668064</v>
      </c>
      <c r="H25" s="74">
        <f>IF(RES_hh_tes_in!H25=0,0,1000*11630*RES_hh_tes_in!H25/RES_hh_num_in!H25)</f>
        <v>436.055261315976</v>
      </c>
      <c r="I25" s="74">
        <f>IF(RES_hh_tes_in!I25=0,0,1000*11630*RES_hh_tes_in!I25/RES_hh_num_in!I25)</f>
        <v>426.15351732679113</v>
      </c>
      <c r="J25" s="74">
        <f>IF(RES_hh_tes_in!J25=0,0,1000*11630*RES_hh_tes_in!J25/RES_hh_num_in!J25)</f>
        <v>263.70175103935014</v>
      </c>
      <c r="K25" s="74">
        <f>IF(RES_hh_tes_in!K25=0,0,1000*11630*RES_hh_tes_in!K25/RES_hh_num_in!K25)</f>
        <v>308.43390102868011</v>
      </c>
      <c r="L25" s="74">
        <f>IF(RES_hh_tes_in!L25=0,0,1000*11630*RES_hh_tes_in!L25/RES_hh_num_in!L25)</f>
        <v>112.9002969479485</v>
      </c>
      <c r="M25" s="74">
        <f>IF(RES_hh_tes_in!M25=0,0,1000*11630*RES_hh_tes_in!M25/RES_hh_num_in!M25)</f>
        <v>148.8228217840016</v>
      </c>
      <c r="N25" s="74">
        <f>IF(RES_hh_tes_in!N25=0,0,1000*11630*RES_hh_tes_in!N25/RES_hh_num_in!N25)</f>
        <v>125.94911299402578</v>
      </c>
      <c r="O25" s="74">
        <f>IF(RES_hh_tes_in!O25=0,0,1000*11630*RES_hh_tes_in!O25/RES_hh_num_in!O25)</f>
        <v>182.61552105857922</v>
      </c>
      <c r="P25" s="74">
        <f>IF(RES_hh_tes_in!P25=0,0,1000*11630*RES_hh_tes_in!P25/RES_hh_num_in!P25)</f>
        <v>110.46253722556912</v>
      </c>
      <c r="Q25" s="74">
        <f>IF(RES_hh_tes_in!Q25=0,0,1000*11630*RES_hh_tes_in!Q25/RES_hh_num_in!Q25)</f>
        <v>123.31790861275412</v>
      </c>
      <c r="R25" s="74">
        <f>IF(RES_hh_tes_in!R25=0,0,1000*11630*RES_hh_tes_in!R25/RES_hh_num_in!R25)</f>
        <v>137.16851983550234</v>
      </c>
      <c r="S25" s="74">
        <f>IF(RES_hh_tes_in!S25=0,0,1000*11630*RES_hh_tes_in!S25/RES_hh_num_in!S25)</f>
        <v>107.32773572629822</v>
      </c>
      <c r="T25" s="74">
        <f>IF(RES_hh_tes_in!T25=0,0,1000*11630*RES_hh_tes_in!T25/RES_hh_num_in!T25)</f>
        <v>179.17189695221745</v>
      </c>
      <c r="U25" s="74">
        <f>IF(RES_hh_tes_in!U25=0,0,1000*11630*RES_hh_tes_in!U25/RES_hh_num_in!U25)</f>
        <v>117.91475004086045</v>
      </c>
      <c r="V25" s="74">
        <f>IF(RES_hh_tes_in!V25=0,0,1000*11630*RES_hh_tes_in!V25/RES_hh_num_in!V25)</f>
        <v>164.70017642821509</v>
      </c>
      <c r="W25" s="74">
        <f>IF(RES_hh_tes_in!W25=0,0,1000*11630*RES_hh_tes_in!W25/RES_hh_num_in!W25)</f>
        <v>141.52237902299947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685.85863216237669</v>
      </c>
      <c r="D26" s="77">
        <f>IF(RES_hh_tes_in!D26=0,0,1000*11630*RES_hh_tes_in!D26/RES_hh_num_in!D26)</f>
        <v>683.7851384139442</v>
      </c>
      <c r="E26" s="77">
        <f>IF(RES_hh_tes_in!E26=0,0,1000*11630*RES_hh_tes_in!E26/RES_hh_num_in!E26)</f>
        <v>690.41404459614057</v>
      </c>
      <c r="F26" s="77">
        <f>IF(RES_hh_tes_in!F26=0,0,1000*11630*RES_hh_tes_in!F26/RES_hh_num_in!F26)</f>
        <v>676.78864521149842</v>
      </c>
      <c r="G26" s="77">
        <f>IF(RES_hh_tes_in!G26=0,0,1000*11630*RES_hh_tes_in!G26/RES_hh_num_in!G26)</f>
        <v>674.46881357457448</v>
      </c>
      <c r="H26" s="77">
        <f>IF(RES_hh_tes_in!H26=0,0,1000*11630*RES_hh_tes_in!H26/RES_hh_num_in!H26)</f>
        <v>675.53742594486459</v>
      </c>
      <c r="I26" s="77">
        <f>IF(RES_hh_tes_in!I26=0,0,1000*11630*RES_hh_tes_in!I26/RES_hh_num_in!I26)</f>
        <v>688.89903425049079</v>
      </c>
      <c r="J26" s="77">
        <f>IF(RES_hh_tes_in!J26=0,0,1000*11630*RES_hh_tes_in!J26/RES_hh_num_in!J26)</f>
        <v>694.19288398179117</v>
      </c>
      <c r="K26" s="77">
        <f>IF(RES_hh_tes_in!K26=0,0,1000*11630*RES_hh_tes_in!K26/RES_hh_num_in!K26)</f>
        <v>690.77315450194249</v>
      </c>
      <c r="L26" s="77">
        <f>IF(RES_hh_tes_in!L26=0,0,1000*11630*RES_hh_tes_in!L26/RES_hh_num_in!L26)</f>
        <v>743.84766215340858</v>
      </c>
      <c r="M26" s="77">
        <f>IF(RES_hh_tes_in!M26=0,0,1000*11630*RES_hh_tes_in!M26/RES_hh_num_in!M26)</f>
        <v>714.18293770684409</v>
      </c>
      <c r="N26" s="77">
        <f>IF(RES_hh_tes_in!N26=0,0,1000*11630*RES_hh_tes_in!N26/RES_hh_num_in!N26)</f>
        <v>677.28415639870525</v>
      </c>
      <c r="O26" s="77">
        <f>IF(RES_hh_tes_in!O26=0,0,1000*11630*RES_hh_tes_in!O26/RES_hh_num_in!O26)</f>
        <v>677.58442966748657</v>
      </c>
      <c r="P26" s="77">
        <f>IF(RES_hh_tes_in!P26=0,0,1000*11630*RES_hh_tes_in!P26/RES_hh_num_in!P26)</f>
        <v>634.15569456638059</v>
      </c>
      <c r="Q26" s="77">
        <f>IF(RES_hh_tes_in!Q26=0,0,1000*11630*RES_hh_tes_in!Q26/RES_hh_num_in!Q26)</f>
        <v>614.25590345481487</v>
      </c>
      <c r="R26" s="77">
        <f>IF(RES_hh_tes_in!R26=0,0,1000*11630*RES_hh_tes_in!R26/RES_hh_num_in!R26)</f>
        <v>622.65394135683653</v>
      </c>
      <c r="S26" s="77">
        <f>IF(RES_hh_tes_in!S26=0,0,1000*11630*RES_hh_tes_in!S26/RES_hh_num_in!S26)</f>
        <v>638.7114605871368</v>
      </c>
      <c r="T26" s="77">
        <f>IF(RES_hh_tes_in!T26=0,0,1000*11630*RES_hh_tes_in!T26/RES_hh_num_in!T26)</f>
        <v>669.23064392800654</v>
      </c>
      <c r="U26" s="77">
        <f>IF(RES_hh_tes_in!U26=0,0,1000*11630*RES_hh_tes_in!U26/RES_hh_num_in!U26)</f>
        <v>667.61970977463011</v>
      </c>
      <c r="V26" s="77">
        <f>IF(RES_hh_tes_in!V26=0,0,1000*11630*RES_hh_tes_in!V26/RES_hh_num_in!V26)</f>
        <v>679.27623064252543</v>
      </c>
      <c r="W26" s="77">
        <f>IF(RES_hh_tes_in!W26=0,0,1000*11630*RES_hh_tes_in!W26/RES_hh_num_in!W26)</f>
        <v>702.04138117025332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1473.761905084933</v>
      </c>
      <c r="D27" s="69">
        <f>IF(RES_hh_tes_in!D27=0,0,1000*11630*RES_hh_tes_in!D27/RES_hh_num_in!D27)</f>
        <v>1540.6561129365809</v>
      </c>
      <c r="E27" s="69">
        <f>IF(RES_hh_tes_in!E27=0,0,1000*11630*RES_hh_tes_in!E27/RES_hh_num_in!E27)</f>
        <v>1560.1376965889422</v>
      </c>
      <c r="F27" s="69">
        <f>IF(RES_hh_tes_in!F27=0,0,1000*11630*RES_hh_tes_in!F27/RES_hh_num_in!F27)</f>
        <v>1563.7074226262969</v>
      </c>
      <c r="G27" s="69">
        <f>IF(RES_hh_tes_in!G27=0,0,1000*11630*RES_hh_tes_in!G27/RES_hh_num_in!G27)</f>
        <v>1570.2457324706186</v>
      </c>
      <c r="H27" s="69">
        <f>IF(RES_hh_tes_in!H27=0,0,1000*11630*RES_hh_tes_in!H27/RES_hh_num_in!H27)</f>
        <v>1493.7463336325152</v>
      </c>
      <c r="I27" s="69">
        <f>IF(RES_hh_tes_in!I27=0,0,1000*11630*RES_hh_tes_in!I27/RES_hh_num_in!I27)</f>
        <v>1511.9075284850771</v>
      </c>
      <c r="J27" s="69">
        <f>IF(RES_hh_tes_in!J27=0,0,1000*11630*RES_hh_tes_in!J27/RES_hh_num_in!J27)</f>
        <v>1393.7731920994906</v>
      </c>
      <c r="K27" s="69">
        <f>IF(RES_hh_tes_in!K27=0,0,1000*11630*RES_hh_tes_in!K27/RES_hh_num_in!K27)</f>
        <v>1343.1655178790129</v>
      </c>
      <c r="L27" s="69">
        <f>IF(RES_hh_tes_in!L27=0,0,1000*11630*RES_hh_tes_in!L27/RES_hh_num_in!L27)</f>
        <v>1491.9133395122951</v>
      </c>
      <c r="M27" s="69">
        <f>IF(RES_hh_tes_in!M27=0,0,1000*11630*RES_hh_tes_in!M27/RES_hh_num_in!M27)</f>
        <v>1241.8087807915495</v>
      </c>
      <c r="N27" s="69">
        <f>IF(RES_hh_tes_in!N27=0,0,1000*11630*RES_hh_tes_in!N27/RES_hh_num_in!N27)</f>
        <v>1063.1475221869373</v>
      </c>
      <c r="O27" s="69">
        <f>IF(RES_hh_tes_in!O27=0,0,1000*11630*RES_hh_tes_in!O27/RES_hh_num_in!O27)</f>
        <v>950.06474354290879</v>
      </c>
      <c r="P27" s="69">
        <f>IF(RES_hh_tes_in!P27=0,0,1000*11630*RES_hh_tes_in!P27/RES_hh_num_in!P27)</f>
        <v>827.78400767609185</v>
      </c>
      <c r="Q27" s="69">
        <f>IF(RES_hh_tes_in!Q27=0,0,1000*11630*RES_hh_tes_in!Q27/RES_hh_num_in!Q27)</f>
        <v>822.68092581195981</v>
      </c>
      <c r="R27" s="69">
        <f>IF(RES_hh_tes_in!R27=0,0,1000*11630*RES_hh_tes_in!R27/RES_hh_num_in!R27)</f>
        <v>1015.2107423525496</v>
      </c>
      <c r="S27" s="69">
        <f>IF(RES_hh_tes_in!S27=0,0,1000*11630*RES_hh_tes_in!S27/RES_hh_num_in!S27)</f>
        <v>968.22624378904777</v>
      </c>
      <c r="T27" s="69">
        <f>IF(RES_hh_tes_in!T27=0,0,1000*11630*RES_hh_tes_in!T27/RES_hh_num_in!T27)</f>
        <v>1106.4517701789302</v>
      </c>
      <c r="U27" s="69">
        <f>IF(RES_hh_tes_in!U27=0,0,1000*11630*RES_hh_tes_in!U27/RES_hh_num_in!U27)</f>
        <v>1136.5593691501845</v>
      </c>
      <c r="V27" s="69">
        <f>IF(RES_hh_tes_in!V27=0,0,1000*11630*RES_hh_tes_in!V27/RES_hh_num_in!V27)</f>
        <v>1254.6071161089528</v>
      </c>
      <c r="W27" s="69">
        <f>IF(RES_hh_tes_in!W27=0,0,1000*11630*RES_hh_tes_in!W27/RES_hh_num_in!W27)</f>
        <v>1322.8650120714212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1423.3351729443518</v>
      </c>
      <c r="D29" s="72">
        <f>IF(RES_hh_tes_in!D29=0,0,1000*11630*RES_hh_tes_in!D29/RES_hh_num_in!D29)</f>
        <v>1421.5585808884748</v>
      </c>
      <c r="E29" s="72">
        <f>IF(RES_hh_tes_in!E29=0,0,1000*11630*RES_hh_tes_in!E29/RES_hh_num_in!E29)</f>
        <v>1660.6995576522675</v>
      </c>
      <c r="F29" s="72">
        <f>IF(RES_hh_tes_in!F29=0,0,1000*11630*RES_hh_tes_in!F29/RES_hh_num_in!F29)</f>
        <v>1657.357243724419</v>
      </c>
      <c r="G29" s="72">
        <f>IF(RES_hh_tes_in!G29=0,0,1000*11630*RES_hh_tes_in!G29/RES_hh_num_in!G29)</f>
        <v>1524.0281392995362</v>
      </c>
      <c r="H29" s="72">
        <f>IF(RES_hh_tes_in!H29=0,0,1000*11630*RES_hh_tes_in!H29/RES_hh_num_in!H29)</f>
        <v>1496.6037296864133</v>
      </c>
      <c r="I29" s="72">
        <f>IF(RES_hh_tes_in!I29=0,0,1000*11630*RES_hh_tes_in!I29/RES_hh_num_in!I29)</f>
        <v>1501.1008206735276</v>
      </c>
      <c r="J29" s="72">
        <f>IF(RES_hh_tes_in!J29=0,0,1000*11630*RES_hh_tes_in!J29/RES_hh_num_in!J29)</f>
        <v>1354.2654685466921</v>
      </c>
      <c r="K29" s="72">
        <f>IF(RES_hh_tes_in!K29=0,0,1000*11630*RES_hh_tes_in!K29/RES_hh_num_in!K29)</f>
        <v>1347.8414422422102</v>
      </c>
      <c r="L29" s="72">
        <f>IF(RES_hh_tes_in!L29=0,0,1000*11630*RES_hh_tes_in!L29/RES_hh_num_in!L29)</f>
        <v>1376.1966468742505</v>
      </c>
      <c r="M29" s="72">
        <f>IF(RES_hh_tes_in!M29=0,0,1000*11630*RES_hh_tes_in!M29/RES_hh_num_in!M29)</f>
        <v>1249.2733092577823</v>
      </c>
      <c r="N29" s="72">
        <f>IF(RES_hh_tes_in!N29=0,0,1000*11630*RES_hh_tes_in!N29/RES_hh_num_in!N29)</f>
        <v>1071.2205571763761</v>
      </c>
      <c r="O29" s="72">
        <f>IF(RES_hh_tes_in!O29=0,0,1000*11630*RES_hh_tes_in!O29/RES_hh_num_in!O29)</f>
        <v>997.25098775520132</v>
      </c>
      <c r="P29" s="72">
        <f>IF(RES_hh_tes_in!P29=0,0,1000*11630*RES_hh_tes_in!P29/RES_hh_num_in!P29)</f>
        <v>899.47692057055838</v>
      </c>
      <c r="Q29" s="72">
        <f>IF(RES_hh_tes_in!Q29=0,0,1000*11630*RES_hh_tes_in!Q29/RES_hh_num_in!Q29)</f>
        <v>873.9832156991522</v>
      </c>
      <c r="R29" s="72">
        <f>IF(RES_hh_tes_in!R29=0,0,1000*11630*RES_hh_tes_in!R29/RES_hh_num_in!R29)</f>
        <v>942.72949655076116</v>
      </c>
      <c r="S29" s="72">
        <f>IF(RES_hh_tes_in!S29=0,0,1000*11630*RES_hh_tes_in!S29/RES_hh_num_in!S29)</f>
        <v>1020.6608537643203</v>
      </c>
      <c r="T29" s="72">
        <f>IF(RES_hh_tes_in!T29=0,0,1000*11630*RES_hh_tes_in!T29/RES_hh_num_in!T29)</f>
        <v>1062.0016290516603</v>
      </c>
      <c r="U29" s="72">
        <f>IF(RES_hh_tes_in!U29=0,0,1000*11630*RES_hh_tes_in!U29/RES_hh_num_in!U29)</f>
        <v>1118.0021822282381</v>
      </c>
      <c r="V29" s="72">
        <f>IF(RES_hh_tes_in!V29=0,0,1000*11630*RES_hh_tes_in!V29/RES_hh_num_in!V29)</f>
        <v>1309.8638638750497</v>
      </c>
      <c r="W29" s="72">
        <f>IF(RES_hh_tes_in!W29=0,0,1000*11630*RES_hh_tes_in!W29/RES_hh_num_in!W29)</f>
        <v>1230.0926588400212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1496.3797215746783</v>
      </c>
      <c r="D30" s="72">
        <f>IF(RES_hh_tes_in!D30=0,0,1000*11630*RES_hh_tes_in!D30/RES_hh_num_in!D30)</f>
        <v>1624.0244701033794</v>
      </c>
      <c r="E30" s="72">
        <f>IF(RES_hh_tes_in!E30=0,0,1000*11630*RES_hh_tes_in!E30/RES_hh_num_in!E30)</f>
        <v>1520.121688123937</v>
      </c>
      <c r="F30" s="72">
        <f>IF(RES_hh_tes_in!F30=0,0,1000*11630*RES_hh_tes_in!F30/RES_hh_num_in!F30)</f>
        <v>1557.0492365371626</v>
      </c>
      <c r="G30" s="72">
        <f>IF(RES_hh_tes_in!G30=0,0,1000*11630*RES_hh_tes_in!G30/RES_hh_num_in!G30)</f>
        <v>1583.1448682037262</v>
      </c>
      <c r="H30" s="72">
        <f>IF(RES_hh_tes_in!H30=0,0,1000*11630*RES_hh_tes_in!H30/RES_hh_num_in!H30)</f>
        <v>1482.6540767400149</v>
      </c>
      <c r="I30" s="72">
        <f>IF(RES_hh_tes_in!I30=0,0,1000*11630*RES_hh_tes_in!I30/RES_hh_num_in!I30)</f>
        <v>1482.0753096225019</v>
      </c>
      <c r="J30" s="72">
        <f>IF(RES_hh_tes_in!J30=0,0,1000*11630*RES_hh_tes_in!J30/RES_hh_num_in!J30)</f>
        <v>1369.2638304997322</v>
      </c>
      <c r="K30" s="72">
        <f>IF(RES_hh_tes_in!K30=0,0,1000*11630*RES_hh_tes_in!K30/RES_hh_num_in!K30)</f>
        <v>1331.7877354129796</v>
      </c>
      <c r="L30" s="72">
        <f>IF(RES_hh_tes_in!L30=0,0,1000*11630*RES_hh_tes_in!L30/RES_hh_num_in!L30)</f>
        <v>1599.967203588642</v>
      </c>
      <c r="M30" s="72">
        <f>IF(RES_hh_tes_in!M30=0,0,1000*11630*RES_hh_tes_in!M30/RES_hh_num_in!M30)</f>
        <v>1256.2341765620913</v>
      </c>
      <c r="N30" s="72">
        <f>IF(RES_hh_tes_in!N30=0,0,1000*11630*RES_hh_tes_in!N30/RES_hh_num_in!N30)</f>
        <v>1073.1954035265019</v>
      </c>
      <c r="O30" s="72">
        <f>IF(RES_hh_tes_in!O30=0,0,1000*11630*RES_hh_tes_in!O30/RES_hh_num_in!O30)</f>
        <v>890.09725614743013</v>
      </c>
      <c r="P30" s="72">
        <f>IF(RES_hh_tes_in!P30=0,0,1000*11630*RES_hh_tes_in!P30/RES_hh_num_in!P30)</f>
        <v>877.75297151815028</v>
      </c>
      <c r="Q30" s="72">
        <f>IF(RES_hh_tes_in!Q30=0,0,1000*11630*RES_hh_tes_in!Q30/RES_hh_num_in!Q30)</f>
        <v>897.78995747808756</v>
      </c>
      <c r="R30" s="72">
        <f>IF(RES_hh_tes_in!R30=0,0,1000*11630*RES_hh_tes_in!R30/RES_hh_num_in!R30)</f>
        <v>951.28774866875585</v>
      </c>
      <c r="S30" s="72">
        <f>IF(RES_hh_tes_in!S30=0,0,1000*11630*RES_hh_tes_in!S30/RES_hh_num_in!S30)</f>
        <v>957.62191838245838</v>
      </c>
      <c r="T30" s="72">
        <f>IF(RES_hh_tes_in!T30=0,0,1000*11630*RES_hh_tes_in!T30/RES_hh_num_in!T30)</f>
        <v>1114.52974414594</v>
      </c>
      <c r="U30" s="72">
        <f>IF(RES_hh_tes_in!U30=0,0,1000*11630*RES_hh_tes_in!U30/RES_hh_num_in!U30)</f>
        <v>1165.2928033847732</v>
      </c>
      <c r="V30" s="72">
        <f>IF(RES_hh_tes_in!V30=0,0,1000*11630*RES_hh_tes_in!V30/RES_hh_num_in!V30)</f>
        <v>1255.5627095749055</v>
      </c>
      <c r="W30" s="72">
        <f>IF(RES_hh_tes_in!W30=0,0,1000*11630*RES_hh_tes_in!W30/RES_hh_num_in!W30)</f>
        <v>1299.9543936865148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1584.6471962949608</v>
      </c>
      <c r="D31" s="72">
        <f>IF(RES_hh_tes_in!D31=0,0,1000*11630*RES_hh_tes_in!D31/RES_hh_num_in!D31)</f>
        <v>1617.9498854481787</v>
      </c>
      <c r="E31" s="72">
        <f>IF(RES_hh_tes_in!E31=0,0,1000*11630*RES_hh_tes_in!E31/RES_hh_num_in!E31)</f>
        <v>1563.1938559864548</v>
      </c>
      <c r="F31" s="72">
        <f>IF(RES_hh_tes_in!F31=0,0,1000*11630*RES_hh_tes_in!F31/RES_hh_num_in!F31)</f>
        <v>1491.7988295684495</v>
      </c>
      <c r="G31" s="72">
        <f>IF(RES_hh_tes_in!G31=0,0,1000*11630*RES_hh_tes_in!G31/RES_hh_num_in!G31)</f>
        <v>1515.3315989625623</v>
      </c>
      <c r="H31" s="72">
        <f>IF(RES_hh_tes_in!H31=0,0,1000*11630*RES_hh_tes_in!H31/RES_hh_num_in!H31)</f>
        <v>1467.4748103409697</v>
      </c>
      <c r="I31" s="72">
        <f>IF(RES_hh_tes_in!I31=0,0,1000*11630*RES_hh_tes_in!I31/RES_hh_num_in!I31)</f>
        <v>1384.0851174851039</v>
      </c>
      <c r="J31" s="72">
        <f>IF(RES_hh_tes_in!J31=0,0,1000*11630*RES_hh_tes_in!J31/RES_hh_num_in!J31)</f>
        <v>1640.3300133759249</v>
      </c>
      <c r="K31" s="72">
        <f>IF(RES_hh_tes_in!K31=0,0,1000*11630*RES_hh_tes_in!K31/RES_hh_num_in!K31)</f>
        <v>1680.78850516185</v>
      </c>
      <c r="L31" s="72">
        <f>IF(RES_hh_tes_in!L31=0,0,1000*11630*RES_hh_tes_in!L31/RES_hh_num_in!L31)</f>
        <v>1166.9053705391052</v>
      </c>
      <c r="M31" s="72">
        <f>IF(RES_hh_tes_in!M31=0,0,1000*11630*RES_hh_tes_in!M31/RES_hh_num_in!M31)</f>
        <v>1135.8075144118029</v>
      </c>
      <c r="N31" s="72">
        <f>IF(RES_hh_tes_in!N31=0,0,1000*11630*RES_hh_tes_in!N31/RES_hh_num_in!N31)</f>
        <v>1071.5728179457381</v>
      </c>
      <c r="O31" s="72">
        <f>IF(RES_hh_tes_in!O31=0,0,1000*11630*RES_hh_tes_in!O31/RES_hh_num_in!O31)</f>
        <v>1010.3729527715276</v>
      </c>
      <c r="P31" s="72">
        <f>IF(RES_hh_tes_in!P31=0,0,1000*11630*RES_hh_tes_in!P31/RES_hh_num_in!P31)</f>
        <v>973.32752312483558</v>
      </c>
      <c r="Q31" s="72">
        <f>IF(RES_hh_tes_in!Q31=0,0,1000*11630*RES_hh_tes_in!Q31/RES_hh_num_in!Q31)</f>
        <v>965.7880653239813</v>
      </c>
      <c r="R31" s="72">
        <f>IF(RES_hh_tes_in!R31=0,0,1000*11630*RES_hh_tes_in!R31/RES_hh_num_in!R31)</f>
        <v>997.2351934157565</v>
      </c>
      <c r="S31" s="72">
        <f>IF(RES_hh_tes_in!S31=0,0,1000*11630*RES_hh_tes_in!S31/RES_hh_num_in!S31)</f>
        <v>1021.4848300949565</v>
      </c>
      <c r="T31" s="72">
        <f>IF(RES_hh_tes_in!T31=0,0,1000*11630*RES_hh_tes_in!T31/RES_hh_num_in!T31)</f>
        <v>1083.0953156757546</v>
      </c>
      <c r="U31" s="72">
        <f>IF(RES_hh_tes_in!U31=0,0,1000*11630*RES_hh_tes_in!U31/RES_hh_num_in!U31)</f>
        <v>1139.277798592776</v>
      </c>
      <c r="V31" s="72">
        <f>IF(RES_hh_tes_in!V31=0,0,1000*11630*RES_hh_tes_in!V31/RES_hh_num_in!V31)</f>
        <v>1239.1057532185989</v>
      </c>
      <c r="W31" s="72">
        <f>IF(RES_hh_tes_in!W31=0,0,1000*11630*RES_hh_tes_in!W31/RES_hh_num_in!W31)</f>
        <v>1295.6561240313258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1506.6844457965874</v>
      </c>
      <c r="D32" s="77">
        <f>IF(RES_hh_tes_in!D32=0,0,1000*11630*RES_hh_tes_in!D32/RES_hh_num_in!D32)</f>
        <v>1625.2860955574038</v>
      </c>
      <c r="E32" s="77">
        <f>IF(RES_hh_tes_in!E32=0,0,1000*11630*RES_hh_tes_in!E32/RES_hh_num_in!E32)</f>
        <v>1457.0772341132392</v>
      </c>
      <c r="F32" s="77">
        <f>IF(RES_hh_tes_in!F32=0,0,1000*11630*RES_hh_tes_in!F32/RES_hh_num_in!F32)</f>
        <v>1499.8533100299883</v>
      </c>
      <c r="G32" s="77">
        <f>IF(RES_hh_tes_in!G32=0,0,1000*11630*RES_hh_tes_in!G32/RES_hh_num_in!G32)</f>
        <v>1595.6435408286538</v>
      </c>
      <c r="H32" s="77">
        <f>IF(RES_hh_tes_in!H32=0,0,1000*11630*RES_hh_tes_in!H32/RES_hh_num_in!H32)</f>
        <v>1499.9250198413617</v>
      </c>
      <c r="I32" s="77">
        <f>IF(RES_hh_tes_in!I32=0,0,1000*11630*RES_hh_tes_in!I32/RES_hh_num_in!I32)</f>
        <v>1582.6987782872829</v>
      </c>
      <c r="J32" s="77">
        <f>IF(RES_hh_tes_in!J32=0,0,1000*11630*RES_hh_tes_in!J32/RES_hh_num_in!J32)</f>
        <v>1314.9523467105741</v>
      </c>
      <c r="K32" s="77">
        <f>IF(RES_hh_tes_in!K32=0,0,1000*11630*RES_hh_tes_in!K32/RES_hh_num_in!K32)</f>
        <v>1285.9744787707396</v>
      </c>
      <c r="L32" s="77">
        <f>IF(RES_hh_tes_in!L32=0,0,1000*11630*RES_hh_tes_in!L32/RES_hh_num_in!L32)</f>
        <v>1625.1690363020593</v>
      </c>
      <c r="M32" s="77">
        <f>IF(RES_hh_tes_in!M32=0,0,1000*11630*RES_hh_tes_in!M32/RES_hh_num_in!M32)</f>
        <v>1302.3861144304465</v>
      </c>
      <c r="N32" s="77">
        <f>IF(RES_hh_tes_in!N32=0,0,1000*11630*RES_hh_tes_in!N32/RES_hh_num_in!N32)</f>
        <v>1027.7597700115984</v>
      </c>
      <c r="O32" s="77">
        <f>IF(RES_hh_tes_in!O32=0,0,1000*11630*RES_hh_tes_in!O32/RES_hh_num_in!O32)</f>
        <v>816.58056289975548</v>
      </c>
      <c r="P32" s="77">
        <f>IF(RES_hh_tes_in!P32=0,0,1000*11630*RES_hh_tes_in!P32/RES_hh_num_in!P32)</f>
        <v>729.41214728567138</v>
      </c>
      <c r="Q32" s="77">
        <f>IF(RES_hh_tes_in!Q32=0,0,1000*11630*RES_hh_tes_in!Q32/RES_hh_num_in!Q32)</f>
        <v>731.74970872345693</v>
      </c>
      <c r="R32" s="77">
        <f>IF(RES_hh_tes_in!R32=0,0,1000*11630*RES_hh_tes_in!R32/RES_hh_num_in!R32)</f>
        <v>1047.3307302434696</v>
      </c>
      <c r="S32" s="77">
        <f>IF(RES_hh_tes_in!S32=0,0,1000*11630*RES_hh_tes_in!S32/RES_hh_num_in!S32)</f>
        <v>924.66950656397569</v>
      </c>
      <c r="T32" s="77">
        <f>IF(RES_hh_tes_in!T32=0,0,1000*11630*RES_hh_tes_in!T32/RES_hh_num_in!T32)</f>
        <v>1128.2538277997312</v>
      </c>
      <c r="U32" s="77">
        <f>IF(RES_hh_tes_in!U32=0,0,1000*11630*RES_hh_tes_in!U32/RES_hh_num_in!U32)</f>
        <v>1136.366256478882</v>
      </c>
      <c r="V32" s="77">
        <f>IF(RES_hh_tes_in!V32=0,0,1000*11630*RES_hh_tes_in!V32/RES_hh_num_in!V32)</f>
        <v>1233.8263864268633</v>
      </c>
      <c r="W32" s="77">
        <f>IF(RES_hh_tes_in!W32=0,0,1000*11630*RES_hh_tes_in!W32/RES_hh_num_in!W32)</f>
        <v>1359.6928079611689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696.78825322644536</v>
      </c>
      <c r="D3" s="65">
        <f>IF(RES_hh_emi_in!D3=0,0,1000000*RES_hh_emi_in!D3/RES_hh_num_in!D3)</f>
        <v>730.37018377233176</v>
      </c>
      <c r="E3" s="65">
        <f>IF(RES_hh_emi_in!E3=0,0,1000000*RES_hh_emi_in!E3/RES_hh_num_in!E3)</f>
        <v>817.98647565653084</v>
      </c>
      <c r="F3" s="65">
        <f>IF(RES_hh_emi_in!F3=0,0,1000000*RES_hh_emi_in!F3/RES_hh_num_in!F3)</f>
        <v>734.72522190157383</v>
      </c>
      <c r="G3" s="65">
        <f>IF(RES_hh_emi_in!G3=0,0,1000000*RES_hh_emi_in!G3/RES_hh_num_in!G3)</f>
        <v>602.37242314842626</v>
      </c>
      <c r="H3" s="65">
        <f>IF(RES_hh_emi_in!H3=0,0,1000000*RES_hh_emi_in!H3/RES_hh_num_in!H3)</f>
        <v>571.06644765517251</v>
      </c>
      <c r="I3" s="65">
        <f>IF(RES_hh_emi_in!I3=0,0,1000000*RES_hh_emi_in!I3/RES_hh_num_in!I3)</f>
        <v>573.36459110390285</v>
      </c>
      <c r="J3" s="65">
        <f>IF(RES_hh_emi_in!J3=0,0,1000000*RES_hh_emi_in!J3/RES_hh_num_in!J3)</f>
        <v>601.84449210553976</v>
      </c>
      <c r="K3" s="65">
        <f>IF(RES_hh_emi_in!K3=0,0,1000000*RES_hh_emi_in!K3/RES_hh_num_in!K3)</f>
        <v>719.9622578340111</v>
      </c>
      <c r="L3" s="65">
        <f>IF(RES_hh_emi_in!L3=0,0,1000000*RES_hh_emi_in!L3/RES_hh_num_in!L3)</f>
        <v>829.66168455882109</v>
      </c>
      <c r="M3" s="65">
        <f>IF(RES_hh_emi_in!M3=0,0,1000000*RES_hh_emi_in!M3/RES_hh_num_in!M3)</f>
        <v>522.3137189783796</v>
      </c>
      <c r="N3" s="65">
        <f>IF(RES_hh_emi_in!N3=0,0,1000000*RES_hh_emi_in!N3/RES_hh_num_in!N3)</f>
        <v>440.21408528481265</v>
      </c>
      <c r="O3" s="65">
        <f>IF(RES_hh_emi_in!O3=0,0,1000000*RES_hh_emi_in!O3/RES_hh_num_in!O3)</f>
        <v>380.8490360661545</v>
      </c>
      <c r="P3" s="65">
        <f>IF(RES_hh_emi_in!P3=0,0,1000000*RES_hh_emi_in!P3/RES_hh_num_in!P3)</f>
        <v>339.34251638473449</v>
      </c>
      <c r="Q3" s="65">
        <f>IF(RES_hh_emi_in!Q3=0,0,1000000*RES_hh_emi_in!Q3/RES_hh_num_in!Q3)</f>
        <v>302.90647811317314</v>
      </c>
      <c r="R3" s="65">
        <f>IF(RES_hh_emi_in!R3=0,0,1000000*RES_hh_emi_in!R3/RES_hh_num_in!R3)</f>
        <v>289.34881105106865</v>
      </c>
      <c r="S3" s="65">
        <f>IF(RES_hh_emi_in!S3=0,0,1000000*RES_hh_emi_in!S3/RES_hh_num_in!S3)</f>
        <v>371.40564730062465</v>
      </c>
      <c r="T3" s="65">
        <f>IF(RES_hh_emi_in!T3=0,0,1000000*RES_hh_emi_in!T3/RES_hh_num_in!T3)</f>
        <v>393.10073802696064</v>
      </c>
      <c r="U3" s="65">
        <f>IF(RES_hh_emi_in!U3=0,0,1000000*RES_hh_emi_in!U3/RES_hh_num_in!U3)</f>
        <v>406.40104215169356</v>
      </c>
      <c r="V3" s="65">
        <f>IF(RES_hh_emi_in!V3=0,0,1000000*RES_hh_emi_in!V3/RES_hh_num_in!V3)</f>
        <v>428.12302216200368</v>
      </c>
      <c r="W3" s="65">
        <f>IF(RES_hh_emi_in!W3=0,0,1000000*RES_hh_emi_in!W3/RES_hh_num_in!W3)</f>
        <v>330.9319616977528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107.59046388775486</v>
      </c>
      <c r="D4" s="69">
        <f>IF(RES_hh_emi_in!D4=0,0,1000000*RES_hh_emi_in!D4/RES_hh_num_in!D4)</f>
        <v>131.03807389432075</v>
      </c>
      <c r="E4" s="69">
        <f>IF(RES_hh_emi_in!E4=0,0,1000000*RES_hh_emi_in!E4/RES_hh_num_in!E4)</f>
        <v>159.43715926834014</v>
      </c>
      <c r="F4" s="69">
        <f>IF(RES_hh_emi_in!F4=0,0,1000000*RES_hh_emi_in!F4/RES_hh_num_in!F4)</f>
        <v>139.86130507993425</v>
      </c>
      <c r="G4" s="69">
        <f>IF(RES_hh_emi_in!G4=0,0,1000000*RES_hh_emi_in!G4/RES_hh_num_in!G4)</f>
        <v>105.27156682056757</v>
      </c>
      <c r="H4" s="69">
        <f>IF(RES_hh_emi_in!H4=0,0,1000000*RES_hh_emi_in!H4/RES_hh_num_in!H4)</f>
        <v>101.69909017627248</v>
      </c>
      <c r="I4" s="69">
        <f>IF(RES_hh_emi_in!I4=0,0,1000000*RES_hh_emi_in!I4/RES_hh_num_in!I4)</f>
        <v>135.59880518667427</v>
      </c>
      <c r="J4" s="69">
        <f>IF(RES_hh_emi_in!J4=0,0,1000000*RES_hh_emi_in!J4/RES_hh_num_in!J4)</f>
        <v>177.82972126846587</v>
      </c>
      <c r="K4" s="69">
        <f>IF(RES_hh_emi_in!K4=0,0,1000000*RES_hh_emi_in!K4/RES_hh_num_in!K4)</f>
        <v>216.94271589218326</v>
      </c>
      <c r="L4" s="69">
        <f>IF(RES_hh_emi_in!L4=0,0,1000000*RES_hh_emi_in!L4/RES_hh_num_in!L4)</f>
        <v>236.39212825180249</v>
      </c>
      <c r="M4" s="69">
        <f>IF(RES_hh_emi_in!M4=0,0,1000000*RES_hh_emi_in!M4/RES_hh_num_in!M4)</f>
        <v>89.914493172739839</v>
      </c>
      <c r="N4" s="69">
        <f>IF(RES_hh_emi_in!N4=0,0,1000000*RES_hh_emi_in!N4/RES_hh_num_in!N4)</f>
        <v>76.694141826260562</v>
      </c>
      <c r="O4" s="69">
        <f>IF(RES_hh_emi_in!O4=0,0,1000000*RES_hh_emi_in!O4/RES_hh_num_in!O4)</f>
        <v>56.503244799649011</v>
      </c>
      <c r="P4" s="69">
        <f>IF(RES_hh_emi_in!P4=0,0,1000000*RES_hh_emi_in!P4/RES_hh_num_in!P4)</f>
        <v>57.235625536174986</v>
      </c>
      <c r="Q4" s="69">
        <f>IF(RES_hh_emi_in!Q4=0,0,1000000*RES_hh_emi_in!Q4/RES_hh_num_in!Q4)</f>
        <v>70.959624478142928</v>
      </c>
      <c r="R4" s="69">
        <f>IF(RES_hh_emi_in!R4=0,0,1000000*RES_hh_emi_in!R4/RES_hh_num_in!R4)</f>
        <v>59.522296194901756</v>
      </c>
      <c r="S4" s="69">
        <f>IF(RES_hh_emi_in!S4=0,0,1000000*RES_hh_emi_in!S4/RES_hh_num_in!S4)</f>
        <v>85.179165224056334</v>
      </c>
      <c r="T4" s="69">
        <f>IF(RES_hh_emi_in!T4=0,0,1000000*RES_hh_emi_in!T4/RES_hh_num_in!T4)</f>
        <v>108.43579031645025</v>
      </c>
      <c r="U4" s="69">
        <f>IF(RES_hh_emi_in!U4=0,0,1000000*RES_hh_emi_in!U4/RES_hh_num_in!U4)</f>
        <v>96.091507821350689</v>
      </c>
      <c r="V4" s="69">
        <f>IF(RES_hh_emi_in!V4=0,0,1000000*RES_hh_emi_in!V4/RES_hh_num_in!V4)</f>
        <v>107.82561448395096</v>
      </c>
      <c r="W4" s="69">
        <f>IF(RES_hh_emi_in!W4=0,0,1000000*RES_hh_emi_in!W4/RES_hh_num_in!W4)</f>
        <v>85.194372297116743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626.97812417068963</v>
      </c>
      <c r="D6" s="72">
        <f>IF(RES_hh_emi_in!D6=0,0,1000000*RES_hh_emi_in!D6/RES_hh_num_in!D6)</f>
        <v>605.46641675779381</v>
      </c>
      <c r="E6" s="72">
        <f>IF(RES_hh_emi_in!E6=0,0,1000000*RES_hh_emi_in!E6/RES_hh_num_in!E6)</f>
        <v>960.58129133579303</v>
      </c>
      <c r="F6" s="72">
        <f>IF(RES_hh_emi_in!F6=0,0,1000000*RES_hh_emi_in!F6/RES_hh_num_in!F6)</f>
        <v>952.76455979903221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939.96954469599746</v>
      </c>
      <c r="M6" s="72">
        <f>IF(RES_hh_emi_in!M6=0,0,1000000*RES_hh_emi_in!M6/RES_hh_num_in!M6)</f>
        <v>751.89301603265915</v>
      </c>
      <c r="N6" s="72">
        <f>IF(RES_hh_emi_in!N6=0,0,1000000*RES_hh_emi_in!N6/RES_hh_num_in!N6)</f>
        <v>733.92773103669253</v>
      </c>
      <c r="O6" s="72">
        <f>IF(RES_hh_emi_in!O6=0,0,1000000*RES_hh_emi_in!O6/RES_hh_num_in!O6)</f>
        <v>763.83760611924652</v>
      </c>
      <c r="P6" s="72">
        <f>IF(RES_hh_emi_in!P6=0,0,1000000*RES_hh_emi_in!P6/RES_hh_num_in!P6)</f>
        <v>718.58322150170841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660.91901855246908</v>
      </c>
      <c r="T6" s="72">
        <f>IF(RES_hh_emi_in!T6=0,0,1000000*RES_hh_emi_in!T6/RES_hh_num_in!T6)</f>
        <v>629.87700062546685</v>
      </c>
      <c r="U6" s="72">
        <f>IF(RES_hh_emi_in!U6=0,0,1000000*RES_hh_emi_in!U6/RES_hh_num_in!U6)</f>
        <v>639.03755762310402</v>
      </c>
      <c r="V6" s="72">
        <f>IF(RES_hh_emi_in!V6=0,0,1000000*RES_hh_emi_in!V6/RES_hh_num_in!V6)</f>
        <v>682.44239874400796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938.11658257744614</v>
      </c>
      <c r="D7" s="72">
        <f>IF(RES_hh_emi_in!D7=0,0,1000000*RES_hh_emi_in!D7/RES_hh_num_in!D7)</f>
        <v>970.89027406953039</v>
      </c>
      <c r="E7" s="72">
        <f>IF(RES_hh_emi_in!E7=0,0,1000000*RES_hh_emi_in!E7/RES_hh_num_in!E7)</f>
        <v>865.09074156731913</v>
      </c>
      <c r="F7" s="72">
        <f>IF(RES_hh_emi_in!F7=0,0,1000000*RES_hh_emi_in!F7/RES_hh_num_in!F7)</f>
        <v>896.40687057645266</v>
      </c>
      <c r="G7" s="72">
        <f>IF(RES_hh_emi_in!G7=0,0,1000000*RES_hh_emi_in!G7/RES_hh_num_in!G7)</f>
        <v>982.03735281607555</v>
      </c>
      <c r="H7" s="72">
        <f>IF(RES_hh_emi_in!H7=0,0,1000000*RES_hh_emi_in!H7/RES_hh_num_in!H7)</f>
        <v>928.5222939772998</v>
      </c>
      <c r="I7" s="72">
        <f>IF(RES_hh_emi_in!I7=0,0,1000000*RES_hh_emi_in!I7/RES_hh_num_in!I7)</f>
        <v>1017.8960969360998</v>
      </c>
      <c r="J7" s="72">
        <f>IF(RES_hh_emi_in!J7=0,0,1000000*RES_hh_emi_in!J7/RES_hh_num_in!J7)</f>
        <v>1024.3961490146742</v>
      </c>
      <c r="K7" s="72">
        <f>IF(RES_hh_emi_in!K7=0,0,1000000*RES_hh_emi_in!K7/RES_hh_num_in!K7)</f>
        <v>1026.8391237090989</v>
      </c>
      <c r="L7" s="72">
        <f>IF(RES_hh_emi_in!L7=0,0,1000000*RES_hh_emi_in!L7/RES_hh_num_in!L7)</f>
        <v>884.49401128530485</v>
      </c>
      <c r="M7" s="72">
        <f>IF(RES_hh_emi_in!M7=0,0,1000000*RES_hh_emi_in!M7/RES_hh_num_in!M7)</f>
        <v>1020.0233532898875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831.76550107931246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830.81572875693564</v>
      </c>
      <c r="U7" s="72">
        <f>IF(RES_hh_emi_in!U7=0,0,1000000*RES_hh_emi_in!U7/RES_hh_num_in!U7)</f>
        <v>721.37078085053292</v>
      </c>
      <c r="V7" s="72">
        <f>IF(RES_hh_emi_in!V7=0,0,1000000*RES_hh_emi_in!V7/RES_hh_num_in!V7)</f>
        <v>786.5795316285853</v>
      </c>
      <c r="W7" s="72">
        <f>IF(RES_hh_emi_in!W7=0,0,1000000*RES_hh_emi_in!W7/RES_hh_num_in!W7)</f>
        <v>757.17283435281695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532.5720656217419</v>
      </c>
      <c r="D8" s="72">
        <f>IF(RES_hh_emi_in!D8=0,0,1000000*RES_hh_emi_in!D8/RES_hh_num_in!D8)</f>
        <v>576.62472494733493</v>
      </c>
      <c r="E8" s="72">
        <f>IF(RES_hh_emi_in!E8=0,0,1000000*RES_hh_emi_in!E8/RES_hh_num_in!E8)</f>
        <v>600.89855227957389</v>
      </c>
      <c r="F8" s="72">
        <f>IF(RES_hh_emi_in!F8=0,0,1000000*RES_hh_emi_in!F8/RES_hh_num_in!F8)</f>
        <v>652.47819018989856</v>
      </c>
      <c r="G8" s="72">
        <f>IF(RES_hh_emi_in!G8=0,0,1000000*RES_hh_emi_in!G8/RES_hh_num_in!G8)</f>
        <v>669.86607809799</v>
      </c>
      <c r="H8" s="72">
        <f>IF(RES_hh_emi_in!H8=0,0,1000000*RES_hh_emi_in!H8/RES_hh_num_in!H8)</f>
        <v>635.16687547409595</v>
      </c>
      <c r="I8" s="72">
        <f>IF(RES_hh_emi_in!I8=0,0,1000000*RES_hh_emi_in!I8/RES_hh_num_in!I8)</f>
        <v>659.21211706156919</v>
      </c>
      <c r="J8" s="72">
        <f>IF(RES_hh_emi_in!J8=0,0,1000000*RES_hh_emi_in!J8/RES_hh_num_in!J8)</f>
        <v>630.68929314132208</v>
      </c>
      <c r="K8" s="72">
        <f>IF(RES_hh_emi_in!K8=0,0,1000000*RES_hh_emi_in!K8/RES_hh_num_in!K8)</f>
        <v>699.17199636442513</v>
      </c>
      <c r="L8" s="72">
        <f>IF(RES_hh_emi_in!L8=0,0,1000000*RES_hh_emi_in!L8/RES_hh_num_in!L8)</f>
        <v>575.02853060604627</v>
      </c>
      <c r="M8" s="72">
        <f>IF(RES_hh_emi_in!M8=0,0,1000000*RES_hh_emi_in!M8/RES_hh_num_in!M8)</f>
        <v>518.5373403431488</v>
      </c>
      <c r="N8" s="72">
        <f>IF(RES_hh_emi_in!N8=0,0,1000000*RES_hh_emi_in!N8/RES_hh_num_in!N8)</f>
        <v>568.27818548198604</v>
      </c>
      <c r="O8" s="72">
        <f>IF(RES_hh_emi_in!O8=0,0,1000000*RES_hh_emi_in!O8/RES_hh_num_in!O8)</f>
        <v>589.14648862725039</v>
      </c>
      <c r="P8" s="72">
        <f>IF(RES_hh_emi_in!P8=0,0,1000000*RES_hh_emi_in!P8/RES_hh_num_in!P8)</f>
        <v>617.51223335491977</v>
      </c>
      <c r="Q8" s="72">
        <f>IF(RES_hh_emi_in!Q8=0,0,1000000*RES_hh_emi_in!Q8/RES_hh_num_in!Q8)</f>
        <v>609.15487695273703</v>
      </c>
      <c r="R8" s="72">
        <f>IF(RES_hh_emi_in!R8=0,0,1000000*RES_hh_emi_in!R8/RES_hh_num_in!R8)</f>
        <v>535.1353638236385</v>
      </c>
      <c r="S8" s="72">
        <f>IF(RES_hh_emi_in!S8=0,0,1000000*RES_hh_emi_in!S8/RES_hh_num_in!S8)</f>
        <v>536.06602925274819</v>
      </c>
      <c r="T8" s="72">
        <f>IF(RES_hh_emi_in!T8=0,0,1000000*RES_hh_emi_in!T8/RES_hh_num_in!T8)</f>
        <v>547.43064573213189</v>
      </c>
      <c r="U8" s="72">
        <f>IF(RES_hh_emi_in!U8=0,0,1000000*RES_hh_emi_in!U8/RES_hh_num_in!U8)</f>
        <v>548.4252969917635</v>
      </c>
      <c r="V8" s="72">
        <f>IF(RES_hh_emi_in!V8=0,0,1000000*RES_hh_emi_in!V8/RES_hh_num_in!V8)</f>
        <v>542.40926958997318</v>
      </c>
      <c r="W8" s="72">
        <f>IF(RES_hh_emi_in!W8=0,0,1000000*RES_hh_emi_in!W8/RES_hh_num_in!W8)</f>
        <v>527.84257719926973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293.23013149103042</v>
      </c>
      <c r="D17" s="69">
        <f>IF(RES_hh_emi_in!D17=0,0,1000000*RES_hh_emi_in!D17/RES_hh_num_in!D17)</f>
        <v>291.45440880790312</v>
      </c>
      <c r="E17" s="69">
        <f>IF(RES_hh_emi_in!E17=0,0,1000000*RES_hh_emi_in!E17/RES_hh_num_in!E17)</f>
        <v>297.58619408447714</v>
      </c>
      <c r="F17" s="69">
        <f>IF(RES_hh_emi_in!F17=0,0,1000000*RES_hh_emi_in!F17/RES_hh_num_in!F17)</f>
        <v>287.40871782127829</v>
      </c>
      <c r="G17" s="69">
        <f>IF(RES_hh_emi_in!G17=0,0,1000000*RES_hh_emi_in!G17/RES_hh_num_in!G17)</f>
        <v>278.2956841650618</v>
      </c>
      <c r="H17" s="69">
        <f>IF(RES_hh_emi_in!H17=0,0,1000000*RES_hh_emi_in!H17/RES_hh_num_in!H17)</f>
        <v>277.36827529809329</v>
      </c>
      <c r="I17" s="69">
        <f>IF(RES_hh_emi_in!I17=0,0,1000000*RES_hh_emi_in!I17/RES_hh_num_in!I17)</f>
        <v>272.50219747681632</v>
      </c>
      <c r="J17" s="69">
        <f>IF(RES_hh_emi_in!J17=0,0,1000000*RES_hh_emi_in!J17/RES_hh_num_in!J17)</f>
        <v>254.96399575624881</v>
      </c>
      <c r="K17" s="69">
        <f>IF(RES_hh_emi_in!K17=0,0,1000000*RES_hh_emi_in!K17/RES_hh_num_in!K17)</f>
        <v>261.51469974381052</v>
      </c>
      <c r="L17" s="69">
        <f>IF(RES_hh_emi_in!L17=0,0,1000000*RES_hh_emi_in!L17/RES_hh_num_in!L17)</f>
        <v>264.58196746072912</v>
      </c>
      <c r="M17" s="69">
        <f>IF(RES_hh_emi_in!M17=0,0,1000000*RES_hh_emi_in!M17/RES_hh_num_in!M17)</f>
        <v>188.15200621294051</v>
      </c>
      <c r="N17" s="69">
        <f>IF(RES_hh_emi_in!N17=0,0,1000000*RES_hh_emi_in!N17/RES_hh_num_in!N17)</f>
        <v>170.56272742525803</v>
      </c>
      <c r="O17" s="69">
        <f>IF(RES_hh_emi_in!O17=0,0,1000000*RES_hh_emi_in!O17/RES_hh_num_in!O17)</f>
        <v>174.15507529565815</v>
      </c>
      <c r="P17" s="69">
        <f>IF(RES_hh_emi_in!P17=0,0,1000000*RES_hh_emi_in!P17/RES_hh_num_in!P17)</f>
        <v>157.3046081173915</v>
      </c>
      <c r="Q17" s="69">
        <f>IF(RES_hh_emi_in!Q17=0,0,1000000*RES_hh_emi_in!Q17/RES_hh_num_in!Q17)</f>
        <v>145.91662107142898</v>
      </c>
      <c r="R17" s="69">
        <f>IF(RES_hh_emi_in!R17=0,0,1000000*RES_hh_emi_in!R17/RES_hh_num_in!R17)</f>
        <v>148.88292505300527</v>
      </c>
      <c r="S17" s="69">
        <f>IF(RES_hh_emi_in!S17=0,0,1000000*RES_hh_emi_in!S17/RES_hh_num_in!S17)</f>
        <v>157.45584582711129</v>
      </c>
      <c r="T17" s="69">
        <f>IF(RES_hh_emi_in!T17=0,0,1000000*RES_hh_emi_in!T17/RES_hh_num_in!T17)</f>
        <v>137.98016459644731</v>
      </c>
      <c r="U17" s="69">
        <f>IF(RES_hh_emi_in!U17=0,0,1000000*RES_hh_emi_in!U17/RES_hh_num_in!U17)</f>
        <v>152.15194449952196</v>
      </c>
      <c r="V17" s="69">
        <f>IF(RES_hh_emi_in!V17=0,0,1000000*RES_hh_emi_in!V17/RES_hh_num_in!V17)</f>
        <v>152.65105233003169</v>
      </c>
      <c r="W17" s="69">
        <f>IF(RES_hh_emi_in!W17=0,0,1000000*RES_hh_emi_in!W17/RES_hh_num_in!W17)</f>
        <v>142.53425650851807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325.20976531745669</v>
      </c>
      <c r="D19" s="72">
        <f>IF(RES_hh_emi_in!D19=0,0,1000000*RES_hh_emi_in!D19/RES_hh_num_in!D19)</f>
        <v>320.54499754795336</v>
      </c>
      <c r="E19" s="72">
        <f>IF(RES_hh_emi_in!E19=0,0,1000000*RES_hh_emi_in!E19/RES_hh_num_in!E19)</f>
        <v>321.6186276482253</v>
      </c>
      <c r="F19" s="72">
        <f>IF(RES_hh_emi_in!F19=0,0,1000000*RES_hh_emi_in!F19/RES_hh_num_in!F19)</f>
        <v>321.86991932253221</v>
      </c>
      <c r="G19" s="72">
        <f>IF(RES_hh_emi_in!G19=0,0,1000000*RES_hh_emi_in!G19/RES_hh_num_in!G19)</f>
        <v>316.61814150923215</v>
      </c>
      <c r="H19" s="72">
        <f>IF(RES_hh_emi_in!H19=0,0,1000000*RES_hh_emi_in!H19/RES_hh_num_in!H19)</f>
        <v>315.32136244948259</v>
      </c>
      <c r="I19" s="72">
        <f>IF(RES_hh_emi_in!I19=0,0,1000000*RES_hh_emi_in!I19/RES_hh_num_in!I19)</f>
        <v>322.73957589883264</v>
      </c>
      <c r="J19" s="72">
        <f>IF(RES_hh_emi_in!J19=0,0,1000000*RES_hh_emi_in!J19/RES_hh_num_in!J19)</f>
        <v>316.1210846190574</v>
      </c>
      <c r="K19" s="72">
        <f>IF(RES_hh_emi_in!K19=0,0,1000000*RES_hh_emi_in!K19/RES_hh_num_in!K19)</f>
        <v>319.82667511676101</v>
      </c>
      <c r="L19" s="72">
        <f>IF(RES_hh_emi_in!L19=0,0,1000000*RES_hh_emi_in!L19/RES_hh_num_in!L19)</f>
        <v>315.46075988715035</v>
      </c>
      <c r="M19" s="72">
        <f>IF(RES_hh_emi_in!M19=0,0,1000000*RES_hh_emi_in!M19/RES_hh_num_in!M19)</f>
        <v>279.18889155790288</v>
      </c>
      <c r="N19" s="72">
        <f>IF(RES_hh_emi_in!N19=0,0,1000000*RES_hh_emi_in!N19/RES_hh_num_in!N19)</f>
        <v>265.60622840550565</v>
      </c>
      <c r="O19" s="72">
        <f>IF(RES_hh_emi_in!O19=0,0,1000000*RES_hh_emi_in!O19/RES_hh_num_in!O19)</f>
        <v>262.09089510335838</v>
      </c>
      <c r="P19" s="72">
        <f>IF(RES_hh_emi_in!P19=0,0,1000000*RES_hh_emi_in!P19/RES_hh_num_in!P19)</f>
        <v>233.62453895480951</v>
      </c>
      <c r="Q19" s="72">
        <f>IF(RES_hh_emi_in!Q19=0,0,1000000*RES_hh_emi_in!Q19/RES_hh_num_in!Q19)</f>
        <v>218.67634845393346</v>
      </c>
      <c r="R19" s="72">
        <f>IF(RES_hh_emi_in!R19=0,0,1000000*RES_hh_emi_in!R19/RES_hh_num_in!R19)</f>
        <v>220.05424780368764</v>
      </c>
      <c r="S19" s="72">
        <f>IF(RES_hh_emi_in!S19=0,0,1000000*RES_hh_emi_in!S19/RES_hh_num_in!S19)</f>
        <v>217.20310335883423</v>
      </c>
      <c r="T19" s="72">
        <f>IF(RES_hh_emi_in!T19=0,0,1000000*RES_hh_emi_in!T19/RES_hh_num_in!T19)</f>
        <v>214.57975910732605</v>
      </c>
      <c r="U19" s="72">
        <f>IF(RES_hh_emi_in!U19=0,0,1000000*RES_hh_emi_in!U19/RES_hh_num_in!U19)</f>
        <v>212.23788202417276</v>
      </c>
      <c r="V19" s="72">
        <f>IF(RES_hh_emi_in!V19=0,0,1000000*RES_hh_emi_in!V19/RES_hh_num_in!V19)</f>
        <v>234.0678567572113</v>
      </c>
      <c r="W19" s="72">
        <f>IF(RES_hh_emi_in!W19=0,0,1000000*RES_hh_emi_in!W19/RES_hh_num_in!W19)</f>
        <v>223.94094223641727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476.09725635739738</v>
      </c>
      <c r="E20" s="72">
        <f>IF(RES_hh_emi_in!E20=0,0,1000000*RES_hh_emi_in!E20/RES_hh_num_in!E20)</f>
        <v>383.4223218658891</v>
      </c>
      <c r="F20" s="72">
        <f>IF(RES_hh_emi_in!F20=0,0,1000000*RES_hh_emi_in!F20/RES_hh_num_in!F20)</f>
        <v>369.97308053473921</v>
      </c>
      <c r="G20" s="72">
        <f>IF(RES_hh_emi_in!G20=0,0,1000000*RES_hh_emi_in!G20/RES_hh_num_in!G20)</f>
        <v>394.38724541821347</v>
      </c>
      <c r="H20" s="72">
        <f>IF(RES_hh_emi_in!H20=0,0,1000000*RES_hh_emi_in!H20/RES_hh_num_in!H20)</f>
        <v>381.22480769835875</v>
      </c>
      <c r="I20" s="72">
        <f>IF(RES_hh_emi_in!I20=0,0,1000000*RES_hh_emi_in!I20/RES_hh_num_in!I20)</f>
        <v>404.84359901442815</v>
      </c>
      <c r="J20" s="72">
        <f>IF(RES_hh_emi_in!J20=0,0,1000000*RES_hh_emi_in!J20/RES_hh_num_in!J20)</f>
        <v>414.92335759851858</v>
      </c>
      <c r="K20" s="72">
        <f>IF(RES_hh_emi_in!K20=0,0,1000000*RES_hh_emi_in!K20/RES_hh_num_in!K20)</f>
        <v>366.17689715227738</v>
      </c>
      <c r="L20" s="72">
        <f>IF(RES_hh_emi_in!L20=0,0,1000000*RES_hh_emi_in!L20/RES_hh_num_in!L20)</f>
        <v>443.88885369848572</v>
      </c>
      <c r="M20" s="72">
        <f>IF(RES_hh_emi_in!M20=0,0,1000000*RES_hh_emi_in!M20/RES_hh_num_in!M20)</f>
        <v>383.27797094392497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250.42275150427784</v>
      </c>
      <c r="U20" s="72">
        <f>IF(RES_hh_emi_in!U20=0,0,1000000*RES_hh_emi_in!U20/RES_hh_num_in!U20)</f>
        <v>256.15254059384847</v>
      </c>
      <c r="V20" s="72">
        <f>IF(RES_hh_emi_in!V20=0,0,1000000*RES_hh_emi_in!V20/RES_hh_num_in!V20)</f>
        <v>288.40541828472431</v>
      </c>
      <c r="W20" s="72">
        <f>IF(RES_hh_emi_in!W20=0,0,1000000*RES_hh_emi_in!W20/RES_hh_num_in!W20)</f>
        <v>269.99103687370052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286.77972342319811</v>
      </c>
      <c r="D21" s="72">
        <f>IF(RES_hh_emi_in!D21=0,0,1000000*RES_hh_emi_in!D21/RES_hh_num_in!D21)</f>
        <v>298.16665944291992</v>
      </c>
      <c r="E21" s="72">
        <f>IF(RES_hh_emi_in!E21=0,0,1000000*RES_hh_emi_in!E21/RES_hh_num_in!E21)</f>
        <v>275.19211001892762</v>
      </c>
      <c r="F21" s="72">
        <f>IF(RES_hh_emi_in!F21=0,0,1000000*RES_hh_emi_in!F21/RES_hh_num_in!F21)</f>
        <v>279.06448643672752</v>
      </c>
      <c r="G21" s="72">
        <f>IF(RES_hh_emi_in!G21=0,0,1000000*RES_hh_emi_in!G21/RES_hh_num_in!G21)</f>
        <v>280.95240446356638</v>
      </c>
      <c r="H21" s="72">
        <f>IF(RES_hh_emi_in!H21=0,0,1000000*RES_hh_emi_in!H21/RES_hh_num_in!H21)</f>
        <v>271.79703746571812</v>
      </c>
      <c r="I21" s="72">
        <f>IF(RES_hh_emi_in!I21=0,0,1000000*RES_hh_emi_in!I21/RES_hh_num_in!I21)</f>
        <v>273.1710618094566</v>
      </c>
      <c r="J21" s="72">
        <f>IF(RES_hh_emi_in!J21=0,0,1000000*RES_hh_emi_in!J21/RES_hh_num_in!J21)</f>
        <v>262.31647373909482</v>
      </c>
      <c r="K21" s="72">
        <f>IF(RES_hh_emi_in!K21=0,0,1000000*RES_hh_emi_in!K21/RES_hh_num_in!K21)</f>
        <v>254.34955324501982</v>
      </c>
      <c r="L21" s="72">
        <f>IF(RES_hh_emi_in!L21=0,0,1000000*RES_hh_emi_in!L21/RES_hh_num_in!L21)</f>
        <v>289.69464904545748</v>
      </c>
      <c r="M21" s="72">
        <f>IF(RES_hh_emi_in!M21=0,0,1000000*RES_hh_emi_in!M21/RES_hh_num_in!M21)</f>
        <v>237.3342031723684</v>
      </c>
      <c r="N21" s="72">
        <f>IF(RES_hh_emi_in!N21=0,0,1000000*RES_hh_emi_in!N21/RES_hh_num_in!N21)</f>
        <v>212.30881227501101</v>
      </c>
      <c r="O21" s="72">
        <f>IF(RES_hh_emi_in!O21=0,0,1000000*RES_hh_emi_in!O21/RES_hh_num_in!O21)</f>
        <v>204.99588916037825</v>
      </c>
      <c r="P21" s="72">
        <f>IF(RES_hh_emi_in!P21=0,0,1000000*RES_hh_emi_in!P21/RES_hh_num_in!P21)</f>
        <v>180.59715086808419</v>
      </c>
      <c r="Q21" s="72">
        <f>IF(RES_hh_emi_in!Q21=0,0,1000000*RES_hh_emi_in!Q21/RES_hh_num_in!Q21)</f>
        <v>187.75111401356253</v>
      </c>
      <c r="R21" s="72">
        <f>IF(RES_hh_emi_in!R21=0,0,1000000*RES_hh_emi_in!R21/RES_hh_num_in!R21)</f>
        <v>182.16555059926267</v>
      </c>
      <c r="S21" s="72">
        <f>IF(RES_hh_emi_in!S21=0,0,1000000*RES_hh_emi_in!S21/RES_hh_num_in!S21)</f>
        <v>184.63192822719566</v>
      </c>
      <c r="T21" s="72">
        <f>IF(RES_hh_emi_in!T21=0,0,1000000*RES_hh_emi_in!T21/RES_hh_num_in!T21)</f>
        <v>186.92102777309879</v>
      </c>
      <c r="U21" s="72">
        <f>IF(RES_hh_emi_in!U21=0,0,1000000*RES_hh_emi_in!U21/RES_hh_num_in!U21)</f>
        <v>188.18715533688928</v>
      </c>
      <c r="V21" s="72">
        <f>IF(RES_hh_emi_in!V21=0,0,1000000*RES_hh_emi_in!V21/RES_hh_num_in!V21)</f>
        <v>195.49219572257508</v>
      </c>
      <c r="W21" s="72">
        <f>IF(RES_hh_emi_in!W21=0,0,1000000*RES_hh_emi_in!W21/RES_hh_num_in!W21)</f>
        <v>190.82245190685327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295.96765784766012</v>
      </c>
      <c r="D27" s="69">
        <f>IF(RES_hh_emi_in!D27=0,0,1000000*RES_hh_emi_in!D27/RES_hh_num_in!D27)</f>
        <v>307.87770107010778</v>
      </c>
      <c r="E27" s="69">
        <f>IF(RES_hh_emi_in!E27=0,0,1000000*RES_hh_emi_in!E27/RES_hh_num_in!E27)</f>
        <v>360.96312230371359</v>
      </c>
      <c r="F27" s="69">
        <f>IF(RES_hh_emi_in!F27=0,0,1000000*RES_hh_emi_in!F27/RES_hh_num_in!F27)</f>
        <v>307.45519900036129</v>
      </c>
      <c r="G27" s="69">
        <f>IF(RES_hh_emi_in!G27=0,0,1000000*RES_hh_emi_in!G27/RES_hh_num_in!G27)</f>
        <v>218.80517216279688</v>
      </c>
      <c r="H27" s="69">
        <f>IF(RES_hh_emi_in!H27=0,0,1000000*RES_hh_emi_in!H27/RES_hh_num_in!H27)</f>
        <v>191.99908218080677</v>
      </c>
      <c r="I27" s="69">
        <f>IF(RES_hh_emi_in!I27=0,0,1000000*RES_hh_emi_in!I27/RES_hh_num_in!I27)</f>
        <v>165.26358844041221</v>
      </c>
      <c r="J27" s="69">
        <f>IF(RES_hh_emi_in!J27=0,0,1000000*RES_hh_emi_in!J27/RES_hh_num_in!J27)</f>
        <v>169.05077508082516</v>
      </c>
      <c r="K27" s="69">
        <f>IF(RES_hh_emi_in!K27=0,0,1000000*RES_hh_emi_in!K27/RES_hh_num_in!K27)</f>
        <v>241.5048421980174</v>
      </c>
      <c r="L27" s="69">
        <f>IF(RES_hh_emi_in!L27=0,0,1000000*RES_hh_emi_in!L27/RES_hh_num_in!L27)</f>
        <v>328.68758884628954</v>
      </c>
      <c r="M27" s="69">
        <f>IF(RES_hh_emi_in!M27=0,0,1000000*RES_hh_emi_in!M27/RES_hh_num_in!M27)</f>
        <v>244.24721959269925</v>
      </c>
      <c r="N27" s="69">
        <f>IF(RES_hh_emi_in!N27=0,0,1000000*RES_hh_emi_in!N27/RES_hh_num_in!N27)</f>
        <v>192.95721603329409</v>
      </c>
      <c r="O27" s="69">
        <f>IF(RES_hh_emi_in!O27=0,0,1000000*RES_hh_emi_in!O27/RES_hh_num_in!O27)</f>
        <v>150.19071597084738</v>
      </c>
      <c r="P27" s="69">
        <f>IF(RES_hh_emi_in!P27=0,0,1000000*RES_hh_emi_in!P27/RES_hh_num_in!P27)</f>
        <v>124.80228273116803</v>
      </c>
      <c r="Q27" s="69">
        <f>IF(RES_hh_emi_in!Q27=0,0,1000000*RES_hh_emi_in!Q27/RES_hh_num_in!Q27)</f>
        <v>86.030232563601189</v>
      </c>
      <c r="R27" s="69">
        <f>IF(RES_hh_emi_in!R27=0,0,1000000*RES_hh_emi_in!R27/RES_hh_num_in!R27)</f>
        <v>80.943589803161672</v>
      </c>
      <c r="S27" s="69">
        <f>IF(RES_hh_emi_in!S27=0,0,1000000*RES_hh_emi_in!S27/RES_hh_num_in!S27)</f>
        <v>128.77063624945703</v>
      </c>
      <c r="T27" s="69">
        <f>IF(RES_hh_emi_in!T27=0,0,1000000*RES_hh_emi_in!T27/RES_hh_num_in!T27)</f>
        <v>146.68478311406318</v>
      </c>
      <c r="U27" s="69">
        <f>IF(RES_hh_emi_in!U27=0,0,1000000*RES_hh_emi_in!U27/RES_hh_num_in!U27)</f>
        <v>158.15758983082091</v>
      </c>
      <c r="V27" s="69">
        <f>IF(RES_hh_emi_in!V27=0,0,1000000*RES_hh_emi_in!V27/RES_hh_num_in!V27)</f>
        <v>167.64635534802102</v>
      </c>
      <c r="W27" s="69">
        <f>IF(RES_hh_emi_in!W27=0,0,1000000*RES_hh_emi_in!W27/RES_hh_num_in!W27)</f>
        <v>103.20333289211798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572.10200545517284</v>
      </c>
      <c r="D29" s="72">
        <f>IF(RES_hh_emi_in!D29=0,0,1000000*RES_hh_emi_in!D29/RES_hh_num_in!D29)</f>
        <v>570.43277087653473</v>
      </c>
      <c r="E29" s="72">
        <f>IF(RES_hh_emi_in!E29=0,0,1000000*RES_hh_emi_in!E29/RES_hh_num_in!E29)</f>
        <v>665.29709775468086</v>
      </c>
      <c r="F29" s="72">
        <f>IF(RES_hh_emi_in!F29=0,0,1000000*RES_hh_emi_in!F29/RES_hh_num_in!F29)</f>
        <v>662.86961142348753</v>
      </c>
      <c r="G29" s="72">
        <f>IF(RES_hh_emi_in!G29=0,0,1000000*RES_hh_emi_in!G29/RES_hh_num_in!G29)</f>
        <v>608.55934349105576</v>
      </c>
      <c r="H29" s="72">
        <f>IF(RES_hh_emi_in!H29=0,0,1000000*RES_hh_emi_in!H29/RES_hh_num_in!H29)</f>
        <v>596.65634896626284</v>
      </c>
      <c r="I29" s="72">
        <f>IF(RES_hh_emi_in!I29=0,0,1000000*RES_hh_emi_in!I29/RES_hh_num_in!I29)</f>
        <v>597.51146567744729</v>
      </c>
      <c r="J29" s="72">
        <f>IF(RES_hh_emi_in!J29=0,0,1000000*RES_hh_emi_in!J29/RES_hh_num_in!J29)</f>
        <v>538.24319350847759</v>
      </c>
      <c r="K29" s="72">
        <f>IF(RES_hh_emi_in!K29=0,0,1000000*RES_hh_emi_in!K29/RES_hh_num_in!K29)</f>
        <v>534.90673016324854</v>
      </c>
      <c r="L29" s="72">
        <f>IF(RES_hh_emi_in!L29=0,0,1000000*RES_hh_emi_in!L29/RES_hh_num_in!L29)</f>
        <v>545.3962275705386</v>
      </c>
      <c r="M29" s="72">
        <f>IF(RES_hh_emi_in!M29=0,0,1000000*RES_hh_emi_in!M29/RES_hh_num_in!M29)</f>
        <v>494.72341514835756</v>
      </c>
      <c r="N29" s="72">
        <f>IF(RES_hh_emi_in!N29=0,0,1000000*RES_hh_emi_in!N29/RES_hh_num_in!N29)</f>
        <v>424.21293122661962</v>
      </c>
      <c r="O29" s="72">
        <f>IF(RES_hh_emi_in!O29=0,0,1000000*RES_hh_emi_in!O29/RES_hh_num_in!O29)</f>
        <v>394.92031948993036</v>
      </c>
      <c r="P29" s="72">
        <f>IF(RES_hh_emi_in!P29=0,0,1000000*RES_hh_emi_in!P29/RES_hh_num_in!P29)</f>
        <v>356.20091351841444</v>
      </c>
      <c r="Q29" s="72">
        <f>IF(RES_hh_emi_in!Q29=0,0,1000000*RES_hh_emi_in!Q29/RES_hh_num_in!Q29)</f>
        <v>346.10517814545608</v>
      </c>
      <c r="R29" s="72">
        <f>IF(RES_hh_emi_in!R29=0,0,1000000*RES_hh_emi_in!R29/RES_hh_num_in!R29)</f>
        <v>371.56449743259503</v>
      </c>
      <c r="S29" s="72">
        <f>IF(RES_hh_emi_in!S29=0,0,1000000*RES_hh_emi_in!S29/RES_hh_num_in!S29)</f>
        <v>399.19429640860403</v>
      </c>
      <c r="T29" s="72">
        <f>IF(RES_hh_emi_in!T29=0,0,1000000*RES_hh_emi_in!T29/RES_hh_num_in!T29)</f>
        <v>411.6789904365948</v>
      </c>
      <c r="U29" s="72">
        <f>IF(RES_hh_emi_in!U29=0,0,1000000*RES_hh_emi_in!U29/RES_hh_num_in!U29)</f>
        <v>429.44212904846779</v>
      </c>
      <c r="V29" s="72">
        <f>IF(RES_hh_emi_in!V29=0,0,1000000*RES_hh_emi_in!V29/RES_hh_num_in!V29)</f>
        <v>498.91078966686592</v>
      </c>
      <c r="W29" s="72">
        <f>IF(RES_hh_emi_in!W29=0,0,1000000*RES_hh_emi_in!W29/RES_hh_num_in!W29)</f>
        <v>464.90922465597197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536.30537312478043</v>
      </c>
      <c r="D30" s="72">
        <f>IF(RES_hh_emi_in!D30=0,0,1000000*RES_hh_emi_in!D30/RES_hh_num_in!D30)</f>
        <v>584.31168919811535</v>
      </c>
      <c r="E30" s="72">
        <f>IF(RES_hh_emi_in!E30=0,0,1000000*RES_hh_emi_in!E30/RES_hh_num_in!E30)</f>
        <v>545.99683981945543</v>
      </c>
      <c r="F30" s="72">
        <f>IF(RES_hh_emi_in!F30=0,0,1000000*RES_hh_emi_in!F30/RES_hh_num_in!F30)</f>
        <v>558.31151800037526</v>
      </c>
      <c r="G30" s="72">
        <f>IF(RES_hh_emi_in!G30=0,0,1000000*RES_hh_emi_in!G30/RES_hh_num_in!G30)</f>
        <v>566.71972363049406</v>
      </c>
      <c r="H30" s="72">
        <f>IF(RES_hh_emi_in!H30=0,0,1000000*RES_hh_emi_in!H30/RES_hh_num_in!H30)</f>
        <v>529.87183099791594</v>
      </c>
      <c r="I30" s="72">
        <f>IF(RES_hh_emi_in!I30=0,0,1000000*RES_hh_emi_in!I30/RES_hh_num_in!I30)</f>
        <v>528.80612446340547</v>
      </c>
      <c r="J30" s="72">
        <f>IF(RES_hh_emi_in!J30=0,0,1000000*RES_hh_emi_in!J30/RES_hh_num_in!J30)</f>
        <v>487.7852736106542</v>
      </c>
      <c r="K30" s="72">
        <f>IF(RES_hh_emi_in!K30=0,0,1000000*RES_hh_emi_in!K30/RES_hh_num_in!K30)</f>
        <v>473.71703462050476</v>
      </c>
      <c r="L30" s="72">
        <f>IF(RES_hh_emi_in!L30=0,0,1000000*RES_hh_emi_in!L30/RES_hh_num_in!L30)</f>
        <v>568.28523911139177</v>
      </c>
      <c r="M30" s="72">
        <f>IF(RES_hh_emi_in!M30=0,0,1000000*RES_hh_emi_in!M30/RES_hh_num_in!M30)</f>
        <v>445.84916160439019</v>
      </c>
      <c r="N30" s="72">
        <f>IF(RES_hh_emi_in!N30=0,0,1000000*RES_hh_emi_in!N30/RES_hh_num_in!N30)</f>
        <v>380.88700325717218</v>
      </c>
      <c r="O30" s="72">
        <f>IF(RES_hh_emi_in!O30=0,0,1000000*RES_hh_emi_in!O30/RES_hh_num_in!O30)</f>
        <v>315.90377240471855</v>
      </c>
      <c r="P30" s="72">
        <f>IF(RES_hh_emi_in!P30=0,0,1000000*RES_hh_emi_in!P30/RES_hh_num_in!P30)</f>
        <v>311.5226712889758</v>
      </c>
      <c r="Q30" s="72">
        <f>IF(RES_hh_emi_in!Q30=0,0,1000000*RES_hh_emi_in!Q30/RES_hh_num_in!Q30)</f>
        <v>318.63398346149211</v>
      </c>
      <c r="R30" s="72">
        <f>IF(RES_hh_emi_in!R30=0,0,1000000*RES_hh_emi_in!R30/RES_hh_num_in!R30)</f>
        <v>335.96982598047521</v>
      </c>
      <c r="S30" s="72">
        <f>IF(RES_hh_emi_in!S30=0,0,1000000*RES_hh_emi_in!S30/RES_hh_num_in!S30)</f>
        <v>335.523865307878</v>
      </c>
      <c r="T30" s="72">
        <f>IF(RES_hh_emi_in!T30=0,0,1000000*RES_hh_emi_in!T30/RES_hh_num_in!T30)</f>
        <v>386.9189311243689</v>
      </c>
      <c r="U30" s="72">
        <f>IF(RES_hh_emi_in!U30=0,0,1000000*RES_hh_emi_in!U30/RES_hh_num_in!U30)</f>
        <v>400.73563183972294</v>
      </c>
      <c r="V30" s="72">
        <f>IF(RES_hh_emi_in!V30=0,0,1000000*RES_hh_emi_in!V30/RES_hh_num_in!V30)</f>
        <v>428.02939071344565</v>
      </c>
      <c r="W30" s="72">
        <f>IF(RES_hh_emi_in!W30=0,0,1000000*RES_hh_emi_in!W30/RES_hh_num_in!W30)</f>
        <v>439.62802478453216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58.202121329258809</v>
      </c>
      <c r="D3" s="65">
        <f>IF(RES_hh_fech_in!D3=0,0,RES_hh_fech_in!D3/RES_summary!D$21)</f>
        <v>55.655171926767416</v>
      </c>
      <c r="E3" s="65">
        <f>IF(RES_hh_fech_in!E3=0,0,RES_hh_fech_in!E3/RES_summary!E$21)</f>
        <v>59.261889957199848</v>
      </c>
      <c r="F3" s="65">
        <f>IF(RES_hh_fech_in!F3=0,0,RES_hh_fech_in!F3/RES_summary!F$21)</f>
        <v>59.238911595490556</v>
      </c>
      <c r="G3" s="65">
        <f>IF(RES_hh_fech_in!G3=0,0,RES_hh_fech_in!G3/RES_summary!G$21)</f>
        <v>59.139384150111383</v>
      </c>
      <c r="H3" s="65">
        <f>IF(RES_hh_fech_in!H3=0,0,RES_hh_fech_in!H3/RES_summary!H$21)</f>
        <v>58.566691165179279</v>
      </c>
      <c r="I3" s="65">
        <f>IF(RES_hh_fech_in!I3=0,0,RES_hh_fech_in!I3/RES_summary!I$21)</f>
        <v>55.616246448930291</v>
      </c>
      <c r="J3" s="65">
        <f>IF(RES_hh_fech_in!J3=0,0,RES_hh_fech_in!J3/RES_summary!J$21)</f>
        <v>51.248973641019191</v>
      </c>
      <c r="K3" s="65">
        <f>IF(RES_hh_fech_in!K3=0,0,RES_hh_fech_in!K3/RES_summary!K$21)</f>
        <v>49.183832010755857</v>
      </c>
      <c r="L3" s="65">
        <f>IF(RES_hh_fech_in!L3=0,0,RES_hh_fech_in!L3/RES_summary!L$21)</f>
        <v>49.308347478940682</v>
      </c>
      <c r="M3" s="65">
        <f>IF(RES_hh_fech_in!M3=0,0,RES_hh_fech_in!M3/RES_summary!M$21)</f>
        <v>44.257943447789913</v>
      </c>
      <c r="N3" s="65">
        <f>IF(RES_hh_fech_in!N3=0,0,RES_hh_fech_in!N3/RES_summary!N$21)</f>
        <v>41.617886787138985</v>
      </c>
      <c r="O3" s="65">
        <f>IF(RES_hh_fech_in!O3=0,0,RES_hh_fech_in!O3/RES_summary!O$21)</f>
        <v>38.575544929902271</v>
      </c>
      <c r="P3" s="65">
        <f>IF(RES_hh_fech_in!P3=0,0,RES_hh_fech_in!P3/RES_summary!P$21)</f>
        <v>31.825897158889298</v>
      </c>
      <c r="Q3" s="65">
        <f>IF(RES_hh_fech_in!Q3=0,0,RES_hh_fech_in!Q3/RES_summary!Q$21)</f>
        <v>33.12545255091932</v>
      </c>
      <c r="R3" s="65">
        <f>IF(RES_hh_fech_in!R3=0,0,RES_hh_fech_in!R3/RES_summary!R$21)</f>
        <v>35.126687309365664</v>
      </c>
      <c r="S3" s="65">
        <f>IF(RES_hh_fech_in!S3=0,0,RES_hh_fech_in!S3/RES_summary!S$21)</f>
        <v>36.108086006412528</v>
      </c>
      <c r="T3" s="65">
        <f>IF(RES_hh_fech_in!T3=0,0,RES_hh_fech_in!T3/RES_summary!T$21)</f>
        <v>35.570440227911007</v>
      </c>
      <c r="U3" s="65">
        <f>IF(RES_hh_fech_in!U3=0,0,RES_hh_fech_in!U3/RES_summary!U$21)</f>
        <v>35.329089320657786</v>
      </c>
      <c r="V3" s="65">
        <f>IF(RES_hh_fech_in!V3=0,0,RES_hh_fech_in!V3/RES_summary!V$21)</f>
        <v>36.388748330916073</v>
      </c>
      <c r="W3" s="65">
        <f>IF(RES_hh_fech_in!W3=0,0,RES_hh_fech_in!W3/RES_summary!W$21)</f>
        <v>35.58728293388522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23.434137853240284</v>
      </c>
      <c r="D4" s="69">
        <f>IF(RES_hh_fech_in!D4=0,0,RES_hh_fech_in!D4/RES_summary!D$21)</f>
        <v>20.00288943655967</v>
      </c>
      <c r="E4" s="69">
        <f>IF(RES_hh_fech_in!E4=0,0,RES_hh_fech_in!E4/RES_summary!E$21)</f>
        <v>22.376289040555012</v>
      </c>
      <c r="F4" s="69">
        <f>IF(RES_hh_fech_in!F4=0,0,RES_hh_fech_in!F4/RES_summary!F$21)</f>
        <v>23.895175481194315</v>
      </c>
      <c r="G4" s="69">
        <f>IF(RES_hh_fech_in!G4=0,0,RES_hh_fech_in!G4/RES_summary!G$21)</f>
        <v>24.592699201915824</v>
      </c>
      <c r="H4" s="69">
        <f>IF(RES_hh_fech_in!H4=0,0,RES_hh_fech_in!H4/RES_summary!H$21)</f>
        <v>25.24839025756275</v>
      </c>
      <c r="I4" s="69">
        <f>IF(RES_hh_fech_in!I4=0,0,RES_hh_fech_in!I4/RES_summary!I$21)</f>
        <v>22.346343878023418</v>
      </c>
      <c r="J4" s="69">
        <f>IF(RES_hh_fech_in!J4=0,0,RES_hh_fech_in!J4/RES_summary!J$21)</f>
        <v>19.940542050165678</v>
      </c>
      <c r="K4" s="69">
        <f>IF(RES_hh_fech_in!K4=0,0,RES_hh_fech_in!K4/RES_summary!K$21)</f>
        <v>18.713750538483598</v>
      </c>
      <c r="L4" s="69">
        <f>IF(RES_hh_fech_in!L4=0,0,RES_hh_fech_in!L4/RES_summary!L$21)</f>
        <v>15.632045610539128</v>
      </c>
      <c r="M4" s="69">
        <f>IF(RES_hh_fech_in!M4=0,0,RES_hh_fech_in!M4/RES_summary!M$21)</f>
        <v>16.732652007729893</v>
      </c>
      <c r="N4" s="69">
        <f>IF(RES_hh_fech_in!N4=0,0,RES_hh_fech_in!N4/RES_summary!N$21)</f>
        <v>16.846845520368909</v>
      </c>
      <c r="O4" s="69">
        <f>IF(RES_hh_fech_in!O4=0,0,RES_hh_fech_in!O4/RES_summary!O$21)</f>
        <v>15.639493753432079</v>
      </c>
      <c r="P4" s="69">
        <f>IF(RES_hh_fech_in!P4=0,0,RES_hh_fech_in!P4/RES_summary!P$21)</f>
        <v>12.864234984251036</v>
      </c>
      <c r="Q4" s="69">
        <f>IF(RES_hh_fech_in!Q4=0,0,RES_hh_fech_in!Q4/RES_summary!Q$21)</f>
        <v>15.020115179903991</v>
      </c>
      <c r="R4" s="69">
        <f>IF(RES_hh_fech_in!R4=0,0,RES_hh_fech_in!R4/RES_summary!R$21)</f>
        <v>15.677824948186041</v>
      </c>
      <c r="S4" s="69">
        <f>IF(RES_hh_fech_in!S4=0,0,RES_hh_fech_in!S4/RES_summary!S$21)</f>
        <v>16.772239066930069</v>
      </c>
      <c r="T4" s="69">
        <f>IF(RES_hh_fech_in!T4=0,0,RES_hh_fech_in!T4/RES_summary!T$21)</f>
        <v>15.430701456613029</v>
      </c>
      <c r="U4" s="69">
        <f>IF(RES_hh_fech_in!U4=0,0,RES_hh_fech_in!U4/RES_summary!U$21)</f>
        <v>14.985883836166209</v>
      </c>
      <c r="V4" s="69">
        <f>IF(RES_hh_fech_in!V4=0,0,RES_hh_fech_in!V4/RES_summary!V$21)</f>
        <v>14.395433426183271</v>
      </c>
      <c r="W4" s="69">
        <f>IF(RES_hh_fech_in!W4=0,0,RES_hh_fech_in!W4/RES_summary!W$21)</f>
        <v>14.120754309991041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25.309315398016203</v>
      </c>
      <c r="D6" s="72">
        <f>IF(RES_hh_fech_in!D6=0,0,RES_hh_fech_in!D6/RES_summary!D$21)</f>
        <v>24.415042833020578</v>
      </c>
      <c r="E6" s="72">
        <f>IF(RES_hh_fech_in!E6=0,0,RES_hh_fech_in!E6/RES_summary!E$21)</f>
        <v>38.578750686813414</v>
      </c>
      <c r="F6" s="72">
        <f>IF(RES_hh_fech_in!F6=0,0,RES_hh_fech_in!F6/RES_summary!F$21)</f>
        <v>37.682719751499782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35.323754151959477</v>
      </c>
      <c r="M6" s="72">
        <f>IF(RES_hh_fech_in!M6=0,0,RES_hh_fech_in!M6/RES_summary!M$21)</f>
        <v>27.582060965985733</v>
      </c>
      <c r="N6" s="72">
        <f>IF(RES_hh_fech_in!N6=0,0,RES_hh_fech_in!N6/RES_summary!N$21)</f>
        <v>26.49411832482841</v>
      </c>
      <c r="O6" s="72">
        <f>IF(RES_hh_fech_in!O6=0,0,RES_hh_fech_in!O6/RES_summary!O$21)</f>
        <v>27.247214553889876</v>
      </c>
      <c r="P6" s="72">
        <f>IF(RES_hh_fech_in!P6=0,0,RES_hh_fech_in!P6/RES_summary!P$21)</f>
        <v>25.459655971852001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22.89952281555367</v>
      </c>
      <c r="T6" s="72">
        <f>IF(RES_hh_fech_in!T6=0,0,RES_hh_fech_in!T6/RES_summary!T$21)</f>
        <v>21.663783155099338</v>
      </c>
      <c r="U6" s="72">
        <f>IF(RES_hh_fech_in!U6=0,0,RES_hh_fech_in!U6/RES_summary!U$21)</f>
        <v>21.804741756384978</v>
      </c>
      <c r="V6" s="72">
        <f>IF(RES_hh_fech_in!V6=0,0,RES_hh_fech_in!V6/RES_summary!V$21)</f>
        <v>23.179542868249818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32.247494237508342</v>
      </c>
      <c r="D7" s="72">
        <f>IF(RES_hh_fech_in!D7=0,0,RES_hh_fech_in!D7/RES_summary!D$21)</f>
        <v>33.338705529425333</v>
      </c>
      <c r="E7" s="72">
        <f>IF(RES_hh_fech_in!E7=0,0,RES_hh_fech_in!E7/RES_summary!E$21)</f>
        <v>29.586040748161089</v>
      </c>
      <c r="F7" s="72">
        <f>IF(RES_hh_fech_in!F7=0,0,RES_hh_fech_in!F7/RES_summary!F$21)</f>
        <v>30.190685498797052</v>
      </c>
      <c r="G7" s="72">
        <f>IF(RES_hh_fech_in!G7=0,0,RES_hh_fech_in!G7/RES_summary!G$21)</f>
        <v>32.990754748037894</v>
      </c>
      <c r="H7" s="72">
        <f>IF(RES_hh_fech_in!H7=0,0,RES_hh_fech_in!H7/RES_summary!H$21)</f>
        <v>30.951916986915037</v>
      </c>
      <c r="I7" s="72">
        <f>IF(RES_hh_fech_in!I7=0,0,RES_hh_fech_in!I7/RES_summary!I$21)</f>
        <v>33.665023347080705</v>
      </c>
      <c r="J7" s="72">
        <f>IF(RES_hh_fech_in!J7=0,0,RES_hh_fech_in!J7/RES_summary!J$21)</f>
        <v>33.596861702206709</v>
      </c>
      <c r="K7" s="72">
        <f>IF(RES_hh_fech_in!K7=0,0,RES_hh_fech_in!K7/RES_summary!K$21)</f>
        <v>33.340173915450514</v>
      </c>
      <c r="L7" s="72">
        <f>IF(RES_hh_fech_in!L7=0,0,RES_hh_fech_in!L7/RES_summary!L$21)</f>
        <v>28.315930032505126</v>
      </c>
      <c r="M7" s="72">
        <f>IF(RES_hh_fech_in!M7=0,0,RES_hh_fech_in!M7/RES_summary!M$21)</f>
        <v>31.874451523702852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24.906631956544174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24.3345271154984</v>
      </c>
      <c r="U7" s="72">
        <f>IF(RES_hh_fech_in!U7=0,0,RES_hh_fech_in!U7/RES_summary!U$21)</f>
        <v>20.961477220540456</v>
      </c>
      <c r="V7" s="72">
        <f>IF(RES_hh_fech_in!V7=0,0,RES_hh_fech_in!V7/RES_summary!V$21)</f>
        <v>22.751173252923056</v>
      </c>
      <c r="W7" s="72">
        <f>IF(RES_hh_fech_in!W7=0,0,RES_hh_fech_in!W7/RES_summary!W$21)</f>
        <v>21.69052711080473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24.316814103203143</v>
      </c>
      <c r="D8" s="72">
        <f>IF(RES_hh_fech_in!D8=0,0,RES_hh_fech_in!D8/RES_summary!D$21)</f>
        <v>26.153341803417661</v>
      </c>
      <c r="E8" s="72">
        <f>IF(RES_hh_fech_in!E8=0,0,RES_hh_fech_in!E8/RES_summary!E$21)</f>
        <v>27.144490310479441</v>
      </c>
      <c r="F8" s="72">
        <f>IF(RES_hh_fech_in!F8=0,0,RES_hh_fech_in!F8/RES_summary!F$21)</f>
        <v>29.026130514325867</v>
      </c>
      <c r="G8" s="72">
        <f>IF(RES_hh_fech_in!G8=0,0,RES_hh_fech_in!G8/RES_summary!G$21)</f>
        <v>29.724022185711309</v>
      </c>
      <c r="H8" s="72">
        <f>IF(RES_hh_fech_in!H8=0,0,RES_hh_fech_in!H8/RES_summary!H$21)</f>
        <v>27.966518429985715</v>
      </c>
      <c r="I8" s="72">
        <f>IF(RES_hh_fech_in!I8=0,0,RES_hh_fech_in!I8/RES_summary!I$21)</f>
        <v>28.797580383484934</v>
      </c>
      <c r="J8" s="72">
        <f>IF(RES_hh_fech_in!J8=0,0,RES_hh_fech_in!J8/RES_summary!J$21)</f>
        <v>27.306367042095875</v>
      </c>
      <c r="K8" s="72">
        <f>IF(RES_hh_fech_in!K8=0,0,RES_hh_fech_in!K8/RES_summary!K$21)</f>
        <v>29.97129120003898</v>
      </c>
      <c r="L8" s="72">
        <f>IF(RES_hh_fech_in!L8=0,0,RES_hh_fech_in!L8/RES_summary!L$21)</f>
        <v>24.305746389662772</v>
      </c>
      <c r="M8" s="72">
        <f>IF(RES_hh_fech_in!M8=0,0,RES_hh_fech_in!M8/RES_summary!M$21)</f>
        <v>21.395241696527748</v>
      </c>
      <c r="N8" s="72">
        <f>IF(RES_hh_fech_in!N8=0,0,RES_hh_fech_in!N8/RES_summary!N$21)</f>
        <v>23.074040845039569</v>
      </c>
      <c r="O8" s="72">
        <f>IF(RES_hh_fech_in!O8=0,0,RES_hh_fech_in!O8/RES_summary!O$21)</f>
        <v>23.638007541600594</v>
      </c>
      <c r="P8" s="72">
        <f>IF(RES_hh_fech_in!P8=0,0,RES_hh_fech_in!P8/RES_summary!P$21)</f>
        <v>24.608634848026558</v>
      </c>
      <c r="Q8" s="72">
        <f>IF(RES_hh_fech_in!Q8=0,0,RES_hh_fech_in!Q8/RES_summary!Q$21)</f>
        <v>24.093349038828784</v>
      </c>
      <c r="R8" s="72">
        <f>IF(RES_hh_fech_in!R8=0,0,RES_hh_fech_in!R8/RES_summary!R$21)</f>
        <v>20.999633414825858</v>
      </c>
      <c r="S8" s="72">
        <f>IF(RES_hh_fech_in!S8=0,0,RES_hh_fech_in!S8/RES_summary!S$21)</f>
        <v>20.891179850851255</v>
      </c>
      <c r="T8" s="72">
        <f>IF(RES_hh_fech_in!T8=0,0,RES_hh_fech_in!T8/RES_summary!T$21)</f>
        <v>21.177473801322652</v>
      </c>
      <c r="U8" s="72">
        <f>IF(RES_hh_fech_in!U8=0,0,RES_hh_fech_in!U8/RES_summary!U$21)</f>
        <v>21.047888830191297</v>
      </c>
      <c r="V8" s="72">
        <f>IF(RES_hh_fech_in!V8=0,0,RES_hh_fech_in!V8/RES_summary!V$21)</f>
        <v>20.72203805246366</v>
      </c>
      <c r="W8" s="72">
        <f>IF(RES_hh_fech_in!W8=0,0,RES_hh_fech_in!W8/RES_summary!W$21)</f>
        <v>19.972191260962013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26.566385586033103</v>
      </c>
      <c r="D9" s="72">
        <f>IF(RES_hh_fech_in!D9=0,0,RES_hh_fech_in!D9/RES_summary!D$21)</f>
        <v>27.030505192744901</v>
      </c>
      <c r="E9" s="72">
        <f>IF(RES_hh_fech_in!E9=0,0,RES_hh_fech_in!E9/RES_summary!E$21)</f>
        <v>28.32542272509567</v>
      </c>
      <c r="F9" s="72">
        <f>IF(RES_hh_fech_in!F9=0,0,RES_hh_fech_in!F9/RES_summary!F$21)</f>
        <v>29.783979170203182</v>
      </c>
      <c r="G9" s="72">
        <f>IF(RES_hh_fech_in!G9=0,0,RES_hh_fech_in!G9/RES_summary!G$21)</f>
        <v>30.259151086459848</v>
      </c>
      <c r="H9" s="72">
        <f>IF(RES_hh_fech_in!H9=0,0,RES_hh_fech_in!H9/RES_summary!H$21)</f>
        <v>29.758736637223816</v>
      </c>
      <c r="I9" s="72">
        <f>IF(RES_hh_fech_in!I9=0,0,RES_hh_fech_in!I9/RES_summary!I$21)</f>
        <v>30.374291116792573</v>
      </c>
      <c r="J9" s="72">
        <f>IF(RES_hh_fech_in!J9=0,0,RES_hh_fech_in!J9/RES_summary!J$21)</f>
        <v>30.121786890384833</v>
      </c>
      <c r="K9" s="72">
        <f>IF(RES_hh_fech_in!K9=0,0,RES_hh_fech_in!K9/RES_summary!K$21)</f>
        <v>32.441831962965466</v>
      </c>
      <c r="L9" s="72">
        <f>IF(RES_hh_fech_in!L9=0,0,RES_hh_fech_in!L9/RES_summary!L$21)</f>
        <v>20.568374880680718</v>
      </c>
      <c r="M9" s="72">
        <f>IF(RES_hh_fech_in!M9=0,0,RES_hh_fech_in!M9/RES_summary!M$21)</f>
        <v>21.127774125008269</v>
      </c>
      <c r="N9" s="72">
        <f>IF(RES_hh_fech_in!N9=0,0,RES_hh_fech_in!N9/RES_summary!N$21)</f>
        <v>23.499640820026126</v>
      </c>
      <c r="O9" s="72">
        <f>IF(RES_hh_fech_in!O9=0,0,RES_hh_fech_in!O9/RES_summary!O$21)</f>
        <v>25.551756395449136</v>
      </c>
      <c r="P9" s="72">
        <f>IF(RES_hh_fech_in!P9=0,0,RES_hh_fech_in!P9/RES_summary!P$21)</f>
        <v>24.827304608954332</v>
      </c>
      <c r="Q9" s="72">
        <f>IF(RES_hh_fech_in!Q9=0,0,RES_hh_fech_in!Q9/RES_summary!Q$21)</f>
        <v>24.114480615979264</v>
      </c>
      <c r="R9" s="72">
        <f>IF(RES_hh_fech_in!R9=0,0,RES_hh_fech_in!R9/RES_summary!R$21)</f>
        <v>23.565093756322099</v>
      </c>
      <c r="S9" s="72">
        <f>IF(RES_hh_fech_in!S9=0,0,RES_hh_fech_in!S9/RES_summary!S$21)</f>
        <v>22.668761401073937</v>
      </c>
      <c r="T9" s="72">
        <f>IF(RES_hh_fech_in!T9=0,0,RES_hh_fech_in!T9/RES_summary!T$21)</f>
        <v>21.555601880398033</v>
      </c>
      <c r="U9" s="72">
        <f>IF(RES_hh_fech_in!U9=0,0,RES_hh_fech_in!U9/RES_summary!U$21)</f>
        <v>20.942625302016651</v>
      </c>
      <c r="V9" s="72">
        <f>IF(RES_hh_fech_in!V9=0,0,RES_hh_fech_in!V9/RES_summary!V$21)</f>
        <v>21.130215003971554</v>
      </c>
      <c r="W9" s="72">
        <f>IF(RES_hh_fech_in!W9=0,0,RES_hh_fech_in!W9/RES_summary!W$21)</f>
        <v>20.527805142143684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13.19718150816376</v>
      </c>
      <c r="D11" s="72">
        <f>IF(RES_hh_fech_in!D11=0,0,RES_hh_fech_in!D11/RES_summary!D$21)</f>
        <v>21.247692793168373</v>
      </c>
      <c r="E11" s="72">
        <f>IF(RES_hh_fech_in!E11=0,0,RES_hh_fech_in!E11/RES_summary!E$21)</f>
        <v>22.710825545040322</v>
      </c>
      <c r="F11" s="72">
        <f>IF(RES_hh_fech_in!F11=0,0,RES_hh_fech_in!F11/RES_summary!F$21)</f>
        <v>26.236156061469515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24.362877272663379</v>
      </c>
      <c r="J11" s="72">
        <f>IF(RES_hh_fech_in!J11=0,0,RES_hh_fech_in!J11/RES_summary!J$21)</f>
        <v>18.394460952550801</v>
      </c>
      <c r="K11" s="72">
        <f>IF(RES_hh_fech_in!K11=0,0,RES_hh_fech_in!K11/RES_summary!K$21)</f>
        <v>17.347029167138878</v>
      </c>
      <c r="L11" s="72">
        <f>IF(RES_hh_fech_in!L11=0,0,RES_hh_fech_in!L11/RES_summary!L$21)</f>
        <v>22.665520742239753</v>
      </c>
      <c r="M11" s="72">
        <f>IF(RES_hh_fech_in!M11=0,0,RES_hh_fech_in!M11/RES_summary!M$21)</f>
        <v>19.607428647461369</v>
      </c>
      <c r="N11" s="72">
        <f>IF(RES_hh_fech_in!N11=0,0,RES_hh_fech_in!N11/RES_summary!N$21)</f>
        <v>22.978045656595249</v>
      </c>
      <c r="O11" s="72">
        <f>IF(RES_hh_fech_in!O11=0,0,RES_hh_fech_in!O11/RES_summary!O$21)</f>
        <v>21.400623071465908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19.984699358356227</v>
      </c>
      <c r="S11" s="72">
        <f>IF(RES_hh_fech_in!S11=0,0,RES_hh_fech_in!S11/RES_summary!S$21)</f>
        <v>19.177592121337682</v>
      </c>
      <c r="T11" s="72">
        <f>IF(RES_hh_fech_in!T11=0,0,RES_hh_fech_in!T11/RES_summary!T$21)</f>
        <v>22.750377661096962</v>
      </c>
      <c r="U11" s="72">
        <f>IF(RES_hh_fech_in!U11=0,0,RES_hh_fech_in!U11/RES_summary!U$21)</f>
        <v>18.527851007345014</v>
      </c>
      <c r="V11" s="72">
        <f>IF(RES_hh_fech_in!V11=0,0,RES_hh_fech_in!V11/RES_summary!V$21)</f>
        <v>19.181726564050603</v>
      </c>
      <c r="W11" s="72">
        <f>IF(RES_hh_fech_in!W11=0,0,RES_hh_fech_in!W11/RES_summary!W$21)</f>
        <v>18.747253595817217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8.2611960581047494</v>
      </c>
      <c r="D12" s="72">
        <f>IF(RES_hh_fech_in!D12=0,0,RES_hh_fech_in!D12/RES_summary!D$21)</f>
        <v>8.5318045623468901</v>
      </c>
      <c r="E12" s="72">
        <f>IF(RES_hh_fech_in!E12=0,0,RES_hh_fech_in!E12/RES_summary!E$21)</f>
        <v>10.522921277180703</v>
      </c>
      <c r="F12" s="72">
        <f>IF(RES_hh_fech_in!F12=0,0,RES_hh_fech_in!F12/RES_summary!F$21)</f>
        <v>9.7626256713240593</v>
      </c>
      <c r="G12" s="72">
        <f>IF(RES_hh_fech_in!G12=0,0,RES_hh_fech_in!G12/RES_summary!G$21)</f>
        <v>9.3630091955126531</v>
      </c>
      <c r="H12" s="72">
        <f>IF(RES_hh_fech_in!H12=0,0,RES_hh_fech_in!H12/RES_summary!H$21)</f>
        <v>7.8422115459346564</v>
      </c>
      <c r="I12" s="72">
        <f>IF(RES_hh_fech_in!I12=0,0,RES_hh_fech_in!I12/RES_summary!I$21)</f>
        <v>8.104374570334727</v>
      </c>
      <c r="J12" s="72">
        <f>IF(RES_hh_fech_in!J12=0,0,RES_hh_fech_in!J12/RES_summary!J$21)</f>
        <v>7.0734893839317641</v>
      </c>
      <c r="K12" s="72">
        <f>IF(RES_hh_fech_in!K12=0,0,RES_hh_fech_in!K12/RES_summary!K$21)</f>
        <v>8.8095434297736848</v>
      </c>
      <c r="L12" s="72">
        <f>IF(RES_hh_fech_in!L12=0,0,RES_hh_fech_in!L12/RES_summary!L$21)</f>
        <v>5.7298006959261176</v>
      </c>
      <c r="M12" s="72">
        <f>IF(RES_hh_fech_in!M12=0,0,RES_hh_fech_in!M12/RES_summary!M$21)</f>
        <v>4.8183818696159406</v>
      </c>
      <c r="N12" s="72">
        <f>IF(RES_hh_fech_in!N12=0,0,RES_hh_fech_in!N12/RES_summary!N$21)</f>
        <v>5.0717065048659826</v>
      </c>
      <c r="O12" s="72">
        <f>IF(RES_hh_fech_in!O12=0,0,RES_hh_fech_in!O12/RES_summary!O$21)</f>
        <v>5.5776094049944493</v>
      </c>
      <c r="P12" s="72">
        <f>IF(RES_hh_fech_in!P12=0,0,RES_hh_fech_in!P12/RES_summary!P$21)</f>
        <v>5.4661877000265395</v>
      </c>
      <c r="Q12" s="72">
        <f>IF(RES_hh_fech_in!Q12=0,0,RES_hh_fech_in!Q12/RES_summary!Q$21)</f>
        <v>4.8849002985858316</v>
      </c>
      <c r="R12" s="72">
        <f>IF(RES_hh_fech_in!R12=0,0,RES_hh_fech_in!R12/RES_summary!R$21)</f>
        <v>4.5707343205212894</v>
      </c>
      <c r="S12" s="72">
        <f>IF(RES_hh_fech_in!S12=0,0,RES_hh_fech_in!S12/RES_summary!S$21)</f>
        <v>4.4363594887882813</v>
      </c>
      <c r="T12" s="72">
        <f>IF(RES_hh_fech_in!T12=0,0,RES_hh_fech_in!T12/RES_summary!T$21)</f>
        <v>4.3432742134684732</v>
      </c>
      <c r="U12" s="72">
        <f>IF(RES_hh_fech_in!U12=0,0,RES_hh_fech_in!U12/RES_summary!U$21)</f>
        <v>4.2854896517018597</v>
      </c>
      <c r="V12" s="72">
        <f>IF(RES_hh_fech_in!V12=0,0,RES_hh_fech_in!V12/RES_summary!V$21)</f>
        <v>4.2673174055287468</v>
      </c>
      <c r="W12" s="72">
        <f>IF(RES_hh_fech_in!W12=0,0,RES_hh_fech_in!W12/RES_summary!W$21)</f>
        <v>4.20086903243583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19.035464138549845</v>
      </c>
      <c r="D13" s="74">
        <f>IF(RES_hh_fech_in!D13=0,0,RES_hh_fech_in!D13/RES_summary!D$21)</f>
        <v>22.428796945383279</v>
      </c>
      <c r="E13" s="74">
        <f>IF(RES_hh_fech_in!E13=0,0,RES_hh_fech_in!E13/RES_summary!E$21)</f>
        <v>24.479519578342888</v>
      </c>
      <c r="F13" s="74">
        <f>IF(RES_hh_fech_in!F13=0,0,RES_hh_fech_in!F13/RES_summary!F$21)</f>
        <v>25.376464154885099</v>
      </c>
      <c r="G13" s="74">
        <f>IF(RES_hh_fech_in!G13=0,0,RES_hh_fech_in!G13/RES_summary!G$21)</f>
        <v>26.106508078610002</v>
      </c>
      <c r="H13" s="74">
        <f>IF(RES_hh_fech_in!H13=0,0,RES_hh_fech_in!H13/RES_summary!H$21)</f>
        <v>24.076137583922446</v>
      </c>
      <c r="I13" s="74">
        <f>IF(RES_hh_fech_in!I13=0,0,RES_hh_fech_in!I13/RES_summary!I$21)</f>
        <v>27.329879613518901</v>
      </c>
      <c r="J13" s="74">
        <f>IF(RES_hh_fech_in!J13=0,0,RES_hh_fech_in!J13/RES_summary!J$21)</f>
        <v>25.202773691063069</v>
      </c>
      <c r="K13" s="74">
        <f>IF(RES_hh_fech_in!K13=0,0,RES_hh_fech_in!K13/RES_summary!K$21)</f>
        <v>28.165349422426843</v>
      </c>
      <c r="L13" s="74">
        <f>IF(RES_hh_fech_in!L13=0,0,RES_hh_fech_in!L13/RES_summary!L$21)</f>
        <v>19.858725376173449</v>
      </c>
      <c r="M13" s="74">
        <f>IF(RES_hh_fech_in!M13=0,0,RES_hh_fech_in!M13/RES_summary!M$21)</f>
        <v>21.607119376926491</v>
      </c>
      <c r="N13" s="74">
        <f>IF(RES_hh_fech_in!N13=0,0,RES_hh_fech_in!N13/RES_summary!N$21)</f>
        <v>0</v>
      </c>
      <c r="O13" s="74">
        <f>IF(RES_hh_fech_in!O13=0,0,RES_hh_fech_in!O13/RES_summary!O$21)</f>
        <v>0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23.13414902262808</v>
      </c>
      <c r="S13" s="74">
        <f>IF(RES_hh_fech_in!S13=0,0,RES_hh_fech_in!S13/RES_summary!S$21)</f>
        <v>19.741465031641486</v>
      </c>
      <c r="T13" s="74">
        <f>IF(RES_hh_fech_in!T13=0,0,RES_hh_fech_in!T13/RES_summary!T$21)</f>
        <v>20.379462381781124</v>
      </c>
      <c r="U13" s="74">
        <f>IF(RES_hh_fech_in!U13=0,0,RES_hh_fech_in!U13/RES_summary!U$21)</f>
        <v>19.325159957467502</v>
      </c>
      <c r="V13" s="74">
        <f>IF(RES_hh_fech_in!V13=0,0,RES_hh_fech_in!V13/RES_summary!V$21)</f>
        <v>19.207323610658484</v>
      </c>
      <c r="W13" s="74">
        <f>IF(RES_hh_fech_in!W13=0,0,RES_hh_fech_in!W13/RES_summary!W$21)</f>
        <v>19.361423956079186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0.19023473971010607</v>
      </c>
      <c r="D14" s="76">
        <f>IF(RES_hh_fech_in!D14=0,0,RES_hh_fech_in!D14/RES_summary!D$21)</f>
        <v>0.21767343683441728</v>
      </c>
      <c r="E14" s="76">
        <f>IF(RES_hh_fech_in!E14=0,0,RES_hh_fech_in!E14/RES_summary!E$21)</f>
        <v>0.2160000933449692</v>
      </c>
      <c r="F14" s="76">
        <f>IF(RES_hh_fech_in!F14=0,0,RES_hh_fech_in!F14/RES_summary!F$21)</f>
        <v>0.19513741690377207</v>
      </c>
      <c r="G14" s="76">
        <f>IF(RES_hh_fech_in!G14=0,0,RES_hh_fech_in!G14/RES_summary!G$21)</f>
        <v>0.17961116457816478</v>
      </c>
      <c r="H14" s="76">
        <f>IF(RES_hh_fech_in!H14=0,0,RES_hh_fech_in!H14/RES_summary!H$21)</f>
        <v>0.17195298407345042</v>
      </c>
      <c r="I14" s="76">
        <f>IF(RES_hh_fech_in!I14=0,0,RES_hh_fech_in!I14/RES_summary!I$21)</f>
        <v>0.20541974626436424</v>
      </c>
      <c r="J14" s="76">
        <f>IF(RES_hh_fech_in!J14=0,0,RES_hh_fech_in!J14/RES_summary!J$21)</f>
        <v>0.24003819191378187</v>
      </c>
      <c r="K14" s="76">
        <f>IF(RES_hh_fech_in!K14=0,0,RES_hh_fech_in!K14/RES_summary!K$21)</f>
        <v>0.2906359128648468</v>
      </c>
      <c r="L14" s="76">
        <f>IF(RES_hh_fech_in!L14=0,0,RES_hh_fech_in!L14/RES_summary!L$21)</f>
        <v>0.17332888693398252</v>
      </c>
      <c r="M14" s="76">
        <f>IF(RES_hh_fech_in!M14=0,0,RES_hh_fech_in!M14/RES_summary!M$21)</f>
        <v>0.11438776824500763</v>
      </c>
      <c r="N14" s="76">
        <f>IF(RES_hh_fech_in!N14=0,0,RES_hh_fech_in!N14/RES_summary!N$21)</f>
        <v>0.11839756542694074</v>
      </c>
      <c r="O14" s="76">
        <f>IF(RES_hh_fech_in!O14=0,0,RES_hh_fech_in!O14/RES_summary!O$21)</f>
        <v>0.12344484129310661</v>
      </c>
      <c r="P14" s="76">
        <f>IF(RES_hh_fech_in!P14=0,0,RES_hh_fech_in!P14/RES_summary!P$21)</f>
        <v>0.13288122809395567</v>
      </c>
      <c r="Q14" s="76">
        <f>IF(RES_hh_fech_in!Q14=0,0,RES_hh_fech_in!Q14/RES_summary!Q$21)</f>
        <v>0.12752597204175364</v>
      </c>
      <c r="R14" s="76">
        <f>IF(RES_hh_fech_in!R14=0,0,RES_hh_fech_in!R14/RES_summary!R$21)</f>
        <v>0.12063826343200121</v>
      </c>
      <c r="S14" s="76">
        <f>IF(RES_hh_fech_in!S14=0,0,RES_hh_fech_in!S14/RES_summary!S$21)</f>
        <v>0.12315452960249838</v>
      </c>
      <c r="T14" s="76">
        <f>IF(RES_hh_fech_in!T14=0,0,RES_hh_fech_in!T14/RES_summary!T$21)</f>
        <v>0.12879468452236548</v>
      </c>
      <c r="U14" s="76">
        <f>IF(RES_hh_fech_in!U14=0,0,RES_hh_fech_in!U14/RES_summary!U$21)</f>
        <v>0.12233512199586323</v>
      </c>
      <c r="V14" s="76">
        <f>IF(RES_hh_fech_in!V14=0,0,RES_hh_fech_in!V14/RES_summary!V$21)</f>
        <v>0.13024192545409638</v>
      </c>
      <c r="W14" s="76">
        <f>IF(RES_hh_fech_in!W14=0,0,RES_hh_fech_in!W14/RES_summary!W$21)</f>
        <v>0.11696233502409546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0.42161644072886867</v>
      </c>
      <c r="D15" s="69">
        <f>IF(RES_hh_fech_in!D15=0,0,RES_hh_fech_in!D15/RES_summary!D$21)</f>
        <v>0.43316370559021938</v>
      </c>
      <c r="E15" s="69">
        <f>IF(RES_hh_fech_in!E15=0,0,RES_hh_fech_in!E15/RES_summary!E$21)</f>
        <v>1.0898947683964109</v>
      </c>
      <c r="F15" s="69">
        <f>IF(RES_hh_fech_in!F15=0,0,RES_hh_fech_in!F15/RES_summary!F$21)</f>
        <v>0.78513259397475388</v>
      </c>
      <c r="G15" s="69">
        <f>IF(RES_hh_fech_in!G15=0,0,RES_hh_fech_in!G15/RES_summary!G$21)</f>
        <v>0.91177058760667573</v>
      </c>
      <c r="H15" s="69">
        <f>IF(RES_hh_fech_in!H15=0,0,RES_hh_fech_in!H15/RES_summary!H$21)</f>
        <v>0.89387624492964401</v>
      </c>
      <c r="I15" s="69">
        <f>IF(RES_hh_fech_in!I15=0,0,RES_hh_fech_in!I15/RES_summary!I$21)</f>
        <v>0.51245045969911729</v>
      </c>
      <c r="J15" s="69">
        <f>IF(RES_hh_fech_in!J15=0,0,RES_hh_fech_in!J15/RES_summary!J$21)</f>
        <v>0.42036907244795363</v>
      </c>
      <c r="K15" s="69">
        <f>IF(RES_hh_fech_in!K15=0,0,RES_hh_fech_in!K15/RES_summary!K$21)</f>
        <v>0.67510650144192186</v>
      </c>
      <c r="L15" s="69">
        <f>IF(RES_hh_fech_in!L15=0,0,RES_hh_fech_in!L15/RES_summary!L$21)</f>
        <v>1.4028611182771902</v>
      </c>
      <c r="M15" s="69">
        <f>IF(RES_hh_fech_in!M15=0,0,RES_hh_fech_in!M15/RES_summary!M$21)</f>
        <v>1.102984425107578</v>
      </c>
      <c r="N15" s="69">
        <f>IF(RES_hh_fech_in!N15=0,0,RES_hh_fech_in!N15/RES_summary!N$21)</f>
        <v>1.2172555947383097</v>
      </c>
      <c r="O15" s="69">
        <f>IF(RES_hh_fech_in!O15=0,0,RES_hh_fech_in!O15/RES_summary!O$21)</f>
        <v>1.3993587149134172</v>
      </c>
      <c r="P15" s="69">
        <f>IF(RES_hh_fech_in!P15=0,0,RES_hh_fech_in!P15/RES_summary!P$21)</f>
        <v>0.80806068716714852</v>
      </c>
      <c r="Q15" s="69">
        <f>IF(RES_hh_fech_in!Q15=0,0,RES_hh_fech_in!Q15/RES_summary!Q$21)</f>
        <v>0.7207148326476347</v>
      </c>
      <c r="R15" s="69">
        <f>IF(RES_hh_fech_in!R15=0,0,RES_hh_fech_in!R15/RES_summary!R$21)</f>
        <v>0.47524083209025103</v>
      </c>
      <c r="S15" s="69">
        <f>IF(RES_hh_fech_in!S15=0,0,RES_hh_fech_in!S15/RES_summary!S$21)</f>
        <v>0.39201922820865681</v>
      </c>
      <c r="T15" s="69">
        <f>IF(RES_hh_fech_in!T15=0,0,RES_hh_fech_in!T15/RES_summary!T$21)</f>
        <v>0.34343969022878384</v>
      </c>
      <c r="U15" s="69">
        <f>IF(RES_hh_fech_in!U15=0,0,RES_hh_fech_in!U15/RES_summary!U$21)</f>
        <v>0.29999649601323708</v>
      </c>
      <c r="V15" s="69">
        <f>IF(RES_hh_fech_in!V15=0,0,RES_hh_fech_in!V15/RES_summary!V$21)</f>
        <v>0.17495440683028979</v>
      </c>
      <c r="W15" s="69">
        <f>IF(RES_hh_fech_in!W15=0,0,RES_hh_fech_in!W15/RES_summary!W$21)</f>
        <v>0.28579598321031169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0.42161644072886867</v>
      </c>
      <c r="D16" s="72">
        <f>IF(RES_hh_fech_in!D16=0,0,RES_hh_fech_in!D16/RES_summary!D$21)</f>
        <v>0.43316370559021938</v>
      </c>
      <c r="E16" s="72">
        <f>IF(RES_hh_fech_in!E16=0,0,RES_hh_fech_in!E16/RES_summary!E$21)</f>
        <v>1.0898947683964109</v>
      </c>
      <c r="F16" s="72">
        <f>IF(RES_hh_fech_in!F16=0,0,RES_hh_fech_in!F16/RES_summary!F$21)</f>
        <v>0.78513259397475388</v>
      </c>
      <c r="G16" s="72">
        <f>IF(RES_hh_fech_in!G16=0,0,RES_hh_fech_in!G16/RES_summary!G$21)</f>
        <v>0.91177058760667573</v>
      </c>
      <c r="H16" s="72">
        <f>IF(RES_hh_fech_in!H16=0,0,RES_hh_fech_in!H16/RES_summary!H$21)</f>
        <v>0.89387624492964401</v>
      </c>
      <c r="I16" s="72">
        <f>IF(RES_hh_fech_in!I16=0,0,RES_hh_fech_in!I16/RES_summary!I$21)</f>
        <v>0.51245045969911729</v>
      </c>
      <c r="J16" s="72">
        <f>IF(RES_hh_fech_in!J16=0,0,RES_hh_fech_in!J16/RES_summary!J$21)</f>
        <v>0.42036907244795363</v>
      </c>
      <c r="K16" s="72">
        <f>IF(RES_hh_fech_in!K16=0,0,RES_hh_fech_in!K16/RES_summary!K$21)</f>
        <v>0.67510650144192186</v>
      </c>
      <c r="L16" s="72">
        <f>IF(RES_hh_fech_in!L16=0,0,RES_hh_fech_in!L16/RES_summary!L$21)</f>
        <v>1.4028611182771902</v>
      </c>
      <c r="M16" s="72">
        <f>IF(RES_hh_fech_in!M16=0,0,RES_hh_fech_in!M16/RES_summary!M$21)</f>
        <v>1.102984425107578</v>
      </c>
      <c r="N16" s="72">
        <f>IF(RES_hh_fech_in!N16=0,0,RES_hh_fech_in!N16/RES_summary!N$21)</f>
        <v>1.2172555947383097</v>
      </c>
      <c r="O16" s="72">
        <f>IF(RES_hh_fech_in!O16=0,0,RES_hh_fech_in!O16/RES_summary!O$21)</f>
        <v>1.3993587149134172</v>
      </c>
      <c r="P16" s="72">
        <f>IF(RES_hh_fech_in!P16=0,0,RES_hh_fech_in!P16/RES_summary!P$21)</f>
        <v>0.80806068716714852</v>
      </c>
      <c r="Q16" s="72">
        <f>IF(RES_hh_fech_in!Q16=0,0,RES_hh_fech_in!Q16/RES_summary!Q$21)</f>
        <v>0.7207148326476347</v>
      </c>
      <c r="R16" s="72">
        <f>IF(RES_hh_fech_in!R16=0,0,RES_hh_fech_in!R16/RES_summary!R$21)</f>
        <v>0.47524083209025103</v>
      </c>
      <c r="S16" s="72">
        <f>IF(RES_hh_fech_in!S16=0,0,RES_hh_fech_in!S16/RES_summary!S$21)</f>
        <v>0.39201922820865681</v>
      </c>
      <c r="T16" s="72">
        <f>IF(RES_hh_fech_in!T16=0,0,RES_hh_fech_in!T16/RES_summary!T$21)</f>
        <v>0.34343969022878384</v>
      </c>
      <c r="U16" s="72">
        <f>IF(RES_hh_fech_in!U16=0,0,RES_hh_fech_in!U16/RES_summary!U$21)</f>
        <v>0.29999649601323708</v>
      </c>
      <c r="V16" s="72">
        <f>IF(RES_hh_fech_in!V16=0,0,RES_hh_fech_in!V16/RES_summary!V$21)</f>
        <v>0.17495440683028979</v>
      </c>
      <c r="W16" s="72">
        <f>IF(RES_hh_fech_in!W16=0,0,RES_hh_fech_in!W16/RES_summary!W$21)</f>
        <v>0.28579598321031169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12.901685480972429</v>
      </c>
      <c r="D17" s="69">
        <f>IF(RES_hh_fech_in!D17=0,0,RES_hh_fech_in!D17/RES_summary!D$21)</f>
        <v>12.843185383439925</v>
      </c>
      <c r="E17" s="69">
        <f>IF(RES_hh_fech_in!E17=0,0,RES_hh_fech_in!E17/RES_summary!E$21)</f>
        <v>12.836324210376592</v>
      </c>
      <c r="F17" s="69">
        <f>IF(RES_hh_fech_in!F17=0,0,RES_hh_fech_in!F17/RES_summary!F$21)</f>
        <v>12.424562033265161</v>
      </c>
      <c r="G17" s="69">
        <f>IF(RES_hh_fech_in!G17=0,0,RES_hh_fech_in!G17/RES_summary!G$21)</f>
        <v>12.177640608209263</v>
      </c>
      <c r="H17" s="69">
        <f>IF(RES_hh_fech_in!H17=0,0,RES_hh_fech_in!H17/RES_summary!H$21)</f>
        <v>12.079575132820539</v>
      </c>
      <c r="I17" s="69">
        <f>IF(RES_hh_fech_in!I17=0,0,RES_hh_fech_in!I17/RES_summary!I$21)</f>
        <v>12.094913009546387</v>
      </c>
      <c r="J17" s="69">
        <f>IF(RES_hh_fech_in!J17=0,0,RES_hh_fech_in!J17/RES_summary!J$21)</f>
        <v>11.748821028994817</v>
      </c>
      <c r="K17" s="69">
        <f>IF(RES_hh_fech_in!K17=0,0,RES_hh_fech_in!K17/RES_summary!K$21)</f>
        <v>11.504701002968234</v>
      </c>
      <c r="L17" s="69">
        <f>IF(RES_hh_fech_in!L17=0,0,RES_hh_fech_in!L17/RES_summary!L$21)</f>
        <v>11.906304117252947</v>
      </c>
      <c r="M17" s="69">
        <f>IF(RES_hh_fech_in!M17=0,0,RES_hh_fech_in!M17/RES_summary!M$21)</f>
        <v>9.6490443802494372</v>
      </c>
      <c r="N17" s="69">
        <f>IF(RES_hh_fech_in!N17=0,0,RES_hh_fech_in!N17/RES_summary!N$21)</f>
        <v>8.9741061463742415</v>
      </c>
      <c r="O17" s="69">
        <f>IF(RES_hh_fech_in!O17=0,0,RES_hh_fech_in!O17/RES_summary!O$21)</f>
        <v>8.7963272988078671</v>
      </c>
      <c r="P17" s="69">
        <f>IF(RES_hh_fech_in!P17=0,0,RES_hh_fech_in!P17/RES_summary!P$21)</f>
        <v>7.754235642706603</v>
      </c>
      <c r="Q17" s="69">
        <f>IF(RES_hh_fech_in!Q17=0,0,RES_hh_fech_in!Q17/RES_summary!Q$21)</f>
        <v>7.2806535593646942</v>
      </c>
      <c r="R17" s="69">
        <f>IF(RES_hh_fech_in!R17=0,0,RES_hh_fech_in!R17/RES_summary!R$21)</f>
        <v>7.2562184508515646</v>
      </c>
      <c r="S17" s="69">
        <f>IF(RES_hh_fech_in!S17=0,0,RES_hh_fech_in!S17/RES_summary!S$21)</f>
        <v>7.3615446459826845</v>
      </c>
      <c r="T17" s="69">
        <f>IF(RES_hh_fech_in!T17=0,0,RES_hh_fech_in!T17/RES_summary!T$21)</f>
        <v>7.1737639550142855</v>
      </c>
      <c r="U17" s="69">
        <f>IF(RES_hh_fech_in!U17=0,0,RES_hh_fech_in!U17/RES_summary!U$21)</f>
        <v>7.1208063995900508</v>
      </c>
      <c r="V17" s="69">
        <f>IF(RES_hh_fech_in!V17=0,0,RES_hh_fech_in!V17/RES_summary!V$21)</f>
        <v>7.626784611890951</v>
      </c>
      <c r="W17" s="69">
        <f>IF(RES_hh_fech_in!W17=0,0,RES_hh_fech_in!W17/RES_summary!W$21)</f>
        <v>7.0920721891370846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13.12778899873317</v>
      </c>
      <c r="D19" s="72">
        <f>IF(RES_hh_fech_in!D19=0,0,RES_hh_fech_in!D19/RES_summary!D$21)</f>
        <v>12.925770329181544</v>
      </c>
      <c r="E19" s="72">
        <f>IF(RES_hh_fech_in!E19=0,0,RES_hh_fech_in!E19/RES_summary!E$21)</f>
        <v>12.916808774218136</v>
      </c>
      <c r="F19" s="72">
        <f>IF(RES_hh_fech_in!F19=0,0,RES_hh_fech_in!F19/RES_summary!F$21)</f>
        <v>12.730253074093346</v>
      </c>
      <c r="G19" s="72">
        <f>IF(RES_hh_fech_in!G19=0,0,RES_hh_fech_in!G19/RES_summary!G$21)</f>
        <v>12.49076070669045</v>
      </c>
      <c r="H19" s="72">
        <f>IF(RES_hh_fech_in!H19=0,0,RES_hh_fech_in!H19/RES_summary!H$21)</f>
        <v>12.343475500680158</v>
      </c>
      <c r="I19" s="72">
        <f>IF(RES_hh_fech_in!I19=0,0,RES_hh_fech_in!I19/RES_summary!I$21)</f>
        <v>12.534775024818826</v>
      </c>
      <c r="J19" s="72">
        <f>IF(RES_hh_fech_in!J19=0,0,RES_hh_fech_in!J19/RES_summary!J$21)</f>
        <v>12.168454726662738</v>
      </c>
      <c r="K19" s="72">
        <f>IF(RES_hh_fech_in!K19=0,0,RES_hh_fech_in!K19/RES_summary!K$21)</f>
        <v>12.189043112730285</v>
      </c>
      <c r="L19" s="72">
        <f>IF(RES_hh_fech_in!L19=0,0,RES_hh_fech_in!L19/RES_summary!L$21)</f>
        <v>11.854914225383704</v>
      </c>
      <c r="M19" s="72">
        <f>IF(RES_hh_fech_in!M19=0,0,RES_hh_fech_in!M19/RES_summary!M$21)</f>
        <v>10.241623294505469</v>
      </c>
      <c r="N19" s="72">
        <f>IF(RES_hh_fech_in!N19=0,0,RES_hh_fech_in!N19/RES_summary!N$21)</f>
        <v>9.5881413736021575</v>
      </c>
      <c r="O19" s="72">
        <f>IF(RES_hh_fech_in!O19=0,0,RES_hh_fech_in!O19/RES_summary!O$21)</f>
        <v>9.3491689781864373</v>
      </c>
      <c r="P19" s="72">
        <f>IF(RES_hh_fech_in!P19=0,0,RES_hh_fech_in!P19/RES_summary!P$21)</f>
        <v>8.2773994860911824</v>
      </c>
      <c r="Q19" s="72">
        <f>IF(RES_hh_fech_in!Q19=0,0,RES_hh_fech_in!Q19/RES_summary!Q$21)</f>
        <v>7.6896179334814283</v>
      </c>
      <c r="R19" s="72">
        <f>IF(RES_hh_fech_in!R19=0,0,RES_hh_fech_in!R19/RES_summary!R$21)</f>
        <v>7.6773496474577643</v>
      </c>
      <c r="S19" s="72">
        <f>IF(RES_hh_fech_in!S19=0,0,RES_hh_fech_in!S19/RES_summary!S$21)</f>
        <v>7.5256533423236958</v>
      </c>
      <c r="T19" s="72">
        <f>IF(RES_hh_fech_in!T19=0,0,RES_hh_fech_in!T19/RES_summary!T$21)</f>
        <v>7.3801859190897616</v>
      </c>
      <c r="U19" s="72">
        <f>IF(RES_hh_fech_in!U19=0,0,RES_hh_fech_in!U19/RES_summary!U$21)</f>
        <v>7.2418156855635054</v>
      </c>
      <c r="V19" s="72">
        <f>IF(RES_hh_fech_in!V19=0,0,RES_hh_fech_in!V19/RES_summary!V$21)</f>
        <v>7.9502474198094735</v>
      </c>
      <c r="W19" s="72">
        <f>IF(RES_hh_fech_in!W19=0,0,RES_hh_fech_in!W19/RES_summary!W$21)</f>
        <v>7.5333526998606928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16.348362587397684</v>
      </c>
      <c r="E20" s="72">
        <f>IF(RES_hh_fech_in!E20=0,0,RES_hh_fech_in!E20/RES_summary!E$21)</f>
        <v>13.113015656515351</v>
      </c>
      <c r="F20" s="72">
        <f>IF(RES_hh_fech_in!F20=0,0,RES_hh_fech_in!F20/RES_summary!F$21)</f>
        <v>12.460570399535754</v>
      </c>
      <c r="G20" s="72">
        <f>IF(RES_hh_fech_in!G20=0,0,RES_hh_fech_in!G20/RES_summary!G$21)</f>
        <v>13.249122196865512</v>
      </c>
      <c r="H20" s="72">
        <f>IF(RES_hh_fech_in!H20=0,0,RES_hh_fech_in!H20/RES_summary!H$21)</f>
        <v>12.707975541102865</v>
      </c>
      <c r="I20" s="72">
        <f>IF(RES_hh_fech_in!I20=0,0,RES_hh_fech_in!I20/RES_summary!I$21)</f>
        <v>13.389450312031693</v>
      </c>
      <c r="J20" s="72">
        <f>IF(RES_hh_fech_in!J20=0,0,RES_hh_fech_in!J20/RES_summary!J$21)</f>
        <v>13.608136535520106</v>
      </c>
      <c r="K20" s="72">
        <f>IF(RES_hh_fech_in!K20=0,0,RES_hh_fech_in!K20/RES_summary!K$21)</f>
        <v>11.889302961868419</v>
      </c>
      <c r="L20" s="72">
        <f>IF(RES_hh_fech_in!L20=0,0,RES_hh_fech_in!L20/RES_summary!L$21)</f>
        <v>14.210526654974593</v>
      </c>
      <c r="M20" s="72">
        <f>IF(RES_hh_fech_in!M20=0,0,RES_hh_fech_in!M20/RES_summary!M$21)</f>
        <v>11.976956278062151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7.334862624635516</v>
      </c>
      <c r="U20" s="72">
        <f>IF(RES_hh_fech_in!U20=0,0,RES_hh_fech_in!U20/RES_summary!U$21)</f>
        <v>7.4432397141325835</v>
      </c>
      <c r="V20" s="72">
        <f>IF(RES_hh_fech_in!V20=0,0,RES_hh_fech_in!V20/RES_summary!V$21)</f>
        <v>8.3418921731818063</v>
      </c>
      <c r="W20" s="72">
        <f>IF(RES_hh_fech_in!W20=0,0,RES_hh_fech_in!W20/RES_summary!W$21)</f>
        <v>7.7343608213160842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13.094132556330662</v>
      </c>
      <c r="D21" s="72">
        <f>IF(RES_hh_fech_in!D21=0,0,RES_hh_fech_in!D21/RES_summary!D$21)</f>
        <v>13.523621553873081</v>
      </c>
      <c r="E21" s="72">
        <f>IF(RES_hh_fech_in!E21=0,0,RES_hh_fech_in!E21/RES_summary!E$21)</f>
        <v>12.431298986478019</v>
      </c>
      <c r="F21" s="72">
        <f>IF(RES_hh_fech_in!F21=0,0,RES_hh_fech_in!F21/RES_summary!F$21)</f>
        <v>12.414456647000392</v>
      </c>
      <c r="G21" s="72">
        <f>IF(RES_hh_fech_in!G21=0,0,RES_hh_fech_in!G21/RES_summary!G$21)</f>
        <v>12.466723986256801</v>
      </c>
      <c r="H21" s="72">
        <f>IF(RES_hh_fech_in!H21=0,0,RES_hh_fech_in!H21/RES_summary!H$21)</f>
        <v>11.967275295688065</v>
      </c>
      <c r="I21" s="72">
        <f>IF(RES_hh_fech_in!I21=0,0,RES_hh_fech_in!I21/RES_summary!I$21)</f>
        <v>11.933436002307321</v>
      </c>
      <c r="J21" s="72">
        <f>IF(RES_hh_fech_in!J21=0,0,RES_hh_fech_in!J21/RES_summary!J$21)</f>
        <v>11.357272100547602</v>
      </c>
      <c r="K21" s="72">
        <f>IF(RES_hh_fech_in!K21=0,0,RES_hh_fech_in!K21/RES_summary!K$21)</f>
        <v>10.903160547827383</v>
      </c>
      <c r="L21" s="72">
        <f>IF(RES_hh_fech_in!L21=0,0,RES_hh_fech_in!L21/RES_summary!L$21)</f>
        <v>12.245035324978037</v>
      </c>
      <c r="M21" s="72">
        <f>IF(RES_hh_fech_in!M21=0,0,RES_hh_fech_in!M21/RES_summary!M$21)</f>
        <v>9.7925881988852144</v>
      </c>
      <c r="N21" s="72">
        <f>IF(RES_hh_fech_in!N21=0,0,RES_hh_fech_in!N21/RES_summary!N$21)</f>
        <v>8.6204649964532756</v>
      </c>
      <c r="O21" s="72">
        <f>IF(RES_hh_fech_in!O21=0,0,RES_hh_fech_in!O21/RES_summary!O$21)</f>
        <v>8.2249397518449499</v>
      </c>
      <c r="P21" s="72">
        <f>IF(RES_hh_fech_in!P21=0,0,RES_hh_fech_in!P21/RES_summary!P$21)</f>
        <v>7.1970223426363775</v>
      </c>
      <c r="Q21" s="72">
        <f>IF(RES_hh_fech_in!Q21=0,0,RES_hh_fech_in!Q21/RES_summary!Q$21)</f>
        <v>7.4259491198470231</v>
      </c>
      <c r="R21" s="72">
        <f>IF(RES_hh_fech_in!R21=0,0,RES_hh_fech_in!R21/RES_summary!R$21)</f>
        <v>7.1484899746882453</v>
      </c>
      <c r="S21" s="72">
        <f>IF(RES_hh_fech_in!S21=0,0,RES_hh_fech_in!S21/RES_summary!S$21)</f>
        <v>7.1953427531689291</v>
      </c>
      <c r="T21" s="72">
        <f>IF(RES_hh_fech_in!T21=0,0,RES_hh_fech_in!T21/RES_summary!T$21)</f>
        <v>7.231080684726737</v>
      </c>
      <c r="U21" s="72">
        <f>IF(RES_hh_fech_in!U21=0,0,RES_hh_fech_in!U21/RES_summary!U$21)</f>
        <v>7.2223917214020723</v>
      </c>
      <c r="V21" s="72">
        <f>IF(RES_hh_fech_in!V21=0,0,RES_hh_fech_in!V21/RES_summary!V$21)</f>
        <v>7.4685241308378965</v>
      </c>
      <c r="W21" s="72">
        <f>IF(RES_hh_fech_in!W21=0,0,RES_hh_fech_in!W21/RES_summary!W$21)</f>
        <v>7.2202256335426824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12.881852171808061</v>
      </c>
      <c r="D22" s="72">
        <f>IF(RES_hh_fech_in!D22=0,0,RES_hh_fech_in!D22/RES_summary!D$21)</f>
        <v>12.661487958815624</v>
      </c>
      <c r="E22" s="72">
        <f>IF(RES_hh_fech_in!E22=0,0,RES_hh_fech_in!E22/RES_summary!E$21)</f>
        <v>11.577206110708342</v>
      </c>
      <c r="F22" s="72">
        <f>IF(RES_hh_fech_in!F22=0,0,RES_hh_fech_in!F22/RES_summary!F$21)</f>
        <v>11.378015993618259</v>
      </c>
      <c r="G22" s="72">
        <f>IF(RES_hh_fech_in!G22=0,0,RES_hh_fech_in!G22/RES_summary!G$21)</f>
        <v>11.182901163283065</v>
      </c>
      <c r="H22" s="72">
        <f>IF(RES_hh_fech_in!H22=0,0,RES_hh_fech_in!H22/RES_summary!H$21)</f>
        <v>11.142213239218536</v>
      </c>
      <c r="I22" s="72">
        <f>IF(RES_hh_fech_in!I22=0,0,RES_hh_fech_in!I22/RES_summary!I$21)</f>
        <v>11.01501382122977</v>
      </c>
      <c r="J22" s="72">
        <f>IF(RES_hh_fech_in!J22=0,0,RES_hh_fech_in!J22/RES_summary!J$21)</f>
        <v>10.859331777900886</v>
      </c>
      <c r="K22" s="72">
        <f>IF(RES_hh_fech_in!K22=0,0,RES_hh_fech_in!K22/RES_summary!K$21)</f>
        <v>10.256766297615689</v>
      </c>
      <c r="L22" s="72">
        <f>IF(RES_hh_fech_in!L22=0,0,RES_hh_fech_in!L22/RES_summary!L$21)</f>
        <v>8.8622848300223112</v>
      </c>
      <c r="M22" s="72">
        <f>IF(RES_hh_fech_in!M22=0,0,RES_hh_fech_in!M22/RES_summary!M$21)</f>
        <v>8.4521553719137597</v>
      </c>
      <c r="N22" s="72">
        <f>IF(RES_hh_fech_in!N22=0,0,RES_hh_fech_in!N22/RES_summary!N$21)</f>
        <v>8.3223344828374444</v>
      </c>
      <c r="O22" s="72">
        <f>IF(RES_hh_fech_in!O22=0,0,RES_hh_fech_in!O22/RES_summary!O$21)</f>
        <v>8.0596847382138765</v>
      </c>
      <c r="P22" s="72">
        <f>IF(RES_hh_fech_in!P22=0,0,RES_hh_fech_in!P22/RES_summary!P$21)</f>
        <v>7.1025539180082147</v>
      </c>
      <c r="Q22" s="72">
        <f>IF(RES_hh_fech_in!Q22=0,0,RES_hh_fech_in!Q22/RES_summary!Q$21)</f>
        <v>6.9337678860342375</v>
      </c>
      <c r="R22" s="72">
        <f>IF(RES_hh_fech_in!R22=0,0,RES_hh_fech_in!R22/RES_summary!R$21)</f>
        <v>7.2105550935065752</v>
      </c>
      <c r="S22" s="72">
        <f>IF(RES_hh_fech_in!S22=0,0,RES_hh_fech_in!S22/RES_summary!S$21)</f>
        <v>6.765366554038617</v>
      </c>
      <c r="T22" s="72">
        <f>IF(RES_hh_fech_in!T22=0,0,RES_hh_fech_in!T22/RES_summary!T$21)</f>
        <v>6.8555408811894756</v>
      </c>
      <c r="U22" s="72">
        <f>IF(RES_hh_fech_in!U22=0,0,RES_hh_fech_in!U22/RES_summary!U$21)</f>
        <v>6.7058898255479207</v>
      </c>
      <c r="V22" s="72">
        <f>IF(RES_hh_fech_in!V22=0,0,RES_hh_fech_in!V22/RES_summary!V$21)</f>
        <v>6.8164058657030777</v>
      </c>
      <c r="W22" s="72">
        <f>IF(RES_hh_fech_in!W22=0,0,RES_hh_fech_in!W22/RES_summary!W$21)</f>
        <v>6.7826875941214695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4.955691136120798</v>
      </c>
      <c r="D25" s="74">
        <f>IF(RES_hh_fech_in!D25=0,0,RES_hh_fech_in!D25/RES_summary!D$21)</f>
        <v>5.5730907129371356</v>
      </c>
      <c r="E25" s="74">
        <f>IF(RES_hh_fech_in!E25=0,0,RES_hh_fech_in!E25/RES_summary!E$21)</f>
        <v>5.1619566261196255</v>
      </c>
      <c r="F25" s="74">
        <f>IF(RES_hh_fech_in!F25=0,0,RES_hh_fech_in!F25/RES_summary!F$21)</f>
        <v>4.6768425761633452</v>
      </c>
      <c r="G25" s="74">
        <f>IF(RES_hh_fech_in!G25=0,0,RES_hh_fech_in!G25/RES_summary!G$21)</f>
        <v>4.4442346399355559</v>
      </c>
      <c r="H25" s="74">
        <f>IF(RES_hh_fech_in!H25=0,0,RES_hh_fech_in!H25/RES_summary!H$21)</f>
        <v>5.8580367676403045</v>
      </c>
      <c r="I25" s="74">
        <f>IF(RES_hh_fech_in!I25=0,0,RES_hh_fech_in!I25/RES_summary!I$21)</f>
        <v>5.6674688260186841</v>
      </c>
      <c r="J25" s="74">
        <f>IF(RES_hh_fech_in!J25=0,0,RES_hh_fech_in!J25/RES_summary!J$21)</f>
        <v>3.4672203747377561</v>
      </c>
      <c r="K25" s="74">
        <f>IF(RES_hh_fech_in!K25=0,0,RES_hh_fech_in!K25/RES_summary!K$21)</f>
        <v>4.0039241408496373</v>
      </c>
      <c r="L25" s="74">
        <f>IF(RES_hh_fech_in!L25=0,0,RES_hh_fech_in!L25/RES_summary!L$21)</f>
        <v>1.4405907286251163</v>
      </c>
      <c r="M25" s="74">
        <f>IF(RES_hh_fech_in!M25=0,0,RES_hh_fech_in!M25/RES_summary!M$21)</f>
        <v>1.84311045769099</v>
      </c>
      <c r="N25" s="74">
        <f>IF(RES_hh_fech_in!N25=0,0,RES_hh_fech_in!N25/RES_summary!N$21)</f>
        <v>1.5209770166716148</v>
      </c>
      <c r="O25" s="74">
        <f>IF(RES_hh_fech_in!O25=0,0,RES_hh_fech_in!O25/RES_summary!O$21)</f>
        <v>2.1494681535596425</v>
      </c>
      <c r="P25" s="74">
        <f>IF(RES_hh_fech_in!P25=0,0,RES_hh_fech_in!P25/RES_summary!P$21)</f>
        <v>1.2689107504411541</v>
      </c>
      <c r="Q25" s="74">
        <f>IF(RES_hh_fech_in!Q25=0,0,RES_hh_fech_in!Q25/RES_summary!Q$21)</f>
        <v>1.3823224374368177</v>
      </c>
      <c r="R25" s="74">
        <f>IF(RES_hh_fech_in!R25=0,0,RES_hh_fech_in!R25/RES_summary!R$21)</f>
        <v>1.5073555001124548</v>
      </c>
      <c r="S25" s="74">
        <f>IF(RES_hh_fech_in!S25=0,0,RES_hh_fech_in!S25/RES_summary!S$21)</f>
        <v>1.157660320542524</v>
      </c>
      <c r="T25" s="74">
        <f>IF(RES_hh_fech_in!T25=0,0,RES_hh_fech_in!T25/RES_summary!T$21)</f>
        <v>1.8969870681015588</v>
      </c>
      <c r="U25" s="74">
        <f>IF(RES_hh_fech_in!U25=0,0,RES_hh_fech_in!U25/RES_summary!U$21)</f>
        <v>1.225683795409612</v>
      </c>
      <c r="V25" s="74">
        <f>IF(RES_hh_fech_in!V25=0,0,RES_hh_fech_in!V25/RES_summary!V$21)</f>
        <v>1.6886226678871279</v>
      </c>
      <c r="W25" s="74">
        <f>IF(RES_hh_fech_in!W25=0,0,RES_hh_fech_in!W25/RES_summary!W$21)</f>
        <v>1.4268139219393707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6.2891865757707519</v>
      </c>
      <c r="D26" s="77">
        <f>IF(RES_hh_fech_in!D26=0,0,RES_hh_fech_in!D26/RES_summary!D$21)</f>
        <v>6.2635269265804911</v>
      </c>
      <c r="E26" s="77">
        <f>IF(RES_hh_fech_in!E26=0,0,RES_hh_fech_in!E26/RES_summary!E$21)</f>
        <v>6.2987665581603363</v>
      </c>
      <c r="F26" s="77">
        <f>IF(RES_hh_fech_in!F26=0,0,RES_hh_fech_in!F26/RES_summary!F$21)</f>
        <v>6.0805318826381738</v>
      </c>
      <c r="G26" s="77">
        <f>IF(RES_hh_fech_in!G26=0,0,RES_hh_fech_in!G26/RES_summary!G$21)</f>
        <v>6.0443113376720614</v>
      </c>
      <c r="H26" s="77">
        <f>IF(RES_hh_fech_in!H26=0,0,RES_hh_fech_in!H26/RES_summary!H$21)</f>
        <v>6.007106611580209</v>
      </c>
      <c r="I26" s="77">
        <f>IF(RES_hh_fech_in!I26=0,0,RES_hh_fech_in!I26/RES_summary!I$21)</f>
        <v>6.0778748826150455</v>
      </c>
      <c r="J26" s="77">
        <f>IF(RES_hh_fech_in!J26=0,0,RES_hh_fech_in!J26/RES_summary!J$21)</f>
        <v>6.0700739891809992</v>
      </c>
      <c r="K26" s="77">
        <f>IF(RES_hh_fech_in!K26=0,0,RES_hh_fech_in!K26/RES_summary!K$21)</f>
        <v>5.980289953387814</v>
      </c>
      <c r="L26" s="77">
        <f>IF(RES_hh_fech_in!L26=0,0,RES_hh_fech_in!L26/RES_summary!L$21)</f>
        <v>6.3499299352556378</v>
      </c>
      <c r="M26" s="77">
        <f>IF(RES_hh_fech_in!M26=0,0,RES_hh_fech_in!M26/RES_summary!M$21)</f>
        <v>5.9513020604947862</v>
      </c>
      <c r="N26" s="77">
        <f>IF(RES_hh_fech_in!N26=0,0,RES_hh_fech_in!N26/RES_summary!N$21)</f>
        <v>5.5539114391604132</v>
      </c>
      <c r="O26" s="77">
        <f>IF(RES_hh_fech_in!O26=0,0,RES_hh_fech_in!O26/RES_summary!O$21)</f>
        <v>5.4905563489483855</v>
      </c>
      <c r="P26" s="77">
        <f>IF(RES_hh_fech_in!P26=0,0,RES_hh_fech_in!P26/RES_summary!P$21)</f>
        <v>5.1039124380819363</v>
      </c>
      <c r="Q26" s="77">
        <f>IF(RES_hh_fech_in!Q26=0,0,RES_hh_fech_in!Q26/RES_summary!Q$21)</f>
        <v>4.9066394668928321</v>
      </c>
      <c r="R26" s="77">
        <f>IF(RES_hh_fech_in!R26=0,0,RES_hh_fech_in!R26/RES_summary!R$21)</f>
        <v>4.9346932942995849</v>
      </c>
      <c r="S26" s="77">
        <f>IF(RES_hh_fech_in!S26=0,0,RES_hh_fech_in!S26/RES_summary!S$21)</f>
        <v>5.0270679108199667</v>
      </c>
      <c r="T26" s="77">
        <f>IF(RES_hh_fech_in!T26=0,0,RES_hh_fech_in!T26/RES_summary!T$21)</f>
        <v>5.2286097469351578</v>
      </c>
      <c r="U26" s="77">
        <f>IF(RES_hh_fech_in!U26=0,0,RES_hh_fech_in!U26/RES_summary!U$21)</f>
        <v>5.174704729067038</v>
      </c>
      <c r="V26" s="77">
        <f>IF(RES_hh_fech_in!V26=0,0,RES_hh_fech_in!V26/RES_summary!V$21)</f>
        <v>5.2410360138824696</v>
      </c>
      <c r="W26" s="77">
        <f>IF(RES_hh_fech_in!W26=0,0,RES_hh_fech_in!W26/RES_summary!W$21)</f>
        <v>5.364748557950425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21.444681554317221</v>
      </c>
      <c r="D27" s="69">
        <f>IF(RES_hh_fech_in!D27=0,0,RES_hh_fech_in!D27/RES_summary!D$21)</f>
        <v>22.375933401177608</v>
      </c>
      <c r="E27" s="69">
        <f>IF(RES_hh_fech_in!E27=0,0,RES_hh_fech_in!E27/RES_summary!E$21)</f>
        <v>22.959381937871829</v>
      </c>
      <c r="F27" s="69">
        <f>IF(RES_hh_fech_in!F27=0,0,RES_hh_fech_in!F27/RES_summary!F$21)</f>
        <v>22.134041487056333</v>
      </c>
      <c r="G27" s="69">
        <f>IF(RES_hh_fech_in!G27=0,0,RES_hh_fech_in!G27/RES_summary!G$21)</f>
        <v>21.457273752379624</v>
      </c>
      <c r="H27" s="69">
        <f>IF(RES_hh_fech_in!H27=0,0,RES_hh_fech_in!H27/RES_summary!H$21)</f>
        <v>20.344849529866348</v>
      </c>
      <c r="I27" s="69">
        <f>IF(RES_hh_fech_in!I27=0,0,RES_hh_fech_in!I27/RES_summary!I$21)</f>
        <v>20.662539101661377</v>
      </c>
      <c r="J27" s="69">
        <f>IF(RES_hh_fech_in!J27=0,0,RES_hh_fech_in!J27/RES_summary!J$21)</f>
        <v>19.13924148941074</v>
      </c>
      <c r="K27" s="69">
        <f>IF(RES_hh_fech_in!K27=0,0,RES_hh_fech_in!K27/RES_summary!K$21)</f>
        <v>18.290273967862113</v>
      </c>
      <c r="L27" s="69">
        <f>IF(RES_hh_fech_in!L27=0,0,RES_hh_fech_in!L27/RES_summary!L$21)</f>
        <v>20.367136632871407</v>
      </c>
      <c r="M27" s="69">
        <f>IF(RES_hh_fech_in!M27=0,0,RES_hh_fech_in!M27/RES_summary!M$21)</f>
        <v>16.773262634703009</v>
      </c>
      <c r="N27" s="69">
        <f>IF(RES_hh_fech_in!N27=0,0,RES_hh_fech_in!N27/RES_summary!N$21)</f>
        <v>14.579679525657532</v>
      </c>
      <c r="O27" s="69">
        <f>IF(RES_hh_fech_in!O27=0,0,RES_hh_fech_in!O27/RES_summary!O$21)</f>
        <v>12.740365162748917</v>
      </c>
      <c r="P27" s="69">
        <f>IF(RES_hh_fech_in!P27=0,0,RES_hh_fech_in!P27/RES_summary!P$21)</f>
        <v>10.39936584476451</v>
      </c>
      <c r="Q27" s="69">
        <f>IF(RES_hh_fech_in!Q27=0,0,RES_hh_fech_in!Q27/RES_summary!Q$21)</f>
        <v>10.103968979003005</v>
      </c>
      <c r="R27" s="69">
        <f>IF(RES_hh_fech_in!R27=0,0,RES_hh_fech_in!R27/RES_summary!R$21)</f>
        <v>11.717403078237808</v>
      </c>
      <c r="S27" s="69">
        <f>IF(RES_hh_fech_in!S27=0,0,RES_hh_fech_in!S27/RES_summary!S$21)</f>
        <v>11.58228306529112</v>
      </c>
      <c r="T27" s="69">
        <f>IF(RES_hh_fech_in!T27=0,0,RES_hh_fech_in!T27/RES_summary!T$21)</f>
        <v>12.622535126054917</v>
      </c>
      <c r="U27" s="69">
        <f>IF(RES_hh_fech_in!U27=0,0,RES_hh_fech_in!U27/RES_summary!U$21)</f>
        <v>12.922402588888291</v>
      </c>
      <c r="V27" s="69">
        <f>IF(RES_hh_fech_in!V27=0,0,RES_hh_fech_in!V27/RES_summary!V$21)</f>
        <v>14.191575886011554</v>
      </c>
      <c r="W27" s="69">
        <f>IF(RES_hh_fech_in!W27=0,0,RES_hh_fech_in!W27/RES_summary!W$21)</f>
        <v>14.088660451546787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23.094123283894078</v>
      </c>
      <c r="D29" s="72">
        <f>IF(RES_hh_fech_in!D29=0,0,RES_hh_fech_in!D29/RES_summary!D$21)</f>
        <v>23.002333653594725</v>
      </c>
      <c r="E29" s="72">
        <f>IF(RES_hh_fech_in!E29=0,0,RES_hh_fech_in!E29/RES_summary!E$21)</f>
        <v>26.719582297138579</v>
      </c>
      <c r="F29" s="72">
        <f>IF(RES_hh_fech_in!F29=0,0,RES_hh_fech_in!F29/RES_summary!F$21)</f>
        <v>26.217106358705909</v>
      </c>
      <c r="G29" s="72">
        <f>IF(RES_hh_fech_in!G29=0,0,RES_hh_fech_in!G29/RES_summary!G$21)</f>
        <v>24.008002507796199</v>
      </c>
      <c r="H29" s="72">
        <f>IF(RES_hh_fech_in!H29=0,0,RES_hh_fech_in!H29/RES_summary!H$21)</f>
        <v>23.3565305204155</v>
      </c>
      <c r="I29" s="72">
        <f>IF(RES_hh_fech_in!I29=0,0,RES_hh_fech_in!I29/RES_summary!I$21)</f>
        <v>23.206549045488931</v>
      </c>
      <c r="J29" s="72">
        <f>IF(RES_hh_fech_in!J29=0,0,RES_hh_fech_in!J29/RES_summary!J$21)</f>
        <v>20.718605151044823</v>
      </c>
      <c r="K29" s="72">
        <f>IF(RES_hh_fech_in!K29=0,0,RES_hh_fech_in!K29/RES_summary!K$21)</f>
        <v>20.386045638216785</v>
      </c>
      <c r="L29" s="72">
        <f>IF(RES_hh_fech_in!L29=0,0,RES_hh_fech_in!L29/RES_summary!L$21)</f>
        <v>20.495815387655604</v>
      </c>
      <c r="M29" s="72">
        <f>IF(RES_hh_fech_in!M29=0,0,RES_hh_fech_in!M29/RES_summary!M$21)</f>
        <v>18.148182130913643</v>
      </c>
      <c r="N29" s="72">
        <f>IF(RES_hh_fech_in!N29=0,0,RES_hh_fech_in!N29/RES_summary!N$21)</f>
        <v>15.313697956288918</v>
      </c>
      <c r="O29" s="72">
        <f>IF(RES_hh_fech_in!O29=0,0,RES_hh_fech_in!O29/RES_summary!O$21)</f>
        <v>14.087390553474528</v>
      </c>
      <c r="P29" s="72">
        <f>IF(RES_hh_fech_in!P29=0,0,RES_hh_fech_in!P29/RES_summary!P$21)</f>
        <v>12.620323497236955</v>
      </c>
      <c r="Q29" s="72">
        <f>IF(RES_hh_fech_in!Q29=0,0,RES_hh_fech_in!Q29/RES_summary!Q$21)</f>
        <v>12.170573560216276</v>
      </c>
      <c r="R29" s="72">
        <f>IF(RES_hh_fech_in!R29=0,0,RES_hh_fech_in!R29/RES_summary!R$21)</f>
        <v>12.963306056772023</v>
      </c>
      <c r="S29" s="72">
        <f>IF(RES_hh_fech_in!S29=0,0,RES_hh_fech_in!S29/RES_summary!S$21)</f>
        <v>13.831284381056149</v>
      </c>
      <c r="T29" s="72">
        <f>IF(RES_hh_fech_in!T29=0,0,RES_hh_fech_in!T29/RES_summary!T$21)</f>
        <v>14.159152293975685</v>
      </c>
      <c r="U29" s="72">
        <f>IF(RES_hh_fech_in!U29=0,0,RES_hh_fech_in!U29/RES_summary!U$21)</f>
        <v>14.653089809060459</v>
      </c>
      <c r="V29" s="72">
        <f>IF(RES_hh_fech_in!V29=0,0,RES_hh_fech_in!V29/RES_summary!V$21)</f>
        <v>16.94578774384367</v>
      </c>
      <c r="W29" s="72">
        <f>IF(RES_hh_fech_in!W29=0,0,RES_hh_fech_in!W29/RES_summary!W$21)</f>
        <v>15.639503557392189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24.487273934654308</v>
      </c>
      <c r="D30" s="72">
        <f>IF(RES_hh_fech_in!D30=0,0,RES_hh_fech_in!D30/RES_summary!D$21)</f>
        <v>26.501991097808698</v>
      </c>
      <c r="E30" s="72">
        <f>IF(RES_hh_fech_in!E30=0,0,RES_hh_fech_in!E30/RES_summary!E$21)</f>
        <v>24.664406116152666</v>
      </c>
      <c r="F30" s="72">
        <f>IF(RES_hh_fech_in!F30=0,0,RES_hh_fech_in!F30/RES_summary!F$21)</f>
        <v>24.837033992528962</v>
      </c>
      <c r="G30" s="72">
        <f>IF(RES_hh_fech_in!G30=0,0,RES_hh_fech_in!G30/RES_summary!G$21)</f>
        <v>25.147100575839016</v>
      </c>
      <c r="H30" s="72">
        <f>IF(RES_hh_fech_in!H30=0,0,RES_hh_fech_in!H30/RES_summary!H$21)</f>
        <v>23.330357578979012</v>
      </c>
      <c r="I30" s="72">
        <f>IF(RES_hh_fech_in!I30=0,0,RES_hh_fech_in!I30/RES_summary!I$21)</f>
        <v>23.100814566932119</v>
      </c>
      <c r="J30" s="72">
        <f>IF(RES_hh_fech_in!J30=0,0,RES_hh_fech_in!J30/RES_summary!J$21)</f>
        <v>21.119184777340237</v>
      </c>
      <c r="K30" s="72">
        <f>IF(RES_hh_fech_in!K30=0,0,RES_hh_fech_in!K30/RES_summary!K$21)</f>
        <v>20.306750363082056</v>
      </c>
      <c r="L30" s="72">
        <f>IF(RES_hh_fech_in!L30=0,0,RES_hh_fech_in!L30/RES_summary!L$21)</f>
        <v>24.020715779567823</v>
      </c>
      <c r="M30" s="72">
        <f>IF(RES_hh_fech_in!M30=0,0,RES_hh_fech_in!M30/RES_summary!M$21)</f>
        <v>18.396072626915544</v>
      </c>
      <c r="N30" s="72">
        <f>IF(RES_hh_fech_in!N30=0,0,RES_hh_fech_in!N30/RES_summary!N$21)</f>
        <v>15.465316978596748</v>
      </c>
      <c r="O30" s="72">
        <f>IF(RES_hh_fech_in!O30=0,0,RES_hh_fech_in!O30/RES_summary!O$21)</f>
        <v>12.674837071374542</v>
      </c>
      <c r="P30" s="72">
        <f>IF(RES_hh_fech_in!P30=0,0,RES_hh_fech_in!P30/RES_summary!P$21)</f>
        <v>12.414568085529792</v>
      </c>
      <c r="Q30" s="72">
        <f>IF(RES_hh_fech_in!Q30=0,0,RES_hh_fech_in!Q30/RES_summary!Q$21)</f>
        <v>12.602640263792495</v>
      </c>
      <c r="R30" s="72">
        <f>IF(RES_hh_fech_in!R30=0,0,RES_hh_fech_in!R30/RES_summary!R$21)</f>
        <v>13.184034659234314</v>
      </c>
      <c r="S30" s="72">
        <f>IF(RES_hh_fech_in!S30=0,0,RES_hh_fech_in!S30/RES_summary!S$21)</f>
        <v>13.075794831040836</v>
      </c>
      <c r="T30" s="72">
        <f>IF(RES_hh_fech_in!T30=0,0,RES_hh_fech_in!T30/RES_summary!T$21)</f>
        <v>14.968043150312683</v>
      </c>
      <c r="U30" s="72">
        <f>IF(RES_hh_fech_in!U30=0,0,RES_hh_fech_in!U30/RES_summary!U$21)</f>
        <v>15.379741006705661</v>
      </c>
      <c r="V30" s="72">
        <f>IF(RES_hh_fech_in!V30=0,0,RES_hh_fech_in!V30/RES_summary!V$21)</f>
        <v>16.352304098050787</v>
      </c>
      <c r="W30" s="72">
        <f>IF(RES_hh_fech_in!W30=0,0,RES_hh_fech_in!W30/RES_summary!W$21)</f>
        <v>16.634381866775588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25.758582589415148</v>
      </c>
      <c r="D31" s="72">
        <f>IF(RES_hh_fech_in!D31=0,0,RES_hh_fech_in!D31/RES_summary!D$21)</f>
        <v>26.253744079596981</v>
      </c>
      <c r="E31" s="72">
        <f>IF(RES_hh_fech_in!E31=0,0,RES_hh_fech_in!E31/RES_summary!E$21)</f>
        <v>25.245703951432485</v>
      </c>
      <c r="F31" s="72">
        <f>IF(RES_hh_fech_in!F31=0,0,RES_hh_fech_in!F31/RES_summary!F$21)</f>
        <v>23.70992407160082</v>
      </c>
      <c r="G31" s="72">
        <f>IF(RES_hh_fech_in!G31=0,0,RES_hh_fech_in!G31/RES_summary!G$21)</f>
        <v>24.006607770617233</v>
      </c>
      <c r="H31" s="72">
        <f>IF(RES_hh_fech_in!H31=0,0,RES_hh_fech_in!H31/RES_summary!H$21)</f>
        <v>23.053412504494908</v>
      </c>
      <c r="I31" s="72">
        <f>IF(RES_hh_fech_in!I31=0,0,RES_hh_fech_in!I31/RES_summary!I$21)</f>
        <v>21.558702477696777</v>
      </c>
      <c r="J31" s="72">
        <f>IF(RES_hh_fech_in!J31=0,0,RES_hh_fech_in!J31/RES_summary!J$21)</f>
        <v>25.306470447388577</v>
      </c>
      <c r="K31" s="72">
        <f>IF(RES_hh_fech_in!K31=0,0,RES_hh_fech_in!K31/RES_summary!K$21)</f>
        <v>25.657833321636993</v>
      </c>
      <c r="L31" s="72">
        <f>IF(RES_hh_fech_in!L31=0,0,RES_hh_fech_in!L31/RES_summary!L$21)</f>
        <v>17.554390696487605</v>
      </c>
      <c r="M31" s="72">
        <f>IF(RES_hh_fech_in!M31=0,0,RES_hh_fech_in!M31/RES_summary!M$21)</f>
        <v>16.673828377035957</v>
      </c>
      <c r="N31" s="72">
        <f>IF(RES_hh_fech_in!N31=0,0,RES_hh_fech_in!N31/RES_summary!N$21)</f>
        <v>15.480243536416866</v>
      </c>
      <c r="O31" s="72">
        <f>IF(RES_hh_fech_in!O31=0,0,RES_hh_fech_in!O31/RES_summary!O$21)</f>
        <v>14.423236120832732</v>
      </c>
      <c r="P31" s="72">
        <f>IF(RES_hh_fech_in!P31=0,0,RES_hh_fech_in!P31/RES_summary!P$21)</f>
        <v>13.800486254863916</v>
      </c>
      <c r="Q31" s="72">
        <f>IF(RES_hh_fech_in!Q31=0,0,RES_hh_fech_in!Q31/RES_summary!Q$21)</f>
        <v>13.590790228279639</v>
      </c>
      <c r="R31" s="72">
        <f>IF(RES_hh_fech_in!R31=0,0,RES_hh_fech_in!R31/RES_summary!R$21)</f>
        <v>13.895487149690791</v>
      </c>
      <c r="S31" s="72">
        <f>IF(RES_hh_fech_in!S31=0,0,RES_hh_fech_in!S31/RES_summary!S$21)</f>
        <v>14.089430783913292</v>
      </c>
      <c r="T31" s="72">
        <f>IF(RES_hh_fech_in!T31=0,0,RES_hh_fech_in!T31/RES_summary!T$21)</f>
        <v>14.773651832223322</v>
      </c>
      <c r="U31" s="72">
        <f>IF(RES_hh_fech_in!U31=0,0,RES_hh_fech_in!U31/RES_summary!U$21)</f>
        <v>15.356916891965227</v>
      </c>
      <c r="V31" s="72">
        <f>IF(RES_hh_fech_in!V31=0,0,RES_hh_fech_in!V31/RES_summary!V$21)</f>
        <v>16.56635377258878</v>
      </c>
      <c r="W31" s="72">
        <f>IF(RES_hh_fech_in!W31=0,0,RES_hh_fech_in!W31/RES_summary!W$21)</f>
        <v>17.099186585467297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18.786276150376722</v>
      </c>
      <c r="D32" s="77">
        <f>IF(RES_hh_fech_in!D32=0,0,RES_hh_fech_in!D32/RES_summary!D$21)</f>
        <v>20.202869047505434</v>
      </c>
      <c r="E32" s="77">
        <f>IF(RES_hh_fech_in!E32=0,0,RES_hh_fech_in!E32/RES_summary!E$21)</f>
        <v>18.001443521728323</v>
      </c>
      <c r="F32" s="77">
        <f>IF(RES_hh_fech_in!F32=0,0,RES_hh_fech_in!F32/RES_summary!F$21)</f>
        <v>18.209942618942613</v>
      </c>
      <c r="G32" s="77">
        <f>IF(RES_hh_fech_in!G32=0,0,RES_hh_fech_in!G32/RES_summary!G$21)</f>
        <v>19.282212465408751</v>
      </c>
      <c r="H32" s="77">
        <f>IF(RES_hh_fech_in!H32=0,0,RES_hh_fech_in!H32/RES_summary!H$21)</f>
        <v>17.945759296002219</v>
      </c>
      <c r="I32" s="77">
        <f>IF(RES_hh_fech_in!I32=0,0,RES_hh_fech_in!I32/RES_summary!I$21)</f>
        <v>18.744795800124727</v>
      </c>
      <c r="J32" s="77">
        <f>IF(RES_hh_fech_in!J32=0,0,RES_hh_fech_in!J32/RES_summary!J$21)</f>
        <v>15.398008144403095</v>
      </c>
      <c r="K32" s="77">
        <f>IF(RES_hh_fech_in!K32=0,0,RES_hh_fech_in!K32/RES_summary!K$21)</f>
        <v>14.87091882364459</v>
      </c>
      <c r="L32" s="77">
        <f>IF(RES_hh_fech_in!L32=0,0,RES_hh_fech_in!L32/RES_summary!L$21)</f>
        <v>18.479852553783001</v>
      </c>
      <c r="M32" s="77">
        <f>IF(RES_hh_fech_in!M32=0,0,RES_hh_fech_in!M32/RES_summary!M$21)</f>
        <v>14.402075076153061</v>
      </c>
      <c r="N32" s="77">
        <f>IF(RES_hh_fech_in!N32=0,0,RES_hh_fech_in!N32/RES_summary!N$21)</f>
        <v>11.128799967221386</v>
      </c>
      <c r="O32" s="77">
        <f>IF(RES_hh_fech_in!O32=0,0,RES_hh_fech_in!O32/RES_summary!O$21)</f>
        <v>8.6791168828989811</v>
      </c>
      <c r="P32" s="77">
        <f>IF(RES_hh_fech_in!P32=0,0,RES_hh_fech_in!P32/RES_summary!P$21)</f>
        <v>7.6337761547551244</v>
      </c>
      <c r="Q32" s="77">
        <f>IF(RES_hh_fech_in!Q32=0,0,RES_hh_fech_in!Q32/RES_summary!Q$21)</f>
        <v>7.517133070280039</v>
      </c>
      <c r="R32" s="77">
        <f>IF(RES_hh_fech_in!R32=0,0,RES_hh_fech_in!R32/RES_summary!R$21)</f>
        <v>10.517218166550286</v>
      </c>
      <c r="S32" s="77">
        <f>IF(RES_hh_fech_in!S32=0,0,RES_hh_fech_in!S32/RES_summary!S$21)</f>
        <v>9.0548357270554369</v>
      </c>
      <c r="T32" s="77">
        <f>IF(RES_hh_fech_in!T32=0,0,RES_hh_fech_in!T32/RES_summary!T$21)</f>
        <v>10.758319468197792</v>
      </c>
      <c r="U32" s="77">
        <f>IF(RES_hh_fech_in!U32=0,0,RES_hh_fech_in!U32/RES_summary!U$21)</f>
        <v>10.557695690032675</v>
      </c>
      <c r="V32" s="77">
        <f>IF(RES_hh_fech_in!V32=0,0,RES_hh_fech_in!V32/RES_summary!V$21)</f>
        <v>11.243592931584987</v>
      </c>
      <c r="W32" s="77">
        <f>IF(RES_hh_fech_in!W32=0,0,RES_hh_fech_in!W32/RES_summary!W$21)</f>
        <v>12.13869961117839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36.760280376933281</v>
      </c>
      <c r="D3" s="65">
        <f>IF(RES_hh_tesh_in!D3=0,0,RES_hh_tesh_in!D3/RES_summary!D$21)</f>
        <v>37.845235421778511</v>
      </c>
      <c r="E3" s="65">
        <f>IF(RES_hh_tesh_in!E3=0,0,RES_hh_tesh_in!E3/RES_summary!E$21)</f>
        <v>42.564022755143263</v>
      </c>
      <c r="F3" s="65">
        <f>IF(RES_hh_tesh_in!F3=0,0,RES_hh_tesh_in!F3/RES_summary!F$21)</f>
        <v>41.878750780610062</v>
      </c>
      <c r="G3" s="65">
        <f>IF(RES_hh_tesh_in!G3=0,0,RES_hh_tesh_in!G3/RES_summary!G$21)</f>
        <v>42.560973457628762</v>
      </c>
      <c r="H3" s="65">
        <f>IF(RES_hh_tesh_in!H3=0,0,RES_hh_tesh_in!H3/RES_summary!H$21)</f>
        <v>41.134805483724314</v>
      </c>
      <c r="I3" s="65">
        <f>IF(RES_hh_tesh_in!I3=0,0,RES_hh_tesh_in!I3/RES_summary!I$21)</f>
        <v>41.201281189967737</v>
      </c>
      <c r="J3" s="65">
        <f>IF(RES_hh_tesh_in!J3=0,0,RES_hh_tesh_in!J3/RES_summary!J$21)</f>
        <v>39.050321152909795</v>
      </c>
      <c r="K3" s="65">
        <f>IF(RES_hh_tesh_in!K3=0,0,RES_hh_tesh_in!K3/RES_summary!K$21)</f>
        <v>42.535834138392808</v>
      </c>
      <c r="L3" s="65">
        <f>IF(RES_hh_tesh_in!L3=0,0,RES_hh_tesh_in!L3/RES_summary!L$21)</f>
        <v>40.367458343709522</v>
      </c>
      <c r="M3" s="65">
        <f>IF(RES_hh_tesh_in!M3=0,0,RES_hh_tesh_in!M3/RES_summary!M$21)</f>
        <v>34.861827601467404</v>
      </c>
      <c r="N3" s="65">
        <f>IF(RES_hh_tesh_in!N3=0,0,RES_hh_tesh_in!N3/RES_summary!N$21)</f>
        <v>34.931116189350732</v>
      </c>
      <c r="O3" s="65">
        <f>IF(RES_hh_tesh_in!O3=0,0,RES_hh_tesh_in!O3/RES_summary!O$21)</f>
        <v>36.594961521014675</v>
      </c>
      <c r="P3" s="65">
        <f>IF(RES_hh_tesh_in!P3=0,0,RES_hh_tesh_in!P3/RES_summary!P$21)</f>
        <v>33.722925207705835</v>
      </c>
      <c r="Q3" s="65">
        <f>IF(RES_hh_tesh_in!Q3=0,0,RES_hh_tesh_in!Q3/RES_summary!Q$21)</f>
        <v>32.318122960755822</v>
      </c>
      <c r="R3" s="65">
        <f>IF(RES_hh_tesh_in!R3=0,0,RES_hh_tesh_in!R3/RES_summary!R$21)</f>
        <v>32.307888413107634</v>
      </c>
      <c r="S3" s="65">
        <f>IF(RES_hh_tesh_in!S3=0,0,RES_hh_tesh_in!S3/RES_summary!S$21)</f>
        <v>31.471053301471869</v>
      </c>
      <c r="T3" s="65">
        <f>IF(RES_hh_tesh_in!T3=0,0,RES_hh_tesh_in!T3/RES_summary!T$21)</f>
        <v>32.042188549332245</v>
      </c>
      <c r="U3" s="65">
        <f>IF(RES_hh_tesh_in!U3=0,0,RES_hh_tesh_in!U3/RES_summary!U$21)</f>
        <v>31.874743074049572</v>
      </c>
      <c r="V3" s="65">
        <f>IF(RES_hh_tesh_in!V3=0,0,RES_hh_tesh_in!V3/RES_summary!V$21)</f>
        <v>32.943722426420706</v>
      </c>
      <c r="W3" s="65">
        <f>IF(RES_hh_tesh_in!W3=0,0,RES_hh_tesh_in!W3/RES_summary!W$21)</f>
        <v>33.108447447915943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14.549044271936356</v>
      </c>
      <c r="D4" s="69">
        <f>IF(RES_hh_tesh_in!D4=0,0,RES_hh_tesh_in!D4/RES_summary!D$21)</f>
        <v>14.992107599525136</v>
      </c>
      <c r="E4" s="69">
        <f>IF(RES_hh_tesh_in!E4=0,0,RES_hh_tesh_in!E4/RES_summary!E$21)</f>
        <v>17.946787026921026</v>
      </c>
      <c r="F4" s="69">
        <f>IF(RES_hh_tesh_in!F4=0,0,RES_hh_tesh_in!F4/RES_summary!F$21)</f>
        <v>18.325402617457492</v>
      </c>
      <c r="G4" s="69">
        <f>IF(RES_hh_tesh_in!G4=0,0,RES_hh_tesh_in!G4/RES_summary!G$21)</f>
        <v>18.684160627077265</v>
      </c>
      <c r="H4" s="69">
        <f>IF(RES_hh_tesh_in!H4=0,0,RES_hh_tesh_in!H4/RES_summary!H$21)</f>
        <v>18.087110137036223</v>
      </c>
      <c r="I4" s="69">
        <f>IF(RES_hh_tesh_in!I4=0,0,RES_hh_tesh_in!I4/RES_summary!I$21)</f>
        <v>18.971176131531365</v>
      </c>
      <c r="J4" s="69">
        <f>IF(RES_hh_tesh_in!J4=0,0,RES_hh_tesh_in!J4/RES_summary!J$21)</f>
        <v>18.217508112515411</v>
      </c>
      <c r="K4" s="69">
        <f>IF(RES_hh_tesh_in!K4=0,0,RES_hh_tesh_in!K4/RES_summary!K$21)</f>
        <v>21.648232374280109</v>
      </c>
      <c r="L4" s="69">
        <f>IF(RES_hh_tesh_in!L4=0,0,RES_hh_tesh_in!L4/RES_summary!L$21)</f>
        <v>15.590730338951955</v>
      </c>
      <c r="M4" s="69">
        <f>IF(RES_hh_tesh_in!M4=0,0,RES_hh_tesh_in!M4/RES_summary!M$21)</f>
        <v>14.451315108279285</v>
      </c>
      <c r="N4" s="69">
        <f>IF(RES_hh_tesh_in!N4=0,0,RES_hh_tesh_in!N4/RES_summary!N$21)</f>
        <v>15.970076914901512</v>
      </c>
      <c r="O4" s="69">
        <f>IF(RES_hh_tesh_in!O4=0,0,RES_hh_tesh_in!O4/RES_summary!O$21)</f>
        <v>17.938378788829592</v>
      </c>
      <c r="P4" s="69">
        <f>IF(RES_hh_tesh_in!P4=0,0,RES_hh_tesh_in!P4/RES_summary!P$21)</f>
        <v>18.395410413943296</v>
      </c>
      <c r="Q4" s="69">
        <f>IF(RES_hh_tesh_in!Q4=0,0,RES_hh_tesh_in!Q4/RES_summary!Q$21)</f>
        <v>17.503752482224304</v>
      </c>
      <c r="R4" s="69">
        <f>IF(RES_hh_tesh_in!R4=0,0,RES_hh_tesh_in!R4/RES_summary!R$21)</f>
        <v>16.829432471419196</v>
      </c>
      <c r="S4" s="69">
        <f>IF(RES_hh_tesh_in!S4=0,0,RES_hh_tesh_in!S4/RES_summary!S$21)</f>
        <v>16.542357811258814</v>
      </c>
      <c r="T4" s="69">
        <f>IF(RES_hh_tesh_in!T4=0,0,RES_hh_tesh_in!T4/RES_summary!T$21)</f>
        <v>16.247291022669209</v>
      </c>
      <c r="U4" s="69">
        <f>IF(RES_hh_tesh_in!U4=0,0,RES_hh_tesh_in!U4/RES_summary!U$21)</f>
        <v>16.083060141645525</v>
      </c>
      <c r="V4" s="69">
        <f>IF(RES_hh_tesh_in!V4=0,0,RES_hh_tesh_in!V4/RES_summary!V$21)</f>
        <v>16.25984115436178</v>
      </c>
      <c r="W4" s="69">
        <f>IF(RES_hh_tesh_in!W4=0,0,RES_hh_tesh_in!W4/RES_summary!W$21)</f>
        <v>15.976858147706293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13.504677004307728</v>
      </c>
      <c r="D6" s="72">
        <f>IF(RES_hh_tesh_in!D6=0,0,RES_hh_tesh_in!D6/RES_summary!D$21)</f>
        <v>13.16492537367019</v>
      </c>
      <c r="E6" s="72">
        <f>IF(RES_hh_tesh_in!E6=0,0,RES_hh_tesh_in!E6/RES_summary!E$21)</f>
        <v>21.02684358349806</v>
      </c>
      <c r="F6" s="72">
        <f>IF(RES_hh_tesh_in!F6=0,0,RES_hh_tesh_in!F6/RES_summary!F$21)</f>
        <v>20.756812167870144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20.864216900454551</v>
      </c>
      <c r="M6" s="72">
        <f>IF(RES_hh_tesh_in!M6=0,0,RES_hh_tesh_in!M6/RES_summary!M$21)</f>
        <v>16.630839112742684</v>
      </c>
      <c r="N6" s="72">
        <f>IF(RES_hh_tesh_in!N6=0,0,RES_hh_tesh_in!N6/RES_summary!N$21)</f>
        <v>16.454116402344848</v>
      </c>
      <c r="O6" s="72">
        <f>IF(RES_hh_tesh_in!O6=0,0,RES_hh_tesh_in!O6/RES_summary!O$21)</f>
        <v>17.59065655693513</v>
      </c>
      <c r="P6" s="72">
        <f>IF(RES_hh_tesh_in!P6=0,0,RES_hh_tesh_in!P6/RES_summary!P$21)</f>
        <v>17.152766113555533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16.406821223559387</v>
      </c>
      <c r="T6" s="72">
        <f>IF(RES_hh_tesh_in!T6=0,0,RES_hh_tesh_in!T6/RES_summary!T$21)</f>
        <v>15.649711558307823</v>
      </c>
      <c r="U6" s="72">
        <f>IF(RES_hh_tesh_in!U6=0,0,RES_hh_tesh_in!U6/RES_summary!U$21)</f>
        <v>15.852301528507283</v>
      </c>
      <c r="V6" s="72">
        <f>IF(RES_hh_tesh_in!V6=0,0,RES_hh_tesh_in!V6/RES_summary!V$21)</f>
        <v>16.945684864029914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16.358481075155623</v>
      </c>
      <c r="D7" s="72">
        <f>IF(RES_hh_tesh_in!D7=0,0,RES_hh_tesh_in!D7/RES_summary!D$21)</f>
        <v>17.104801173578966</v>
      </c>
      <c r="E7" s="72">
        <f>IF(RES_hh_tesh_in!E7=0,0,RES_hh_tesh_in!E7/RES_summary!E$21)</f>
        <v>15.356599323441172</v>
      </c>
      <c r="F7" s="72">
        <f>IF(RES_hh_tesh_in!F7=0,0,RES_hh_tesh_in!F7/RES_summary!F$21)</f>
        <v>15.850343632485089</v>
      </c>
      <c r="G7" s="72">
        <f>IF(RES_hh_tesh_in!G7=0,0,RES_hh_tesh_in!G7/RES_summary!G$21)</f>
        <v>17.522763414463324</v>
      </c>
      <c r="H7" s="72">
        <f>IF(RES_hh_tesh_in!H7=0,0,RES_hh_tesh_in!H7/RES_summary!H$21)</f>
        <v>16.63416237213444</v>
      </c>
      <c r="I7" s="72">
        <f>IF(RES_hh_tesh_in!I7=0,0,RES_hh_tesh_in!I7/RES_summary!I$21)</f>
        <v>18.309906506599646</v>
      </c>
      <c r="J7" s="72">
        <f>IF(RES_hh_tesh_in!J7=0,0,RES_hh_tesh_in!J7/RES_summary!J$21)</f>
        <v>18.502900017115476</v>
      </c>
      <c r="K7" s="72">
        <f>IF(RES_hh_tesh_in!K7=0,0,RES_hh_tesh_in!K7/RES_summary!K$21)</f>
        <v>18.607833260551665</v>
      </c>
      <c r="L7" s="72">
        <f>IF(RES_hh_tesh_in!L7=0,0,RES_hh_tesh_in!L7/RES_summary!L$21)</f>
        <v>16.028978573735895</v>
      </c>
      <c r="M7" s="72">
        <f>IF(RES_hh_tesh_in!M7=0,0,RES_hh_tesh_in!M7/RES_summary!M$21)</f>
        <v>18.449880572965654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16.85125763034733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17.109425164227378</v>
      </c>
      <c r="U7" s="72">
        <f>IF(RES_hh_tesh_in!U7=0,0,RES_hh_tesh_in!U7/RES_summary!U$21)</f>
        <v>14.839184014921166</v>
      </c>
      <c r="V7" s="72">
        <f>IF(RES_hh_tesh_in!V7=0,0,RES_hh_tesh_in!V7/RES_summary!V$21)</f>
        <v>16.201572999976513</v>
      </c>
      <c r="W7" s="72">
        <f>IF(RES_hh_tesh_in!W7=0,0,RES_hh_tesh_in!W7/RES_summary!W$21)</f>
        <v>15.505054248752455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14.39917238870877</v>
      </c>
      <c r="D8" s="72">
        <f>IF(RES_hh_tesh_in!D8=0,0,RES_hh_tesh_in!D8/RES_summary!D$21)</f>
        <v>15.701599522872387</v>
      </c>
      <c r="E8" s="72">
        <f>IF(RES_hh_tesh_in!E8=0,0,RES_hh_tesh_in!E8/RES_summary!E$21)</f>
        <v>16.519825374283428</v>
      </c>
      <c r="F8" s="72">
        <f>IF(RES_hh_tesh_in!F8=0,0,RES_hh_tesh_in!F8/RES_summary!F$21)</f>
        <v>17.900673974330328</v>
      </c>
      <c r="G8" s="72">
        <f>IF(RES_hh_tesh_in!G8=0,0,RES_hh_tesh_in!G8/RES_summary!G$21)</f>
        <v>18.572306618579223</v>
      </c>
      <c r="H8" s="72">
        <f>IF(RES_hh_tesh_in!H8=0,0,RES_hh_tesh_in!H8/RES_summary!H$21)</f>
        <v>17.700717975376342</v>
      </c>
      <c r="I8" s="72">
        <f>IF(RES_hh_tesh_in!I8=0,0,RES_hh_tesh_in!I8/RES_summary!I$21)</f>
        <v>18.460266822718538</v>
      </c>
      <c r="J8" s="72">
        <f>IF(RES_hh_tesh_in!J8=0,0,RES_hh_tesh_in!J8/RES_summary!J$21)</f>
        <v>17.728777243715275</v>
      </c>
      <c r="K8" s="72">
        <f>IF(RES_hh_tesh_in!K8=0,0,RES_hh_tesh_in!K8/RES_summary!K$21)</f>
        <v>19.711164531247892</v>
      </c>
      <c r="L8" s="72">
        <f>IF(RES_hh_tesh_in!L8=0,0,RES_hh_tesh_in!L8/RES_summary!L$21)</f>
        <v>16.1949691062669</v>
      </c>
      <c r="M8" s="72">
        <f>IF(RES_hh_tesh_in!M8=0,0,RES_hh_tesh_in!M8/RES_summary!M$21)</f>
        <v>14.492083984316503</v>
      </c>
      <c r="N8" s="72">
        <f>IF(RES_hh_tesh_in!N8=0,0,RES_hh_tesh_in!N8/RES_summary!N$21)</f>
        <v>15.956645802804013</v>
      </c>
      <c r="O8" s="72">
        <f>IF(RES_hh_tesh_in!O8=0,0,RES_hh_tesh_in!O8/RES_summary!O$21)</f>
        <v>16.766354671098679</v>
      </c>
      <c r="P8" s="72">
        <f>IF(RES_hh_tesh_in!P8=0,0,RES_hh_tesh_in!P8/RES_summary!P$21)</f>
        <v>17.940488327172243</v>
      </c>
      <c r="Q8" s="72">
        <f>IF(RES_hh_tesh_in!Q8=0,0,RES_hh_tesh_in!Q8/RES_summary!Q$21)</f>
        <v>17.968741937444126</v>
      </c>
      <c r="R8" s="72">
        <f>IF(RES_hh_tesh_in!R8=0,0,RES_hh_tesh_in!R8/RES_summary!R$21)</f>
        <v>15.862670943049402</v>
      </c>
      <c r="S8" s="72">
        <f>IF(RES_hh_tesh_in!S8=0,0,RES_hh_tesh_in!S8/RES_summary!S$21)</f>
        <v>15.936280995267767</v>
      </c>
      <c r="T8" s="72">
        <f>IF(RES_hh_tesh_in!T8=0,0,RES_hh_tesh_in!T8/RES_summary!T$21)</f>
        <v>16.281451851358277</v>
      </c>
      <c r="U8" s="72">
        <f>IF(RES_hh_tesh_in!U8=0,0,RES_hh_tesh_in!U8/RES_summary!U$21)</f>
        <v>16.287893306103289</v>
      </c>
      <c r="V8" s="72">
        <f>IF(RES_hh_tesh_in!V8=0,0,RES_hh_tesh_in!V8/RES_summary!V$21)</f>
        <v>16.127449091234094</v>
      </c>
      <c r="W8" s="72">
        <f>IF(RES_hh_tesh_in!W8=0,0,RES_hh_tesh_in!W8/RES_summary!W$21)</f>
        <v>15.606959248385399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14.938936327886736</v>
      </c>
      <c r="D9" s="72">
        <f>IF(RES_hh_tesh_in!D9=0,0,RES_hh_tesh_in!D9/RES_summary!D$21)</f>
        <v>15.50089407819441</v>
      </c>
      <c r="E9" s="72">
        <f>IF(RES_hh_tesh_in!E9=0,0,RES_hh_tesh_in!E9/RES_summary!E$21)</f>
        <v>16.561864899205087</v>
      </c>
      <c r="F9" s="72">
        <f>IF(RES_hh_tesh_in!F9=0,0,RES_hh_tesh_in!F9/RES_summary!F$21)</f>
        <v>17.752296223405128</v>
      </c>
      <c r="G9" s="72">
        <f>IF(RES_hh_tesh_in!G9=0,0,RES_hh_tesh_in!G9/RES_summary!G$21)</f>
        <v>18.381066452539798</v>
      </c>
      <c r="H9" s="72">
        <f>IF(RES_hh_tesh_in!H9=0,0,RES_hh_tesh_in!H9/RES_summary!H$21)</f>
        <v>18.41905174020258</v>
      </c>
      <c r="I9" s="72">
        <f>IF(RES_hh_tesh_in!I9=0,0,RES_hh_tesh_in!I9/RES_summary!I$21)</f>
        <v>19.150745491801242</v>
      </c>
      <c r="J9" s="72">
        <f>IF(RES_hh_tesh_in!J9=0,0,RES_hh_tesh_in!J9/RES_summary!J$21)</f>
        <v>19.339881104765432</v>
      </c>
      <c r="K9" s="72">
        <f>IF(RES_hh_tesh_in!K9=0,0,RES_hh_tesh_in!K9/RES_summary!K$21)</f>
        <v>21.203687444034166</v>
      </c>
      <c r="L9" s="72">
        <f>IF(RES_hh_tesh_in!L9=0,0,RES_hh_tesh_in!L9/RES_summary!L$21)</f>
        <v>13.679068580692322</v>
      </c>
      <c r="M9" s="72">
        <f>IF(RES_hh_tesh_in!M9=0,0,RES_hh_tesh_in!M9/RES_summary!M$21)</f>
        <v>14.27413460604137</v>
      </c>
      <c r="N9" s="72">
        <f>IF(RES_hh_tesh_in!N9=0,0,RES_hh_tesh_in!N9/RES_summary!N$21)</f>
        <v>16.092856722318121</v>
      </c>
      <c r="O9" s="72">
        <f>IF(RES_hh_tesh_in!O9=0,0,RES_hh_tesh_in!O9/RES_summary!O$21)</f>
        <v>17.692548888224159</v>
      </c>
      <c r="P9" s="72">
        <f>IF(RES_hh_tesh_in!P9=0,0,RES_hh_tesh_in!P9/RES_summary!P$21)</f>
        <v>17.356353188624958</v>
      </c>
      <c r="Q9" s="72">
        <f>IF(RES_hh_tesh_in!Q9=0,0,RES_hh_tesh_in!Q9/RES_summary!Q$21)</f>
        <v>17.049322417876603</v>
      </c>
      <c r="R9" s="72">
        <f>IF(RES_hh_tesh_in!R9=0,0,RES_hh_tesh_in!R9/RES_summary!R$21)</f>
        <v>16.936526077153118</v>
      </c>
      <c r="S9" s="72">
        <f>IF(RES_hh_tesh_in!S9=0,0,RES_hh_tesh_in!S9/RES_summary!S$21)</f>
        <v>16.589487721566403</v>
      </c>
      <c r="T9" s="72">
        <f>IF(RES_hh_tesh_in!T9=0,0,RES_hh_tesh_in!T9/RES_summary!T$21)</f>
        <v>16.058798608656431</v>
      </c>
      <c r="U9" s="72">
        <f>IF(RES_hh_tesh_in!U9=0,0,RES_hh_tesh_in!U9/RES_summary!U$21)</f>
        <v>15.856248376431571</v>
      </c>
      <c r="V9" s="72">
        <f>IF(RES_hh_tesh_in!V9=0,0,RES_hh_tesh_in!V9/RES_summary!V$21)</f>
        <v>16.213190661522354</v>
      </c>
      <c r="W9" s="72">
        <f>IF(RES_hh_tesh_in!W9=0,0,RES_hh_tesh_in!W9/RES_summary!W$21)</f>
        <v>15.918901529869986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10.298721883752666</v>
      </c>
      <c r="D11" s="72">
        <f>IF(RES_hh_tesh_in!D11=0,0,RES_hh_tesh_in!D11/RES_summary!D$21)</f>
        <v>16.611796164853164</v>
      </c>
      <c r="E11" s="72">
        <f>IF(RES_hh_tesh_in!E11=0,0,RES_hh_tesh_in!E11/RES_summary!E$21)</f>
        <v>17.789368831670007</v>
      </c>
      <c r="F11" s="72">
        <f>IF(RES_hh_tesh_in!F11=0,0,RES_hh_tesh_in!F11/RES_summary!F$21)</f>
        <v>20.589794519257861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19.23357712507789</v>
      </c>
      <c r="J11" s="72">
        <f>IF(RES_hh_tesh_in!J11=0,0,RES_hh_tesh_in!J11/RES_summary!J$21)</f>
        <v>14.552385497994351</v>
      </c>
      <c r="K11" s="72">
        <f>IF(RES_hh_tesh_in!K11=0,0,RES_hh_tesh_in!K11/RES_summary!K$21)</f>
        <v>13.754315093406236</v>
      </c>
      <c r="L11" s="72">
        <f>IF(RES_hh_tesh_in!L11=0,0,RES_hh_tesh_in!L11/RES_summary!L$21)</f>
        <v>18.013615341767121</v>
      </c>
      <c r="M11" s="72">
        <f>IF(RES_hh_tesh_in!M11=0,0,RES_hh_tesh_in!M11/RES_summary!M$21)</f>
        <v>15.63385291528682</v>
      </c>
      <c r="N11" s="72">
        <f>IF(RES_hh_tesh_in!N11=0,0,RES_hh_tesh_in!N11/RES_summary!N$21)</f>
        <v>18.401747925732177</v>
      </c>
      <c r="O11" s="72">
        <f>IF(RES_hh_tesh_in!O11=0,0,RES_hh_tesh_in!O11/RES_summary!O$21)</f>
        <v>17.236489082147159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16.380532154287653</v>
      </c>
      <c r="S11" s="72">
        <f>IF(RES_hh_tesh_in!S11=0,0,RES_hh_tesh_in!S11/RES_summary!S$21)</f>
        <v>15.790983492679972</v>
      </c>
      <c r="T11" s="72">
        <f>IF(RES_hh_tesh_in!T11=0,0,RES_hh_tesh_in!T11/RES_summary!T$21)</f>
        <v>18.81530118951115</v>
      </c>
      <c r="U11" s="72">
        <f>IF(RES_hh_tesh_in!U11=0,0,RES_hh_tesh_in!U11/RES_summary!U$21)</f>
        <v>15.387415509823956</v>
      </c>
      <c r="V11" s="72">
        <f>IF(RES_hh_tesh_in!V11=0,0,RES_hh_tesh_in!V11/RES_summary!V$21)</f>
        <v>15.993555362159134</v>
      </c>
      <c r="W11" s="72">
        <f>IF(RES_hh_tesh_in!W11=0,0,RES_hh_tesh_in!W11/RES_summary!W$21)</f>
        <v>15.688101732062414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12.667451315183241</v>
      </c>
      <c r="D12" s="72">
        <f>IF(RES_hh_tesh_in!D12=0,0,RES_hh_tesh_in!D12/RES_summary!D$21)</f>
        <v>14.096307717917099</v>
      </c>
      <c r="E12" s="72">
        <f>IF(RES_hh_tesh_in!E12=0,0,RES_hh_tesh_in!E12/RES_summary!E$21)</f>
        <v>18.672397461817283</v>
      </c>
      <c r="F12" s="72">
        <f>IF(RES_hh_tesh_in!F12=0,0,RES_hh_tesh_in!F12/RES_summary!F$21)</f>
        <v>18.544969868203662</v>
      </c>
      <c r="G12" s="72">
        <f>IF(RES_hh_tesh_in!G12=0,0,RES_hh_tesh_in!G12/RES_summary!G$21)</f>
        <v>18.988597323219945</v>
      </c>
      <c r="H12" s="72">
        <f>IF(RES_hh_tesh_in!H12=0,0,RES_hh_tesh_in!H12/RES_summary!H$21)</f>
        <v>16.937123668128162</v>
      </c>
      <c r="I12" s="72">
        <f>IF(RES_hh_tesh_in!I12=0,0,RES_hh_tesh_in!I12/RES_summary!I$21)</f>
        <v>18.597471959460258</v>
      </c>
      <c r="J12" s="72">
        <f>IF(RES_hh_tesh_in!J12=0,0,RES_hh_tesh_in!J12/RES_summary!J$21)</f>
        <v>17.212883688918787</v>
      </c>
      <c r="K12" s="72">
        <f>IF(RES_hh_tesh_in!K12=0,0,RES_hh_tesh_in!K12/RES_summary!K$21)</f>
        <v>22.69414676168045</v>
      </c>
      <c r="L12" s="72">
        <f>IF(RES_hh_tesh_in!L12=0,0,RES_hh_tesh_in!L12/RES_summary!L$21)</f>
        <v>15.600505921422437</v>
      </c>
      <c r="M12" s="72">
        <f>IF(RES_hh_tesh_in!M12=0,0,RES_hh_tesh_in!M12/RES_summary!M$21)</f>
        <v>13.895754442185288</v>
      </c>
      <c r="N12" s="72">
        <f>IF(RES_hh_tesh_in!N12=0,0,RES_hh_tesh_in!N12/RES_summary!N$21)</f>
        <v>15.531673213361387</v>
      </c>
      <c r="O12" s="72">
        <f>IF(RES_hh_tesh_in!O12=0,0,RES_hh_tesh_in!O12/RES_summary!O$21)</f>
        <v>18.163065904698932</v>
      </c>
      <c r="P12" s="72">
        <f>IF(RES_hh_tesh_in!P12=0,0,RES_hh_tesh_in!P12/RES_summary!P$21)</f>
        <v>18.864697258151786</v>
      </c>
      <c r="Q12" s="72">
        <f>IF(RES_hh_tesh_in!Q12=0,0,RES_hh_tesh_in!Q12/RES_summary!Q$21)</f>
        <v>17.638371779304993</v>
      </c>
      <c r="R12" s="72">
        <f>IF(RES_hh_tesh_in!R12=0,0,RES_hh_tesh_in!R12/RES_summary!R$21)</f>
        <v>16.790240701787184</v>
      </c>
      <c r="S12" s="72">
        <f>IF(RES_hh_tesh_in!S12=0,0,RES_hh_tesh_in!S12/RES_summary!S$21)</f>
        <v>16.472488226012015</v>
      </c>
      <c r="T12" s="72">
        <f>IF(RES_hh_tesh_in!T12=0,0,RES_hh_tesh_in!T12/RES_summary!T$21)</f>
        <v>16.237282577521192</v>
      </c>
      <c r="U12" s="72">
        <f>IF(RES_hh_tesh_in!U12=0,0,RES_hh_tesh_in!U12/RES_summary!U$21)</f>
        <v>16.107970316931798</v>
      </c>
      <c r="V12" s="72">
        <f>IF(RES_hh_tesh_in!V12=0,0,RES_hh_tesh_in!V12/RES_summary!V$21)</f>
        <v>16.143897542127267</v>
      </c>
      <c r="W12" s="72">
        <f>IF(RES_hh_tesh_in!W12=0,0,RES_hh_tesh_in!W12/RES_summary!W$21)</f>
        <v>16.009816098953625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13.578911265693721</v>
      </c>
      <c r="D13" s="74">
        <f>IF(RES_hh_tesh_in!D13=0,0,RES_hh_tesh_in!D13/RES_summary!D$21)</f>
        <v>16.065099024109816</v>
      </c>
      <c r="E13" s="74">
        <f>IF(RES_hh_tesh_in!E13=0,0,RES_hh_tesh_in!E13/RES_summary!E$21)</f>
        <v>17.607362925645365</v>
      </c>
      <c r="F13" s="74">
        <f>IF(RES_hh_tesh_in!F13=0,0,RES_hh_tesh_in!F13/RES_summary!F$21)</f>
        <v>18.328844131655455</v>
      </c>
      <c r="G13" s="74">
        <f>IF(RES_hh_tesh_in!G13=0,0,RES_hh_tesh_in!G13/RES_summary!G$21)</f>
        <v>18.936472830782847</v>
      </c>
      <c r="H13" s="74">
        <f>IF(RES_hh_tesh_in!H13=0,0,RES_hh_tesh_in!H13/RES_summary!H$21)</f>
        <v>17.539308330458098</v>
      </c>
      <c r="I13" s="74">
        <f>IF(RES_hh_tesh_in!I13=0,0,RES_hh_tesh_in!I13/RES_summary!I$21)</f>
        <v>19.997508282102757</v>
      </c>
      <c r="J13" s="74">
        <f>IF(RES_hh_tesh_in!J13=0,0,RES_hh_tesh_in!J13/RES_summary!J$21)</f>
        <v>18.525533099733757</v>
      </c>
      <c r="K13" s="74">
        <f>IF(RES_hh_tesh_in!K13=0,0,RES_hh_tesh_in!K13/RES_summary!K$21)</f>
        <v>20.802807059240344</v>
      </c>
      <c r="L13" s="74">
        <f>IF(RES_hh_tesh_in!L13=0,0,RES_hh_tesh_in!L13/RES_summary!L$21)</f>
        <v>14.741747964228743</v>
      </c>
      <c r="M13" s="74">
        <f>IF(RES_hh_tesh_in!M13=0,0,RES_hh_tesh_in!M13/RES_summary!M$21)</f>
        <v>16.146945177375883</v>
      </c>
      <c r="N13" s="74">
        <f>IF(RES_hh_tesh_in!N13=0,0,RES_hh_tesh_in!N13/RES_summary!N$21)</f>
        <v>0</v>
      </c>
      <c r="O13" s="74">
        <f>IF(RES_hh_tesh_in!O13=0,0,RES_hh_tesh_in!O13/RES_summary!O$21)</f>
        <v>0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18.383010927766392</v>
      </c>
      <c r="S13" s="74">
        <f>IF(RES_hh_tesh_in!S13=0,0,RES_hh_tesh_in!S13/RES_summary!S$21)</f>
        <v>15.952404846692893</v>
      </c>
      <c r="T13" s="74">
        <f>IF(RES_hh_tesh_in!T13=0,0,RES_hh_tesh_in!T13/RES_summary!T$21)</f>
        <v>16.74507408851073</v>
      </c>
      <c r="U13" s="74">
        <f>IF(RES_hh_tesh_in!U13=0,0,RES_hh_tesh_in!U13/RES_summary!U$21)</f>
        <v>16.111130888180828</v>
      </c>
      <c r="V13" s="74">
        <f>IF(RES_hh_tesh_in!V13=0,0,RES_hh_tesh_in!V13/RES_summary!V$21)</f>
        <v>16.180138168330416</v>
      </c>
      <c r="W13" s="74">
        <f>IF(RES_hh_tesh_in!W13=0,0,RES_hh_tesh_in!W13/RES_summary!W$21)</f>
        <v>16.39464253863855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0.19023473971010607</v>
      </c>
      <c r="D14" s="76">
        <f>IF(RES_hh_tesh_in!D14=0,0,RES_hh_tesh_in!D14/RES_summary!D$21)</f>
        <v>0.21767343683441728</v>
      </c>
      <c r="E14" s="76">
        <f>IF(RES_hh_tesh_in!E14=0,0,RES_hh_tesh_in!E14/RES_summary!E$21)</f>
        <v>0.2160000933449692</v>
      </c>
      <c r="F14" s="76">
        <f>IF(RES_hh_tesh_in!F14=0,0,RES_hh_tesh_in!F14/RES_summary!F$21)</f>
        <v>0.19513741690377207</v>
      </c>
      <c r="G14" s="76">
        <f>IF(RES_hh_tesh_in!G14=0,0,RES_hh_tesh_in!G14/RES_summary!G$21)</f>
        <v>0.17961116457816478</v>
      </c>
      <c r="H14" s="76">
        <f>IF(RES_hh_tesh_in!H14=0,0,RES_hh_tesh_in!H14/RES_summary!H$21)</f>
        <v>0.17195298407345042</v>
      </c>
      <c r="I14" s="76">
        <f>IF(RES_hh_tesh_in!I14=0,0,RES_hh_tesh_in!I14/RES_summary!I$21)</f>
        <v>0.20541974626436424</v>
      </c>
      <c r="J14" s="76">
        <f>IF(RES_hh_tesh_in!J14=0,0,RES_hh_tesh_in!J14/RES_summary!J$21)</f>
        <v>0.24003819191378187</v>
      </c>
      <c r="K14" s="76">
        <f>IF(RES_hh_tesh_in!K14=0,0,RES_hh_tesh_in!K14/RES_summary!K$21)</f>
        <v>0.2906359128648468</v>
      </c>
      <c r="L14" s="76">
        <f>IF(RES_hh_tesh_in!L14=0,0,RES_hh_tesh_in!L14/RES_summary!L$21)</f>
        <v>0.17332888693398252</v>
      </c>
      <c r="M14" s="76">
        <f>IF(RES_hh_tesh_in!M14=0,0,RES_hh_tesh_in!M14/RES_summary!M$21)</f>
        <v>0.11438776824500763</v>
      </c>
      <c r="N14" s="76">
        <f>IF(RES_hh_tesh_in!N14=0,0,RES_hh_tesh_in!N14/RES_summary!N$21)</f>
        <v>0.11839756542694074</v>
      </c>
      <c r="O14" s="76">
        <f>IF(RES_hh_tesh_in!O14=0,0,RES_hh_tesh_in!O14/RES_summary!O$21)</f>
        <v>0.12344484129310661</v>
      </c>
      <c r="P14" s="76">
        <f>IF(RES_hh_tesh_in!P14=0,0,RES_hh_tesh_in!P14/RES_summary!P$21)</f>
        <v>0.13288122809395567</v>
      </c>
      <c r="Q14" s="76">
        <f>IF(RES_hh_tesh_in!Q14=0,0,RES_hh_tesh_in!Q14/RES_summary!Q$21)</f>
        <v>0.12752597204175364</v>
      </c>
      <c r="R14" s="76">
        <f>IF(RES_hh_tesh_in!R14=0,0,RES_hh_tesh_in!R14/RES_summary!R$21)</f>
        <v>0.12063826343200121</v>
      </c>
      <c r="S14" s="76">
        <f>IF(RES_hh_tesh_in!S14=0,0,RES_hh_tesh_in!S14/RES_summary!S$21)</f>
        <v>0.12315452960249838</v>
      </c>
      <c r="T14" s="76">
        <f>IF(RES_hh_tesh_in!T14=0,0,RES_hh_tesh_in!T14/RES_summary!T$21)</f>
        <v>0.12879468452236548</v>
      </c>
      <c r="U14" s="76">
        <f>IF(RES_hh_tesh_in!U14=0,0,RES_hh_tesh_in!U14/RES_summary!U$21)</f>
        <v>0.12233512199586323</v>
      </c>
      <c r="V14" s="76">
        <f>IF(RES_hh_tesh_in!V14=0,0,RES_hh_tesh_in!V14/RES_summary!V$21)</f>
        <v>0.13024192545409638</v>
      </c>
      <c r="W14" s="76">
        <f>IF(RES_hh_tesh_in!W14=0,0,RES_hh_tesh_in!W14/RES_summary!W$21)</f>
        <v>0.11696233502409546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0.96045095528536351</v>
      </c>
      <c r="D15" s="69">
        <f>IF(RES_hh_tesh_in!D15=0,0,RES_hh_tesh_in!D15/RES_summary!D$21)</f>
        <v>1.0192137350841841</v>
      </c>
      <c r="E15" s="69">
        <f>IF(RES_hh_tesh_in!E15=0,0,RES_hh_tesh_in!E15/RES_summary!E$21)</f>
        <v>2.6470013212736281</v>
      </c>
      <c r="F15" s="69">
        <f>IF(RES_hh_tesh_in!F15=0,0,RES_hh_tesh_in!F15/RES_summary!F$21)</f>
        <v>1.9663494038971674</v>
      </c>
      <c r="G15" s="69">
        <f>IF(RES_hh_tesh_in!G15=0,0,RES_hh_tesh_in!G15/RES_summary!G$21)</f>
        <v>2.3532850093404849</v>
      </c>
      <c r="H15" s="69">
        <f>IF(RES_hh_tesh_in!H15=0,0,RES_hh_tesh_in!H15/RES_summary!H$21)</f>
        <v>2.3760737135433283</v>
      </c>
      <c r="I15" s="69">
        <f>IF(RES_hh_tesh_in!I15=0,0,RES_hh_tesh_in!I15/RES_summary!I$21)</f>
        <v>1.4021272689166404</v>
      </c>
      <c r="J15" s="69">
        <f>IF(RES_hh_tesh_in!J15=0,0,RES_hh_tesh_in!J15/RES_summary!J$21)</f>
        <v>1.1835510903798205</v>
      </c>
      <c r="K15" s="69">
        <f>IF(RES_hh_tesh_in!K15=0,0,RES_hh_tesh_in!K15/RES_summary!K$21)</f>
        <v>1.9556825701220002</v>
      </c>
      <c r="L15" s="69">
        <f>IF(RES_hh_tesh_in!L15=0,0,RES_hh_tesh_in!L15/RES_summary!L$21)</f>
        <v>4.180936177017073</v>
      </c>
      <c r="M15" s="69">
        <f>IF(RES_hh_tesh_in!M15=0,0,RES_hh_tesh_in!M15/RES_summary!M$21)</f>
        <v>3.3971431814817654</v>
      </c>
      <c r="N15" s="69">
        <f>IF(RES_hh_tesh_in!N15=0,0,RES_hh_tesh_in!N15/RES_summary!N$21)</f>
        <v>3.895782006117845</v>
      </c>
      <c r="O15" s="69">
        <f>IF(RES_hh_tesh_in!O15=0,0,RES_hh_tesh_in!O15/RES_summary!O$21)</f>
        <v>4.6799748085955093</v>
      </c>
      <c r="P15" s="69">
        <f>IF(RES_hh_tesh_in!P15=0,0,RES_hh_tesh_in!P15/RES_summary!P$21)</f>
        <v>2.8285645775747672</v>
      </c>
      <c r="Q15" s="69">
        <f>IF(RES_hh_tesh_in!Q15=0,0,RES_hh_tesh_in!Q15/RES_summary!Q$21)</f>
        <v>2.6194779212194526</v>
      </c>
      <c r="R15" s="69">
        <f>IF(RES_hh_tesh_in!R15=0,0,RES_hh_tesh_in!R15/RES_summary!R$21)</f>
        <v>1.7672763094494466</v>
      </c>
      <c r="S15" s="69">
        <f>IF(RES_hh_tesh_in!S15=0,0,RES_hh_tesh_in!S15/RES_summary!S$21)</f>
        <v>1.4840547820784344</v>
      </c>
      <c r="T15" s="69">
        <f>IF(RES_hh_tesh_in!T15=0,0,RES_hh_tesh_in!T15/RES_summary!T$21)</f>
        <v>1.3193668639456968</v>
      </c>
      <c r="U15" s="69">
        <f>IF(RES_hh_tesh_in!U15=0,0,RES_hh_tesh_in!U15/RES_summary!U$21)</f>
        <v>1.1677568750966394</v>
      </c>
      <c r="V15" s="69">
        <f>IF(RES_hh_tesh_in!V15=0,0,RES_hh_tesh_in!V15/RES_summary!V$21)</f>
        <v>0.6901093464450605</v>
      </c>
      <c r="W15" s="69">
        <f>IF(RES_hh_tesh_in!W15=0,0,RES_hh_tesh_in!W15/RES_summary!W$21)</f>
        <v>1.1418580913644312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0.96045095528536351</v>
      </c>
      <c r="D16" s="72">
        <f>IF(RES_hh_tesh_in!D16=0,0,RES_hh_tesh_in!D16/RES_summary!D$21)</f>
        <v>1.0192137350841841</v>
      </c>
      <c r="E16" s="72">
        <f>IF(RES_hh_tesh_in!E16=0,0,RES_hh_tesh_in!E16/RES_summary!E$21)</f>
        <v>2.6470013212736281</v>
      </c>
      <c r="F16" s="72">
        <f>IF(RES_hh_tesh_in!F16=0,0,RES_hh_tesh_in!F16/RES_summary!F$21)</f>
        <v>1.9663494038971674</v>
      </c>
      <c r="G16" s="72">
        <f>IF(RES_hh_tesh_in!G16=0,0,RES_hh_tesh_in!G16/RES_summary!G$21)</f>
        <v>2.3532850093404849</v>
      </c>
      <c r="H16" s="72">
        <f>IF(RES_hh_tesh_in!H16=0,0,RES_hh_tesh_in!H16/RES_summary!H$21)</f>
        <v>2.3760737135433283</v>
      </c>
      <c r="I16" s="72">
        <f>IF(RES_hh_tesh_in!I16=0,0,RES_hh_tesh_in!I16/RES_summary!I$21)</f>
        <v>1.4021272689166404</v>
      </c>
      <c r="J16" s="72">
        <f>IF(RES_hh_tesh_in!J16=0,0,RES_hh_tesh_in!J16/RES_summary!J$21)</f>
        <v>1.1835510903798205</v>
      </c>
      <c r="K16" s="72">
        <f>IF(RES_hh_tesh_in!K16=0,0,RES_hh_tesh_in!K16/RES_summary!K$21)</f>
        <v>1.9556825701220002</v>
      </c>
      <c r="L16" s="72">
        <f>IF(RES_hh_tesh_in!L16=0,0,RES_hh_tesh_in!L16/RES_summary!L$21)</f>
        <v>4.180936177017073</v>
      </c>
      <c r="M16" s="72">
        <f>IF(RES_hh_tesh_in!M16=0,0,RES_hh_tesh_in!M16/RES_summary!M$21)</f>
        <v>3.3971431814817654</v>
      </c>
      <c r="N16" s="72">
        <f>IF(RES_hh_tesh_in!N16=0,0,RES_hh_tesh_in!N16/RES_summary!N$21)</f>
        <v>3.895782006117845</v>
      </c>
      <c r="O16" s="72">
        <f>IF(RES_hh_tesh_in!O16=0,0,RES_hh_tesh_in!O16/RES_summary!O$21)</f>
        <v>4.6799748085955093</v>
      </c>
      <c r="P16" s="72">
        <f>IF(RES_hh_tesh_in!P16=0,0,RES_hh_tesh_in!P16/RES_summary!P$21)</f>
        <v>2.8285645775747672</v>
      </c>
      <c r="Q16" s="72">
        <f>IF(RES_hh_tesh_in!Q16=0,0,RES_hh_tesh_in!Q16/RES_summary!Q$21)</f>
        <v>2.6194779212194526</v>
      </c>
      <c r="R16" s="72">
        <f>IF(RES_hh_tesh_in!R16=0,0,RES_hh_tesh_in!R16/RES_summary!R$21)</f>
        <v>1.7672763094494466</v>
      </c>
      <c r="S16" s="72">
        <f>IF(RES_hh_tesh_in!S16=0,0,RES_hh_tesh_in!S16/RES_summary!S$21)</f>
        <v>1.4840547820784344</v>
      </c>
      <c r="T16" s="72">
        <f>IF(RES_hh_tesh_in!T16=0,0,RES_hh_tesh_in!T16/RES_summary!T$21)</f>
        <v>1.3193668639456968</v>
      </c>
      <c r="U16" s="72">
        <f>IF(RES_hh_tesh_in!U16=0,0,RES_hh_tesh_in!U16/RES_summary!U$21)</f>
        <v>1.1677568750966394</v>
      </c>
      <c r="V16" s="72">
        <f>IF(RES_hh_tesh_in!V16=0,0,RES_hh_tesh_in!V16/RES_summary!V$21)</f>
        <v>0.6901093464450605</v>
      </c>
      <c r="W16" s="72">
        <f>IF(RES_hh_tesh_in!W16=0,0,RES_hh_tesh_in!W16/RES_summary!W$21)</f>
        <v>1.1418580913644312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7.7366830378522851</v>
      </c>
      <c r="D17" s="69">
        <f>IF(RES_hh_tesh_in!D17=0,0,RES_hh_tesh_in!D17/RES_summary!D$21)</f>
        <v>7.7213800382976769</v>
      </c>
      <c r="E17" s="69">
        <f>IF(RES_hh_tesh_in!E17=0,0,RES_hh_tesh_in!E17/RES_summary!E$21)</f>
        <v>7.7368287769283999</v>
      </c>
      <c r="F17" s="69">
        <f>IF(RES_hh_tesh_in!F17=0,0,RES_hh_tesh_in!F17/RES_summary!F$21)</f>
        <v>7.5380443247053943</v>
      </c>
      <c r="G17" s="69">
        <f>IF(RES_hh_tesh_in!G17=0,0,RES_hh_tesh_in!G17/RES_summary!G$21)</f>
        <v>7.451633179556211</v>
      </c>
      <c r="H17" s="69">
        <f>IF(RES_hh_tesh_in!H17=0,0,RES_hh_tesh_in!H17/RES_summary!H$21)</f>
        <v>7.3887254794090316</v>
      </c>
      <c r="I17" s="69">
        <f>IF(RES_hh_tesh_in!I17=0,0,RES_hh_tesh_in!I17/RES_summary!I$21)</f>
        <v>7.4890350194609763</v>
      </c>
      <c r="J17" s="69">
        <f>IF(RES_hh_tesh_in!J17=0,0,RES_hh_tesh_in!J17/RES_summary!J$21)</f>
        <v>7.4620059360177411</v>
      </c>
      <c r="K17" s="69">
        <f>IF(RES_hh_tesh_in!K17=0,0,RES_hh_tesh_in!K17/RES_summary!K$21)</f>
        <v>7.3036166174373767</v>
      </c>
      <c r="L17" s="69">
        <f>IF(RES_hh_tesh_in!L17=0,0,RES_hh_tesh_in!L17/RES_summary!L$21)</f>
        <v>7.8599244487252706</v>
      </c>
      <c r="M17" s="69">
        <f>IF(RES_hh_tesh_in!M17=0,0,RES_hh_tesh_in!M17/RES_summary!M$21)</f>
        <v>6.6653495457975094</v>
      </c>
      <c r="N17" s="69">
        <f>IF(RES_hh_tesh_in!N17=0,0,RES_hh_tesh_in!N17/RES_summary!N$21)</f>
        <v>6.3471629068959778</v>
      </c>
      <c r="O17" s="69">
        <f>IF(RES_hh_tesh_in!O17=0,0,RES_hh_tesh_in!O17/RES_summary!O$21)</f>
        <v>6.2781075136386093</v>
      </c>
      <c r="P17" s="69">
        <f>IF(RES_hh_tesh_in!P17=0,0,RES_hh_tesh_in!P17/RES_summary!P$21)</f>
        <v>5.8366476790920192</v>
      </c>
      <c r="Q17" s="69">
        <f>IF(RES_hh_tesh_in!Q17=0,0,RES_hh_tesh_in!Q17/RES_summary!Q$21)</f>
        <v>5.6233664611923713</v>
      </c>
      <c r="R17" s="69">
        <f>IF(RES_hh_tesh_in!R17=0,0,RES_hh_tesh_in!R17/RES_summary!R$21)</f>
        <v>5.6653723067907933</v>
      </c>
      <c r="S17" s="69">
        <f>IF(RES_hh_tesh_in!S17=0,0,RES_hh_tesh_in!S17/RES_summary!S$21)</f>
        <v>5.8240805946659142</v>
      </c>
      <c r="T17" s="69">
        <f>IF(RES_hh_tesh_in!T17=0,0,RES_hh_tesh_in!T17/RES_summary!T$21)</f>
        <v>5.8309705808368522</v>
      </c>
      <c r="U17" s="69">
        <f>IF(RES_hh_tesh_in!U17=0,0,RES_hh_tesh_in!U17/RES_summary!U$21)</f>
        <v>5.8144810150208377</v>
      </c>
      <c r="V17" s="69">
        <f>IF(RES_hh_tesh_in!V17=0,0,RES_hh_tesh_in!V17/RES_summary!V$21)</f>
        <v>6.3137024896782705</v>
      </c>
      <c r="W17" s="69">
        <f>IF(RES_hh_tesh_in!W17=0,0,RES_hh_tesh_in!W17/RES_summary!W$21)</f>
        <v>5.8808710245020963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7.6707627959293809</v>
      </c>
      <c r="D19" s="72">
        <f>IF(RES_hh_tesh_in!D19=0,0,RES_hh_tesh_in!D19/RES_summary!D$21)</f>
        <v>7.5733109764255238</v>
      </c>
      <c r="E19" s="72">
        <f>IF(RES_hh_tesh_in!E19=0,0,RES_hh_tesh_in!E19/RES_summary!E$21)</f>
        <v>7.59204305746408</v>
      </c>
      <c r="F19" s="72">
        <f>IF(RES_hh_tesh_in!F19=0,0,RES_hh_tesh_in!F19/RES_summary!F$21)</f>
        <v>7.5064863541144611</v>
      </c>
      <c r="G19" s="72">
        <f>IF(RES_hh_tesh_in!G19=0,0,RES_hh_tesh_in!G19/RES_summary!G$21)</f>
        <v>7.3919423254654264</v>
      </c>
      <c r="H19" s="72">
        <f>IF(RES_hh_tesh_in!H19=0,0,RES_hh_tesh_in!H19/RES_summary!H$21)</f>
        <v>7.3338250566956127</v>
      </c>
      <c r="I19" s="72">
        <f>IF(RES_hh_tesh_in!I19=0,0,RES_hh_tesh_in!I19/RES_summary!I$21)</f>
        <v>7.4803459227341502</v>
      </c>
      <c r="J19" s="72">
        <f>IF(RES_hh_tesh_in!J19=0,0,RES_hh_tesh_in!J19/RES_summary!J$21)</f>
        <v>7.2994474423924558</v>
      </c>
      <c r="K19" s="72">
        <f>IF(RES_hh_tesh_in!K19=0,0,RES_hh_tesh_in!K19/RES_summary!K$21)</f>
        <v>7.3575542570578349</v>
      </c>
      <c r="L19" s="72">
        <f>IF(RES_hh_tesh_in!L19=0,0,RES_hh_tesh_in!L19/RES_summary!L$21)</f>
        <v>7.2086970658861862</v>
      </c>
      <c r="M19" s="72">
        <f>IF(RES_hh_tesh_in!M19=0,0,RES_hh_tesh_in!M19/RES_summary!M$21)</f>
        <v>6.323684880064647</v>
      </c>
      <c r="N19" s="72">
        <f>IF(RES_hh_tesh_in!N19=0,0,RES_hh_tesh_in!N19/RES_summary!N$21)</f>
        <v>6.0700237682340159</v>
      </c>
      <c r="O19" s="72">
        <f>IF(RES_hh_tesh_in!O19=0,0,RES_hh_tesh_in!O19/RES_summary!O$21)</f>
        <v>6.1337400816517205</v>
      </c>
      <c r="P19" s="72">
        <f>IF(RES_hh_tesh_in!P19=0,0,RES_hh_tesh_in!P19/RES_summary!P$21)</f>
        <v>5.6625214350198911</v>
      </c>
      <c r="Q19" s="72">
        <f>IF(RES_hh_tesh_in!Q19=0,0,RES_hh_tesh_in!Q19/RES_summary!Q$21)</f>
        <v>5.4560603045265976</v>
      </c>
      <c r="R19" s="72">
        <f>IF(RES_hh_tesh_in!R19=0,0,RES_hh_tesh_in!R19/RES_summary!R$21)</f>
        <v>5.5791758105112974</v>
      </c>
      <c r="S19" s="72">
        <f>IF(RES_hh_tesh_in!S19=0,0,RES_hh_tesh_in!S19/RES_summary!S$21)</f>
        <v>5.5934541149872947</v>
      </c>
      <c r="T19" s="72">
        <f>IF(RES_hh_tesh_in!T19=0,0,RES_hh_tesh_in!T19/RES_summary!T$21)</f>
        <v>5.5959254585664961</v>
      </c>
      <c r="U19" s="72">
        <f>IF(RES_hh_tesh_in!U19=0,0,RES_hh_tesh_in!U19/RES_summary!U$21)</f>
        <v>5.58143877990008</v>
      </c>
      <c r="V19" s="72">
        <f>IF(RES_hh_tesh_in!V19=0,0,RES_hh_tesh_in!V19/RES_summary!V$21)</f>
        <v>6.199419756415721</v>
      </c>
      <c r="W19" s="72">
        <f>IF(RES_hh_tesh_in!W19=0,0,RES_hh_tesh_in!W19/RES_summary!W$21)</f>
        <v>5.9064160827633509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8.6444008332813063</v>
      </c>
      <c r="E20" s="72">
        <f>IF(RES_hh_tesh_in!E20=0,0,RES_hh_tesh_in!E20/RES_summary!E$21)</f>
        <v>6.9613148281423438</v>
      </c>
      <c r="F20" s="72">
        <f>IF(RES_hh_tesh_in!F20=0,0,RES_hh_tesh_in!F20/RES_summary!F$21)</f>
        <v>6.6417282080491837</v>
      </c>
      <c r="G20" s="72">
        <f>IF(RES_hh_tesh_in!G20=0,0,RES_hh_tesh_in!G20/RES_summary!G$21)</f>
        <v>7.0941671954791845</v>
      </c>
      <c r="H20" s="72">
        <f>IF(RES_hh_tesh_in!H20=0,0,RES_hh_tesh_in!H20/RES_summary!H$21)</f>
        <v>6.8383654491012482</v>
      </c>
      <c r="I20" s="72">
        <f>IF(RES_hh_tesh_in!I20=0,0,RES_hh_tesh_in!I20/RES_summary!I$21)</f>
        <v>7.2449330396653995</v>
      </c>
      <c r="J20" s="72">
        <f>IF(RES_hh_tesh_in!J20=0,0,RES_hh_tesh_in!J20/RES_summary!J$21)</f>
        <v>7.4111443887357904</v>
      </c>
      <c r="K20" s="72">
        <f>IF(RES_hh_tesh_in!K20=0,0,RES_hh_tesh_in!K20/RES_summary!K$21)</f>
        <v>6.5257235440434629</v>
      </c>
      <c r="L20" s="72">
        <f>IF(RES_hh_tesh_in!L20=0,0,RES_hh_tesh_in!L20/RES_summary!L$21)</f>
        <v>7.8716847452372516</v>
      </c>
      <c r="M20" s="72">
        <f>IF(RES_hh_tesh_in!M20=0,0,RES_hh_tesh_in!M20/RES_summary!M$21)</f>
        <v>6.7618947149254414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5.3135764843884825</v>
      </c>
      <c r="U20" s="72">
        <f>IF(RES_hh_tesh_in!U20=0,0,RES_hh_tesh_in!U20/RES_summary!U$21)</f>
        <v>5.4976203952894771</v>
      </c>
      <c r="V20" s="72">
        <f>IF(RES_hh_tesh_in!V20=0,0,RES_hh_tesh_in!V20/RES_summary!V$21)</f>
        <v>6.2471189622420287</v>
      </c>
      <c r="W20" s="72">
        <f>IF(RES_hh_tesh_in!W20=0,0,RES_hh_tesh_in!W20/RES_summary!W$21)</f>
        <v>5.8295453294428405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7.6250064175879899</v>
      </c>
      <c r="D21" s="72">
        <f>IF(RES_hh_tesh_in!D21=0,0,RES_hh_tesh_in!D21/RES_summary!D$21)</f>
        <v>7.9509133840354282</v>
      </c>
      <c r="E21" s="72">
        <f>IF(RES_hh_tesh_in!E21=0,0,RES_hh_tesh_in!E21/RES_summary!E$21)</f>
        <v>7.3814023718691253</v>
      </c>
      <c r="F21" s="72">
        <f>IF(RES_hh_tesh_in!F21=0,0,RES_hh_tesh_in!F21/RES_summary!F$21)</f>
        <v>7.444585928090075</v>
      </c>
      <c r="G21" s="72">
        <f>IF(RES_hh_tesh_in!G21=0,0,RES_hh_tesh_in!G21/RES_summary!G$21)</f>
        <v>7.5521792588025214</v>
      </c>
      <c r="H21" s="72">
        <f>IF(RES_hh_tesh_in!H21=0,0,RES_hh_tesh_in!H21/RES_summary!H$21)</f>
        <v>7.3251806664124972</v>
      </c>
      <c r="I21" s="72">
        <f>IF(RES_hh_tesh_in!I21=0,0,RES_hh_tesh_in!I21/RES_summary!I$21)</f>
        <v>7.3826580029769051</v>
      </c>
      <c r="J21" s="72">
        <f>IF(RES_hh_tesh_in!J21=0,0,RES_hh_tesh_in!J21/RES_summary!J$21)</f>
        <v>7.1052809775082864</v>
      </c>
      <c r="K21" s="72">
        <f>IF(RES_hh_tesh_in!K21=0,0,RES_hh_tesh_in!K21/RES_summary!K$21)</f>
        <v>6.903115295565156</v>
      </c>
      <c r="L21" s="72">
        <f>IF(RES_hh_tesh_in!L21=0,0,RES_hh_tesh_in!L21/RES_summary!L$21)</f>
        <v>7.851889372735477</v>
      </c>
      <c r="M21" s="72">
        <f>IF(RES_hh_tesh_in!M21=0,0,RES_hh_tesh_in!M21/RES_summary!M$21)</f>
        <v>6.3992679981569047</v>
      </c>
      <c r="N21" s="72">
        <f>IF(RES_hh_tesh_in!N21=0,0,RES_hh_tesh_in!N21/RES_summary!N$21)</f>
        <v>5.7841391315208943</v>
      </c>
      <c r="O21" s="72">
        <f>IF(RES_hh_tesh_in!O21=0,0,RES_hh_tesh_in!O21/RES_summary!O$21)</f>
        <v>5.7124753037468166</v>
      </c>
      <c r="P21" s="72">
        <f>IF(RES_hh_tesh_in!P21=0,0,RES_hh_tesh_in!P21/RES_summary!P$21)</f>
        <v>5.1958113051487942</v>
      </c>
      <c r="Q21" s="72">
        <f>IF(RES_hh_tesh_in!Q21=0,0,RES_hh_tesh_in!Q21/RES_summary!Q$21)</f>
        <v>5.5419452291417368</v>
      </c>
      <c r="R21" s="72">
        <f>IF(RES_hh_tesh_in!R21=0,0,RES_hh_tesh_in!R21/RES_summary!R$21)</f>
        <v>5.4493574871182462</v>
      </c>
      <c r="S21" s="72">
        <f>IF(RES_hh_tesh_in!S21=0,0,RES_hh_tesh_in!S21/RES_summary!S$21)</f>
        <v>5.5902126529478959</v>
      </c>
      <c r="T21" s="72">
        <f>IF(RES_hh_tesh_in!T21=0,0,RES_hh_tesh_in!T21/RES_summary!T$21)</f>
        <v>5.7107562751218479</v>
      </c>
      <c r="U21" s="72">
        <f>IF(RES_hh_tesh_in!U21=0,0,RES_hh_tesh_in!U21/RES_summary!U$21)</f>
        <v>5.7806407644548337</v>
      </c>
      <c r="V21" s="72">
        <f>IF(RES_hh_tesh_in!V21=0,0,RES_hh_tesh_in!V21/RES_summary!V$21)</f>
        <v>6.0370754391816677</v>
      </c>
      <c r="W21" s="72">
        <f>IF(RES_hh_tesh_in!W21=0,0,RES_hh_tesh_in!W21/RES_summary!W$21)</f>
        <v>5.8660227267651326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7.746854977255631</v>
      </c>
      <c r="D22" s="72">
        <f>IF(RES_hh_tesh_in!D22=0,0,RES_hh_tesh_in!D22/RES_summary!D$21)</f>
        <v>7.7860021472741563</v>
      </c>
      <c r="E22" s="72">
        <f>IF(RES_hh_tesh_in!E22=0,0,RES_hh_tesh_in!E22/RES_summary!E$21)</f>
        <v>7.2776987708882324</v>
      </c>
      <c r="F22" s="72">
        <f>IF(RES_hh_tesh_in!F22=0,0,RES_hh_tesh_in!F22/RES_summary!F$21)</f>
        <v>7.3095340756852911</v>
      </c>
      <c r="G22" s="72">
        <f>IF(RES_hh_tesh_in!G22=0,0,RES_hh_tesh_in!G22/RES_summary!G$21)</f>
        <v>7.3396928438164331</v>
      </c>
      <c r="H22" s="72">
        <f>IF(RES_hh_tesh_in!H22=0,0,RES_hh_tesh_in!H22/RES_summary!H$21)</f>
        <v>7.4688980765406559</v>
      </c>
      <c r="I22" s="72">
        <f>IF(RES_hh_tesh_in!I22=0,0,RES_hh_tesh_in!I22/RES_summary!I$21)</f>
        <v>7.5384967354697219</v>
      </c>
      <c r="J22" s="72">
        <f>IF(RES_hh_tesh_in!J22=0,0,RES_hh_tesh_in!J22/RES_summary!J$21)</f>
        <v>7.5848684869542149</v>
      </c>
      <c r="K22" s="72">
        <f>IF(RES_hh_tesh_in!K22=0,0,RES_hh_tesh_in!K22/RES_summary!K$21)</f>
        <v>7.3080604696589235</v>
      </c>
      <c r="L22" s="72">
        <f>IF(RES_hh_tesh_in!L22=0,0,RES_hh_tesh_in!L22/RES_summary!L$21)</f>
        <v>6.4381744745552263</v>
      </c>
      <c r="M22" s="72">
        <f>IF(RES_hh_tesh_in!M22=0,0,RES_hh_tesh_in!M22/RES_summary!M$21)</f>
        <v>6.2488767471477962</v>
      </c>
      <c r="N22" s="72">
        <f>IF(RES_hh_tesh_in!N22=0,0,RES_hh_tesh_in!N22/RES_summary!N$21)</f>
        <v>6.2461595988820422</v>
      </c>
      <c r="O22" s="72">
        <f>IF(RES_hh_tesh_in!O22=0,0,RES_hh_tesh_in!O22/RES_summary!O$21)</f>
        <v>6.1236914715095514</v>
      </c>
      <c r="P22" s="72">
        <f>IF(RES_hh_tesh_in!P22=0,0,RES_hh_tesh_in!P22/RES_summary!P$21)</f>
        <v>5.4540982158384086</v>
      </c>
      <c r="Q22" s="72">
        <f>IF(RES_hh_tesh_in!Q22=0,0,RES_hh_tesh_in!Q22/RES_summary!Q$21)</f>
        <v>5.3914632768498745</v>
      </c>
      <c r="R22" s="72">
        <f>IF(RES_hh_tesh_in!R22=0,0,RES_hh_tesh_in!R22/RES_summary!R$21)</f>
        <v>5.7093812668825903</v>
      </c>
      <c r="S22" s="72">
        <f>IF(RES_hh_tesh_in!S22=0,0,RES_hh_tesh_in!S22/RES_summary!S$21)</f>
        <v>5.464871133804138</v>
      </c>
      <c r="T22" s="72">
        <f>IF(RES_hh_tesh_in!T22=0,0,RES_hh_tesh_in!T22/RES_summary!T$21)</f>
        <v>5.6476757317463093</v>
      </c>
      <c r="U22" s="72">
        <f>IF(RES_hh_tesh_in!U22=0,0,RES_hh_tesh_in!U22/RES_summary!U$21)</f>
        <v>5.6234722323121931</v>
      </c>
      <c r="V22" s="72">
        <f>IF(RES_hh_tesh_in!V22=0,0,RES_hh_tesh_in!V22/RES_summary!V$21)</f>
        <v>5.8005704557421991</v>
      </c>
      <c r="W22" s="72">
        <f>IF(RES_hh_tesh_in!W22=0,0,RES_hh_tesh_in!W22/RES_summary!W$21)</f>
        <v>5.8394461800686646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3.2491421079790426</v>
      </c>
      <c r="D25" s="74">
        <f>IF(RES_hh_tesh_in!D25=0,0,RES_hh_tesh_in!D25/RES_summary!D$21)</f>
        <v>3.6602447742339184</v>
      </c>
      <c r="E25" s="74">
        <f>IF(RES_hh_tesh_in!E25=0,0,RES_hh_tesh_in!E25/RES_summary!E$21)</f>
        <v>3.3965195304441465</v>
      </c>
      <c r="F25" s="74">
        <f>IF(RES_hh_tesh_in!F25=0,0,RES_hh_tesh_in!F25/RES_summary!F$21)</f>
        <v>3.0830778499538867</v>
      </c>
      <c r="G25" s="74">
        <f>IF(RES_hh_tesh_in!G25=0,0,RES_hh_tesh_in!G25/RES_summary!G$21)</f>
        <v>2.9355696259278803</v>
      </c>
      <c r="H25" s="74">
        <f>IF(RES_hh_tesh_in!H25=0,0,RES_hh_tesh_in!H25/RES_summary!H$21)</f>
        <v>3.8775504400837231</v>
      </c>
      <c r="I25" s="74">
        <f>IF(RES_hh_tesh_in!I25=0,0,RES_hh_tesh_in!I25/RES_summary!I$21)</f>
        <v>3.7597784730770423</v>
      </c>
      <c r="J25" s="74">
        <f>IF(RES_hh_tesh_in!J25=0,0,RES_hh_tesh_in!J25/RES_summary!J$21)</f>
        <v>2.3058276407331038</v>
      </c>
      <c r="K25" s="74">
        <f>IF(RES_hh_tesh_in!K25=0,0,RES_hh_tesh_in!K25/RES_summary!K$21)</f>
        <v>2.6702313886762954</v>
      </c>
      <c r="L25" s="74">
        <f>IF(RES_hh_tesh_in!L25=0,0,RES_hh_tesh_in!L25/RES_summary!L$21)</f>
        <v>0.96378467227228592</v>
      </c>
      <c r="M25" s="74">
        <f>IF(RES_hh_tesh_in!M25=0,0,RES_hh_tesh_in!M25/RES_summary!M$21)</f>
        <v>1.2401438331411561</v>
      </c>
      <c r="N25" s="74">
        <f>IF(RES_hh_tesh_in!N25=0,0,RES_hh_tesh_in!N25/RES_summary!N$21)</f>
        <v>1.0328164520031056</v>
      </c>
      <c r="O25" s="74">
        <f>IF(RES_hh_tesh_in!O25=0,0,RES_hh_tesh_in!O25/RES_summary!O$21)</f>
        <v>1.4797577462881475</v>
      </c>
      <c r="P25" s="74">
        <f>IF(RES_hh_tesh_in!P25=0,0,RES_hh_tesh_in!P25/RES_summary!P$21)</f>
        <v>0.88904211145368184</v>
      </c>
      <c r="Q25" s="74">
        <f>IF(RES_hh_tesh_in!Q25=0,0,RES_hh_tesh_in!Q25/RES_summary!Q$21)</f>
        <v>0.98505608813987211</v>
      </c>
      <c r="R25" s="74">
        <f>IF(RES_hh_tesh_in!R25=0,0,RES_hh_tesh_in!R25/RES_summary!R$21)</f>
        <v>1.0870959453757596</v>
      </c>
      <c r="S25" s="74">
        <f>IF(RES_hh_tesh_in!S25=0,0,RES_hh_tesh_in!S25/RES_summary!S$21)</f>
        <v>0.84473795994620604</v>
      </c>
      <c r="T25" s="74">
        <f>IF(RES_hh_tesh_in!T25=0,0,RES_hh_tesh_in!T25/RES_summary!T$21)</f>
        <v>1.3998461297029394</v>
      </c>
      <c r="U25" s="74">
        <f>IF(RES_hh_tesh_in!U25=0,0,RES_hh_tesh_in!U25/RES_summary!U$21)</f>
        <v>0.91395446498902222</v>
      </c>
      <c r="V25" s="74">
        <f>IF(RES_hh_tesh_in!V25=0,0,RES_hh_tesh_in!V25/RES_summary!V$21)</f>
        <v>1.270763670527046</v>
      </c>
      <c r="W25" s="74">
        <f>IF(RES_hh_tesh_in!W25=0,0,RES_hh_tesh_in!W25/RES_summary!W$21)</f>
        <v>1.0814632857051303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6.2891865757707519</v>
      </c>
      <c r="D26" s="77">
        <f>IF(RES_hh_tesh_in!D26=0,0,RES_hh_tesh_in!D26/RES_summary!D$21)</f>
        <v>6.2635269265804911</v>
      </c>
      <c r="E26" s="77">
        <f>IF(RES_hh_tesh_in!E26=0,0,RES_hh_tesh_in!E26/RES_summary!E$21)</f>
        <v>6.2987665581603363</v>
      </c>
      <c r="F26" s="77">
        <f>IF(RES_hh_tesh_in!F26=0,0,RES_hh_tesh_in!F26/RES_summary!F$21)</f>
        <v>6.0805318826381738</v>
      </c>
      <c r="G26" s="77">
        <f>IF(RES_hh_tesh_in!G26=0,0,RES_hh_tesh_in!G26/RES_summary!G$21)</f>
        <v>6.0443113376720614</v>
      </c>
      <c r="H26" s="77">
        <f>IF(RES_hh_tesh_in!H26=0,0,RES_hh_tesh_in!H26/RES_summary!H$21)</f>
        <v>6.007106611580209</v>
      </c>
      <c r="I26" s="77">
        <f>IF(RES_hh_tesh_in!I26=0,0,RES_hh_tesh_in!I26/RES_summary!I$21)</f>
        <v>6.0778748826150455</v>
      </c>
      <c r="J26" s="77">
        <f>IF(RES_hh_tesh_in!J26=0,0,RES_hh_tesh_in!J26/RES_summary!J$21)</f>
        <v>6.0700739891809992</v>
      </c>
      <c r="K26" s="77">
        <f>IF(RES_hh_tesh_in!K26=0,0,RES_hh_tesh_in!K26/RES_summary!K$21)</f>
        <v>5.980289953387814</v>
      </c>
      <c r="L26" s="77">
        <f>IF(RES_hh_tesh_in!L26=0,0,RES_hh_tesh_in!L26/RES_summary!L$21)</f>
        <v>6.3499299352556378</v>
      </c>
      <c r="M26" s="77">
        <f>IF(RES_hh_tesh_in!M26=0,0,RES_hh_tesh_in!M26/RES_summary!M$21)</f>
        <v>5.9513020604947862</v>
      </c>
      <c r="N26" s="77">
        <f>IF(RES_hh_tesh_in!N26=0,0,RES_hh_tesh_in!N26/RES_summary!N$21)</f>
        <v>5.5539114391604132</v>
      </c>
      <c r="O26" s="77">
        <f>IF(RES_hh_tesh_in!O26=0,0,RES_hh_tesh_in!O26/RES_summary!O$21)</f>
        <v>5.4905563489483855</v>
      </c>
      <c r="P26" s="77">
        <f>IF(RES_hh_tesh_in!P26=0,0,RES_hh_tesh_in!P26/RES_summary!P$21)</f>
        <v>5.1039124380819363</v>
      </c>
      <c r="Q26" s="77">
        <f>IF(RES_hh_tesh_in!Q26=0,0,RES_hh_tesh_in!Q26/RES_summary!Q$21)</f>
        <v>4.9066394668928321</v>
      </c>
      <c r="R26" s="77">
        <f>IF(RES_hh_tesh_in!R26=0,0,RES_hh_tesh_in!R26/RES_summary!R$21)</f>
        <v>4.9346932942995849</v>
      </c>
      <c r="S26" s="77">
        <f>IF(RES_hh_tesh_in!S26=0,0,RES_hh_tesh_in!S26/RES_summary!S$21)</f>
        <v>5.0270679108199667</v>
      </c>
      <c r="T26" s="77">
        <f>IF(RES_hh_tesh_in!T26=0,0,RES_hh_tesh_in!T26/RES_summary!T$21)</f>
        <v>5.2286097469351578</v>
      </c>
      <c r="U26" s="77">
        <f>IF(RES_hh_tesh_in!U26=0,0,RES_hh_tesh_in!U26/RES_summary!U$21)</f>
        <v>5.174704729067038</v>
      </c>
      <c r="V26" s="77">
        <f>IF(RES_hh_tesh_in!V26=0,0,RES_hh_tesh_in!V26/RES_summary!V$21)</f>
        <v>5.2410360138824696</v>
      </c>
      <c r="W26" s="77">
        <f>IF(RES_hh_tesh_in!W26=0,0,RES_hh_tesh_in!W26/RES_summary!W$21)</f>
        <v>5.364748557950425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13.514102111859277</v>
      </c>
      <c r="D27" s="69">
        <f>IF(RES_hh_tesh_in!D27=0,0,RES_hh_tesh_in!D27/RES_summary!D$21)</f>
        <v>14.112534048871513</v>
      </c>
      <c r="E27" s="69">
        <f>IF(RES_hh_tesh_in!E27=0,0,RES_hh_tesh_in!E27/RES_summary!E$21)</f>
        <v>14.233405630020203</v>
      </c>
      <c r="F27" s="69">
        <f>IF(RES_hh_tesh_in!F27=0,0,RES_hh_tesh_in!F27/RES_summary!F$21)</f>
        <v>14.048954434549994</v>
      </c>
      <c r="G27" s="69">
        <f>IF(RES_hh_tesh_in!G27=0,0,RES_hh_tesh_in!G27/RES_summary!G$21)</f>
        <v>14.071894641654808</v>
      </c>
      <c r="H27" s="69">
        <f>IF(RES_hh_tesh_in!H27=0,0,RES_hh_tesh_in!H27/RES_summary!H$21)</f>
        <v>13.282896153735733</v>
      </c>
      <c r="I27" s="69">
        <f>IF(RES_hh_tesh_in!I27=0,0,RES_hh_tesh_in!I27/RES_summary!I$21)</f>
        <v>13.338942770058754</v>
      </c>
      <c r="J27" s="69">
        <f>IF(RES_hh_tesh_in!J27=0,0,RES_hh_tesh_in!J27/RES_summary!J$21)</f>
        <v>12.187256013996832</v>
      </c>
      <c r="K27" s="69">
        <f>IF(RES_hh_tesh_in!K27=0,0,RES_hh_tesh_in!K27/RES_summary!K$21)</f>
        <v>11.628302576553317</v>
      </c>
      <c r="L27" s="69">
        <f>IF(RES_hh_tesh_in!L27=0,0,RES_hh_tesh_in!L27/RES_summary!L$21)</f>
        <v>12.73586737901522</v>
      </c>
      <c r="M27" s="69">
        <f>IF(RES_hh_tesh_in!M27=0,0,RES_hh_tesh_in!M27/RES_summary!M$21)</f>
        <v>10.348019765908843</v>
      </c>
      <c r="N27" s="69">
        <f>IF(RES_hh_tesh_in!N27=0,0,RES_hh_tesh_in!N27/RES_summary!N$21)</f>
        <v>8.7180943614353943</v>
      </c>
      <c r="O27" s="69">
        <f>IF(RES_hh_tesh_in!O27=0,0,RES_hh_tesh_in!O27/RES_summary!O$21)</f>
        <v>7.6985004099509666</v>
      </c>
      <c r="P27" s="69">
        <f>IF(RES_hh_tesh_in!P27=0,0,RES_hh_tesh_in!P27/RES_summary!P$21)</f>
        <v>6.6623025370957558</v>
      </c>
      <c r="Q27" s="69">
        <f>IF(RES_hh_tesh_in!Q27=0,0,RES_hh_tesh_in!Q27/RES_summary!Q$21)</f>
        <v>6.5715260961196957</v>
      </c>
      <c r="R27" s="69">
        <f>IF(RES_hh_tesh_in!R27=0,0,RES_hh_tesh_in!R27/RES_summary!R$21)</f>
        <v>8.0458073254482017</v>
      </c>
      <c r="S27" s="69">
        <f>IF(RES_hh_tesh_in!S27=0,0,RES_hh_tesh_in!S27/RES_summary!S$21)</f>
        <v>7.6205601134687031</v>
      </c>
      <c r="T27" s="69">
        <f>IF(RES_hh_tesh_in!T27=0,0,RES_hh_tesh_in!T27/RES_summary!T$21)</f>
        <v>8.6445600818804795</v>
      </c>
      <c r="U27" s="69">
        <f>IF(RES_hh_tesh_in!U27=0,0,RES_hh_tesh_in!U27/RES_summary!U$21)</f>
        <v>8.8094450422865638</v>
      </c>
      <c r="V27" s="69">
        <f>IF(RES_hh_tesh_in!V27=0,0,RES_hh_tesh_in!V27/RES_summary!V$21)</f>
        <v>9.680069435935593</v>
      </c>
      <c r="W27" s="69">
        <f>IF(RES_hh_tesh_in!W27=0,0,RES_hh_tesh_in!W27/RES_summary!W$21)</f>
        <v>10.108860184343126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13.051699056817686</v>
      </c>
      <c r="D29" s="72">
        <f>IF(RES_hh_tesh_in!D29=0,0,RES_hh_tesh_in!D29/RES_summary!D$21)</f>
        <v>13.021591065520205</v>
      </c>
      <c r="E29" s="72">
        <f>IF(RES_hh_tesh_in!E29=0,0,RES_hh_tesh_in!E29/RES_summary!E$21)</f>
        <v>15.150848854777539</v>
      </c>
      <c r="F29" s="72">
        <f>IF(RES_hh_tesh_in!F29=0,0,RES_hh_tesh_in!F29/RES_summary!F$21)</f>
        <v>14.890340777272311</v>
      </c>
      <c r="G29" s="72">
        <f>IF(RES_hh_tesh_in!G29=0,0,RES_hh_tesh_in!G29/RES_summary!G$21)</f>
        <v>13.657711633068597</v>
      </c>
      <c r="H29" s="72">
        <f>IF(RES_hh_tesh_in!H29=0,0,RES_hh_tesh_in!H29/RES_summary!H$21)</f>
        <v>13.30830508308301</v>
      </c>
      <c r="I29" s="72">
        <f>IF(RES_hh_tesh_in!I29=0,0,RES_hh_tesh_in!I29/RES_summary!I$21)</f>
        <v>13.243599599715893</v>
      </c>
      <c r="J29" s="72">
        <f>IF(RES_hh_tesh_in!J29=0,0,RES_hh_tesh_in!J29/RES_summary!J$21)</f>
        <v>11.841797553325135</v>
      </c>
      <c r="K29" s="72">
        <f>IF(RES_hh_tesh_in!K29=0,0,RES_hh_tesh_in!K29/RES_summary!K$21)</f>
        <v>11.668783859460428</v>
      </c>
      <c r="L29" s="72">
        <f>IF(RES_hh_tesh_in!L29=0,0,RES_hh_tesh_in!L29/RES_summary!L$21)</f>
        <v>11.748040263361055</v>
      </c>
      <c r="M29" s="72">
        <f>IF(RES_hh_tesh_in!M29=0,0,RES_hh_tesh_in!M29/RES_summary!M$21)</f>
        <v>10.410221845090899</v>
      </c>
      <c r="N29" s="72">
        <f>IF(RES_hh_tesh_in!N29=0,0,RES_hh_tesh_in!N29/RES_summary!N$21)</f>
        <v>8.7842954100690971</v>
      </c>
      <c r="O29" s="72">
        <f>IF(RES_hh_tesh_in!O29=0,0,RES_hh_tesh_in!O29/RES_summary!O$21)</f>
        <v>8.0808567944829583</v>
      </c>
      <c r="P29" s="72">
        <f>IF(RES_hh_tesh_in!P29=0,0,RES_hh_tesh_in!P29/RES_summary!P$21)</f>
        <v>7.2393128091466838</v>
      </c>
      <c r="Q29" s="72">
        <f>IF(RES_hh_tesh_in!Q29=0,0,RES_hh_tesh_in!Q29/RES_summary!Q$21)</f>
        <v>6.981325723419479</v>
      </c>
      <c r="R29" s="72">
        <f>IF(RES_hh_tesh_in!R29=0,0,RES_hh_tesh_in!R29/RES_summary!R$21)</f>
        <v>7.4713747331784823</v>
      </c>
      <c r="S29" s="72">
        <f>IF(RES_hh_tesh_in!S29=0,0,RES_hh_tesh_in!S29/RES_summary!S$21)</f>
        <v>8.0332540472533669</v>
      </c>
      <c r="T29" s="72">
        <f>IF(RES_hh_tesh_in!T29=0,0,RES_hh_tesh_in!T29/RES_summary!T$21)</f>
        <v>8.2972770588160287</v>
      </c>
      <c r="U29" s="72">
        <f>IF(RES_hh_tesh_in!U29=0,0,RES_hh_tesh_in!U29/RES_summary!U$21)</f>
        <v>8.665608721223494</v>
      </c>
      <c r="V29" s="72">
        <f>IF(RES_hh_tesh_in!V29=0,0,RES_hh_tesh_in!V29/RES_summary!V$21)</f>
        <v>10.106409401899365</v>
      </c>
      <c r="W29" s="72">
        <f>IF(RES_hh_tesh_in!W29=0,0,RES_hh_tesh_in!W29/RES_summary!W$21)</f>
        <v>9.3999271191921938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13.721502968493645</v>
      </c>
      <c r="D30" s="72">
        <f>IF(RES_hh_tesh_in!D30=0,0,RES_hh_tesh_in!D30/RES_summary!D$21)</f>
        <v>14.876194913379669</v>
      </c>
      <c r="E30" s="72">
        <f>IF(RES_hh_tesh_in!E30=0,0,RES_hh_tesh_in!E30/RES_summary!E$21)</f>
        <v>13.868332674330441</v>
      </c>
      <c r="F30" s="72">
        <f>IF(RES_hh_tesh_in!F30=0,0,RES_hh_tesh_in!F30/RES_summary!F$21)</f>
        <v>13.989134706364592</v>
      </c>
      <c r="G30" s="72">
        <f>IF(RES_hh_tesh_in!G30=0,0,RES_hh_tesh_in!G30/RES_summary!G$21)</f>
        <v>14.187491376134767</v>
      </c>
      <c r="H30" s="72">
        <f>IF(RES_hh_tesh_in!H30=0,0,RES_hh_tesh_in!H30/RES_summary!H$21)</f>
        <v>13.184260064664743</v>
      </c>
      <c r="I30" s="72">
        <f>IF(RES_hh_tesh_in!I30=0,0,RES_hh_tesh_in!I30/RES_summary!I$21)</f>
        <v>13.075745284356383</v>
      </c>
      <c r="J30" s="72">
        <f>IF(RES_hh_tesh_in!J30=0,0,RES_hh_tesh_in!J30/RES_summary!J$21)</f>
        <v>11.972944341015138</v>
      </c>
      <c r="K30" s="72">
        <f>IF(RES_hh_tesh_in!K30=0,0,RES_hh_tesh_in!K30/RES_summary!K$21)</f>
        <v>11.529800720003159</v>
      </c>
      <c r="L30" s="72">
        <f>IF(RES_hh_tesh_in!L30=0,0,RES_hh_tesh_in!L30/RES_summary!L$21)</f>
        <v>13.6582799925497</v>
      </c>
      <c r="M30" s="72">
        <f>IF(RES_hh_tesh_in!M30=0,0,RES_hh_tesh_in!M30/RES_summary!M$21)</f>
        <v>10.468226904780478</v>
      </c>
      <c r="N30" s="72">
        <f>IF(RES_hh_tesh_in!N30=0,0,RES_hh_tesh_in!N30/RES_summary!N$21)</f>
        <v>8.800489678945647</v>
      </c>
      <c r="O30" s="72">
        <f>IF(RES_hh_tesh_in!O30=0,0,RES_hh_tesh_in!O30/RES_summary!O$21)</f>
        <v>7.2125759196091446</v>
      </c>
      <c r="P30" s="72">
        <f>IF(RES_hh_tesh_in!P30=0,0,RES_hh_tesh_in!P30/RES_summary!P$21)</f>
        <v>7.0644706769654704</v>
      </c>
      <c r="Q30" s="72">
        <f>IF(RES_hh_tesh_in!Q30=0,0,RES_hh_tesh_in!Q30/RES_summary!Q$21)</f>
        <v>7.1714925547574602</v>
      </c>
      <c r="R30" s="72">
        <f>IF(RES_hh_tesh_in!R30=0,0,RES_hh_tesh_in!R30/RES_summary!R$21)</f>
        <v>7.5392010915013161</v>
      </c>
      <c r="S30" s="72">
        <f>IF(RES_hh_tesh_in!S30=0,0,RES_hh_tesh_in!S30/RES_summary!S$21)</f>
        <v>7.5370972867357144</v>
      </c>
      <c r="T30" s="72">
        <f>IF(RES_hh_tesh_in!T30=0,0,RES_hh_tesh_in!T30/RES_summary!T$21)</f>
        <v>8.7076722148986132</v>
      </c>
      <c r="U30" s="72">
        <f>IF(RES_hh_tesh_in!U30=0,0,RES_hh_tesh_in!U30/RES_summary!U$21)</f>
        <v>9.0321572178546798</v>
      </c>
      <c r="V30" s="72">
        <f>IF(RES_hh_tesh_in!V30=0,0,RES_hh_tesh_in!V30/RES_summary!V$21)</f>
        <v>9.6874424302253406</v>
      </c>
      <c r="W30" s="72">
        <f>IF(RES_hh_tesh_in!W30=0,0,RES_hh_tesh_in!W30/RES_summary!W$21)</f>
        <v>9.9337854519430238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14.530898069839484</v>
      </c>
      <c r="D31" s="72">
        <f>IF(RES_hh_tesh_in!D31=0,0,RES_hh_tesh_in!D31/RES_summary!D$21)</f>
        <v>14.820551228809549</v>
      </c>
      <c r="E31" s="72">
        <f>IF(RES_hh_tesh_in!E31=0,0,RES_hh_tesh_in!E31/RES_summary!E$21)</f>
        <v>14.261287499979439</v>
      </c>
      <c r="F31" s="72">
        <f>IF(RES_hh_tesh_in!F31=0,0,RES_hh_tesh_in!F31/RES_summary!F$21)</f>
        <v>13.402899723352446</v>
      </c>
      <c r="G31" s="72">
        <f>IF(RES_hh_tesh_in!G31=0,0,RES_hh_tesh_in!G31/RES_summary!G$21)</f>
        <v>13.579776825262275</v>
      </c>
      <c r="H31" s="72">
        <f>IF(RES_hh_tesh_in!H31=0,0,RES_hh_tesh_in!H31/RES_summary!H$21)</f>
        <v>13.049280908747356</v>
      </c>
      <c r="I31" s="72">
        <f>IF(RES_hh_tesh_in!I31=0,0,RES_hh_tesh_in!I31/RES_summary!I$21)</f>
        <v>12.211217831240578</v>
      </c>
      <c r="J31" s="72">
        <f>IF(RES_hh_tesh_in!J31=0,0,RES_hh_tesh_in!J31/RES_summary!J$21)</f>
        <v>14.343167119136435</v>
      </c>
      <c r="K31" s="72">
        <f>IF(RES_hh_tesh_in!K31=0,0,RES_hh_tesh_in!K31/RES_summary!K$21)</f>
        <v>14.551235156838839</v>
      </c>
      <c r="L31" s="72">
        <f>IF(RES_hh_tesh_in!L31=0,0,RES_hh_tesh_in!L31/RES_summary!L$21)</f>
        <v>9.9614043587175676</v>
      </c>
      <c r="M31" s="72">
        <f>IF(RES_hh_tesh_in!M31=0,0,RES_hh_tesh_in!M31/RES_summary!M$21)</f>
        <v>9.464708891742049</v>
      </c>
      <c r="N31" s="72">
        <f>IF(RES_hh_tesh_in!N31=0,0,RES_hh_tesh_in!N31/RES_summary!N$21)</f>
        <v>8.7871840427028935</v>
      </c>
      <c r="O31" s="72">
        <f>IF(RES_hh_tesh_in!O31=0,0,RES_hh_tesh_in!O31/RES_summary!O$21)</f>
        <v>8.1871858144198892</v>
      </c>
      <c r="P31" s="72">
        <f>IF(RES_hh_tesh_in!P31=0,0,RES_hh_tesh_in!P31/RES_summary!P$21)</f>
        <v>7.8336889413272113</v>
      </c>
      <c r="Q31" s="72">
        <f>IF(RES_hh_tesh_in!Q31=0,0,RES_hh_tesh_in!Q31/RES_summary!Q$21)</f>
        <v>7.7146573786592958</v>
      </c>
      <c r="R31" s="72">
        <f>IF(RES_hh_tesh_in!R31=0,0,RES_hh_tesh_in!R31/RES_summary!R$21)</f>
        <v>7.9033464576884134</v>
      </c>
      <c r="S31" s="72">
        <f>IF(RES_hh_tesh_in!S31=0,0,RES_hh_tesh_in!S31/RES_summary!S$21)</f>
        <v>8.0397392682437783</v>
      </c>
      <c r="T31" s="72">
        <f>IF(RES_hh_tesh_in!T31=0,0,RES_hh_tesh_in!T31/RES_summary!T$21)</f>
        <v>8.462079218553054</v>
      </c>
      <c r="U31" s="72">
        <f>IF(RES_hh_tesh_in!U31=0,0,RES_hh_tesh_in!U31/RES_summary!U$21)</f>
        <v>8.8305155252070904</v>
      </c>
      <c r="V31" s="72">
        <f>IF(RES_hh_tesh_in!V31=0,0,RES_hh_tesh_in!V31/RES_summary!V$21)</f>
        <v>9.5604668390719318</v>
      </c>
      <c r="W31" s="72">
        <f>IF(RES_hh_tesh_in!W31=0,0,RES_hh_tesh_in!W31/RES_summary!W$21)</f>
        <v>9.9009396161378476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13.815995230024454</v>
      </c>
      <c r="D32" s="77">
        <f>IF(RES_hh_tesh_in!D32=0,0,RES_hh_tesh_in!D32/RES_summary!D$21)</f>
        <v>14.887751504125223</v>
      </c>
      <c r="E32" s="77">
        <f>IF(RES_hh_tesh_in!E32=0,0,RES_hh_tesh_in!E32/RES_summary!E$21)</f>
        <v>13.293167233088083</v>
      </c>
      <c r="F32" s="77">
        <f>IF(RES_hh_tesh_in!F32=0,0,RES_hh_tesh_in!F32/RES_summary!F$21)</f>
        <v>13.47526430214819</v>
      </c>
      <c r="G32" s="77">
        <f>IF(RES_hh_tesh_in!G32=0,0,RES_hh_tesh_in!G32/RES_summary!G$21)</f>
        <v>14.299499325401273</v>
      </c>
      <c r="H32" s="77">
        <f>IF(RES_hh_tesh_in!H32=0,0,RES_hh_tesh_in!H32/RES_summary!H$21)</f>
        <v>13.337839115221735</v>
      </c>
      <c r="I32" s="77">
        <f>IF(RES_hh_tesh_in!I32=0,0,RES_hh_tesh_in!I32/RES_summary!I$21)</f>
        <v>13.963505061033468</v>
      </c>
      <c r="J32" s="77">
        <f>IF(RES_hh_tesh_in!J32=0,0,RES_hh_tesh_in!J32/RES_summary!J$21)</f>
        <v>11.498040704476217</v>
      </c>
      <c r="K32" s="77">
        <f>IF(RES_hh_tesh_in!K32=0,0,RES_hh_tesh_in!K32/RES_summary!K$21)</f>
        <v>11.133177665612594</v>
      </c>
      <c r="L32" s="77">
        <f>IF(RES_hh_tesh_in!L32=0,0,RES_hh_tesh_in!L32/RES_summary!L$21)</f>
        <v>13.873417957098724</v>
      </c>
      <c r="M32" s="77">
        <f>IF(RES_hh_tesh_in!M32=0,0,RES_hh_tesh_in!M32/RES_summary!M$21)</f>
        <v>10.852812013763455</v>
      </c>
      <c r="N32" s="77">
        <f>IF(RES_hh_tesh_in!N32=0,0,RES_hh_tesh_in!N32/RES_summary!N$21)</f>
        <v>8.4279053178028907</v>
      </c>
      <c r="O32" s="77">
        <f>IF(RES_hh_tesh_in!O32=0,0,RES_hh_tesh_in!O32/RES_summary!O$21)</f>
        <v>6.6168604202686501</v>
      </c>
      <c r="P32" s="77">
        <f>IF(RES_hh_tesh_in!P32=0,0,RES_hh_tesh_in!P32/RES_summary!P$21)</f>
        <v>5.8705705285276748</v>
      </c>
      <c r="Q32" s="77">
        <f>IF(RES_hh_tesh_in!Q32=0,0,RES_hh_tesh_in!Q32/RES_summary!Q$21)</f>
        <v>5.8451729653974143</v>
      </c>
      <c r="R32" s="77">
        <f>IF(RES_hh_tesh_in!R32=0,0,RES_hh_tesh_in!R32/RES_summary!R$21)</f>
        <v>8.3003665249176724</v>
      </c>
      <c r="S32" s="77">
        <f>IF(RES_hh_tesh_in!S32=0,0,RES_hh_tesh_in!S32/RES_summary!S$21)</f>
        <v>7.2777407192419341</v>
      </c>
      <c r="T32" s="77">
        <f>IF(RES_hh_tesh_in!T32=0,0,RES_hh_tesh_in!T32/RES_summary!T$21)</f>
        <v>8.8148966497194507</v>
      </c>
      <c r="U32" s="77">
        <f>IF(RES_hh_tesh_in!U32=0,0,RES_hh_tesh_in!U32/RES_summary!U$21)</f>
        <v>8.8079482304956578</v>
      </c>
      <c r="V32" s="77">
        <f>IF(RES_hh_tesh_in!V32=0,0,RES_hh_tesh_in!V32/RES_summary!V$21)</f>
        <v>9.5197332608340925</v>
      </c>
      <c r="W32" s="77">
        <f>IF(RES_hh_tesh_in!W32=0,0,RES_hh_tesh_in!W32/RES_summary!W$21)</f>
        <v>10.390284998023878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6.3894090164473143</v>
      </c>
      <c r="D3" s="65">
        <f>IF(RES_hh_emih_in!D3=0,0,RES_hh_emih_in!D3/RES_summary!D$21)</f>
        <v>6.6902496931136159</v>
      </c>
      <c r="E3" s="65">
        <f>IF(RES_hh_emih_in!E3=0,0,RES_hh_emih_in!E3/RES_summary!E$21)</f>
        <v>7.4626318775230667</v>
      </c>
      <c r="F3" s="65">
        <f>IF(RES_hh_emih_in!F3=0,0,RES_hh_emih_in!F3/RES_summary!F$21)</f>
        <v>6.6010565755795358</v>
      </c>
      <c r="G3" s="65">
        <f>IF(RES_hh_emih_in!G3=0,0,RES_hh_emih_in!G3/RES_summary!G$21)</f>
        <v>5.3982132212173157</v>
      </c>
      <c r="H3" s="65">
        <f>IF(RES_hh_emih_in!H3=0,0,RES_hh_emih_in!H3/RES_summary!H$21)</f>
        <v>5.0781154405514677</v>
      </c>
      <c r="I3" s="65">
        <f>IF(RES_hh_emih_in!I3=0,0,RES_hh_emih_in!I3/RES_summary!I$21)</f>
        <v>5.0585616666493021</v>
      </c>
      <c r="J3" s="65">
        <f>IF(RES_hh_emih_in!J3=0,0,RES_hh_emih_in!J3/RES_summary!J$21)</f>
        <v>5.2625728113305046</v>
      </c>
      <c r="K3" s="65">
        <f>IF(RES_hh_emih_in!K3=0,0,RES_hh_emih_in!K3/RES_summary!K$21)</f>
        <v>6.2329912928471165</v>
      </c>
      <c r="L3" s="65">
        <f>IF(RES_hh_emih_in!L3=0,0,RES_hh_emih_in!L3/RES_summary!L$21)</f>
        <v>7.0824899169047377</v>
      </c>
      <c r="M3" s="65">
        <f>IF(RES_hh_emih_in!M3=0,0,RES_hh_emih_in!M3/RES_summary!M$21)</f>
        <v>4.3524516589006952</v>
      </c>
      <c r="N3" s="65">
        <f>IF(RES_hh_emih_in!N3=0,0,RES_hh_emih_in!N3/RES_summary!N$21)</f>
        <v>3.6098733756641774</v>
      </c>
      <c r="O3" s="65">
        <f>IF(RES_hh_emih_in!O3=0,0,RES_hh_emih_in!O3/RES_summary!O$21)</f>
        <v>3.0860701654405736</v>
      </c>
      <c r="P3" s="65">
        <f>IF(RES_hh_emih_in!P3=0,0,RES_hh_emih_in!P3/RES_summary!P$21)</f>
        <v>2.7311502600798208</v>
      </c>
      <c r="Q3" s="65">
        <f>IF(RES_hh_emih_in!Q3=0,0,RES_hh_emih_in!Q3/RES_summary!Q$21)</f>
        <v>2.4195988543672744</v>
      </c>
      <c r="R3" s="65">
        <f>IF(RES_hh_emih_in!R3=0,0,RES_hh_emih_in!R3/RES_summary!R$21)</f>
        <v>2.293164055937424</v>
      </c>
      <c r="S3" s="65">
        <f>IF(RES_hh_emih_in!S3=0,0,RES_hh_emih_in!S3/RES_summary!S$21)</f>
        <v>2.9232001093670221</v>
      </c>
      <c r="T3" s="65">
        <f>IF(RES_hh_emih_in!T3=0,0,RES_hh_emih_in!T3/RES_summary!T$21)</f>
        <v>3.0712436273260075</v>
      </c>
      <c r="U3" s="65">
        <f>IF(RES_hh_emih_in!U3=0,0,RES_hh_emih_in!U3/RES_summary!U$21)</f>
        <v>3.1500049563097194</v>
      </c>
      <c r="V3" s="65">
        <f>IF(RES_hh_emih_in!V3=0,0,RES_hh_emih_in!V3/RES_summary!V$21)</f>
        <v>3.3032337601462256</v>
      </c>
      <c r="W3" s="65">
        <f>IF(RES_hh_emih_in!W3=0,0,RES_hh_emih_in!W3/RES_summary!W$21)</f>
        <v>2.5288634144874962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0.98658304996534285</v>
      </c>
      <c r="D4" s="69">
        <f>IF(RES_hh_emih_in!D4=0,0,RES_hh_emih_in!D4/RES_summary!D$21)</f>
        <v>1.2003193081208163</v>
      </c>
      <c r="E4" s="69">
        <f>IF(RES_hh_emih_in!E4=0,0,RES_hh_emih_in!E4/RES_summary!E$21)</f>
        <v>1.4545727376026181</v>
      </c>
      <c r="F4" s="69">
        <f>IF(RES_hh_emih_in!F4=0,0,RES_hh_emih_in!F4/RES_summary!F$21)</f>
        <v>1.2565682517031036</v>
      </c>
      <c r="G4" s="69">
        <f>IF(RES_hh_emih_in!G4=0,0,RES_hh_emih_in!G4/RES_summary!G$21)</f>
        <v>0.9434003649417142</v>
      </c>
      <c r="H4" s="69">
        <f>IF(RES_hh_emih_in!H4=0,0,RES_hh_emih_in!H4/RES_summary!H$21)</f>
        <v>0.90434260712513004</v>
      </c>
      <c r="I4" s="69">
        <f>IF(RES_hh_emih_in!I4=0,0,RES_hh_emih_in!I4/RES_summary!I$21)</f>
        <v>1.1963328894100727</v>
      </c>
      <c r="J4" s="69">
        <f>IF(RES_hh_emih_in!J4=0,0,RES_hh_emih_in!J4/RES_summary!J$21)</f>
        <v>1.5549562527686984</v>
      </c>
      <c r="K4" s="69">
        <f>IF(RES_hh_emih_in!K4=0,0,RES_hh_emih_in!K4/RES_summary!K$21)</f>
        <v>1.8781568679317315</v>
      </c>
      <c r="L4" s="69">
        <f>IF(RES_hh_emih_in!L4=0,0,RES_hh_emih_in!L4/RES_summary!L$21)</f>
        <v>2.0179850364782546</v>
      </c>
      <c r="M4" s="69">
        <f>IF(RES_hh_emih_in!M4=0,0,RES_hh_emih_in!M4/RES_summary!M$21)</f>
        <v>0.749259440732986</v>
      </c>
      <c r="N4" s="69">
        <f>IF(RES_hh_emih_in!N4=0,0,RES_hh_emih_in!N4/RES_summary!N$21)</f>
        <v>0.62891249940107696</v>
      </c>
      <c r="O4" s="69">
        <f>IF(RES_hh_emih_in!O4=0,0,RES_hh_emih_in!O4/RES_summary!O$21)</f>
        <v>0.45785327390586594</v>
      </c>
      <c r="P4" s="69">
        <f>IF(RES_hh_emih_in!P4=0,0,RES_hh_emih_in!P4/RES_summary!P$21)</f>
        <v>0.46065283900861542</v>
      </c>
      <c r="Q4" s="69">
        <f>IF(RES_hh_emih_in!Q4=0,0,RES_hh_emih_in!Q4/RES_summary!Q$21)</f>
        <v>0.56682124186692928</v>
      </c>
      <c r="R4" s="69">
        <f>IF(RES_hh_emih_in!R4=0,0,RES_hh_emih_in!R4/RES_summary!R$21)</f>
        <v>0.47172956980603942</v>
      </c>
      <c r="S4" s="69">
        <f>IF(RES_hh_emih_in!S4=0,0,RES_hh_emih_in!S4/RES_summary!S$21)</f>
        <v>0.67041453706601817</v>
      </c>
      <c r="T4" s="69">
        <f>IF(RES_hh_emih_in!T4=0,0,RES_hh_emih_in!T4/RES_summary!T$21)</f>
        <v>0.84719436461759101</v>
      </c>
      <c r="U4" s="69">
        <f>IF(RES_hh_emih_in!U4=0,0,RES_hh_emih_in!U4/RES_summary!U$21)</f>
        <v>0.74480302583364699</v>
      </c>
      <c r="V4" s="69">
        <f>IF(RES_hh_emih_in!V4=0,0,RES_hh_emih_in!V4/RES_summary!V$21)</f>
        <v>0.83194126812718117</v>
      </c>
      <c r="W4" s="69">
        <f>IF(RES_hh_emih_in!W4=0,0,RES_hh_emih_in!W4/RES_summary!W$21)</f>
        <v>0.65102485150460032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5.749264085813361</v>
      </c>
      <c r="D6" s="72">
        <f>IF(RES_hh_emih_in!D6=0,0,RES_hh_emih_in!D6/RES_summary!D$21)</f>
        <v>5.546121129948955</v>
      </c>
      <c r="E6" s="72">
        <f>IF(RES_hh_emih_in!E6=0,0,RES_hh_emih_in!E6/RES_summary!E$21)</f>
        <v>8.763549006016536</v>
      </c>
      <c r="F6" s="72">
        <f>IF(RES_hh_emih_in!F6=0,0,RES_hh_emih_in!F6/RES_summary!F$21)</f>
        <v>8.5600066187506929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8.0241439931591181</v>
      </c>
      <c r="M6" s="72">
        <f>IF(RES_hh_emih_in!M6=0,0,RES_hh_emih_in!M6/RES_summary!M$21)</f>
        <v>6.2655409690333208</v>
      </c>
      <c r="N6" s="72">
        <f>IF(RES_hh_emih_in!N6=0,0,RES_hh_emih_in!N6/RES_summary!N$21)</f>
        <v>6.0184039186680227</v>
      </c>
      <c r="O6" s="72">
        <f>IF(RES_hh_emih_in!O6=0,0,RES_hh_emih_in!O6/RES_summary!O$21)</f>
        <v>6.1894772580616246</v>
      </c>
      <c r="P6" s="72">
        <f>IF(RES_hh_emih_in!P6=0,0,RES_hh_emih_in!P6/RES_summary!P$21)</f>
        <v>5.7834154505659026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5.2018556027811726</v>
      </c>
      <c r="T6" s="72">
        <f>IF(RES_hh_emih_in!T6=0,0,RES_hh_emih_in!T6/RES_summary!T$21)</f>
        <v>4.9211449815123665</v>
      </c>
      <c r="U6" s="72">
        <f>IF(RES_hh_emih_in!U6=0,0,RES_hh_emih_in!U6/RES_summary!U$21)</f>
        <v>4.9531651373804113</v>
      </c>
      <c r="V6" s="72">
        <f>IF(RES_hh_emih_in!V6=0,0,RES_hh_emih_in!V6/RES_summary!V$21)</f>
        <v>5.2654649579516297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8.602341562797724</v>
      </c>
      <c r="D7" s="72">
        <f>IF(RES_hh_emih_in!D7=0,0,RES_hh_emih_in!D7/RES_summary!D$21)</f>
        <v>8.8934330870294982</v>
      </c>
      <c r="E7" s="72">
        <f>IF(RES_hh_emih_in!E7=0,0,RES_hh_emih_in!E7/RES_summary!E$21)</f>
        <v>7.8923722299794248</v>
      </c>
      <c r="F7" s="72">
        <f>IF(RES_hh_emih_in!F7=0,0,RES_hh_emih_in!F7/RES_summary!F$21)</f>
        <v>8.0536672636590918</v>
      </c>
      <c r="G7" s="72">
        <f>IF(RES_hh_emih_in!G7=0,0,RES_hh_emih_in!G7/RES_summary!G$21)</f>
        <v>8.8006137365865946</v>
      </c>
      <c r="H7" s="72">
        <f>IF(RES_hh_emih_in!H7=0,0,RES_hh_emih_in!H7/RES_summary!H$21)</f>
        <v>8.2567333754294445</v>
      </c>
      <c r="I7" s="72">
        <f>IF(RES_hh_emih_in!I7=0,0,RES_hh_emih_in!I7/RES_summary!I$21)</f>
        <v>8.9804816280672597</v>
      </c>
      <c r="J7" s="72">
        <f>IF(RES_hh_emih_in!J7=0,0,RES_hh_emih_in!J7/RES_summary!J$21)</f>
        <v>8.957395793348784</v>
      </c>
      <c r="K7" s="72">
        <f>IF(RES_hh_emih_in!K7=0,0,RES_hh_emih_in!K7/RES_summary!K$21)</f>
        <v>8.8897428269207612</v>
      </c>
      <c r="L7" s="72">
        <f>IF(RES_hh_emih_in!L7=0,0,RES_hh_emih_in!L7/RES_summary!L$21)</f>
        <v>7.5505715559492783</v>
      </c>
      <c r="M7" s="72">
        <f>IF(RES_hh_emih_in!M7=0,0,RES_hh_emih_in!M7/RES_summary!M$21)</f>
        <v>8.4998769414436754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6.6440931407277253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6.4910524595655898</v>
      </c>
      <c r="U7" s="72">
        <f>IF(RES_hh_emih_in!U7=0,0,RES_hh_emih_in!U7/RES_summary!U$21)</f>
        <v>5.5913280216639381</v>
      </c>
      <c r="V7" s="72">
        <f>IF(RES_hh_emih_in!V7=0,0,RES_hh_emih_in!V7/RES_summary!V$21)</f>
        <v>6.0689473105054299</v>
      </c>
      <c r="W7" s="72">
        <f>IF(RES_hh_emih_in!W7=0,0,RES_hh_emih_in!W7/RES_summary!W$21)</f>
        <v>5.7860433589290343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4.8835793976648239</v>
      </c>
      <c r="D8" s="72">
        <f>IF(RES_hh_emih_in!D8=0,0,RES_hh_emih_in!D8/RES_summary!D$21)</f>
        <v>5.2819289106182321</v>
      </c>
      <c r="E8" s="72">
        <f>IF(RES_hh_emih_in!E8=0,0,RES_hh_emih_in!E8/RES_summary!E$21)</f>
        <v>5.4821012631044299</v>
      </c>
      <c r="F8" s="72">
        <f>IF(RES_hh_emih_in!F8=0,0,RES_hh_emih_in!F8/RES_summary!F$21)</f>
        <v>5.8621173186732527</v>
      </c>
      <c r="G8" s="72">
        <f>IF(RES_hh_emih_in!G8=0,0,RES_hh_emih_in!G8/RES_summary!G$21)</f>
        <v>6.0030635206262559</v>
      </c>
      <c r="H8" s="72">
        <f>IF(RES_hh_emih_in!H8=0,0,RES_hh_emih_in!H8/RES_summary!H$21)</f>
        <v>5.6481180621199165</v>
      </c>
      <c r="I8" s="72">
        <f>IF(RES_hh_emih_in!I8=0,0,RES_hh_emih_in!I8/RES_summary!I$21)</f>
        <v>5.8159593342486184</v>
      </c>
      <c r="J8" s="72">
        <f>IF(RES_hh_emih_in!J8=0,0,RES_hh_emih_in!J8/RES_summary!J$21)</f>
        <v>5.5147938878216838</v>
      </c>
      <c r="K8" s="72">
        <f>IF(RES_hh_emih_in!K8=0,0,RES_hh_emih_in!K8/RES_summary!K$21)</f>
        <v>6.0530019707598735</v>
      </c>
      <c r="L8" s="72">
        <f>IF(RES_hh_emih_in!L8=0,0,RES_hh_emih_in!L8/RES_summary!L$21)</f>
        <v>4.9087885408562943</v>
      </c>
      <c r="M8" s="72">
        <f>IF(RES_hh_emih_in!M8=0,0,RES_hh_emih_in!M8/RES_summary!M$21)</f>
        <v>4.3209830130307445</v>
      </c>
      <c r="N8" s="72">
        <f>IF(RES_hh_emih_in!N8=0,0,RES_hh_emih_in!N8/RES_summary!N$21)</f>
        <v>4.6600332890641925</v>
      </c>
      <c r="O8" s="72">
        <f>IF(RES_hh_emih_in!O8=0,0,RES_hh_emih_in!O8/RES_summary!O$21)</f>
        <v>4.7739320031016561</v>
      </c>
      <c r="P8" s="72">
        <f>IF(RES_hh_emih_in!P8=0,0,RES_hh_emih_in!P8/RES_summary!P$21)</f>
        <v>4.9699598939074443</v>
      </c>
      <c r="Q8" s="72">
        <f>IF(RES_hh_emih_in!Q8=0,0,RES_hh_emih_in!Q8/RES_summary!Q$21)</f>
        <v>4.8658927718818621</v>
      </c>
      <c r="R8" s="72">
        <f>IF(RES_hh_emih_in!R8=0,0,RES_hh_emih_in!R8/RES_summary!R$21)</f>
        <v>4.2410859644582306</v>
      </c>
      <c r="S8" s="72">
        <f>IF(RES_hh_emih_in!S8=0,0,RES_hh_emih_in!S8/RES_summary!S$21)</f>
        <v>4.2191826826779195</v>
      </c>
      <c r="T8" s="72">
        <f>IF(RES_hh_emih_in!T8=0,0,RES_hh_emih_in!T8/RES_summary!T$21)</f>
        <v>4.2770026089151241</v>
      </c>
      <c r="U8" s="72">
        <f>IF(RES_hh_emih_in!U8=0,0,RES_hh_emih_in!U8/RES_summary!U$21)</f>
        <v>4.250831628145435</v>
      </c>
      <c r="V8" s="72">
        <f>IF(RES_hh_emih_in!V8=0,0,RES_hh_emih_in!V8/RES_summary!V$21)</f>
        <v>4.18502280507556</v>
      </c>
      <c r="W8" s="72">
        <f>IF(RES_hh_emih_in!W8=0,0,RES_hh_emih_in!W8/RES_summary!W$21)</f>
        <v>4.0335837470638891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2.6888616984677283</v>
      </c>
      <c r="D17" s="69">
        <f>IF(RES_hh_emih_in!D17=0,0,RES_hh_emih_in!D17/RES_summary!D$21)</f>
        <v>2.6697458527297995</v>
      </c>
      <c r="E17" s="69">
        <f>IF(RES_hh_emih_in!E17=0,0,RES_hh_emih_in!E17/RES_summary!E$21)</f>
        <v>2.7149302395288992</v>
      </c>
      <c r="F17" s="69">
        <f>IF(RES_hh_emih_in!F17=0,0,RES_hh_emih_in!F17/RES_summary!F$21)</f>
        <v>2.5821914779824824</v>
      </c>
      <c r="G17" s="69">
        <f>IF(RES_hh_emih_in!G17=0,0,RES_hh_emih_in!G17/RES_summary!G$21)</f>
        <v>2.4939711446541173</v>
      </c>
      <c r="H17" s="69">
        <f>IF(RES_hh_emih_in!H17=0,0,RES_hh_emih_in!H17/RES_summary!H$21)</f>
        <v>2.4664522443820376</v>
      </c>
      <c r="I17" s="69">
        <f>IF(RES_hh_emih_in!I17=0,0,RES_hh_emih_in!I17/RES_summary!I$21)</f>
        <v>2.4041756181349547</v>
      </c>
      <c r="J17" s="69">
        <f>IF(RES_hh_emih_in!J17=0,0,RES_hh_emih_in!J17/RES_summary!J$21)</f>
        <v>2.2294240614230434</v>
      </c>
      <c r="K17" s="69">
        <f>IF(RES_hh_emih_in!K17=0,0,RES_hh_emih_in!K17/RES_summary!K$21)</f>
        <v>2.2640337444334526</v>
      </c>
      <c r="L17" s="69">
        <f>IF(RES_hh_emih_in!L17=0,0,RES_hh_emih_in!L17/RES_summary!L$21)</f>
        <v>2.258630417206613</v>
      </c>
      <c r="M17" s="69">
        <f>IF(RES_hh_emih_in!M17=0,0,RES_hh_emih_in!M17/RES_summary!M$21)</f>
        <v>1.5678747882953941</v>
      </c>
      <c r="N17" s="69">
        <f>IF(RES_hh_emih_in!N17=0,0,RES_hh_emih_in!N17/RES_summary!N$21)</f>
        <v>1.3986600365473292</v>
      </c>
      <c r="O17" s="69">
        <f>IF(RES_hh_emih_in!O17=0,0,RES_hh_emih_in!O17/RES_summary!O$21)</f>
        <v>1.4112016340685447</v>
      </c>
      <c r="P17" s="69">
        <f>IF(RES_hh_emih_in!P17=0,0,RES_hh_emih_in!P17/RES_summary!P$21)</f>
        <v>1.2660438955561859</v>
      </c>
      <c r="Q17" s="69">
        <f>IF(RES_hh_emih_in!Q17=0,0,RES_hh_emih_in!Q17/RES_summary!Q$21)</f>
        <v>1.165573253423988</v>
      </c>
      <c r="R17" s="69">
        <f>IF(RES_hh_emih_in!R17=0,0,RES_hh_emih_in!R17/RES_summary!R$21)</f>
        <v>1.1799356321326626</v>
      </c>
      <c r="S17" s="69">
        <f>IF(RES_hh_emih_in!S17=0,0,RES_hh_emih_in!S17/RES_summary!S$21)</f>
        <v>1.2392782637732245</v>
      </c>
      <c r="T17" s="69">
        <f>IF(RES_hh_emih_in!T17=0,0,RES_hh_emih_in!T17/RES_summary!T$21)</f>
        <v>1.0780206197047848</v>
      </c>
      <c r="U17" s="69">
        <f>IF(RES_hh_emih_in!U17=0,0,RES_hh_emih_in!U17/RES_summary!U$21)</f>
        <v>1.1793261571085227</v>
      </c>
      <c r="V17" s="69">
        <f>IF(RES_hh_emih_in!V17=0,0,RES_hh_emih_in!V17/RES_summary!V$21)</f>
        <v>1.1777972299457453</v>
      </c>
      <c r="W17" s="69">
        <f>IF(RES_hh_emih_in!W17=0,0,RES_hh_emih_in!W17/RES_summary!W$21)</f>
        <v>1.0891956906984221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2.9821085489522283</v>
      </c>
      <c r="D19" s="72">
        <f>IF(RES_hh_emih_in!D19=0,0,RES_hh_emih_in!D19/RES_summary!D$21)</f>
        <v>2.9362179879768795</v>
      </c>
      <c r="E19" s="72">
        <f>IF(RES_hh_emih_in!E19=0,0,RES_hh_emih_in!E19/RES_summary!E$21)</f>
        <v>2.9341822811513922</v>
      </c>
      <c r="F19" s="72">
        <f>IF(RES_hh_emih_in!F19=0,0,RES_hh_emih_in!F19/RES_summary!F$21)</f>
        <v>2.8918042883110457</v>
      </c>
      <c r="G19" s="72">
        <f>IF(RES_hh_emih_in!G19=0,0,RES_hh_emih_in!G19/RES_summary!G$21)</f>
        <v>2.8374012021318036</v>
      </c>
      <c r="H19" s="72">
        <f>IF(RES_hh_emih_in!H19=0,0,RES_hh_emih_in!H19/RES_summary!H$21)</f>
        <v>2.8039438947345059</v>
      </c>
      <c r="I19" s="72">
        <f>IF(RES_hh_emih_in!I19=0,0,RES_hh_emih_in!I19/RES_summary!I$21)</f>
        <v>2.8473994946378451</v>
      </c>
      <c r="J19" s="72">
        <f>IF(RES_hh_emih_in!J19=0,0,RES_hh_emih_in!J19/RES_summary!J$21)</f>
        <v>2.7641861757087076</v>
      </c>
      <c r="K19" s="72">
        <f>IF(RES_hh_emih_in!K19=0,0,RES_hh_emih_in!K19/RES_summary!K$21)</f>
        <v>2.768863033487813</v>
      </c>
      <c r="L19" s="72">
        <f>IF(RES_hh_emih_in!L19=0,0,RES_hh_emih_in!L19/RES_summary!L$21)</f>
        <v>2.6929623154381623</v>
      </c>
      <c r="M19" s="72">
        <f>IF(RES_hh_emih_in!M19=0,0,RES_hh_emih_in!M19/RES_summary!M$21)</f>
        <v>2.3264871475798632</v>
      </c>
      <c r="N19" s="72">
        <f>IF(RES_hh_emih_in!N19=0,0,RES_hh_emih_in!N19/RES_summary!N$21)</f>
        <v>2.1780421944274662</v>
      </c>
      <c r="O19" s="72">
        <f>IF(RES_hh_emih_in!O19=0,0,RES_hh_emih_in!O19/RES_summary!O$21)</f>
        <v>2.1237572250848316</v>
      </c>
      <c r="P19" s="72">
        <f>IF(RES_hh_emih_in!P19=0,0,RES_hh_emih_in!P19/RES_summary!P$21)</f>
        <v>1.8802940672604733</v>
      </c>
      <c r="Q19" s="72">
        <f>IF(RES_hh_emih_in!Q19=0,0,RES_hh_emih_in!Q19/RES_summary!Q$21)</f>
        <v>1.7467736097696414</v>
      </c>
      <c r="R19" s="72">
        <f>IF(RES_hh_emih_in!R19=0,0,RES_hh_emih_in!R19/RES_summary!R$21)</f>
        <v>1.7439867459165064</v>
      </c>
      <c r="S19" s="72">
        <f>IF(RES_hh_emih_in!S19=0,0,RES_hh_emih_in!S19/RES_summary!S$21)</f>
        <v>1.7095274132422513</v>
      </c>
      <c r="T19" s="72">
        <f>IF(RES_hh_emih_in!T19=0,0,RES_hh_emih_in!T19/RES_summary!T$21)</f>
        <v>1.6764830333804306</v>
      </c>
      <c r="U19" s="72">
        <f>IF(RES_hh_emih_in!U19=0,0,RES_hh_emih_in!U19/RES_summary!U$21)</f>
        <v>1.6450508511326065</v>
      </c>
      <c r="V19" s="72">
        <f>IF(RES_hh_emih_in!V19=0,0,RES_hh_emih_in!V19/RES_summary!V$21)</f>
        <v>1.8059782038839203</v>
      </c>
      <c r="W19" s="72">
        <f>IF(RES_hh_emih_in!W19=0,0,RES_hh_emih_in!W19/RES_summary!W$21)</f>
        <v>1.7112763993003548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4.3610892038142044</v>
      </c>
      <c r="E20" s="72">
        <f>IF(RES_hh_emih_in!E20=0,0,RES_hh_emih_in!E20/RES_summary!E$21)</f>
        <v>3.4980280565320228</v>
      </c>
      <c r="F20" s="72">
        <f>IF(RES_hh_emih_in!F20=0,0,RES_hh_emih_in!F20/RES_summary!F$21)</f>
        <v>3.3239817597801538</v>
      </c>
      <c r="G20" s="72">
        <f>IF(RES_hh_emih_in!G20=0,0,RES_hh_emih_in!G20/RES_summary!G$21)</f>
        <v>3.5343358372358455</v>
      </c>
      <c r="H20" s="72">
        <f>IF(RES_hh_emih_in!H20=0,0,RES_hh_emih_in!H20/RES_summary!H$21)</f>
        <v>3.3899795553445955</v>
      </c>
      <c r="I20" s="72">
        <f>IF(RES_hh_emih_in!I20=0,0,RES_hh_emih_in!I20/RES_summary!I$21)</f>
        <v>3.5717697652375784</v>
      </c>
      <c r="J20" s="72">
        <f>IF(RES_hh_emih_in!J20=0,0,RES_hh_emih_in!J20/RES_summary!J$21)</f>
        <v>3.6281205678974917</v>
      </c>
      <c r="K20" s="72">
        <f>IF(RES_hh_emih_in!K20=0,0,RES_hh_emih_in!K20/RES_summary!K$21)</f>
        <v>3.1701348046471156</v>
      </c>
      <c r="L20" s="72">
        <f>IF(RES_hh_emih_in!L20=0,0,RES_hh_emih_in!L20/RES_summary!L$21)</f>
        <v>3.7893015780494763</v>
      </c>
      <c r="M20" s="72">
        <f>IF(RES_hh_emih_in!M20=0,0,RES_hh_emih_in!M20/RES_summary!M$21)</f>
        <v>3.1938637256511182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1.9565195515919094</v>
      </c>
      <c r="U20" s="72">
        <f>IF(RES_hh_emih_in!U20=0,0,RES_hh_emih_in!U20/RES_summary!U$21)</f>
        <v>1.9854323408471282</v>
      </c>
      <c r="V20" s="72">
        <f>IF(RES_hh_emih_in!V20=0,0,RES_hh_emih_in!V20/RES_summary!V$21)</f>
        <v>2.2252260798222152</v>
      </c>
      <c r="W20" s="72">
        <f>IF(RES_hh_emih_in!W20=0,0,RES_hh_emih_in!W20/RES_summary!W$21)</f>
        <v>2.0631747138798113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2.6297127457155378</v>
      </c>
      <c r="D21" s="72">
        <f>IF(RES_hh_emih_in!D21=0,0,RES_hh_emih_in!D21/RES_summary!D$21)</f>
        <v>2.7312306090202081</v>
      </c>
      <c r="E21" s="72">
        <f>IF(RES_hh_emih_in!E21=0,0,RES_hh_emih_in!E21/RES_summary!E$21)</f>
        <v>2.5106251433091007</v>
      </c>
      <c r="F21" s="72">
        <f>IF(RES_hh_emih_in!F21=0,0,RES_hh_emih_in!F21/RES_summary!F$21)</f>
        <v>2.5072236644281998</v>
      </c>
      <c r="G21" s="72">
        <f>IF(RES_hh_emih_in!G21=0,0,RES_hh_emih_in!G21/RES_summary!G$21)</f>
        <v>2.5177795762644237</v>
      </c>
      <c r="H21" s="72">
        <f>IF(RES_hh_emih_in!H21=0,0,RES_hh_emih_in!H21/RES_summary!H$21)</f>
        <v>2.4169109187171616</v>
      </c>
      <c r="I21" s="72">
        <f>IF(RES_hh_emih_in!I21=0,0,RES_hh_emih_in!I21/RES_summary!I$21)</f>
        <v>2.4100767350259868</v>
      </c>
      <c r="J21" s="72">
        <f>IF(RES_hh_emih_in!J21=0,0,RES_hh_emih_in!J21/RES_summary!J$21)</f>
        <v>2.2937146734265945</v>
      </c>
      <c r="K21" s="72">
        <f>IF(RES_hh_emih_in!K21=0,0,RES_hh_emih_in!K21/RES_summary!K$21)</f>
        <v>2.2020023042392181</v>
      </c>
      <c r="L21" s="72">
        <f>IF(RES_hh_emih_in!L21=0,0,RES_hh_emih_in!L21/RES_summary!L$21)</f>
        <v>2.4730073342325651</v>
      </c>
      <c r="M21" s="72">
        <f>IF(RES_hh_emih_in!M21=0,0,RES_hh_emih_in!M21/RES_summary!M$21)</f>
        <v>1.9777111126468581</v>
      </c>
      <c r="N21" s="72">
        <f>IF(RES_hh_emih_in!N21=0,0,RES_hh_emih_in!N21/RES_summary!N$21)</f>
        <v>1.7409891106837039</v>
      </c>
      <c r="O21" s="72">
        <f>IF(RES_hh_emih_in!O21=0,0,RES_hh_emih_in!O21/RES_summary!O$21)</f>
        <v>1.6611088322826062</v>
      </c>
      <c r="P21" s="72">
        <f>IF(RES_hh_emih_in!P21=0,0,RES_hh_emih_in!P21/RES_summary!P$21)</f>
        <v>1.4535106323188429</v>
      </c>
      <c r="Q21" s="72">
        <f>IF(RES_hh_emih_in!Q21=0,0,RES_hh_emih_in!Q21/RES_summary!Q$21)</f>
        <v>1.4997446842443052</v>
      </c>
      <c r="R21" s="72">
        <f>IF(RES_hh_emih_in!R21=0,0,RES_hh_emih_in!R21/RES_summary!R$21)</f>
        <v>1.4437090352880384</v>
      </c>
      <c r="S21" s="72">
        <f>IF(RES_hh_emih_in!S21=0,0,RES_hh_emih_in!S21/RES_summary!S$21)</f>
        <v>1.453171422429997</v>
      </c>
      <c r="T21" s="72">
        <f>IF(RES_hh_emih_in!T21=0,0,RES_hh_emih_in!T21/RES_summary!T$21)</f>
        <v>1.4603890550874119</v>
      </c>
      <c r="U21" s="72">
        <f>IF(RES_hh_emih_in!U21=0,0,RES_hh_emih_in!U21/RES_summary!U$21)</f>
        <v>1.458634232054363</v>
      </c>
      <c r="V21" s="72">
        <f>IF(RES_hh_emih_in!V21=0,0,RES_hh_emih_in!V21/RES_summary!V$21)</f>
        <v>1.508343133464022</v>
      </c>
      <c r="W21" s="72">
        <f>IF(RES_hh_emih_in!W21=0,0,RES_hh_emih_in!W21/RES_summary!W$21)</f>
        <v>1.4581967689502802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2.713964268014244</v>
      </c>
      <c r="D27" s="69">
        <f>IF(RES_hh_emih_in!D27=0,0,RES_hh_emih_in!D27/RES_summary!D$21)</f>
        <v>2.8201845322629988</v>
      </c>
      <c r="E27" s="69">
        <f>IF(RES_hh_emih_in!E27=0,0,RES_hh_emih_in!E27/RES_summary!E$21)</f>
        <v>3.2931289003915496</v>
      </c>
      <c r="F27" s="69">
        <f>IF(RES_hh_emih_in!F27=0,0,RES_hh_emih_in!F27/RES_summary!F$21)</f>
        <v>2.7622968458939496</v>
      </c>
      <c r="G27" s="69">
        <f>IF(RES_hh_emih_in!G27=0,0,RES_hh_emih_in!G27/RES_summary!G$21)</f>
        <v>1.9608417116214842</v>
      </c>
      <c r="H27" s="69">
        <f>IF(RES_hh_emih_in!H27=0,0,RES_hh_emih_in!H27/RES_summary!H$21)</f>
        <v>1.7073205890442997</v>
      </c>
      <c r="I27" s="69">
        <f>IF(RES_hh_emih_in!I27=0,0,RES_hh_emih_in!I27/RES_summary!I$21)</f>
        <v>1.458053159104274</v>
      </c>
      <c r="J27" s="69">
        <f>IF(RES_hh_emih_in!J27=0,0,RES_hh_emih_in!J27/RES_summary!J$21)</f>
        <v>1.4781924971387641</v>
      </c>
      <c r="K27" s="69">
        <f>IF(RES_hh_emih_in!K27=0,0,RES_hh_emih_in!K27/RES_summary!K$21)</f>
        <v>2.0908006804819328</v>
      </c>
      <c r="L27" s="69">
        <f>IF(RES_hh_emih_in!L27=0,0,RES_hh_emih_in!L27/RES_summary!L$21)</f>
        <v>2.8058744632198707</v>
      </c>
      <c r="M27" s="69">
        <f>IF(RES_hh_emih_in!M27=0,0,RES_hh_emih_in!M27/RES_summary!M$21)</f>
        <v>2.0353174298723151</v>
      </c>
      <c r="N27" s="69">
        <f>IF(RES_hh_emih_in!N27=0,0,RES_hh_emih_in!N27/RES_summary!N$21)</f>
        <v>1.5823008397157714</v>
      </c>
      <c r="O27" s="69">
        <f>IF(RES_hh_emih_in!O27=0,0,RES_hh_emih_in!O27/RES_summary!O$21)</f>
        <v>1.2170152574661635</v>
      </c>
      <c r="P27" s="69">
        <f>IF(RES_hh_emih_in!P27=0,0,RES_hh_emih_in!P27/RES_summary!P$21)</f>
        <v>1.0044535255150198</v>
      </c>
      <c r="Q27" s="69">
        <f>IF(RES_hh_emih_in!Q27=0,0,RES_hh_emih_in!Q27/RES_summary!Q$21)</f>
        <v>0.68720435907635669</v>
      </c>
      <c r="R27" s="69">
        <f>IF(RES_hh_emih_in!R27=0,0,RES_hh_emih_in!R27/RES_summary!R$21)</f>
        <v>0.64149885399872209</v>
      </c>
      <c r="S27" s="69">
        <f>IF(RES_hh_emih_in!S27=0,0,RES_hh_emih_in!S27/RES_summary!S$21)</f>
        <v>1.0135073085277793</v>
      </c>
      <c r="T27" s="69">
        <f>IF(RES_hh_emih_in!T27=0,0,RES_hh_emih_in!T27/RES_summary!T$21)</f>
        <v>1.1460286430036324</v>
      </c>
      <c r="U27" s="69">
        <f>IF(RES_hh_emih_in!U27=0,0,RES_hh_emih_in!U27/RES_summary!U$21)</f>
        <v>1.2258757733675498</v>
      </c>
      <c r="V27" s="69">
        <f>IF(RES_hh_emih_in!V27=0,0,RES_hh_emih_in!V27/RES_summary!V$21)</f>
        <v>1.2934952620732991</v>
      </c>
      <c r="W27" s="69">
        <f>IF(RES_hh_emih_in!W27=0,0,RES_hh_emih_in!W27/RES_summary!W$21)</f>
        <v>0.78864287228447383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5.2460610451693794</v>
      </c>
      <c r="D29" s="72">
        <f>IF(RES_hh_emih_in!D29=0,0,RES_hh_emih_in!D29/RES_summary!D$21)</f>
        <v>5.2252101127505783</v>
      </c>
      <c r="E29" s="72">
        <f>IF(RES_hh_emih_in!E29=0,0,RES_hh_emih_in!E29/RES_summary!E$21)</f>
        <v>6.0696203146179988</v>
      </c>
      <c r="F29" s="72">
        <f>IF(RES_hh_emih_in!F29=0,0,RES_hh_emih_in!F29/RES_summary!F$21)</f>
        <v>5.9554778804436346</v>
      </c>
      <c r="G29" s="72">
        <f>IF(RES_hh_emih_in!G29=0,0,RES_hh_emih_in!G29/RES_summary!G$21)</f>
        <v>5.4536578496709849</v>
      </c>
      <c r="H29" s="72">
        <f>IF(RES_hh_emih_in!H29=0,0,RES_hh_emih_in!H29/RES_summary!H$21)</f>
        <v>5.305669473017586</v>
      </c>
      <c r="I29" s="72">
        <f>IF(RES_hh_emih_in!I29=0,0,RES_hh_emih_in!I29/RES_summary!I$21)</f>
        <v>5.2715996811732673</v>
      </c>
      <c r="J29" s="72">
        <f>IF(RES_hh_emih_in!J29=0,0,RES_hh_emih_in!J29/RES_summary!J$21)</f>
        <v>4.7064383461113435</v>
      </c>
      <c r="K29" s="72">
        <f>IF(RES_hh_emih_in!K29=0,0,RES_hh_emih_in!K29/RES_summary!K$21)</f>
        <v>4.6308941271773261</v>
      </c>
      <c r="L29" s="72">
        <f>IF(RES_hh_emih_in!L29=0,0,RES_hh_emih_in!L29/RES_summary!L$21)</f>
        <v>4.6558294234598474</v>
      </c>
      <c r="M29" s="72">
        <f>IF(RES_hh_emih_in!M29=0,0,RES_hh_emih_in!M29/RES_summary!M$21)</f>
        <v>4.1225410528583435</v>
      </c>
      <c r="N29" s="72">
        <f>IF(RES_hh_emih_in!N29=0,0,RES_hh_emih_in!N29/RES_summary!N$21)</f>
        <v>3.4786596277505901</v>
      </c>
      <c r="O29" s="72">
        <f>IF(RES_hh_emih_in!O29=0,0,RES_hh_emih_in!O29/RES_summary!O$21)</f>
        <v>3.2000916381272742</v>
      </c>
      <c r="P29" s="72">
        <f>IF(RES_hh_emih_in!P29=0,0,RES_hh_emih_in!P29/RES_summary!P$21)</f>
        <v>2.8668326856323478</v>
      </c>
      <c r="Q29" s="72">
        <f>IF(RES_hh_emih_in!Q29=0,0,RES_hh_emih_in!Q29/RES_summary!Q$21)</f>
        <v>2.7646674899387289</v>
      </c>
      <c r="R29" s="72">
        <f>IF(RES_hh_emih_in!R29=0,0,RES_hh_emih_in!R29/RES_summary!R$21)</f>
        <v>2.944744603856333</v>
      </c>
      <c r="S29" s="72">
        <f>IF(RES_hh_emih_in!S29=0,0,RES_hh_emih_in!S29/RES_summary!S$21)</f>
        <v>3.1419145600007146</v>
      </c>
      <c r="T29" s="72">
        <f>IF(RES_hh_emih_in!T29=0,0,RES_hh_emih_in!T29/RES_summary!T$21)</f>
        <v>3.2163930350995171</v>
      </c>
      <c r="U29" s="72">
        <f>IF(RES_hh_emih_in!U29=0,0,RES_hh_emih_in!U29/RES_summary!U$21)</f>
        <v>3.3285958810261742</v>
      </c>
      <c r="V29" s="72">
        <f>IF(RES_hh_emih_in!V29=0,0,RES_hh_emih_in!V29/RES_summary!V$21)</f>
        <v>3.8494051438915293</v>
      </c>
      <c r="W29" s="72">
        <f>IF(RES_hh_emih_in!W29=0,0,RES_hh_emih_in!W29/RES_summary!W$21)</f>
        <v>3.5526696280972105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4.9178130812991725</v>
      </c>
      <c r="D30" s="72">
        <f>IF(RES_hh_emih_in!D30=0,0,RES_hh_emih_in!D30/RES_summary!D$21)</f>
        <v>5.3523421221134457</v>
      </c>
      <c r="E30" s="72">
        <f>IF(RES_hh_emih_in!E30=0,0,RES_hh_emih_in!E30/RES_summary!E$21)</f>
        <v>4.9812234592181941</v>
      </c>
      <c r="F30" s="72">
        <f>IF(RES_hh_emih_in!F30=0,0,RES_hh_emih_in!F30/RES_summary!F$21)</f>
        <v>5.0160873851311498</v>
      </c>
      <c r="G30" s="72">
        <f>IF(RES_hh_emih_in!G30=0,0,RES_hh_emih_in!G30/RES_summary!G$21)</f>
        <v>5.0787084322964482</v>
      </c>
      <c r="H30" s="72">
        <f>IF(RES_hh_emih_in!H30=0,0,RES_hh_emih_in!H30/RES_summary!H$21)</f>
        <v>4.7117990166506027</v>
      </c>
      <c r="I30" s="72">
        <f>IF(RES_hh_emih_in!I30=0,0,RES_hh_emih_in!I30/RES_summary!I$21)</f>
        <v>4.6654405099376115</v>
      </c>
      <c r="J30" s="72">
        <f>IF(RES_hh_emih_in!J30=0,0,RES_hh_emih_in!J30/RES_summary!J$21)</f>
        <v>4.2652305576316358</v>
      </c>
      <c r="K30" s="72">
        <f>IF(RES_hh_emih_in!K30=0,0,RES_hh_emih_in!K30/RES_summary!K$21)</f>
        <v>4.1011513033280531</v>
      </c>
      <c r="L30" s="72">
        <f>IF(RES_hh_emih_in!L30=0,0,RES_hh_emih_in!L30/RES_summary!L$21)</f>
        <v>4.8512237588415186</v>
      </c>
      <c r="M30" s="72">
        <f>IF(RES_hh_emih_in!M30=0,0,RES_hh_emih_in!M30/RES_summary!M$21)</f>
        <v>3.7152708277318633</v>
      </c>
      <c r="N30" s="72">
        <f>IF(RES_hh_emih_in!N30=0,0,RES_hh_emih_in!N30/RES_summary!N$21)</f>
        <v>3.1233754169974</v>
      </c>
      <c r="O30" s="72">
        <f>IF(RES_hh_emih_in!O30=0,0,RES_hh_emih_in!O30/RES_summary!O$21)</f>
        <v>2.5598100949348028</v>
      </c>
      <c r="P30" s="72">
        <f>IF(RES_hh_emih_in!P30=0,0,RES_hh_emih_in!P30/RES_summary!P$21)</f>
        <v>2.5072461705535969</v>
      </c>
      <c r="Q30" s="72">
        <f>IF(RES_hh_emih_in!Q30=0,0,RES_hh_emih_in!Q30/RES_summary!Q$21)</f>
        <v>2.5452292276755331</v>
      </c>
      <c r="R30" s="72">
        <f>IF(RES_hh_emih_in!R30=0,0,RES_hh_emih_in!R30/RES_summary!R$21)</f>
        <v>2.6626476397789629</v>
      </c>
      <c r="S30" s="72">
        <f>IF(RES_hh_emih_in!S30=0,0,RES_hh_emih_in!S30/RES_summary!S$21)</f>
        <v>2.6407875240770076</v>
      </c>
      <c r="T30" s="72">
        <f>IF(RES_hh_emih_in!T30=0,0,RES_hh_emih_in!T30/RES_summary!T$21)</f>
        <v>3.0229459946371504</v>
      </c>
      <c r="U30" s="72">
        <f>IF(RES_hh_emih_in!U30=0,0,RES_hh_emih_in!U30/RES_summary!U$21)</f>
        <v>3.106092493714276</v>
      </c>
      <c r="V30" s="72">
        <f>IF(RES_hh_emih_in!V30=0,0,RES_hh_emih_in!V30/RES_summary!V$21)</f>
        <v>3.3025113356423379</v>
      </c>
      <c r="W30" s="72">
        <f>IF(RES_hh_emih_in!W30=0,0,RES_hh_emih_in!W30/RES_summary!W$21)</f>
        <v>3.359479761813998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611.87408563160989</v>
      </c>
      <c r="C3" s="19">
        <f t="shared" ref="C3:V3" si="0">SUM(C4,C9,C12)</f>
        <v>634.12892580187258</v>
      </c>
      <c r="D3" s="19">
        <f t="shared" si="0"/>
        <v>664.40884082522825</v>
      </c>
      <c r="E3" s="19">
        <f t="shared" si="0"/>
        <v>697.93070093640074</v>
      </c>
      <c r="F3" s="19">
        <f t="shared" si="0"/>
        <v>725.09428653310283</v>
      </c>
      <c r="G3" s="19">
        <f t="shared" si="0"/>
        <v>747.37672643561223</v>
      </c>
      <c r="H3" s="19">
        <f t="shared" si="0"/>
        <v>761.83889854599511</v>
      </c>
      <c r="I3" s="19">
        <f t="shared" si="0"/>
        <v>769.40899134269159</v>
      </c>
      <c r="J3" s="19">
        <f t="shared" si="0"/>
        <v>772.25085813469309</v>
      </c>
      <c r="K3" s="19">
        <f t="shared" si="0"/>
        <v>783.14840026107447</v>
      </c>
      <c r="L3" s="19">
        <f t="shared" si="0"/>
        <v>791.51784151947936</v>
      </c>
      <c r="M3" s="19">
        <f t="shared" si="0"/>
        <v>798.82890974649627</v>
      </c>
      <c r="N3" s="19">
        <f t="shared" si="0"/>
        <v>783.27826512616912</v>
      </c>
      <c r="O3" s="19">
        <f t="shared" si="0"/>
        <v>756.41001264783858</v>
      </c>
      <c r="P3" s="19">
        <f t="shared" si="0"/>
        <v>743.13824793600406</v>
      </c>
      <c r="Q3" s="19">
        <f t="shared" si="0"/>
        <v>748.84789766908193</v>
      </c>
      <c r="R3" s="19">
        <f t="shared" si="0"/>
        <v>779.23282335440229</v>
      </c>
      <c r="S3" s="19">
        <f t="shared" si="0"/>
        <v>761.25203627951339</v>
      </c>
      <c r="T3" s="19">
        <f t="shared" si="0"/>
        <v>765.74337422082249</v>
      </c>
      <c r="U3" s="19">
        <f t="shared" si="0"/>
        <v>753.39890700103547</v>
      </c>
      <c r="V3" s="19">
        <f t="shared" si="0"/>
        <v>761.80326608394512</v>
      </c>
      <c r="W3" s="19">
        <f t="shared" ref="W3" si="1">SUM(W4,W9,W12)</f>
        <v>777.45195303195351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328.20585691039929</v>
      </c>
      <c r="C4" s="22">
        <f t="shared" ref="C4:V4" si="2">SUM(C5:C8)</f>
        <v>336.30077714335442</v>
      </c>
      <c r="D4" s="22">
        <f t="shared" si="2"/>
        <v>346.53035561528316</v>
      </c>
      <c r="E4" s="22">
        <f t="shared" si="2"/>
        <v>356.76446142164843</v>
      </c>
      <c r="F4" s="22">
        <f t="shared" si="2"/>
        <v>363.95419650037786</v>
      </c>
      <c r="G4" s="22">
        <f t="shared" si="2"/>
        <v>366.87503619089358</v>
      </c>
      <c r="H4" s="22">
        <f t="shared" si="2"/>
        <v>366.73700107923736</v>
      </c>
      <c r="I4" s="22">
        <f t="shared" si="2"/>
        <v>361.60834595460938</v>
      </c>
      <c r="J4" s="22">
        <f t="shared" si="2"/>
        <v>354.73846675715595</v>
      </c>
      <c r="K4" s="22">
        <f t="shared" si="2"/>
        <v>349.26667072089572</v>
      </c>
      <c r="L4" s="22">
        <f t="shared" si="2"/>
        <v>342.06856288821035</v>
      </c>
      <c r="M4" s="22">
        <f t="shared" si="2"/>
        <v>338.2636079202959</v>
      </c>
      <c r="N4" s="22">
        <f t="shared" si="2"/>
        <v>333.12648272919381</v>
      </c>
      <c r="O4" s="22">
        <f t="shared" si="2"/>
        <v>324.76045958257328</v>
      </c>
      <c r="P4" s="22">
        <f t="shared" si="2"/>
        <v>318.1330168368732</v>
      </c>
      <c r="Q4" s="22">
        <f t="shared" si="2"/>
        <v>308.4084665831208</v>
      </c>
      <c r="R4" s="22">
        <f t="shared" si="2"/>
        <v>296.70739472340671</v>
      </c>
      <c r="S4" s="22">
        <f t="shared" si="2"/>
        <v>287.57022276246721</v>
      </c>
      <c r="T4" s="22">
        <f t="shared" si="2"/>
        <v>276.36558737923849</v>
      </c>
      <c r="U4" s="22">
        <f t="shared" si="2"/>
        <v>266.40207974334521</v>
      </c>
      <c r="V4" s="22">
        <f t="shared" si="2"/>
        <v>257.49782309454235</v>
      </c>
      <c r="W4" s="22">
        <f t="shared" ref="W4" si="3">SUM(W5:W8)</f>
        <v>251.81864629438985</v>
      </c>
      <c r="DA4" s="57"/>
    </row>
    <row r="5" spans="1:105" ht="12" customHeight="1" x14ac:dyDescent="0.25">
      <c r="A5" s="28" t="s">
        <v>32</v>
      </c>
      <c r="B5" s="29">
        <f>B18*B70/11630</f>
        <v>209.13846257273056</v>
      </c>
      <c r="C5" s="29">
        <f t="shared" ref="C5:V5" si="4">C18*C70/11630</f>
        <v>211.39726495169995</v>
      </c>
      <c r="D5" s="29">
        <f t="shared" si="4"/>
        <v>213.60783781049616</v>
      </c>
      <c r="E5" s="29">
        <f t="shared" si="4"/>
        <v>215.39370008790161</v>
      </c>
      <c r="F5" s="29">
        <f t="shared" si="4"/>
        <v>216.03088137778184</v>
      </c>
      <c r="G5" s="29">
        <f t="shared" si="4"/>
        <v>214.7721814548311</v>
      </c>
      <c r="H5" s="29">
        <f t="shared" si="4"/>
        <v>212.41195022617327</v>
      </c>
      <c r="I5" s="29">
        <f t="shared" si="4"/>
        <v>207.37678873783878</v>
      </c>
      <c r="J5" s="29">
        <f t="shared" si="4"/>
        <v>202.06939667379817</v>
      </c>
      <c r="K5" s="29">
        <f t="shared" si="4"/>
        <v>197.22308246310314</v>
      </c>
      <c r="L5" s="29">
        <f t="shared" si="4"/>
        <v>191.55221641964852</v>
      </c>
      <c r="M5" s="29">
        <f t="shared" si="4"/>
        <v>188.67654573437622</v>
      </c>
      <c r="N5" s="29">
        <f t="shared" si="4"/>
        <v>184.74335557817301</v>
      </c>
      <c r="O5" s="29">
        <f t="shared" si="4"/>
        <v>179.17821056725441</v>
      </c>
      <c r="P5" s="29">
        <f t="shared" si="4"/>
        <v>175.29726742558228</v>
      </c>
      <c r="Q5" s="29">
        <f t="shared" si="4"/>
        <v>169.57077121502499</v>
      </c>
      <c r="R5" s="29">
        <f t="shared" si="4"/>
        <v>162.61494620577125</v>
      </c>
      <c r="S5" s="29">
        <f t="shared" si="4"/>
        <v>156.65537022059624</v>
      </c>
      <c r="T5" s="29">
        <f t="shared" si="4"/>
        <v>150.49216384951524</v>
      </c>
      <c r="U5" s="29">
        <f t="shared" si="4"/>
        <v>145.16496489874459</v>
      </c>
      <c r="V5" s="29">
        <f t="shared" si="4"/>
        <v>138.84753078830406</v>
      </c>
      <c r="W5" s="29">
        <f t="shared" ref="W5" si="5">W18*W70/11630</f>
        <v>133.50063323027706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85.605908511262541</v>
      </c>
      <c r="C6" s="29">
        <f t="shared" ref="C6:V6" si="6">C19*C71/11630</f>
        <v>85.72919482727508</v>
      </c>
      <c r="D6" s="29">
        <f t="shared" si="6"/>
        <v>87.190666615726386</v>
      </c>
      <c r="E6" s="29">
        <f t="shared" si="6"/>
        <v>88.706936271597215</v>
      </c>
      <c r="F6" s="29">
        <f t="shared" si="6"/>
        <v>89.436338462353447</v>
      </c>
      <c r="G6" s="29">
        <f t="shared" si="6"/>
        <v>89.351620587087311</v>
      </c>
      <c r="H6" s="29">
        <f t="shared" si="6"/>
        <v>88.682477712391758</v>
      </c>
      <c r="I6" s="29">
        <f t="shared" si="6"/>
        <v>87.434656054861421</v>
      </c>
      <c r="J6" s="29">
        <f t="shared" si="6"/>
        <v>84.964015102573057</v>
      </c>
      <c r="K6" s="29">
        <f t="shared" si="6"/>
        <v>83.189926158595213</v>
      </c>
      <c r="L6" s="29">
        <f t="shared" si="6"/>
        <v>81.239687974481413</v>
      </c>
      <c r="M6" s="29">
        <f t="shared" si="6"/>
        <v>79.301196277818946</v>
      </c>
      <c r="N6" s="29">
        <f t="shared" si="6"/>
        <v>76.877923525119627</v>
      </c>
      <c r="O6" s="29">
        <f t="shared" si="6"/>
        <v>73.930843302616751</v>
      </c>
      <c r="P6" s="29">
        <f t="shared" si="6"/>
        <v>70.861577316016394</v>
      </c>
      <c r="Q6" s="29">
        <f t="shared" si="6"/>
        <v>67.700204977199235</v>
      </c>
      <c r="R6" s="29">
        <f t="shared" si="6"/>
        <v>64.697243889115526</v>
      </c>
      <c r="S6" s="29">
        <f t="shared" si="6"/>
        <v>62.366898197669784</v>
      </c>
      <c r="T6" s="29">
        <f t="shared" si="6"/>
        <v>59.21710027672966</v>
      </c>
      <c r="U6" s="29">
        <f t="shared" si="6"/>
        <v>56.191546310170878</v>
      </c>
      <c r="V6" s="29">
        <f t="shared" si="6"/>
        <v>53.745181472334444</v>
      </c>
      <c r="W6" s="29">
        <f t="shared" ref="W6" si="7">W19*W71/11630</f>
        <v>51.681294613229504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15.492988192548449</v>
      </c>
      <c r="C7" s="29">
        <f t="shared" ref="C7:V7" si="8">C20*C72/11630</f>
        <v>18.319666735430864</v>
      </c>
      <c r="D7" s="29">
        <f t="shared" si="8"/>
        <v>21.294701659538429</v>
      </c>
      <c r="E7" s="29">
        <f t="shared" si="8"/>
        <v>24.427541601806706</v>
      </c>
      <c r="F7" s="29">
        <f t="shared" si="8"/>
        <v>26.816892532754967</v>
      </c>
      <c r="G7" s="29">
        <f t="shared" si="8"/>
        <v>28.490307623440863</v>
      </c>
      <c r="H7" s="29">
        <f t="shared" si="8"/>
        <v>29.614823896520651</v>
      </c>
      <c r="I7" s="29">
        <f t="shared" si="8"/>
        <v>29.869058835521951</v>
      </c>
      <c r="J7" s="29">
        <f t="shared" si="8"/>
        <v>30.213855605497194</v>
      </c>
      <c r="K7" s="29">
        <f t="shared" si="8"/>
        <v>30.786137196738931</v>
      </c>
      <c r="L7" s="29">
        <f t="shared" si="8"/>
        <v>30.557791146014175</v>
      </c>
      <c r="M7" s="29">
        <f t="shared" si="8"/>
        <v>30.383253030345671</v>
      </c>
      <c r="N7" s="29">
        <f t="shared" si="8"/>
        <v>29.929257328133531</v>
      </c>
      <c r="O7" s="29">
        <f t="shared" si="8"/>
        <v>28.754322114686939</v>
      </c>
      <c r="P7" s="29">
        <f t="shared" si="8"/>
        <v>27.591660299908934</v>
      </c>
      <c r="Q7" s="29">
        <f t="shared" si="8"/>
        <v>25.988978092703125</v>
      </c>
      <c r="R7" s="29">
        <f t="shared" si="8"/>
        <v>24.772700509392582</v>
      </c>
      <c r="S7" s="29">
        <f t="shared" si="8"/>
        <v>23.748827926757279</v>
      </c>
      <c r="T7" s="29">
        <f t="shared" si="8"/>
        <v>22.426083291148327</v>
      </c>
      <c r="U7" s="29">
        <f t="shared" si="8"/>
        <v>21.347329375263264</v>
      </c>
      <c r="V7" s="29">
        <f t="shared" si="8"/>
        <v>20.215521361726751</v>
      </c>
      <c r="W7" s="29">
        <f t="shared" ref="W7" si="9">W20*W72/11630</f>
        <v>19.463029488254783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17.968497633857758</v>
      </c>
      <c r="C8" s="29">
        <f t="shared" ref="C8:V8" si="10">C21*C73/11630</f>
        <v>20.854650628948569</v>
      </c>
      <c r="D8" s="29">
        <f t="shared" si="10"/>
        <v>24.437149529522177</v>
      </c>
      <c r="E8" s="29">
        <f t="shared" si="10"/>
        <v>28.236283460342925</v>
      </c>
      <c r="F8" s="29">
        <f t="shared" si="10"/>
        <v>31.670084127487627</v>
      </c>
      <c r="G8" s="29">
        <f t="shared" si="10"/>
        <v>34.260926525534352</v>
      </c>
      <c r="H8" s="29">
        <f t="shared" si="10"/>
        <v>36.027749244151643</v>
      </c>
      <c r="I8" s="29">
        <f t="shared" si="10"/>
        <v>36.927842326387221</v>
      </c>
      <c r="J8" s="29">
        <f t="shared" si="10"/>
        <v>37.491199375287536</v>
      </c>
      <c r="K8" s="29">
        <f t="shared" si="10"/>
        <v>38.067524902458445</v>
      </c>
      <c r="L8" s="29">
        <f t="shared" si="10"/>
        <v>38.71886734806629</v>
      </c>
      <c r="M8" s="29">
        <f t="shared" si="10"/>
        <v>39.902612877755068</v>
      </c>
      <c r="N8" s="29">
        <f t="shared" si="10"/>
        <v>41.575946297767644</v>
      </c>
      <c r="O8" s="29">
        <f t="shared" si="10"/>
        <v>42.897083598015151</v>
      </c>
      <c r="P8" s="29">
        <f t="shared" si="10"/>
        <v>44.382511795365595</v>
      </c>
      <c r="Q8" s="29">
        <f t="shared" si="10"/>
        <v>45.148512298193452</v>
      </c>
      <c r="R8" s="29">
        <f t="shared" si="10"/>
        <v>44.622504119127349</v>
      </c>
      <c r="S8" s="29">
        <f t="shared" si="10"/>
        <v>44.799126417443894</v>
      </c>
      <c r="T8" s="29">
        <f t="shared" si="10"/>
        <v>44.230239961845264</v>
      </c>
      <c r="U8" s="29">
        <f t="shared" si="10"/>
        <v>43.698239159166505</v>
      </c>
      <c r="V8" s="29">
        <f t="shared" si="10"/>
        <v>44.68958947217709</v>
      </c>
      <c r="W8" s="29">
        <f t="shared" ref="W8" si="11">W21*W73/11630</f>
        <v>47.173688962628496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123.86141629996933</v>
      </c>
      <c r="C9" s="22">
        <f t="shared" ref="C9:V9" si="12">SUM(C10:C11)</f>
        <v>132.46621156183431</v>
      </c>
      <c r="D9" s="22">
        <f t="shared" si="12"/>
        <v>146.47162215026674</v>
      </c>
      <c r="E9" s="22">
        <f t="shared" si="12"/>
        <v>162.7506938449736</v>
      </c>
      <c r="F9" s="22">
        <f t="shared" si="12"/>
        <v>176.72236232754625</v>
      </c>
      <c r="G9" s="22">
        <f t="shared" si="12"/>
        <v>191.57488433819262</v>
      </c>
      <c r="H9" s="22">
        <f t="shared" si="12"/>
        <v>202.12687557205595</v>
      </c>
      <c r="I9" s="22">
        <f t="shared" si="12"/>
        <v>213.67827881436779</v>
      </c>
      <c r="J9" s="22">
        <f t="shared" si="12"/>
        <v>223.19831692080587</v>
      </c>
      <c r="K9" s="22">
        <f t="shared" si="12"/>
        <v>238.02275589911272</v>
      </c>
      <c r="L9" s="22">
        <f t="shared" si="12"/>
        <v>253.47977549736143</v>
      </c>
      <c r="M9" s="22">
        <f t="shared" si="12"/>
        <v>263.55682154343469</v>
      </c>
      <c r="N9" s="22">
        <f t="shared" si="12"/>
        <v>259.99082677478179</v>
      </c>
      <c r="O9" s="22">
        <f t="shared" si="12"/>
        <v>251.37514114581413</v>
      </c>
      <c r="P9" s="22">
        <f t="shared" si="12"/>
        <v>252.05082956790883</v>
      </c>
      <c r="Q9" s="22">
        <f t="shared" si="12"/>
        <v>269.91586158444898</v>
      </c>
      <c r="R9" s="22">
        <f t="shared" si="12"/>
        <v>302.29633171609618</v>
      </c>
      <c r="S9" s="22">
        <f t="shared" si="12"/>
        <v>302.01404820634963</v>
      </c>
      <c r="T9" s="22">
        <f t="shared" si="12"/>
        <v>317.88650619173666</v>
      </c>
      <c r="U9" s="22">
        <f t="shared" si="12"/>
        <v>321.17300123115422</v>
      </c>
      <c r="V9" s="22">
        <f t="shared" si="12"/>
        <v>337.0089798976104</v>
      </c>
      <c r="W9" s="22">
        <f t="shared" ref="W9" si="13">SUM(W10:W11)</f>
        <v>354.44398250270308</v>
      </c>
      <c r="DA9" s="57"/>
    </row>
    <row r="10" spans="1:105" ht="12" customHeight="1" x14ac:dyDescent="0.25">
      <c r="A10" s="28" t="s">
        <v>28</v>
      </c>
      <c r="B10" s="29">
        <f>B23*B75/11630</f>
        <v>103.7755611125551</v>
      </c>
      <c r="C10" s="29">
        <f t="shared" ref="C10:V10" si="14">C23*C75/11630</f>
        <v>110.81526613301189</v>
      </c>
      <c r="D10" s="29">
        <f t="shared" si="14"/>
        <v>123.25616900453109</v>
      </c>
      <c r="E10" s="29">
        <f t="shared" si="14"/>
        <v>137.8420736597208</v>
      </c>
      <c r="F10" s="29">
        <f t="shared" si="14"/>
        <v>149.34618387859479</v>
      </c>
      <c r="G10" s="29">
        <f t="shared" si="14"/>
        <v>162.09265149839771</v>
      </c>
      <c r="H10" s="29">
        <f t="shared" si="14"/>
        <v>171.04816157286828</v>
      </c>
      <c r="I10" s="29">
        <f t="shared" si="14"/>
        <v>180.16200648769521</v>
      </c>
      <c r="J10" s="29">
        <f t="shared" si="14"/>
        <v>188.06223838447931</v>
      </c>
      <c r="K10" s="29">
        <f t="shared" si="14"/>
        <v>199.29727737453049</v>
      </c>
      <c r="L10" s="29">
        <f t="shared" si="14"/>
        <v>210.24928304663698</v>
      </c>
      <c r="M10" s="29">
        <f t="shared" si="14"/>
        <v>217.51014806000705</v>
      </c>
      <c r="N10" s="29">
        <f t="shared" si="14"/>
        <v>214.20856825611202</v>
      </c>
      <c r="O10" s="29">
        <f t="shared" si="14"/>
        <v>206.75790328346832</v>
      </c>
      <c r="P10" s="29">
        <f t="shared" si="14"/>
        <v>206.72680079047026</v>
      </c>
      <c r="Q10" s="29">
        <f t="shared" si="14"/>
        <v>220.34543807730424</v>
      </c>
      <c r="R10" s="29">
        <f t="shared" si="14"/>
        <v>242.27602214095438</v>
      </c>
      <c r="S10" s="29">
        <f t="shared" si="14"/>
        <v>236.76117769150309</v>
      </c>
      <c r="T10" s="29">
        <f t="shared" si="14"/>
        <v>242.81147200471941</v>
      </c>
      <c r="U10" s="29">
        <f t="shared" si="14"/>
        <v>239.43070900285531</v>
      </c>
      <c r="V10" s="29">
        <f t="shared" si="14"/>
        <v>245.37841197014157</v>
      </c>
      <c r="W10" s="29">
        <f t="shared" ref="W10" si="15">W23*W75/11630</f>
        <v>253.52326008973185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20.085855187414236</v>
      </c>
      <c r="C11" s="29">
        <f t="shared" ref="C11:V11" si="16">C24*C76/11630</f>
        <v>21.650945428822428</v>
      </c>
      <c r="D11" s="29">
        <f t="shared" si="16"/>
        <v>23.215453145735651</v>
      </c>
      <c r="E11" s="29">
        <f t="shared" si="16"/>
        <v>24.908620185252801</v>
      </c>
      <c r="F11" s="29">
        <f t="shared" si="16"/>
        <v>27.376178448951471</v>
      </c>
      <c r="G11" s="29">
        <f t="shared" si="16"/>
        <v>29.482232839794904</v>
      </c>
      <c r="H11" s="29">
        <f t="shared" si="16"/>
        <v>31.078713999187674</v>
      </c>
      <c r="I11" s="29">
        <f t="shared" si="16"/>
        <v>33.516272326672564</v>
      </c>
      <c r="J11" s="29">
        <f t="shared" si="16"/>
        <v>35.136078536326544</v>
      </c>
      <c r="K11" s="29">
        <f t="shared" si="16"/>
        <v>38.725478524582215</v>
      </c>
      <c r="L11" s="29">
        <f t="shared" si="16"/>
        <v>43.230492450724462</v>
      </c>
      <c r="M11" s="29">
        <f t="shared" si="16"/>
        <v>46.046673483427625</v>
      </c>
      <c r="N11" s="29">
        <f t="shared" si="16"/>
        <v>45.782258518669785</v>
      </c>
      <c r="O11" s="29">
        <f t="shared" si="16"/>
        <v>44.617237862345796</v>
      </c>
      <c r="P11" s="29">
        <f t="shared" si="16"/>
        <v>45.324028777438571</v>
      </c>
      <c r="Q11" s="29">
        <f t="shared" si="16"/>
        <v>49.570423507144767</v>
      </c>
      <c r="R11" s="29">
        <f t="shared" si="16"/>
        <v>60.020309575141795</v>
      </c>
      <c r="S11" s="29">
        <f t="shared" si="16"/>
        <v>65.252870514846535</v>
      </c>
      <c r="T11" s="29">
        <f t="shared" si="16"/>
        <v>75.075034187017266</v>
      </c>
      <c r="U11" s="29">
        <f t="shared" si="16"/>
        <v>81.742292228298936</v>
      </c>
      <c r="V11" s="29">
        <f t="shared" si="16"/>
        <v>91.630567927468832</v>
      </c>
      <c r="W11" s="29">
        <f t="shared" ref="W11" si="17">W24*W76/11630</f>
        <v>100.9207224129712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159.80681242124123</v>
      </c>
      <c r="C12" s="22">
        <f t="shared" ref="C12:V12" si="18">SUM(C13:C14)</f>
        <v>165.36193709668382</v>
      </c>
      <c r="D12" s="22">
        <f t="shared" si="18"/>
        <v>171.40686305967836</v>
      </c>
      <c r="E12" s="22">
        <f t="shared" si="18"/>
        <v>178.41554566977868</v>
      </c>
      <c r="F12" s="22">
        <f t="shared" si="18"/>
        <v>184.41772770517872</v>
      </c>
      <c r="G12" s="22">
        <f t="shared" si="18"/>
        <v>188.926805906526</v>
      </c>
      <c r="H12" s="22">
        <f t="shared" si="18"/>
        <v>192.9750218947018</v>
      </c>
      <c r="I12" s="22">
        <f t="shared" si="18"/>
        <v>194.1223665737144</v>
      </c>
      <c r="J12" s="22">
        <f t="shared" si="18"/>
        <v>194.31407445673133</v>
      </c>
      <c r="K12" s="22">
        <f t="shared" si="18"/>
        <v>195.85897364106594</v>
      </c>
      <c r="L12" s="22">
        <f t="shared" si="18"/>
        <v>195.96950313390761</v>
      </c>
      <c r="M12" s="22">
        <f t="shared" si="18"/>
        <v>197.00848028276579</v>
      </c>
      <c r="N12" s="22">
        <f t="shared" si="18"/>
        <v>190.16095562219363</v>
      </c>
      <c r="O12" s="22">
        <f t="shared" si="18"/>
        <v>180.27441191945121</v>
      </c>
      <c r="P12" s="22">
        <f t="shared" si="18"/>
        <v>172.954401531222</v>
      </c>
      <c r="Q12" s="22">
        <f t="shared" si="18"/>
        <v>170.5235695015121</v>
      </c>
      <c r="R12" s="22">
        <f t="shared" si="18"/>
        <v>180.2290969148994</v>
      </c>
      <c r="S12" s="22">
        <f t="shared" si="18"/>
        <v>171.66776531069664</v>
      </c>
      <c r="T12" s="22">
        <f t="shared" si="18"/>
        <v>171.49128064984728</v>
      </c>
      <c r="U12" s="22">
        <f t="shared" si="18"/>
        <v>165.8238260265361</v>
      </c>
      <c r="V12" s="22">
        <f t="shared" si="18"/>
        <v>167.29646309179242</v>
      </c>
      <c r="W12" s="22">
        <f t="shared" ref="W12" si="19">SUM(W13:W14)</f>
        <v>171.18932423486061</v>
      </c>
      <c r="DA12" s="57"/>
    </row>
    <row r="13" spans="1:105" ht="12" customHeight="1" x14ac:dyDescent="0.25">
      <c r="A13" s="30" t="s">
        <v>44</v>
      </c>
      <c r="B13" s="31">
        <f>B26*B78/11630</f>
        <v>111.12110027134044</v>
      </c>
      <c r="C13" s="31">
        <f t="shared" ref="C13:V13" si="20">C26*C78/11630</f>
        <v>115.53180660600147</v>
      </c>
      <c r="D13" s="31">
        <f t="shared" si="20"/>
        <v>120.77661165540843</v>
      </c>
      <c r="E13" s="31">
        <f t="shared" si="20"/>
        <v>127.12305739294146</v>
      </c>
      <c r="F13" s="31">
        <f t="shared" si="20"/>
        <v>132.76877882912891</v>
      </c>
      <c r="G13" s="31">
        <f t="shared" si="20"/>
        <v>137.00411786282351</v>
      </c>
      <c r="H13" s="31">
        <f t="shared" si="20"/>
        <v>140.64280564402443</v>
      </c>
      <c r="I13" s="31">
        <f t="shared" si="20"/>
        <v>141.93523852915692</v>
      </c>
      <c r="J13" s="31">
        <f t="shared" si="20"/>
        <v>142.1902660253009</v>
      </c>
      <c r="K13" s="31">
        <f t="shared" si="20"/>
        <v>143.28867729267904</v>
      </c>
      <c r="L13" s="31">
        <f t="shared" si="20"/>
        <v>141.21032453015746</v>
      </c>
      <c r="M13" s="31">
        <f t="shared" si="20"/>
        <v>139.56747390065274</v>
      </c>
      <c r="N13" s="31">
        <f t="shared" si="20"/>
        <v>133.72725156298907</v>
      </c>
      <c r="O13" s="31">
        <f t="shared" si="20"/>
        <v>125.1550343952271</v>
      </c>
      <c r="P13" s="31">
        <f t="shared" si="20"/>
        <v>119.22464719669655</v>
      </c>
      <c r="Q13" s="31">
        <f t="shared" si="20"/>
        <v>114.67451979421648</v>
      </c>
      <c r="R13" s="31">
        <f t="shared" si="20"/>
        <v>117.33237949909261</v>
      </c>
      <c r="S13" s="31">
        <f t="shared" si="20"/>
        <v>108.52154236741083</v>
      </c>
      <c r="T13" s="31">
        <f t="shared" si="20"/>
        <v>105.14728235622431</v>
      </c>
      <c r="U13" s="31">
        <f t="shared" si="20"/>
        <v>97.824824221952397</v>
      </c>
      <c r="V13" s="31">
        <f t="shared" si="20"/>
        <v>95.401194395117003</v>
      </c>
      <c r="W13" s="31">
        <f t="shared" ref="W13" si="21">W26*W78/11630</f>
        <v>95.490613392607642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48.685712149900795</v>
      </c>
      <c r="C14" s="33">
        <f t="shared" ref="C14:V14" si="22">C27*C79/11630</f>
        <v>49.830130490682357</v>
      </c>
      <c r="D14" s="33">
        <f t="shared" si="22"/>
        <v>50.630251404269927</v>
      </c>
      <c r="E14" s="33">
        <f t="shared" si="22"/>
        <v>51.292488276837204</v>
      </c>
      <c r="F14" s="33">
        <f t="shared" si="22"/>
        <v>51.648948876049801</v>
      </c>
      <c r="G14" s="33">
        <f t="shared" si="22"/>
        <v>51.922688043702486</v>
      </c>
      <c r="H14" s="33">
        <f t="shared" si="22"/>
        <v>52.332216250677369</v>
      </c>
      <c r="I14" s="33">
        <f t="shared" si="22"/>
        <v>52.187128044557475</v>
      </c>
      <c r="J14" s="33">
        <f t="shared" si="22"/>
        <v>52.123808431430433</v>
      </c>
      <c r="K14" s="33">
        <f t="shared" si="22"/>
        <v>52.570296348386897</v>
      </c>
      <c r="L14" s="33">
        <f t="shared" si="22"/>
        <v>54.759178603750158</v>
      </c>
      <c r="M14" s="33">
        <f t="shared" si="22"/>
        <v>57.441006382113045</v>
      </c>
      <c r="N14" s="33">
        <f t="shared" si="22"/>
        <v>56.433704059204572</v>
      </c>
      <c r="O14" s="33">
        <f t="shared" si="22"/>
        <v>55.119377524224106</v>
      </c>
      <c r="P14" s="33">
        <f t="shared" si="22"/>
        <v>53.729754334525467</v>
      </c>
      <c r="Q14" s="33">
        <f t="shared" si="22"/>
        <v>55.849049707295613</v>
      </c>
      <c r="R14" s="33">
        <f t="shared" si="22"/>
        <v>62.896717415806805</v>
      </c>
      <c r="S14" s="33">
        <f t="shared" si="22"/>
        <v>63.146222943285814</v>
      </c>
      <c r="T14" s="33">
        <f t="shared" si="22"/>
        <v>66.34399829362296</v>
      </c>
      <c r="U14" s="33">
        <f t="shared" si="22"/>
        <v>67.999001804583685</v>
      </c>
      <c r="V14" s="33">
        <f t="shared" si="22"/>
        <v>71.89526869667543</v>
      </c>
      <c r="W14" s="33">
        <f t="shared" ref="W14" si="23">W27*W79/11630</f>
        <v>75.698710842252964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25222.752857508094</v>
      </c>
      <c r="C16" s="19">
        <f t="shared" ref="C16:Q16" si="24">SUM(C17,C22,C25)</f>
        <v>25900.84782557327</v>
      </c>
      <c r="D16" s="19">
        <f t="shared" si="24"/>
        <v>26571.342910349282</v>
      </c>
      <c r="E16" s="19">
        <f t="shared" si="24"/>
        <v>27257.774558816269</v>
      </c>
      <c r="F16" s="19">
        <f t="shared" si="24"/>
        <v>27785.441735904264</v>
      </c>
      <c r="G16" s="19">
        <f t="shared" si="24"/>
        <v>28206.045770673518</v>
      </c>
      <c r="H16" s="19">
        <f t="shared" si="24"/>
        <v>28612.149346696213</v>
      </c>
      <c r="I16" s="19">
        <f t="shared" si="24"/>
        <v>28707.37827544113</v>
      </c>
      <c r="J16" s="19">
        <f t="shared" si="24"/>
        <v>28842.725551419451</v>
      </c>
      <c r="K16" s="19">
        <f t="shared" si="24"/>
        <v>29307.339757630118</v>
      </c>
      <c r="L16" s="19">
        <f t="shared" si="24"/>
        <v>30229.467954218911</v>
      </c>
      <c r="M16" s="19">
        <f t="shared" si="24"/>
        <v>31301.246752112442</v>
      </c>
      <c r="N16" s="19">
        <f t="shared" si="24"/>
        <v>31673.108977603111</v>
      </c>
      <c r="O16" s="19">
        <f t="shared" si="24"/>
        <v>32036.592453613433</v>
      </c>
      <c r="P16" s="19">
        <f t="shared" si="24"/>
        <v>32218.415503419703</v>
      </c>
      <c r="Q16" s="19">
        <f t="shared" si="24"/>
        <v>32864.226790589688</v>
      </c>
      <c r="R16" s="19">
        <f t="shared" ref="R16" si="25">SUM(R17,R22,R25)</f>
        <v>33010.427722921173</v>
      </c>
      <c r="S16" s="19">
        <f t="shared" ref="S16" si="26">SUM(S17,S22,S25)</f>
        <v>33191.720911165125</v>
      </c>
      <c r="T16" s="19">
        <f t="shared" ref="T16" si="27">SUM(T17,T22,T25)</f>
        <v>33127.603926052245</v>
      </c>
      <c r="U16" s="19">
        <f t="shared" ref="U16" si="28">SUM(U17,U22,U25)</f>
        <v>33436.518944917414</v>
      </c>
      <c r="V16" s="19">
        <f t="shared" ref="V16:W16" si="29">SUM(V17,V22,V25)</f>
        <v>33536.743365605093</v>
      </c>
      <c r="W16" s="19">
        <f t="shared" si="29"/>
        <v>33214.724735022646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3758.5363732064889</v>
      </c>
      <c r="C17" s="22">
        <f t="shared" ref="C17:Q17" si="30">SUM(C18:C21)</f>
        <v>3994.7509106647785</v>
      </c>
      <c r="D17" s="22">
        <f t="shared" si="30"/>
        <v>4245.8323664530863</v>
      </c>
      <c r="E17" s="22">
        <f t="shared" si="30"/>
        <v>4489.3177054024791</v>
      </c>
      <c r="F17" s="22">
        <f t="shared" si="30"/>
        <v>4696.2308779838286</v>
      </c>
      <c r="G17" s="22">
        <f t="shared" si="30"/>
        <v>4838.5485093440857</v>
      </c>
      <c r="H17" s="22">
        <f t="shared" si="30"/>
        <v>4939.4695989045895</v>
      </c>
      <c r="I17" s="22">
        <f t="shared" si="30"/>
        <v>4964.3351171770246</v>
      </c>
      <c r="J17" s="22">
        <f t="shared" si="30"/>
        <v>4971.4721627373865</v>
      </c>
      <c r="K17" s="22">
        <f t="shared" si="30"/>
        <v>4976.7479824383108</v>
      </c>
      <c r="L17" s="22">
        <f t="shared" si="30"/>
        <v>4938.4821027089129</v>
      </c>
      <c r="M17" s="22">
        <f t="shared" si="30"/>
        <v>4954.8154198269804</v>
      </c>
      <c r="N17" s="22">
        <f t="shared" si="30"/>
        <v>4923.9688663750476</v>
      </c>
      <c r="O17" s="22">
        <f t="shared" si="30"/>
        <v>4802.2961710866839</v>
      </c>
      <c r="P17" s="22">
        <f t="shared" si="30"/>
        <v>4709.5086770227936</v>
      </c>
      <c r="Q17" s="22">
        <f t="shared" si="30"/>
        <v>4546.6195982815552</v>
      </c>
      <c r="R17" s="22">
        <f t="shared" ref="R17" si="31">SUM(R18:R21)</f>
        <v>4344.2655508661692</v>
      </c>
      <c r="S17" s="22">
        <f t="shared" ref="S17" si="32">SUM(S18:S21)</f>
        <v>4187.3705003342347</v>
      </c>
      <c r="T17" s="22">
        <f t="shared" ref="T17" si="33">SUM(T18:T21)</f>
        <v>4042.1815662366007</v>
      </c>
      <c r="U17" s="22">
        <f t="shared" ref="U17" si="34">SUM(U18:U21)</f>
        <v>3918.7776907056441</v>
      </c>
      <c r="V17" s="22">
        <f t="shared" ref="V17:W17" si="35">SUM(V18:V21)</f>
        <v>3771.4780816549583</v>
      </c>
      <c r="W17" s="22">
        <f t="shared" si="35"/>
        <v>3651.1552379025443</v>
      </c>
      <c r="DA17" s="57"/>
    </row>
    <row r="18" spans="1:105" ht="12" customHeight="1" x14ac:dyDescent="0.25">
      <c r="A18" s="28" t="s">
        <v>32</v>
      </c>
      <c r="B18" s="29">
        <f>B31*B83/1000000</f>
        <v>277.65757074439006</v>
      </c>
      <c r="C18" s="29">
        <f t="shared" ref="C18:Q18" si="36">C31*C83/1000000</f>
        <v>280.65641454204012</v>
      </c>
      <c r="D18" s="29">
        <f t="shared" si="36"/>
        <v>283.59122759544192</v>
      </c>
      <c r="E18" s="29">
        <f t="shared" si="36"/>
        <v>285.96218402081013</v>
      </c>
      <c r="F18" s="29">
        <f t="shared" si="36"/>
        <v>286.80812219447535</v>
      </c>
      <c r="G18" s="29">
        <f t="shared" si="36"/>
        <v>285.13703999083179</v>
      </c>
      <c r="H18" s="29">
        <f t="shared" si="36"/>
        <v>282.00353665872103</v>
      </c>
      <c r="I18" s="29">
        <f t="shared" si="36"/>
        <v>275.31872751382036</v>
      </c>
      <c r="J18" s="29">
        <f t="shared" si="36"/>
        <v>268.27249809546504</v>
      </c>
      <c r="K18" s="29">
        <f t="shared" si="36"/>
        <v>261.83840742532999</v>
      </c>
      <c r="L18" s="29">
        <f t="shared" si="36"/>
        <v>254.309620657593</v>
      </c>
      <c r="M18" s="29">
        <f t="shared" si="36"/>
        <v>250.4918067226937</v>
      </c>
      <c r="N18" s="29">
        <f t="shared" si="36"/>
        <v>245.27000289659276</v>
      </c>
      <c r="O18" s="29">
        <f t="shared" si="36"/>
        <v>237.88157407501936</v>
      </c>
      <c r="P18" s="29">
        <f t="shared" si="36"/>
        <v>232.72913472140669</v>
      </c>
      <c r="Q18" s="29">
        <f t="shared" si="36"/>
        <v>225.12649192131761</v>
      </c>
      <c r="R18" s="29">
        <f t="shared" ref="R18:V18" si="37">R31*R83/1000000</f>
        <v>215.89176077318734</v>
      </c>
      <c r="S18" s="29">
        <f t="shared" si="37"/>
        <v>207.97967530428485</v>
      </c>
      <c r="T18" s="29">
        <f t="shared" si="37"/>
        <v>199.7972449280665</v>
      </c>
      <c r="U18" s="29">
        <f t="shared" si="37"/>
        <v>192.72471938041102</v>
      </c>
      <c r="V18" s="29">
        <f t="shared" si="37"/>
        <v>184.33753231369602</v>
      </c>
      <c r="W18" s="29">
        <f t="shared" ref="W18" si="38">W31*W83/1000000</f>
        <v>177.23885439133821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2392.1949811325726</v>
      </c>
      <c r="C19" s="29">
        <f t="shared" ref="C19:Q19" si="39">C32*C84/1000000</f>
        <v>2431.7261241359774</v>
      </c>
      <c r="D19" s="29">
        <f t="shared" si="39"/>
        <v>2456.9380725474912</v>
      </c>
      <c r="E19" s="29">
        <f t="shared" si="39"/>
        <v>2470.1322058538658</v>
      </c>
      <c r="F19" s="29">
        <f t="shared" si="39"/>
        <v>2471.1777752237931</v>
      </c>
      <c r="G19" s="29">
        <f t="shared" si="39"/>
        <v>2458.9713629552625</v>
      </c>
      <c r="H19" s="29">
        <f t="shared" si="39"/>
        <v>2446.9837043908597</v>
      </c>
      <c r="I19" s="29">
        <f t="shared" si="39"/>
        <v>2411.4570062337357</v>
      </c>
      <c r="J19" s="29">
        <f t="shared" si="39"/>
        <v>2373.2563278314328</v>
      </c>
      <c r="K19" s="29">
        <f t="shared" si="39"/>
        <v>2335.3222780161823</v>
      </c>
      <c r="L19" s="29">
        <f t="shared" si="39"/>
        <v>2274.7987455857956</v>
      </c>
      <c r="M19" s="29">
        <f t="shared" si="39"/>
        <v>2231.8143060936563</v>
      </c>
      <c r="N19" s="29">
        <f t="shared" si="39"/>
        <v>2167.8323408366355</v>
      </c>
      <c r="O19" s="29">
        <f t="shared" si="39"/>
        <v>2077.7523060027092</v>
      </c>
      <c r="P19" s="29">
        <f t="shared" si="39"/>
        <v>2003.5457393876338</v>
      </c>
      <c r="Q19" s="29">
        <f t="shared" si="39"/>
        <v>1907.6056574121874</v>
      </c>
      <c r="R19" s="29">
        <f t="shared" ref="R19:V19" si="40">R32*R84/1000000</f>
        <v>1808.4125348869297</v>
      </c>
      <c r="S19" s="29">
        <f t="shared" si="40"/>
        <v>1732.486160461536</v>
      </c>
      <c r="T19" s="29">
        <f t="shared" si="40"/>
        <v>1663.8673187600784</v>
      </c>
      <c r="U19" s="29">
        <f t="shared" si="40"/>
        <v>1601.6944860277963</v>
      </c>
      <c r="V19" s="29">
        <f t="shared" si="40"/>
        <v>1530.5102748892582</v>
      </c>
      <c r="W19" s="29">
        <f t="shared" ref="W19" si="41">W32*W84/1000000</f>
        <v>1467.6543341047416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639.32510860058824</v>
      </c>
      <c r="C20" s="29">
        <f t="shared" ref="C20:Q20" si="43">C33*C85/1000000</f>
        <v>761.28071688659168</v>
      </c>
      <c r="D20" s="29">
        <f t="shared" si="43"/>
        <v>894.43088538250208</v>
      </c>
      <c r="E20" s="29">
        <f t="shared" si="43"/>
        <v>1027.8833157070965</v>
      </c>
      <c r="F20" s="29">
        <f t="shared" si="43"/>
        <v>1147.7060562073307</v>
      </c>
      <c r="G20" s="29">
        <f t="shared" si="43"/>
        <v>1240.5514620987176</v>
      </c>
      <c r="H20" s="29">
        <f t="shared" si="43"/>
        <v>1313.3013969290309</v>
      </c>
      <c r="I20" s="29">
        <f t="shared" si="43"/>
        <v>1358.0810199348412</v>
      </c>
      <c r="J20" s="29">
        <f t="shared" si="43"/>
        <v>1393.5706466636582</v>
      </c>
      <c r="K20" s="29">
        <f t="shared" si="43"/>
        <v>1423.9028983285925</v>
      </c>
      <c r="L20" s="29">
        <f t="shared" si="43"/>
        <v>1435.827196082766</v>
      </c>
      <c r="M20" s="29">
        <f t="shared" si="43"/>
        <v>1458.5208470264192</v>
      </c>
      <c r="N20" s="29">
        <f t="shared" si="43"/>
        <v>1455.6872128583261</v>
      </c>
      <c r="O20" s="29">
        <f t="shared" si="43"/>
        <v>1402.2812544309918</v>
      </c>
      <c r="P20" s="29">
        <f t="shared" si="43"/>
        <v>1352.6774935757724</v>
      </c>
      <c r="Q20" s="29">
        <f t="shared" si="43"/>
        <v>1276.5301182845237</v>
      </c>
      <c r="R20" s="29">
        <f t="shared" ref="R20:V20" si="44">R33*R85/1000000</f>
        <v>1196.0778624038439</v>
      </c>
      <c r="S20" s="29">
        <f t="shared" si="44"/>
        <v>1133.9944386678042</v>
      </c>
      <c r="T20" s="29">
        <f t="shared" si="44"/>
        <v>1079.213856969918</v>
      </c>
      <c r="U20" s="29">
        <f t="shared" si="44"/>
        <v>1036.1415288507046</v>
      </c>
      <c r="V20" s="29">
        <f t="shared" si="44"/>
        <v>986.27373601401348</v>
      </c>
      <c r="W20" s="29">
        <f t="shared" ref="W20" si="45">W33*W85/1000000</f>
        <v>942.47379203000901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449.3587127289382</v>
      </c>
      <c r="C21" s="29">
        <f t="shared" ref="C21:Q21" si="47">C34*C86/1000000</f>
        <v>521.08765510016906</v>
      </c>
      <c r="D21" s="29">
        <f t="shared" si="47"/>
        <v>610.87218092765136</v>
      </c>
      <c r="E21" s="29">
        <f t="shared" si="47"/>
        <v>705.33999982070679</v>
      </c>
      <c r="F21" s="29">
        <f t="shared" si="47"/>
        <v>790.53892435822945</v>
      </c>
      <c r="G21" s="29">
        <f t="shared" si="47"/>
        <v>853.88864429927366</v>
      </c>
      <c r="H21" s="29">
        <f t="shared" si="47"/>
        <v>897.18096092597762</v>
      </c>
      <c r="I21" s="29">
        <f t="shared" si="47"/>
        <v>919.47836349462739</v>
      </c>
      <c r="J21" s="29">
        <f t="shared" si="47"/>
        <v>936.37269014683102</v>
      </c>
      <c r="K21" s="29">
        <f t="shared" si="47"/>
        <v>955.68439866820586</v>
      </c>
      <c r="L21" s="29">
        <f t="shared" si="47"/>
        <v>973.54654038275885</v>
      </c>
      <c r="M21" s="29">
        <f t="shared" si="47"/>
        <v>1013.9884599842107</v>
      </c>
      <c r="N21" s="29">
        <f t="shared" si="47"/>
        <v>1055.1793097834932</v>
      </c>
      <c r="O21" s="29">
        <f t="shared" si="47"/>
        <v>1084.3810365779636</v>
      </c>
      <c r="P21" s="29">
        <f t="shared" si="47"/>
        <v>1120.5563093379808</v>
      </c>
      <c r="Q21" s="29">
        <f t="shared" si="47"/>
        <v>1137.3573306635262</v>
      </c>
      <c r="R21" s="29">
        <f t="shared" ref="R21:V21" si="48">R34*R86/1000000</f>
        <v>1123.8833928022082</v>
      </c>
      <c r="S21" s="29">
        <f t="shared" si="48"/>
        <v>1112.9102259006092</v>
      </c>
      <c r="T21" s="29">
        <f t="shared" si="48"/>
        <v>1099.3031455785374</v>
      </c>
      <c r="U21" s="29">
        <f t="shared" si="48"/>
        <v>1088.2169564467322</v>
      </c>
      <c r="V21" s="29">
        <f t="shared" si="48"/>
        <v>1070.3565384379901</v>
      </c>
      <c r="W21" s="29">
        <f t="shared" ref="W21" si="49">W34*W86/1000000</f>
        <v>1063.7882573764557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1131.8792216213367</v>
      </c>
      <c r="C22" s="22">
        <f t="shared" ref="C22:Q22" si="50">SUM(C23:C24)</f>
        <v>1203.0943932340665</v>
      </c>
      <c r="D22" s="22">
        <f t="shared" si="50"/>
        <v>1315.2397603540428</v>
      </c>
      <c r="E22" s="22">
        <f t="shared" si="50"/>
        <v>1446.2014489000278</v>
      </c>
      <c r="F22" s="22">
        <f t="shared" si="50"/>
        <v>1568.4949854144556</v>
      </c>
      <c r="G22" s="22">
        <f t="shared" si="50"/>
        <v>1694.5518277900708</v>
      </c>
      <c r="H22" s="22">
        <f t="shared" si="50"/>
        <v>1785.6050308521394</v>
      </c>
      <c r="I22" s="22">
        <f t="shared" si="50"/>
        <v>1892.554281000881</v>
      </c>
      <c r="J22" s="22">
        <f t="shared" si="50"/>
        <v>1982.7154391162562</v>
      </c>
      <c r="K22" s="22">
        <f t="shared" si="50"/>
        <v>2136.5702832243492</v>
      </c>
      <c r="L22" s="22">
        <f t="shared" si="50"/>
        <v>2298.6740446613135</v>
      </c>
      <c r="M22" s="22">
        <f t="shared" si="50"/>
        <v>2397.3329938187567</v>
      </c>
      <c r="N22" s="22">
        <f t="shared" si="50"/>
        <v>2459.9584989639716</v>
      </c>
      <c r="O22" s="22">
        <f t="shared" si="50"/>
        <v>2498.2134345701907</v>
      </c>
      <c r="P22" s="22">
        <f t="shared" si="50"/>
        <v>2606.7581297851975</v>
      </c>
      <c r="Q22" s="22">
        <f t="shared" si="50"/>
        <v>2795.883744984576</v>
      </c>
      <c r="R22" s="22">
        <f t="shared" ref="R22" si="51">SUM(R23:R24)</f>
        <v>2885.400267387658</v>
      </c>
      <c r="S22" s="22">
        <f t="shared" ref="S22" si="52">SUM(S23:S24)</f>
        <v>2980.9526701322538</v>
      </c>
      <c r="T22" s="22">
        <f t="shared" ref="T22" si="53">SUM(T23:T24)</f>
        <v>3061.9739516188511</v>
      </c>
      <c r="U22" s="22">
        <f t="shared" ref="U22" si="54">SUM(U23:U24)</f>
        <v>3131.6217518752401</v>
      </c>
      <c r="V22" s="22">
        <f t="shared" ref="V22:W22" si="55">SUM(V23:V24)</f>
        <v>3192.2457211400369</v>
      </c>
      <c r="W22" s="22">
        <f t="shared" si="55"/>
        <v>3213.0146578570711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766.55877583351378</v>
      </c>
      <c r="C23" s="29">
        <f t="shared" ref="C23:Q23" si="57">C36*C88/1000000</f>
        <v>815.57946410674811</v>
      </c>
      <c r="D23" s="29">
        <f t="shared" si="57"/>
        <v>905.6639892200468</v>
      </c>
      <c r="E23" s="29">
        <f t="shared" si="57"/>
        <v>1012.611735224492</v>
      </c>
      <c r="F23" s="29">
        <f t="shared" si="57"/>
        <v>1097.9467083508735</v>
      </c>
      <c r="G23" s="29">
        <f t="shared" si="57"/>
        <v>1193.7954738074031</v>
      </c>
      <c r="H23" s="29">
        <f t="shared" si="57"/>
        <v>1263.4286077463114</v>
      </c>
      <c r="I23" s="29">
        <f t="shared" si="57"/>
        <v>1335.4547789351966</v>
      </c>
      <c r="J23" s="29">
        <f t="shared" si="57"/>
        <v>1403.2253460761556</v>
      </c>
      <c r="K23" s="29">
        <f t="shared" si="57"/>
        <v>1501.1864115051512</v>
      </c>
      <c r="L23" s="29">
        <f t="shared" si="57"/>
        <v>1594.8881032176732</v>
      </c>
      <c r="M23" s="29">
        <f t="shared" si="57"/>
        <v>1653.6211590042744</v>
      </c>
      <c r="N23" s="29">
        <f t="shared" si="57"/>
        <v>1701.0919402116165</v>
      </c>
      <c r="O23" s="29">
        <f t="shared" si="57"/>
        <v>1729.8695089224018</v>
      </c>
      <c r="P23" s="29">
        <f t="shared" si="57"/>
        <v>1806.0130090764208</v>
      </c>
      <c r="Q23" s="29">
        <f t="shared" si="57"/>
        <v>1932.3181762925926</v>
      </c>
      <c r="R23" s="29">
        <f t="shared" ref="R23:V23" si="58">R36*R88/1000000</f>
        <v>1941.1740649863239</v>
      </c>
      <c r="S23" s="29">
        <f t="shared" si="58"/>
        <v>1942.3595812559829</v>
      </c>
      <c r="T23" s="29">
        <f t="shared" si="58"/>
        <v>1920.9734113659445</v>
      </c>
      <c r="U23" s="29">
        <f t="shared" si="58"/>
        <v>1897.9651278583094</v>
      </c>
      <c r="V23" s="29">
        <f t="shared" si="58"/>
        <v>1870.8437611957945</v>
      </c>
      <c r="W23" s="29">
        <f t="shared" ref="W23" si="59">W36*W88/1000000</f>
        <v>1829.9268694918828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365.32044578782291</v>
      </c>
      <c r="C24" s="29">
        <f t="shared" ref="C24:Q24" si="61">C37*C89/1000000</f>
        <v>387.51492912731834</v>
      </c>
      <c r="D24" s="29">
        <f t="shared" si="61"/>
        <v>409.57577113399606</v>
      </c>
      <c r="E24" s="29">
        <f t="shared" si="61"/>
        <v>433.58971367553585</v>
      </c>
      <c r="F24" s="29">
        <f t="shared" si="61"/>
        <v>470.54827706358213</v>
      </c>
      <c r="G24" s="29">
        <f t="shared" si="61"/>
        <v>500.75635398266763</v>
      </c>
      <c r="H24" s="29">
        <f t="shared" si="61"/>
        <v>522.17642310582812</v>
      </c>
      <c r="I24" s="29">
        <f t="shared" si="61"/>
        <v>557.09950206568453</v>
      </c>
      <c r="J24" s="29">
        <f t="shared" si="61"/>
        <v>579.49009304010053</v>
      </c>
      <c r="K24" s="29">
        <f t="shared" si="61"/>
        <v>635.38387171919783</v>
      </c>
      <c r="L24" s="29">
        <f t="shared" si="61"/>
        <v>703.78594144364035</v>
      </c>
      <c r="M24" s="29">
        <f t="shared" si="61"/>
        <v>743.71183481448224</v>
      </c>
      <c r="N24" s="29">
        <f t="shared" si="61"/>
        <v>758.86655875235488</v>
      </c>
      <c r="O24" s="29">
        <f t="shared" si="61"/>
        <v>768.34392564778875</v>
      </c>
      <c r="P24" s="29">
        <f t="shared" si="61"/>
        <v>800.74512070877688</v>
      </c>
      <c r="Q24" s="29">
        <f t="shared" si="61"/>
        <v>863.56556869198312</v>
      </c>
      <c r="R24" s="29">
        <f t="shared" ref="R24:V24" si="62">R37*R89/1000000</f>
        <v>944.22620240133415</v>
      </c>
      <c r="S24" s="29">
        <f t="shared" si="62"/>
        <v>1038.5930888762712</v>
      </c>
      <c r="T24" s="29">
        <f t="shared" si="62"/>
        <v>1141.0005402529066</v>
      </c>
      <c r="U24" s="29">
        <f t="shared" si="62"/>
        <v>1233.6566240169309</v>
      </c>
      <c r="V24" s="29">
        <f t="shared" si="62"/>
        <v>1321.4019599442422</v>
      </c>
      <c r="W24" s="29">
        <f t="shared" ref="W24" si="63">W37*W89/1000000</f>
        <v>1383.0877883651881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20332.337262680267</v>
      </c>
      <c r="C25" s="22">
        <f t="shared" ref="C25:Q25" si="64">SUM(C26:C27)</f>
        <v>20703.002521674425</v>
      </c>
      <c r="D25" s="22">
        <f t="shared" si="64"/>
        <v>21010.270783542153</v>
      </c>
      <c r="E25" s="22">
        <f t="shared" si="64"/>
        <v>21322.255404513762</v>
      </c>
      <c r="F25" s="22">
        <f t="shared" si="64"/>
        <v>21520.715872505978</v>
      </c>
      <c r="G25" s="22">
        <f t="shared" si="64"/>
        <v>21672.94543353936</v>
      </c>
      <c r="H25" s="22">
        <f t="shared" si="64"/>
        <v>21887.074716939482</v>
      </c>
      <c r="I25" s="22">
        <f t="shared" si="64"/>
        <v>21850.488877263222</v>
      </c>
      <c r="J25" s="22">
        <f t="shared" si="64"/>
        <v>21888.537949565809</v>
      </c>
      <c r="K25" s="22">
        <f t="shared" si="64"/>
        <v>22194.021491967458</v>
      </c>
      <c r="L25" s="22">
        <f t="shared" si="64"/>
        <v>22992.311806848684</v>
      </c>
      <c r="M25" s="22">
        <f t="shared" si="64"/>
        <v>23949.098338466705</v>
      </c>
      <c r="N25" s="22">
        <f t="shared" si="64"/>
        <v>24289.181612264092</v>
      </c>
      <c r="O25" s="22">
        <f t="shared" si="64"/>
        <v>24736.082847956557</v>
      </c>
      <c r="P25" s="22">
        <f t="shared" si="64"/>
        <v>24902.148696611712</v>
      </c>
      <c r="Q25" s="22">
        <f t="shared" si="64"/>
        <v>25521.723447323559</v>
      </c>
      <c r="R25" s="22">
        <f t="shared" ref="R25" si="65">SUM(R26:R27)</f>
        <v>25780.761904667346</v>
      </c>
      <c r="S25" s="22">
        <f t="shared" ref="S25" si="66">SUM(S26:S27)</f>
        <v>26023.397740698634</v>
      </c>
      <c r="T25" s="22">
        <f t="shared" ref="T25" si="67">SUM(T26:T27)</f>
        <v>26023.448408196793</v>
      </c>
      <c r="U25" s="22">
        <f t="shared" ref="U25" si="68">SUM(U26:U27)</f>
        <v>26386.119502336533</v>
      </c>
      <c r="V25" s="22">
        <f t="shared" ref="V25:W25" si="69">SUM(V26:V27)</f>
        <v>26573.019562810099</v>
      </c>
      <c r="W25" s="22">
        <f t="shared" si="69"/>
        <v>26350.554839263034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2683.1663636093922</v>
      </c>
      <c r="C26" s="31">
        <f t="shared" ref="C26:Q26" si="71">C39*C91/1000000</f>
        <v>2781.8549401470214</v>
      </c>
      <c r="D26" s="31">
        <f t="shared" si="71"/>
        <v>2902.3798825457861</v>
      </c>
      <c r="E26" s="31">
        <f t="shared" si="71"/>
        <v>3049.70691717313</v>
      </c>
      <c r="F26" s="31">
        <f t="shared" si="71"/>
        <v>3178.638786277616</v>
      </c>
      <c r="G26" s="31">
        <f t="shared" si="71"/>
        <v>3273.1838233878248</v>
      </c>
      <c r="H26" s="31">
        <f t="shared" si="71"/>
        <v>3354.9085038085368</v>
      </c>
      <c r="I26" s="31">
        <f t="shared" si="71"/>
        <v>3378.4071298098106</v>
      </c>
      <c r="J26" s="31">
        <f t="shared" si="71"/>
        <v>3385.8720742511291</v>
      </c>
      <c r="K26" s="31">
        <f t="shared" si="71"/>
        <v>3421.559450182147</v>
      </c>
      <c r="L26" s="31">
        <f t="shared" si="71"/>
        <v>3370.709593600026</v>
      </c>
      <c r="M26" s="31">
        <f t="shared" si="71"/>
        <v>3331.5863565462073</v>
      </c>
      <c r="N26" s="31">
        <f t="shared" si="71"/>
        <v>3300.6527348092145</v>
      </c>
      <c r="O26" s="31">
        <f t="shared" si="71"/>
        <v>3232.2298558966063</v>
      </c>
      <c r="P26" s="31">
        <f t="shared" si="71"/>
        <v>3181.3236780715415</v>
      </c>
      <c r="Q26" s="31">
        <f t="shared" si="71"/>
        <v>3037.3415897033842</v>
      </c>
      <c r="R26" s="31">
        <f t="shared" ref="R26:V26" si="72">R39*R91/1000000</f>
        <v>2864.0338667251999</v>
      </c>
      <c r="S26" s="31">
        <f t="shared" si="72"/>
        <v>2693.5146672738115</v>
      </c>
      <c r="T26" s="31">
        <f t="shared" si="72"/>
        <v>2497.0393357283547</v>
      </c>
      <c r="U26" s="31">
        <f t="shared" si="72"/>
        <v>2309.7537055942444</v>
      </c>
      <c r="V26" s="31">
        <f t="shared" si="72"/>
        <v>2152.983717462233</v>
      </c>
      <c r="W26" s="31">
        <f t="shared" ref="W26" si="73">W39*W91/1000000</f>
        <v>2044.1419846355689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17649.170899070876</v>
      </c>
      <c r="C27" s="33">
        <f t="shared" ref="C27:Q27" si="75">C40*C92/1000000</f>
        <v>17921.147581527403</v>
      </c>
      <c r="D27" s="33">
        <f t="shared" si="75"/>
        <v>18107.890900996368</v>
      </c>
      <c r="E27" s="33">
        <f t="shared" si="75"/>
        <v>18272.548487340631</v>
      </c>
      <c r="F27" s="33">
        <f t="shared" si="75"/>
        <v>18342.077086228361</v>
      </c>
      <c r="G27" s="33">
        <f t="shared" si="75"/>
        <v>18399.761610151534</v>
      </c>
      <c r="H27" s="33">
        <f t="shared" si="75"/>
        <v>18532.166213130946</v>
      </c>
      <c r="I27" s="33">
        <f t="shared" si="75"/>
        <v>18472.081747453412</v>
      </c>
      <c r="J27" s="33">
        <f t="shared" si="75"/>
        <v>18502.66587531468</v>
      </c>
      <c r="K27" s="33">
        <f t="shared" si="75"/>
        <v>18772.462041785311</v>
      </c>
      <c r="L27" s="33">
        <f t="shared" si="75"/>
        <v>19621.602213248658</v>
      </c>
      <c r="M27" s="33">
        <f t="shared" si="75"/>
        <v>20617.511981920499</v>
      </c>
      <c r="N27" s="33">
        <f t="shared" si="75"/>
        <v>20988.528877454879</v>
      </c>
      <c r="O27" s="33">
        <f t="shared" si="75"/>
        <v>21503.85299205995</v>
      </c>
      <c r="P27" s="33">
        <f t="shared" si="75"/>
        <v>21720.82501854017</v>
      </c>
      <c r="Q27" s="33">
        <f t="shared" si="75"/>
        <v>22484.381857620174</v>
      </c>
      <c r="R27" s="33">
        <f t="shared" ref="R27:V27" si="76">R40*R92/1000000</f>
        <v>22916.728037942146</v>
      </c>
      <c r="S27" s="33">
        <f t="shared" si="76"/>
        <v>23329.883073424822</v>
      </c>
      <c r="T27" s="33">
        <f t="shared" si="76"/>
        <v>23526.409072468439</v>
      </c>
      <c r="U27" s="33">
        <f t="shared" si="76"/>
        <v>24076.365796742288</v>
      </c>
      <c r="V27" s="33">
        <f t="shared" si="76"/>
        <v>24420.035845347866</v>
      </c>
      <c r="W27" s="33">
        <f t="shared" ref="W27" si="77">W40*W92/1000000</f>
        <v>24306.412854627466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5412206</v>
      </c>
      <c r="C31" s="34">
        <v>5560785</v>
      </c>
      <c r="D31" s="34">
        <v>5733424</v>
      </c>
      <c r="E31" s="34">
        <v>5906661</v>
      </c>
      <c r="F31" s="34">
        <v>6049438</v>
      </c>
      <c r="G31" s="34">
        <v>6132611</v>
      </c>
      <c r="H31" s="34">
        <v>6184969</v>
      </c>
      <c r="I31" s="34">
        <v>6140242</v>
      </c>
      <c r="J31" s="34">
        <v>6093089</v>
      </c>
      <c r="K31" s="34">
        <v>6075997</v>
      </c>
      <c r="L31" s="34">
        <v>6034697</v>
      </c>
      <c r="M31" s="34">
        <v>6128124</v>
      </c>
      <c r="N31" s="34">
        <v>6188890</v>
      </c>
      <c r="O31" s="34">
        <v>6187160</v>
      </c>
      <c r="P31" s="34">
        <v>6288126</v>
      </c>
      <c r="Q31" s="34">
        <v>6317260</v>
      </c>
      <c r="R31" s="34">
        <v>6289898</v>
      </c>
      <c r="S31" s="34">
        <v>6326812</v>
      </c>
      <c r="T31" s="34">
        <v>6362545</v>
      </c>
      <c r="U31" s="34">
        <v>6401566</v>
      </c>
      <c r="V31" s="34">
        <v>6359438</v>
      </c>
      <c r="W31" s="34">
        <v>6353424</v>
      </c>
      <c r="DA31" s="58" t="s">
        <v>984</v>
      </c>
    </row>
    <row r="32" spans="1:105" ht="12" customHeight="1" x14ac:dyDescent="0.25">
      <c r="A32" s="28" t="s">
        <v>47</v>
      </c>
      <c r="B32" s="34">
        <v>2954072</v>
      </c>
      <c r="C32" s="34">
        <v>3050088</v>
      </c>
      <c r="D32" s="34">
        <v>3143663</v>
      </c>
      <c r="E32" s="34">
        <v>3232966</v>
      </c>
      <c r="F32" s="34">
        <v>3312560</v>
      </c>
      <c r="G32" s="34">
        <v>3378422</v>
      </c>
      <c r="H32" s="34">
        <v>3455429</v>
      </c>
      <c r="I32" s="34">
        <v>3499152</v>
      </c>
      <c r="J32" s="34">
        <v>3549779</v>
      </c>
      <c r="K32" s="34">
        <v>3613449</v>
      </c>
      <c r="L32" s="34">
        <v>3643591</v>
      </c>
      <c r="M32" s="34">
        <v>3732576</v>
      </c>
      <c r="N32" s="34">
        <v>3786768</v>
      </c>
      <c r="O32" s="34">
        <v>3792717</v>
      </c>
      <c r="P32" s="34">
        <v>3858833</v>
      </c>
      <c r="Q32" s="34">
        <v>3882741</v>
      </c>
      <c r="R32" s="34">
        <v>3872523</v>
      </c>
      <c r="S32" s="34">
        <v>3900550</v>
      </c>
      <c r="T32" s="34">
        <v>3927126</v>
      </c>
      <c r="U32" s="34">
        <v>3955278</v>
      </c>
      <c r="V32" s="34">
        <v>3932956</v>
      </c>
      <c r="W32" s="34">
        <v>3932734</v>
      </c>
      <c r="DA32" s="58" t="s">
        <v>985</v>
      </c>
    </row>
    <row r="33" spans="1:105" ht="12" customHeight="1" x14ac:dyDescent="0.25">
      <c r="A33" s="28" t="s">
        <v>46</v>
      </c>
      <c r="B33" s="34">
        <v>341407</v>
      </c>
      <c r="C33" s="34">
        <v>412470</v>
      </c>
      <c r="D33" s="34">
        <v>494647</v>
      </c>
      <c r="E33" s="34">
        <v>579819</v>
      </c>
      <c r="F33" s="34">
        <v>658877</v>
      </c>
      <c r="G33" s="34">
        <v>722596</v>
      </c>
      <c r="H33" s="34">
        <v>774270</v>
      </c>
      <c r="I33" s="34">
        <v>809014</v>
      </c>
      <c r="J33" s="34">
        <v>838178</v>
      </c>
      <c r="K33" s="34">
        <v>865858</v>
      </c>
      <c r="L33" s="34">
        <v>883414</v>
      </c>
      <c r="M33" s="34">
        <v>911629</v>
      </c>
      <c r="N33" s="34">
        <v>925253</v>
      </c>
      <c r="O33" s="34">
        <v>923780</v>
      </c>
      <c r="P33" s="34">
        <v>936871</v>
      </c>
      <c r="Q33" s="34">
        <v>941397</v>
      </c>
      <c r="R33" s="34">
        <v>938920</v>
      </c>
      <c r="S33" s="34">
        <v>945715</v>
      </c>
      <c r="T33" s="34">
        <v>952159</v>
      </c>
      <c r="U33" s="34">
        <v>958984</v>
      </c>
      <c r="V33" s="34">
        <v>953572</v>
      </c>
      <c r="W33" s="34">
        <v>953519</v>
      </c>
      <c r="DA33" s="58" t="s">
        <v>986</v>
      </c>
    </row>
    <row r="34" spans="1:105" ht="12" customHeight="1" x14ac:dyDescent="0.25">
      <c r="A34" s="28" t="s">
        <v>45</v>
      </c>
      <c r="B34" s="34">
        <v>614533</v>
      </c>
      <c r="C34" s="34">
        <v>726625</v>
      </c>
      <c r="D34" s="34">
        <v>874128</v>
      </c>
      <c r="E34" s="34">
        <v>1036322</v>
      </c>
      <c r="F34" s="34">
        <v>1190334</v>
      </c>
      <c r="G34" s="34">
        <v>1312780</v>
      </c>
      <c r="H34" s="34">
        <v>1404089</v>
      </c>
      <c r="I34" s="34">
        <v>1459699</v>
      </c>
      <c r="J34" s="34">
        <v>1508381</v>
      </c>
      <c r="K34" s="34">
        <v>1565957</v>
      </c>
      <c r="L34" s="34">
        <v>1625481</v>
      </c>
      <c r="M34" s="34">
        <v>1738421</v>
      </c>
      <c r="N34" s="34">
        <v>1855810</v>
      </c>
      <c r="O34" s="34">
        <v>1950770</v>
      </c>
      <c r="P34" s="34">
        <v>2063455</v>
      </c>
      <c r="Q34" s="34">
        <v>2135993</v>
      </c>
      <c r="R34" s="34">
        <v>2172052</v>
      </c>
      <c r="S34" s="34">
        <v>2222560</v>
      </c>
      <c r="T34" s="34">
        <v>2268497</v>
      </c>
      <c r="U34" s="34">
        <v>2313044</v>
      </c>
      <c r="V34" s="34">
        <v>2326311</v>
      </c>
      <c r="W34" s="34">
        <v>2351366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2029301.898773612</v>
      </c>
      <c r="C36" s="34">
        <v>2182610.9957176936</v>
      </c>
      <c r="D36" s="34">
        <v>2466280.7703729393</v>
      </c>
      <c r="E36" s="34">
        <v>2816494.8045347189</v>
      </c>
      <c r="F36" s="34">
        <v>3126919.340009464</v>
      </c>
      <c r="G36" s="34">
        <v>3495769.2203145395</v>
      </c>
      <c r="H36" s="34">
        <v>3807887.5599707984</v>
      </c>
      <c r="I36" s="34">
        <v>4153774.4683941477</v>
      </c>
      <c r="J36" s="34">
        <v>4511266.2295576762</v>
      </c>
      <c r="K36" s="34">
        <v>4990297.6282694619</v>
      </c>
      <c r="L36" s="34">
        <v>5540569.3114295974</v>
      </c>
      <c r="M36" s="34">
        <v>6029578.2590984944</v>
      </c>
      <c r="N36" s="34">
        <v>6461741.05149143</v>
      </c>
      <c r="O36" s="34">
        <v>6879876.5637402181</v>
      </c>
      <c r="P36" s="34">
        <v>7632589.8992526792</v>
      </c>
      <c r="Q36" s="34">
        <v>8891566.2126655001</v>
      </c>
      <c r="R36" s="34">
        <v>9566203.9563600924</v>
      </c>
      <c r="S36" s="34">
        <v>10281334.425687527</v>
      </c>
      <c r="T36" s="34">
        <v>10969109.765847484</v>
      </c>
      <c r="U36" s="34">
        <v>11590852.032233391</v>
      </c>
      <c r="V36" s="34">
        <v>12092097.898254786</v>
      </c>
      <c r="W36" s="34">
        <v>12422750.093684701</v>
      </c>
      <c r="DA36" s="58" t="s">
        <v>988</v>
      </c>
    </row>
    <row r="37" spans="1:105" ht="12" customHeight="1" x14ac:dyDescent="0.25">
      <c r="A37" s="28" t="s">
        <v>27</v>
      </c>
      <c r="B37" s="34">
        <v>954329.61043193052</v>
      </c>
      <c r="C37" s="34">
        <v>1035095.3888798975</v>
      </c>
      <c r="D37" s="34">
        <v>1126331.6138552886</v>
      </c>
      <c r="E37" s="34">
        <v>1233531.0752848918</v>
      </c>
      <c r="F37" s="34">
        <v>1395188.801505253</v>
      </c>
      <c r="G37" s="34">
        <v>1550531.8544134924</v>
      </c>
      <c r="H37" s="34">
        <v>1681318.8808446631</v>
      </c>
      <c r="I37" s="34">
        <v>1874635.5670556668</v>
      </c>
      <c r="J37" s="34">
        <v>2045965.9130925587</v>
      </c>
      <c r="K37" s="34">
        <v>2396814.2292778199</v>
      </c>
      <c r="L37" s="34">
        <v>2837699.5143782268</v>
      </c>
      <c r="M37" s="34">
        <v>3172928.5997321503</v>
      </c>
      <c r="N37" s="34">
        <v>3421761.4616683885</v>
      </c>
      <c r="O37" s="34">
        <v>3650821.1842054487</v>
      </c>
      <c r="P37" s="34">
        <v>4095588.5675714975</v>
      </c>
      <c r="Q37" s="34">
        <v>4763502.7065487178</v>
      </c>
      <c r="R37" s="34">
        <v>5467912.17179297</v>
      </c>
      <c r="S37" s="34">
        <v>6218467.8652076386</v>
      </c>
      <c r="T37" s="34">
        <v>6974009.0750149908</v>
      </c>
      <c r="U37" s="34">
        <v>7701934.4046390373</v>
      </c>
      <c r="V37" s="34">
        <v>8373032.2693791036</v>
      </c>
      <c r="W37" s="34">
        <v>8873962.899204649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38710685.38513875</v>
      </c>
      <c r="C39" s="35">
        <v>40541689.386619896</v>
      </c>
      <c r="D39" s="35">
        <v>43069316.535711847</v>
      </c>
      <c r="E39" s="35">
        <v>46451153.272815853</v>
      </c>
      <c r="F39" s="35">
        <v>49887513.214345858</v>
      </c>
      <c r="G39" s="35">
        <v>53036443.99402608</v>
      </c>
      <c r="H39" s="35">
        <v>56151586.433300182</v>
      </c>
      <c r="I39" s="35">
        <v>58489458.288454294</v>
      </c>
      <c r="J39" s="35">
        <v>60690594.190295272</v>
      </c>
      <c r="K39" s="35">
        <v>63633534.959723525</v>
      </c>
      <c r="L39" s="35">
        <v>65508318.884107202</v>
      </c>
      <c r="M39" s="35">
        <v>67808320.339844152</v>
      </c>
      <c r="N39" s="35">
        <v>69822979.887152955</v>
      </c>
      <c r="O39" s="35">
        <v>70642143.165935501</v>
      </c>
      <c r="P39" s="35">
        <v>72730031.529235423</v>
      </c>
      <c r="Q39" s="35">
        <v>74082053.22606419</v>
      </c>
      <c r="R39" s="35">
        <v>74875262.531277463</v>
      </c>
      <c r="S39" s="35">
        <v>75947700.953241959</v>
      </c>
      <c r="T39" s="35">
        <v>77066451.808513448</v>
      </c>
      <c r="U39" s="35">
        <v>78117571.141457886</v>
      </c>
      <c r="V39" s="35">
        <v>79080065.291884944</v>
      </c>
      <c r="W39" s="35">
        <v>81402238.483042791</v>
      </c>
      <c r="DA39" s="59" t="s">
        <v>990</v>
      </c>
    </row>
    <row r="40" spans="1:105" ht="12" customHeight="1" x14ac:dyDescent="0.25">
      <c r="A40" s="32" t="s">
        <v>25</v>
      </c>
      <c r="B40" s="36">
        <v>1979438.5570608091</v>
      </c>
      <c r="C40" s="36">
        <v>2027510.2533652475</v>
      </c>
      <c r="D40" s="36">
        <v>2066709.3928268135</v>
      </c>
      <c r="E40" s="36">
        <v>2104114.174814417</v>
      </c>
      <c r="F40" s="36">
        <v>2130519.7317636814</v>
      </c>
      <c r="G40" s="36">
        <v>2156061.3142869254</v>
      </c>
      <c r="H40" s="36">
        <v>2191208.5353925629</v>
      </c>
      <c r="I40" s="36">
        <v>2204781.5541855982</v>
      </c>
      <c r="J40" s="36">
        <v>2230088.4560629386</v>
      </c>
      <c r="K40" s="36">
        <v>2270882.3051749649</v>
      </c>
      <c r="L40" s="36">
        <v>2389795.0709546097</v>
      </c>
      <c r="M40" s="36">
        <v>2535405.9990758146</v>
      </c>
      <c r="N40" s="36">
        <v>2608049.5845951806</v>
      </c>
      <c r="O40" s="36">
        <v>2707064.5400641444</v>
      </c>
      <c r="P40" s="36">
        <v>2774842.4738670574</v>
      </c>
      <c r="Q40" s="36">
        <v>2914159.4912368166</v>
      </c>
      <c r="R40" s="36">
        <v>3012040.0859330404</v>
      </c>
      <c r="S40" s="36">
        <v>3115492.6445523757</v>
      </c>
      <c r="T40" s="36">
        <v>3200774.0715771825</v>
      </c>
      <c r="U40" s="36">
        <v>3346325.2057312867</v>
      </c>
      <c r="V40" s="36">
        <v>3452130.6247870657</v>
      </c>
      <c r="W40" s="36">
        <v>3489541.5830439106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433151.47503927071</v>
      </c>
      <c r="D44" s="37">
        <v>459041.91933053453</v>
      </c>
      <c r="E44" s="37">
        <v>461482.1375163151</v>
      </c>
      <c r="F44" s="37">
        <v>432876.20532936882</v>
      </c>
      <c r="G44" s="37">
        <v>375138.19898958504</v>
      </c>
      <c r="H44" s="37">
        <v>346201.19520711899</v>
      </c>
      <c r="I44" s="37">
        <v>251006.27118554711</v>
      </c>
      <c r="J44" s="37">
        <v>250482.50462503824</v>
      </c>
      <c r="K44" s="37">
        <v>282457.97372554801</v>
      </c>
      <c r="L44" s="37">
        <v>260176.75719003659</v>
      </c>
      <c r="M44" s="37">
        <v>396842.93422769941</v>
      </c>
      <c r="N44" s="37">
        <v>366133.58455722965</v>
      </c>
      <c r="O44" s="37">
        <v>305601.78841008898</v>
      </c>
      <c r="P44" s="37">
        <v>410274.62653381005</v>
      </c>
      <c r="Q44" s="37">
        <v>340432.18019531295</v>
      </c>
      <c r="R44" s="37">
        <v>285938.53118425049</v>
      </c>
      <c r="S44" s="37">
        <v>352229.76181636658</v>
      </c>
      <c r="T44" s="37">
        <v>353076.95493688062</v>
      </c>
      <c r="U44" s="37">
        <v>472172.47503927071</v>
      </c>
      <c r="V44" s="37">
        <v>416913.91933053453</v>
      </c>
      <c r="W44" s="37">
        <v>455468.1375163151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275764.50435861573</v>
      </c>
      <c r="D45" s="37">
        <v>275644.16015165253</v>
      </c>
      <c r="E45" s="37">
        <v>273722.77693562489</v>
      </c>
      <c r="F45" s="37">
        <v>266394.74152402813</v>
      </c>
      <c r="G45" s="37">
        <v>255074.44572433922</v>
      </c>
      <c r="H45" s="37">
        <v>268662.28640249511</v>
      </c>
      <c r="I45" s="37">
        <v>237852.66554819746</v>
      </c>
      <c r="J45" s="37">
        <v>247262.99034106452</v>
      </c>
      <c r="K45" s="37">
        <v>262844.67321763607</v>
      </c>
      <c r="L45" s="37">
        <v>231888.13193924259</v>
      </c>
      <c r="M45" s="37">
        <v>293335.78966075322</v>
      </c>
      <c r="N45" s="37">
        <v>261181.07500020601</v>
      </c>
      <c r="O45" s="37">
        <v>215610.42210934404</v>
      </c>
      <c r="P45" s="37">
        <v>278484.27074505622</v>
      </c>
      <c r="Q45" s="37">
        <v>239018.06634174427</v>
      </c>
      <c r="R45" s="37">
        <v>265546.50435861573</v>
      </c>
      <c r="S45" s="37">
        <v>303671.16015165253</v>
      </c>
      <c r="T45" s="37">
        <v>300298.77693562489</v>
      </c>
      <c r="U45" s="37">
        <v>294546.74152402813</v>
      </c>
      <c r="V45" s="37">
        <v>232752.44572433922</v>
      </c>
      <c r="W45" s="37">
        <v>268440.28640249511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93059.246976376162</v>
      </c>
      <c r="D46" s="37">
        <v>105177.14584706508</v>
      </c>
      <c r="E46" s="37">
        <v>109221.86221305915</v>
      </c>
      <c r="F46" s="37">
        <v>104205.48716434499</v>
      </c>
      <c r="G46" s="37">
        <v>90014.20722732041</v>
      </c>
      <c r="H46" s="37">
        <v>79169.308720470173</v>
      </c>
      <c r="I46" s="37">
        <v>63494.182308831369</v>
      </c>
      <c r="J46" s="37">
        <v>59226.327766323928</v>
      </c>
      <c r="K46" s="37">
        <v>59114.358955431147</v>
      </c>
      <c r="L46" s="37">
        <v>50425.009034150513</v>
      </c>
      <c r="M46" s="37">
        <v>62584.135900587658</v>
      </c>
      <c r="N46" s="37">
        <v>49561.727886039182</v>
      </c>
      <c r="O46" s="37">
        <v>91586.246976376162</v>
      </c>
      <c r="P46" s="37">
        <v>118268.14584706514</v>
      </c>
      <c r="Q46" s="37">
        <v>113747.8622130591</v>
      </c>
      <c r="R46" s="37">
        <v>101728.48716434499</v>
      </c>
      <c r="S46" s="37">
        <v>96809.20722732041</v>
      </c>
      <c r="T46" s="37">
        <v>85613.308720470173</v>
      </c>
      <c r="U46" s="37">
        <v>70319.182308831369</v>
      </c>
      <c r="V46" s="37">
        <v>53814.327766323928</v>
      </c>
      <c r="W46" s="37">
        <v>59061.358955431147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140179.18059188698</v>
      </c>
      <c r="D47" s="37">
        <v>177046.16318477434</v>
      </c>
      <c r="E47" s="37">
        <v>193268.62096834008</v>
      </c>
      <c r="F47" s="37">
        <v>186697.46642370569</v>
      </c>
      <c r="G47" s="37">
        <v>156825.81484709517</v>
      </c>
      <c r="H47" s="37">
        <v>127470.99486335926</v>
      </c>
      <c r="I47" s="37">
        <v>93646.559484499507</v>
      </c>
      <c r="J47" s="37">
        <v>88690.297741444781</v>
      </c>
      <c r="K47" s="37">
        <v>99658.246918793768</v>
      </c>
      <c r="L47" s="37">
        <v>103787.70542378351</v>
      </c>
      <c r="M47" s="37">
        <v>159498.24632235756</v>
      </c>
      <c r="N47" s="37">
        <v>166360.73157691862</v>
      </c>
      <c r="O47" s="37">
        <v>146470.32702213549</v>
      </c>
      <c r="P47" s="37">
        <v>166865.51811706601</v>
      </c>
      <c r="Q47" s="37">
        <v>129527.12651383947</v>
      </c>
      <c r="R47" s="37">
        <v>176238.18059188686</v>
      </c>
      <c r="S47" s="37">
        <v>227554.16318477434</v>
      </c>
      <c r="T47" s="37">
        <v>239205.62096833996</v>
      </c>
      <c r="U47" s="37">
        <v>231244.46642370569</v>
      </c>
      <c r="V47" s="37">
        <v>170092.81484709494</v>
      </c>
      <c r="W47" s="37">
        <v>152525.99486335926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346020.11362603307</v>
      </c>
      <c r="D49" s="37">
        <v>491261.42440070049</v>
      </c>
      <c r="E49" s="37">
        <v>573835.35994805768</v>
      </c>
      <c r="F49" s="37">
        <v>551313.30632718466</v>
      </c>
      <c r="G49" s="37">
        <v>628339.44248689385</v>
      </c>
      <c r="H49" s="37">
        <v>591644.99688910646</v>
      </c>
      <c r="I49" s="37">
        <v>646997.87198889861</v>
      </c>
      <c r="J49" s="37">
        <v>681853.71389080165</v>
      </c>
      <c r="K49" s="37">
        <v>825051.51233781874</v>
      </c>
      <c r="L49" s="37">
        <v>1041533.1075608358</v>
      </c>
      <c r="M49" s="37">
        <v>1062844.3076169547</v>
      </c>
      <c r="N49" s="37">
        <v>983476.09872012027</v>
      </c>
      <c r="O49" s="37">
        <v>1046474.9547356814</v>
      </c>
      <c r="P49" s="37">
        <v>1344358.3324015681</v>
      </c>
      <c r="Q49" s="37">
        <v>1905974.1854017191</v>
      </c>
      <c r="R49" s="37">
        <v>1356491.4575853944</v>
      </c>
      <c r="S49" s="37">
        <v>1540181.9816652536</v>
      </c>
      <c r="T49" s="37">
        <v>1729308.4477207921</v>
      </c>
      <c r="U49" s="37">
        <v>1684586.574002862</v>
      </c>
      <c r="V49" s="37">
        <v>1484721.964741515</v>
      </c>
      <c r="W49" s="37">
        <v>1377127.150165597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258806.28790727421</v>
      </c>
      <c r="D50" s="37">
        <v>275470.21511131991</v>
      </c>
      <c r="E50" s="37">
        <v>297842.38434913848</v>
      </c>
      <c r="F50" s="37">
        <v>358932.52894535544</v>
      </c>
      <c r="G50" s="37">
        <v>359480.43810040434</v>
      </c>
      <c r="H50" s="37">
        <v>389593.31433844496</v>
      </c>
      <c r="I50" s="37">
        <v>468786.9013223236</v>
      </c>
      <c r="J50" s="37">
        <v>469172.73038603039</v>
      </c>
      <c r="K50" s="37">
        <v>709780.84513061657</v>
      </c>
      <c r="L50" s="37">
        <v>800365.72320081131</v>
      </c>
      <c r="M50" s="37">
        <v>724822.39969236869</v>
      </c>
      <c r="N50" s="37">
        <v>717619.76325856196</v>
      </c>
      <c r="O50" s="37">
        <v>698232.45292309066</v>
      </c>
      <c r="P50" s="37">
        <v>1154548.2284966651</v>
      </c>
      <c r="Q50" s="37">
        <v>1468279.8621780314</v>
      </c>
      <c r="R50" s="37">
        <v>1429231.8649366209</v>
      </c>
      <c r="S50" s="37">
        <v>1468175.456673231</v>
      </c>
      <c r="T50" s="37">
        <v>1453773.6627304433</v>
      </c>
      <c r="U50" s="37">
        <v>1882473.5581207117</v>
      </c>
      <c r="V50" s="37">
        <v>2139377.7269180976</v>
      </c>
      <c r="W50" s="37">
        <v>1930162.4947621664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11149190.886556886</v>
      </c>
      <c r="D52" s="38">
        <v>11935367.97272449</v>
      </c>
      <c r="E52" s="38">
        <v>13013221.118038636</v>
      </c>
      <c r="F52" s="38">
        <v>13246930.333864257</v>
      </c>
      <c r="G52" s="38">
        <v>13674006.718244173</v>
      </c>
      <c r="H52" s="38">
        <v>14469508.486067548</v>
      </c>
      <c r="I52" s="38">
        <v>14975078.330805376</v>
      </c>
      <c r="J52" s="38">
        <v>15425924.349952303</v>
      </c>
      <c r="K52" s="38">
        <v>16632287.056974903</v>
      </c>
      <c r="L52" s="38">
        <v>16142272.22312282</v>
      </c>
      <c r="M52" s="38">
        <v>16841191.807092771</v>
      </c>
      <c r="N52" s="38">
        <v>15228042.225181349</v>
      </c>
      <c r="O52" s="38">
        <v>10986432.971365578</v>
      </c>
      <c r="P52" s="38">
        <v>12463202.186489537</v>
      </c>
      <c r="Q52" s="38">
        <v>13546036.819027379</v>
      </c>
      <c r="R52" s="38">
        <v>10914088.262655802</v>
      </c>
      <c r="S52" s="38">
        <v>9332017.4563364387</v>
      </c>
      <c r="T52" s="38">
        <v>8951713.5889123678</v>
      </c>
      <c r="U52" s="38">
        <v>7709112.6011422426</v>
      </c>
      <c r="V52" s="38">
        <v>6441120.5915901661</v>
      </c>
      <c r="W52" s="38">
        <v>6854703.7149941027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280950.35827625007</v>
      </c>
      <c r="D53" s="39">
        <v>276093.73997573531</v>
      </c>
      <c r="E53" s="39">
        <v>278384.5749733632</v>
      </c>
      <c r="F53" s="39">
        <v>271540.99060380296</v>
      </c>
      <c r="G53" s="39">
        <v>274904.31990658003</v>
      </c>
      <c r="H53" s="39">
        <v>288810.16109064757</v>
      </c>
      <c r="I53" s="39">
        <v>271610.31737676007</v>
      </c>
      <c r="J53" s="39">
        <v>287793.99385979935</v>
      </c>
      <c r="K53" s="39">
        <v>321744.20738827647</v>
      </c>
      <c r="L53" s="39">
        <v>395006.50575538003</v>
      </c>
      <c r="M53" s="39">
        <v>423995.50309456838</v>
      </c>
      <c r="N53" s="39">
        <v>344184.57612316916</v>
      </c>
      <c r="O53" s="39">
        <v>373919.27537554363</v>
      </c>
      <c r="P53" s="39">
        <v>356588.09489356028</v>
      </c>
      <c r="Q53" s="39">
        <v>410927.33474651957</v>
      </c>
      <c r="R53" s="39">
        <v>385674.58855602285</v>
      </c>
      <c r="S53" s="39">
        <v>425196.76600761199</v>
      </c>
      <c r="T53" s="39">
        <v>480287.93278018711</v>
      </c>
      <c r="U53" s="39">
        <v>569546.63724867254</v>
      </c>
      <c r="V53" s="39">
        <v>449989.99517894816</v>
      </c>
      <c r="W53" s="39">
        <v>411330.23363238852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284572.47503927071</v>
      </c>
      <c r="D57" s="37">
        <v>286402.91933053453</v>
      </c>
      <c r="E57" s="37">
        <v>288245.1375163151</v>
      </c>
      <c r="F57" s="37">
        <v>290099.20532936882</v>
      </c>
      <c r="G57" s="37">
        <v>291965.19898958504</v>
      </c>
      <c r="H57" s="37">
        <v>293843.19520711899</v>
      </c>
      <c r="I57" s="37">
        <v>295733.27118554711</v>
      </c>
      <c r="J57" s="37">
        <v>297635.50462503824</v>
      </c>
      <c r="K57" s="37">
        <v>299549.97372554801</v>
      </c>
      <c r="L57" s="37">
        <v>301476.75719003659</v>
      </c>
      <c r="M57" s="37">
        <v>303415.93422769941</v>
      </c>
      <c r="N57" s="37">
        <v>305367.58455722965</v>
      </c>
      <c r="O57" s="37">
        <v>307331.78841008898</v>
      </c>
      <c r="P57" s="37">
        <v>309308.62653381005</v>
      </c>
      <c r="Q57" s="37">
        <v>311298.18019531295</v>
      </c>
      <c r="R57" s="37">
        <v>313300.53118425049</v>
      </c>
      <c r="S57" s="37">
        <v>315315.76181636658</v>
      </c>
      <c r="T57" s="37">
        <v>317343.95493688062</v>
      </c>
      <c r="U57" s="37">
        <v>433151.47503927071</v>
      </c>
      <c r="V57" s="37">
        <v>459041.91933053453</v>
      </c>
      <c r="W57" s="37">
        <v>461482.1375163151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179748.50435861573</v>
      </c>
      <c r="D58" s="37">
        <v>182069.16015165253</v>
      </c>
      <c r="E58" s="37">
        <v>184419.77693562489</v>
      </c>
      <c r="F58" s="37">
        <v>186800.74152402813</v>
      </c>
      <c r="G58" s="37">
        <v>189212.44572433922</v>
      </c>
      <c r="H58" s="37">
        <v>191655.28640249511</v>
      </c>
      <c r="I58" s="37">
        <v>194129.66554819746</v>
      </c>
      <c r="J58" s="37">
        <v>196635.99034106452</v>
      </c>
      <c r="K58" s="37">
        <v>199174.67321763607</v>
      </c>
      <c r="L58" s="37">
        <v>201746.13193924259</v>
      </c>
      <c r="M58" s="37">
        <v>204350.78966075322</v>
      </c>
      <c r="N58" s="37">
        <v>206989.07500020601</v>
      </c>
      <c r="O58" s="37">
        <v>209661.42210934404</v>
      </c>
      <c r="P58" s="37">
        <v>212368.27074505622</v>
      </c>
      <c r="Q58" s="37">
        <v>215110.06634174427</v>
      </c>
      <c r="R58" s="37">
        <v>275764.50435861573</v>
      </c>
      <c r="S58" s="37">
        <v>275644.16015165253</v>
      </c>
      <c r="T58" s="37">
        <v>273722.77693562489</v>
      </c>
      <c r="U58" s="37">
        <v>266394.74152402766</v>
      </c>
      <c r="V58" s="37">
        <v>255074.44572433922</v>
      </c>
      <c r="W58" s="37">
        <v>268662.28640249558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21996.246976376162</v>
      </c>
      <c r="D59" s="37">
        <v>23000.145847065083</v>
      </c>
      <c r="E59" s="37">
        <v>24049.862213059096</v>
      </c>
      <c r="F59" s="37">
        <v>25147.487164344988</v>
      </c>
      <c r="G59" s="37">
        <v>26295.20722732041</v>
      </c>
      <c r="H59" s="37">
        <v>27495.308720470173</v>
      </c>
      <c r="I59" s="37">
        <v>28750.182308831369</v>
      </c>
      <c r="J59" s="37">
        <v>30062.327766323928</v>
      </c>
      <c r="K59" s="37">
        <v>31434.358955431147</v>
      </c>
      <c r="L59" s="37">
        <v>32869.009034150513</v>
      </c>
      <c r="M59" s="37">
        <v>34369.135900587658</v>
      </c>
      <c r="N59" s="37">
        <v>35937.727886039182</v>
      </c>
      <c r="O59" s="37">
        <v>93059.246976376162</v>
      </c>
      <c r="P59" s="37">
        <v>105177.14584706514</v>
      </c>
      <c r="Q59" s="37">
        <v>109221.8622130591</v>
      </c>
      <c r="R59" s="37">
        <v>104205.48716434499</v>
      </c>
      <c r="S59" s="37">
        <v>90014.20722732041</v>
      </c>
      <c r="T59" s="37">
        <v>79169.308720470173</v>
      </c>
      <c r="U59" s="37">
        <v>63494.182308831369</v>
      </c>
      <c r="V59" s="37">
        <v>59226.327766323928</v>
      </c>
      <c r="W59" s="37">
        <v>59114.358955431147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28087.18059188698</v>
      </c>
      <c r="D60" s="37">
        <v>29543.163184774341</v>
      </c>
      <c r="E60" s="37">
        <v>31074.620968339965</v>
      </c>
      <c r="F60" s="37">
        <v>32685.466423705686</v>
      </c>
      <c r="G60" s="37">
        <v>34379.814847095171</v>
      </c>
      <c r="H60" s="37">
        <v>36161.994863359258</v>
      </c>
      <c r="I60" s="37">
        <v>38036.559484499507</v>
      </c>
      <c r="J60" s="37">
        <v>40008.297741444781</v>
      </c>
      <c r="K60" s="37">
        <v>42082.246918793768</v>
      </c>
      <c r="L60" s="37">
        <v>44263.705423783511</v>
      </c>
      <c r="M60" s="37">
        <v>46558.246322357561</v>
      </c>
      <c r="N60" s="37">
        <v>48971.731576918624</v>
      </c>
      <c r="O60" s="37">
        <v>51510.327022135491</v>
      </c>
      <c r="P60" s="37">
        <v>54180.518117066007</v>
      </c>
      <c r="Q60" s="37">
        <v>56989.126513839699</v>
      </c>
      <c r="R60" s="37">
        <v>140179.18059188686</v>
      </c>
      <c r="S60" s="37">
        <v>177046.16318477411</v>
      </c>
      <c r="T60" s="37">
        <v>193268.62096833996</v>
      </c>
      <c r="U60" s="37">
        <v>186697.46642370569</v>
      </c>
      <c r="V60" s="37">
        <v>156825.81484709494</v>
      </c>
      <c r="W60" s="37">
        <v>127470.99486335926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192711.01668195147</v>
      </c>
      <c r="D62" s="37">
        <v>207591.64974545501</v>
      </c>
      <c r="E62" s="37">
        <v>223621.32578627812</v>
      </c>
      <c r="F62" s="37">
        <v>240888.77085243957</v>
      </c>
      <c r="G62" s="37">
        <v>259489.5621818183</v>
      </c>
      <c r="H62" s="37">
        <v>279526.65723284753</v>
      </c>
      <c r="I62" s="37">
        <v>301110.96356554935</v>
      </c>
      <c r="J62" s="37">
        <v>324361.95272727311</v>
      </c>
      <c r="K62" s="37">
        <v>346020.11362603307</v>
      </c>
      <c r="L62" s="37">
        <v>491261.42440070026</v>
      </c>
      <c r="M62" s="37">
        <v>573835.35994805768</v>
      </c>
      <c r="N62" s="37">
        <v>551313.30632718466</v>
      </c>
      <c r="O62" s="37">
        <v>628339.44248689339</v>
      </c>
      <c r="P62" s="37">
        <v>591644.99688910693</v>
      </c>
      <c r="Q62" s="37">
        <v>646997.87198889814</v>
      </c>
      <c r="R62" s="37">
        <v>681853.71389080212</v>
      </c>
      <c r="S62" s="37">
        <v>825051.51233781874</v>
      </c>
      <c r="T62" s="37">
        <v>1041533.1075608358</v>
      </c>
      <c r="U62" s="37">
        <v>1062844.3076169547</v>
      </c>
      <c r="V62" s="37">
        <v>983476.09872012027</v>
      </c>
      <c r="W62" s="37">
        <v>1046474.9547356814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178040.50945930718</v>
      </c>
      <c r="D63" s="37">
        <v>184233.99013592885</v>
      </c>
      <c r="E63" s="37">
        <v>190642.92291953531</v>
      </c>
      <c r="F63" s="37">
        <v>197274.80272499425</v>
      </c>
      <c r="G63" s="37">
        <v>204137.38519216492</v>
      </c>
      <c r="H63" s="37">
        <v>258806.28790727421</v>
      </c>
      <c r="I63" s="37">
        <v>275470.21511131991</v>
      </c>
      <c r="J63" s="37">
        <v>297842.38434913848</v>
      </c>
      <c r="K63" s="37">
        <v>358932.52894535521</v>
      </c>
      <c r="L63" s="37">
        <v>359480.43810040457</v>
      </c>
      <c r="M63" s="37">
        <v>389593.3143384452</v>
      </c>
      <c r="N63" s="37">
        <v>468786.90132232383</v>
      </c>
      <c r="O63" s="37">
        <v>469172.73038603039</v>
      </c>
      <c r="P63" s="37">
        <v>709780.84513061587</v>
      </c>
      <c r="Q63" s="37">
        <v>800365.72320081107</v>
      </c>
      <c r="R63" s="37">
        <v>724822.39969236869</v>
      </c>
      <c r="S63" s="37">
        <v>717619.76325856242</v>
      </c>
      <c r="T63" s="37">
        <v>698232.45292309113</v>
      </c>
      <c r="U63" s="37">
        <v>1154548.2284966651</v>
      </c>
      <c r="V63" s="37">
        <v>1468279.8621780314</v>
      </c>
      <c r="W63" s="37">
        <v>1429231.86493662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9318186.8850757405</v>
      </c>
      <c r="D65" s="38">
        <v>9407740.8236325383</v>
      </c>
      <c r="E65" s="38">
        <v>9631384.3809346259</v>
      </c>
      <c r="F65" s="38">
        <v>9810570.3923342526</v>
      </c>
      <c r="G65" s="38">
        <v>10525075.93856395</v>
      </c>
      <c r="H65" s="38">
        <v>11354366.046793446</v>
      </c>
      <c r="I65" s="38">
        <v>12637206.475651264</v>
      </c>
      <c r="J65" s="38">
        <v>13224788.448111333</v>
      </c>
      <c r="K65" s="38">
        <v>13689346.287546642</v>
      </c>
      <c r="L65" s="38">
        <v>14267488.298739135</v>
      </c>
      <c r="M65" s="38">
        <v>14541190.351355821</v>
      </c>
      <c r="N65" s="38">
        <v>13213382.677872553</v>
      </c>
      <c r="O65" s="38">
        <v>10167269.692583039</v>
      </c>
      <c r="P65" s="38">
        <v>10375313.823189616</v>
      </c>
      <c r="Q65" s="38">
        <v>12194015.122198611</v>
      </c>
      <c r="R65" s="38">
        <v>10120878.957442537</v>
      </c>
      <c r="S65" s="38">
        <v>8259579.0343719423</v>
      </c>
      <c r="T65" s="38">
        <v>7832962.7336408794</v>
      </c>
      <c r="U65" s="38">
        <v>6657993.2681978047</v>
      </c>
      <c r="V65" s="38">
        <v>5478626.4411631078</v>
      </c>
      <c r="W65" s="38">
        <v>4532530.5238362551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232878.66197181167</v>
      </c>
      <c r="D66" s="39">
        <v>236894.60051416955</v>
      </c>
      <c r="E66" s="39">
        <v>240979.79298575968</v>
      </c>
      <c r="F66" s="39">
        <v>245135.43365453836</v>
      </c>
      <c r="G66" s="39">
        <v>249362.73738333629</v>
      </c>
      <c r="H66" s="39">
        <v>253662.93998500984</v>
      </c>
      <c r="I66" s="39">
        <v>258037.29858372454</v>
      </c>
      <c r="J66" s="39">
        <v>262487.09198245918</v>
      </c>
      <c r="K66" s="39">
        <v>280950.35827625031</v>
      </c>
      <c r="L66" s="39">
        <v>276093.73997573555</v>
      </c>
      <c r="M66" s="39">
        <v>278384.57497336343</v>
      </c>
      <c r="N66" s="39">
        <v>271540.99060380319</v>
      </c>
      <c r="O66" s="39">
        <v>274904.3199065798</v>
      </c>
      <c r="P66" s="39">
        <v>288810.16109064734</v>
      </c>
      <c r="Q66" s="39">
        <v>271610.3173767603</v>
      </c>
      <c r="R66" s="39">
        <v>287793.99385979911</v>
      </c>
      <c r="S66" s="39">
        <v>321744.2073882767</v>
      </c>
      <c r="T66" s="39">
        <v>395006.50575538026</v>
      </c>
      <c r="U66" s="39">
        <v>423995.50309456838</v>
      </c>
      <c r="V66" s="39">
        <v>344184.57612316916</v>
      </c>
      <c r="W66" s="39">
        <v>373919.27537554363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8759.9999999999964</v>
      </c>
      <c r="D70" s="40">
        <v>8759.9999999999964</v>
      </c>
      <c r="E70" s="40">
        <v>8759.9999999999964</v>
      </c>
      <c r="F70" s="40">
        <v>8759.9999999999945</v>
      </c>
      <c r="G70" s="40">
        <v>8759.9999999999964</v>
      </c>
      <c r="H70" s="40">
        <v>8759.9999999999964</v>
      </c>
      <c r="I70" s="40">
        <v>8759.9999999999945</v>
      </c>
      <c r="J70" s="40">
        <v>8759.9999999999964</v>
      </c>
      <c r="K70" s="40">
        <v>8759.9999999999964</v>
      </c>
      <c r="L70" s="40">
        <v>8759.9999999999909</v>
      </c>
      <c r="M70" s="40">
        <v>8759.9999999999945</v>
      </c>
      <c r="N70" s="40">
        <v>8759.9999999999982</v>
      </c>
      <c r="O70" s="40">
        <v>8759.9999999999964</v>
      </c>
      <c r="P70" s="40">
        <v>8759.9999999999964</v>
      </c>
      <c r="Q70" s="40">
        <v>8759.9999999999927</v>
      </c>
      <c r="R70" s="40">
        <v>8759.9999999999927</v>
      </c>
      <c r="S70" s="40">
        <v>8759.9999999999945</v>
      </c>
      <c r="T70" s="40">
        <v>8759.9999999999982</v>
      </c>
      <c r="U70" s="40">
        <v>8759.9999999999945</v>
      </c>
      <c r="V70" s="40">
        <v>8759.9999999999945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416.18543799244287</v>
      </c>
      <c r="C71" s="40">
        <v>410.00938631420365</v>
      </c>
      <c r="D71" s="40">
        <v>412.71998837540798</v>
      </c>
      <c r="E71" s="40">
        <v>417.65443420144987</v>
      </c>
      <c r="F71" s="40">
        <v>420.91047707928414</v>
      </c>
      <c r="G71" s="40">
        <v>422.59920675893267</v>
      </c>
      <c r="H71" s="40">
        <v>421.48920482977314</v>
      </c>
      <c r="I71" s="40">
        <v>421.68077112276598</v>
      </c>
      <c r="J71" s="40">
        <v>416.36104960724219</v>
      </c>
      <c r="K71" s="40">
        <v>414.28921837988742</v>
      </c>
      <c r="L71" s="40">
        <v>415.34116940086221</v>
      </c>
      <c r="M71" s="40">
        <v>413.23908991572347</v>
      </c>
      <c r="N71" s="40">
        <v>412.43514719966004</v>
      </c>
      <c r="O71" s="40">
        <v>413.82011952309762</v>
      </c>
      <c r="P71" s="40">
        <v>411.33083611914731</v>
      </c>
      <c r="Q71" s="40">
        <v>412.74431160627404</v>
      </c>
      <c r="R71" s="40">
        <v>416.07151682205017</v>
      </c>
      <c r="S71" s="40">
        <v>418.66252244443427</v>
      </c>
      <c r="T71" s="40">
        <v>413.91213617416594</v>
      </c>
      <c r="U71" s="40">
        <v>408.01019750526018</v>
      </c>
      <c r="V71" s="40">
        <v>408.39742847755548</v>
      </c>
      <c r="W71" s="40">
        <v>409.53339106138873</v>
      </c>
      <c r="DA71" s="58" t="s">
        <v>1009</v>
      </c>
    </row>
    <row r="72" spans="1:105" ht="12" customHeight="1" x14ac:dyDescent="0.25">
      <c r="A72" s="28" t="s">
        <v>46</v>
      </c>
      <c r="B72" s="40">
        <v>281.83384361946935</v>
      </c>
      <c r="C72" s="40">
        <v>279.86749093606721</v>
      </c>
      <c r="D72" s="40">
        <v>276.88822506897401</v>
      </c>
      <c r="E72" s="40">
        <v>276.38575749581128</v>
      </c>
      <c r="F72" s="40">
        <v>271.74245397516637</v>
      </c>
      <c r="G72" s="40">
        <v>267.09273076029029</v>
      </c>
      <c r="H72" s="40">
        <v>262.25541427269735</v>
      </c>
      <c r="I72" s="40">
        <v>255.78529495522068</v>
      </c>
      <c r="J72" s="40">
        <v>252.14878164460973</v>
      </c>
      <c r="K72" s="40">
        <v>251.45167975874759</v>
      </c>
      <c r="L72" s="40">
        <v>247.51384567565964</v>
      </c>
      <c r="M72" s="40">
        <v>242.27095105519567</v>
      </c>
      <c r="N72" s="40">
        <v>239.11542235967235</v>
      </c>
      <c r="O72" s="40">
        <v>238.47766996607598</v>
      </c>
      <c r="P72" s="40">
        <v>237.22654573018201</v>
      </c>
      <c r="Q72" s="40">
        <v>236.77609395093717</v>
      </c>
      <c r="R72" s="40">
        <v>240.87604660218969</v>
      </c>
      <c r="S72" s="40">
        <v>243.56280716214141</v>
      </c>
      <c r="T72" s="40">
        <v>241.67160845056222</v>
      </c>
      <c r="U72" s="40">
        <v>239.60958394331897</v>
      </c>
      <c r="V72" s="40">
        <v>238.37856048672234</v>
      </c>
      <c r="W72" s="40">
        <v>240.17116959916041</v>
      </c>
      <c r="DA72" s="58" t="s">
        <v>1010</v>
      </c>
    </row>
    <row r="73" spans="1:105" ht="12" customHeight="1" x14ac:dyDescent="0.25">
      <c r="A73" s="28" t="s">
        <v>45</v>
      </c>
      <c r="B73" s="40">
        <v>465.04857158032371</v>
      </c>
      <c r="C73" s="40">
        <v>465.44872909731146</v>
      </c>
      <c r="D73" s="40">
        <v>465.24307032079867</v>
      </c>
      <c r="E73" s="40">
        <v>465.57401639955549</v>
      </c>
      <c r="F73" s="40">
        <v>465.91390639201092</v>
      </c>
      <c r="G73" s="40">
        <v>466.63529038841847</v>
      </c>
      <c r="H73" s="40">
        <v>467.02141703612642</v>
      </c>
      <c r="I73" s="40">
        <v>467.08092686771829</v>
      </c>
      <c r="J73" s="40">
        <v>465.65075351164086</v>
      </c>
      <c r="K73" s="40">
        <v>463.2547263851452</v>
      </c>
      <c r="L73" s="40">
        <v>462.53610749925849</v>
      </c>
      <c r="M73" s="40">
        <v>457.66535427387169</v>
      </c>
      <c r="N73" s="40">
        <v>458.24273747582333</v>
      </c>
      <c r="O73" s="40">
        <v>460.07175099566331</v>
      </c>
      <c r="P73" s="40">
        <v>460.63603219105676</v>
      </c>
      <c r="Q73" s="40">
        <v>461.6642315231428</v>
      </c>
      <c r="R73" s="40">
        <v>461.75584249137722</v>
      </c>
      <c r="S73" s="40">
        <v>468.15441902625008</v>
      </c>
      <c r="T73" s="40">
        <v>467.9307003033681</v>
      </c>
      <c r="U73" s="40">
        <v>467.01213247083155</v>
      </c>
      <c r="V73" s="40">
        <v>485.57644756381342</v>
      </c>
      <c r="W73" s="40">
        <v>515.73233567027341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1574.4517104075792</v>
      </c>
      <c r="C75" s="40">
        <v>1580.2035262602499</v>
      </c>
      <c r="D75" s="40">
        <v>1582.7826463070403</v>
      </c>
      <c r="E75" s="40">
        <v>1583.1372093541374</v>
      </c>
      <c r="F75" s="40">
        <v>1581.9493836061424</v>
      </c>
      <c r="G75" s="40">
        <v>1579.1126522820923</v>
      </c>
      <c r="H75" s="40">
        <v>1574.5172357945335</v>
      </c>
      <c r="I75" s="40">
        <v>1568.9667433909942</v>
      </c>
      <c r="J75" s="40">
        <v>1558.6689896440862</v>
      </c>
      <c r="K75" s="40">
        <v>1543.9970133634772</v>
      </c>
      <c r="L75" s="40">
        <v>1533.1477844114704</v>
      </c>
      <c r="M75" s="40">
        <v>1529.7597083609542</v>
      </c>
      <c r="N75" s="40">
        <v>1464.4979438963603</v>
      </c>
      <c r="O75" s="40">
        <v>1390.0438170533714</v>
      </c>
      <c r="P75" s="40">
        <v>1331.2377491802636</v>
      </c>
      <c r="Q75" s="40">
        <v>1326.1881383094826</v>
      </c>
      <c r="R75" s="40">
        <v>1451.5288393362862</v>
      </c>
      <c r="S75" s="40">
        <v>1417.6224233268238</v>
      </c>
      <c r="T75" s="40">
        <v>1470.0346203162183</v>
      </c>
      <c r="U75" s="40">
        <v>1467.1392560543857</v>
      </c>
      <c r="V75" s="40">
        <v>1525.3817504187007</v>
      </c>
      <c r="W75" s="40">
        <v>1611.2531948679932</v>
      </c>
      <c r="DA75" s="58" t="s">
        <v>1012</v>
      </c>
    </row>
    <row r="76" spans="1:105" ht="12" customHeight="1" x14ac:dyDescent="0.25">
      <c r="A76" s="28" t="s">
        <v>27</v>
      </c>
      <c r="B76" s="40">
        <v>639.43449791282944</v>
      </c>
      <c r="C76" s="40">
        <v>649.78269586737804</v>
      </c>
      <c r="D76" s="40">
        <v>659.20823230672579</v>
      </c>
      <c r="E76" s="40">
        <v>668.11375735557465</v>
      </c>
      <c r="F76" s="40">
        <v>676.62548325149714</v>
      </c>
      <c r="G76" s="40">
        <v>684.72095301397326</v>
      </c>
      <c r="H76" s="40">
        <v>692.19027864323823</v>
      </c>
      <c r="I76" s="40">
        <v>699.685147292132</v>
      </c>
      <c r="J76" s="40">
        <v>705.15889449243855</v>
      </c>
      <c r="K76" s="40">
        <v>708.82711269059621</v>
      </c>
      <c r="L76" s="40">
        <v>714.38003744521757</v>
      </c>
      <c r="M76" s="40">
        <v>720.06762235516749</v>
      </c>
      <c r="N76" s="40">
        <v>701.63543304309212</v>
      </c>
      <c r="O76" s="40">
        <v>675.34662410664555</v>
      </c>
      <c r="P76" s="40">
        <v>658.28494117458172</v>
      </c>
      <c r="Q76" s="40">
        <v>667.58570083023005</v>
      </c>
      <c r="R76" s="40">
        <v>739.26798322655065</v>
      </c>
      <c r="S76" s="40">
        <v>730.6912516708195</v>
      </c>
      <c r="T76" s="40">
        <v>765.22544625744024</v>
      </c>
      <c r="U76" s="40">
        <v>770.60572618630829</v>
      </c>
      <c r="V76" s="40">
        <v>806.46429875238653</v>
      </c>
      <c r="W76" s="40">
        <v>848.61424671399914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481.64676394393877</v>
      </c>
      <c r="C78" s="41">
        <v>482.99963144619824</v>
      </c>
      <c r="D78" s="41">
        <v>483.95869954843567</v>
      </c>
      <c r="E78" s="41">
        <v>484.7813896983659</v>
      </c>
      <c r="F78" s="41">
        <v>485.77425797758144</v>
      </c>
      <c r="G78" s="41">
        <v>486.79144732405325</v>
      </c>
      <c r="H78" s="41">
        <v>487.54707551134794</v>
      </c>
      <c r="I78" s="41">
        <v>488.60506169575319</v>
      </c>
      <c r="J78" s="41">
        <v>488.40380191859464</v>
      </c>
      <c r="K78" s="41">
        <v>487.04321557970997</v>
      </c>
      <c r="L78" s="41">
        <v>487.21968733346961</v>
      </c>
      <c r="M78" s="41">
        <v>487.20625784627742</v>
      </c>
      <c r="N78" s="41">
        <v>471.19405179335229</v>
      </c>
      <c r="O78" s="41">
        <v>450.3247339792693</v>
      </c>
      <c r="P78" s="41">
        <v>435.85085555899838</v>
      </c>
      <c r="Q78" s="41">
        <v>439.08945563708505</v>
      </c>
      <c r="R78" s="41">
        <v>476.45231763084325</v>
      </c>
      <c r="S78" s="41">
        <v>468.57199371050888</v>
      </c>
      <c r="T78" s="41">
        <v>489.72512219003352</v>
      </c>
      <c r="U78" s="41">
        <v>492.56451150864274</v>
      </c>
      <c r="V78" s="41">
        <v>515.33872821064358</v>
      </c>
      <c r="W78" s="41">
        <v>543.28703294747777</v>
      </c>
      <c r="DA78" s="59" t="s">
        <v>1014</v>
      </c>
    </row>
    <row r="79" spans="1:105" ht="12" customHeight="1" x14ac:dyDescent="0.25">
      <c r="A79" s="32" t="s">
        <v>25</v>
      </c>
      <c r="B79" s="42">
        <v>32.081667492559333</v>
      </c>
      <c r="C79" s="42">
        <v>32.33746136904719</v>
      </c>
      <c r="D79" s="42">
        <v>32.517857935584288</v>
      </c>
      <c r="E79" s="42">
        <v>32.646329496561393</v>
      </c>
      <c r="F79" s="42">
        <v>32.748596170684564</v>
      </c>
      <c r="G79" s="42">
        <v>32.818950307220135</v>
      </c>
      <c r="H79" s="42">
        <v>32.841475086929563</v>
      </c>
      <c r="I79" s="42">
        <v>32.856951774906285</v>
      </c>
      <c r="J79" s="42">
        <v>32.762840562683301</v>
      </c>
      <c r="K79" s="42">
        <v>32.56858611144618</v>
      </c>
      <c r="L79" s="42">
        <v>32.456536435725354</v>
      </c>
      <c r="M79" s="42">
        <v>32.401528603925541</v>
      </c>
      <c r="N79" s="42">
        <v>31.270604149562324</v>
      </c>
      <c r="O79" s="42">
        <v>29.810395413483452</v>
      </c>
      <c r="P79" s="42">
        <v>28.768568522473569</v>
      </c>
      <c r="Q79" s="42">
        <v>28.887805420175155</v>
      </c>
      <c r="R79" s="42">
        <v>31.919426819340945</v>
      </c>
      <c r="S79" s="42">
        <v>31.478536369818404</v>
      </c>
      <c r="T79" s="42">
        <v>32.796365045686898</v>
      </c>
      <c r="U79" s="42">
        <v>32.846667876026089</v>
      </c>
      <c r="V79" s="42">
        <v>34.239997854123722</v>
      </c>
      <c r="W79" s="42">
        <v>36.219906753035986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51.302106894007743</v>
      </c>
      <c r="C83" s="29">
        <v>50.470646597924592</v>
      </c>
      <c r="D83" s="29">
        <v>49.462804006025358</v>
      </c>
      <c r="E83" s="29">
        <v>48.413508752374668</v>
      </c>
      <c r="F83" s="29">
        <v>47.41070529104941</v>
      </c>
      <c r="G83" s="29">
        <v>46.49521060292782</v>
      </c>
      <c r="H83" s="29">
        <v>45.594979806482627</v>
      </c>
      <c r="I83" s="29">
        <v>44.838416387142452</v>
      </c>
      <c r="J83" s="29">
        <v>44.02898071823094</v>
      </c>
      <c r="K83" s="29">
        <v>43.093900050531623</v>
      </c>
      <c r="L83" s="29">
        <v>42.141241003084829</v>
      </c>
      <c r="M83" s="29">
        <v>40.87577319301856</v>
      </c>
      <c r="N83" s="29">
        <v>39.630693532538594</v>
      </c>
      <c r="O83" s="29">
        <v>38.4476195984942</v>
      </c>
      <c r="P83" s="29">
        <v>37.010889209504818</v>
      </c>
      <c r="Q83" s="29">
        <v>35.636730468797801</v>
      </c>
      <c r="R83" s="29">
        <v>34.323571029798472</v>
      </c>
      <c r="S83" s="29">
        <v>32.872744646796022</v>
      </c>
      <c r="T83" s="29">
        <v>31.402095376624683</v>
      </c>
      <c r="U83" s="29">
        <v>30.105870872910007</v>
      </c>
      <c r="V83" s="29">
        <v>28.986450109851848</v>
      </c>
      <c r="W83" s="29">
        <v>27.896588420879546</v>
      </c>
      <c r="DA83" s="58" t="s">
        <v>1016</v>
      </c>
    </row>
    <row r="84" spans="1:105" ht="12" customHeight="1" x14ac:dyDescent="0.25">
      <c r="A84" s="28" t="s">
        <v>47</v>
      </c>
      <c r="B84" s="29">
        <v>809.79576027008568</v>
      </c>
      <c r="C84" s="29">
        <v>797.2642507809536</v>
      </c>
      <c r="D84" s="29">
        <v>781.55262588499181</v>
      </c>
      <c r="E84" s="29">
        <v>764.04521601955162</v>
      </c>
      <c r="F84" s="29">
        <v>746.00241964637416</v>
      </c>
      <c r="G84" s="29">
        <v>727.8461254855855</v>
      </c>
      <c r="H84" s="29">
        <v>708.15626782980041</v>
      </c>
      <c r="I84" s="29">
        <v>689.15468840271456</v>
      </c>
      <c r="J84" s="29">
        <v>668.56452974436797</v>
      </c>
      <c r="K84" s="29">
        <v>646.2862151966674</v>
      </c>
      <c r="L84" s="29">
        <v>624.32878596576711</v>
      </c>
      <c r="M84" s="29">
        <v>597.92869752515594</v>
      </c>
      <c r="N84" s="29">
        <v>572.47561531011024</v>
      </c>
      <c r="O84" s="29">
        <v>547.82687608980825</v>
      </c>
      <c r="P84" s="29">
        <v>519.21027403560447</v>
      </c>
      <c r="Q84" s="29">
        <v>491.30386430930815</v>
      </c>
      <c r="R84" s="29">
        <v>466.9856150336434</v>
      </c>
      <c r="S84" s="29">
        <v>444.16458203626053</v>
      </c>
      <c r="T84" s="29">
        <v>423.68574849904957</v>
      </c>
      <c r="U84" s="29">
        <v>404.95117815430325</v>
      </c>
      <c r="V84" s="29">
        <v>389.15011377937054</v>
      </c>
      <c r="W84" s="29">
        <v>373.18932175548656</v>
      </c>
      <c r="DA84" s="58" t="s">
        <v>1017</v>
      </c>
    </row>
    <row r="85" spans="1:105" ht="12" customHeight="1" x14ac:dyDescent="0.25">
      <c r="A85" s="28" t="s">
        <v>46</v>
      </c>
      <c r="B85" s="29">
        <v>1872.6186299653732</v>
      </c>
      <c r="C85" s="29">
        <v>1845.6632406880299</v>
      </c>
      <c r="D85" s="29">
        <v>1808.2205802976709</v>
      </c>
      <c r="E85" s="29">
        <v>1772.7658384894191</v>
      </c>
      <c r="F85" s="29">
        <v>1741.9124604551846</v>
      </c>
      <c r="G85" s="29">
        <v>1716.7981307656253</v>
      </c>
      <c r="H85" s="29">
        <v>1696.1801399111821</v>
      </c>
      <c r="I85" s="29">
        <v>1678.6866728324123</v>
      </c>
      <c r="J85" s="29">
        <v>1662.6189743272409</v>
      </c>
      <c r="K85" s="29">
        <v>1644.4993270589318</v>
      </c>
      <c r="L85" s="29">
        <v>1625.3163251689084</v>
      </c>
      <c r="M85" s="29">
        <v>1599.9061537384387</v>
      </c>
      <c r="N85" s="29">
        <v>1573.2855909230516</v>
      </c>
      <c r="O85" s="29">
        <v>1517.9818294734589</v>
      </c>
      <c r="P85" s="29">
        <v>1443.8247032684033</v>
      </c>
      <c r="Q85" s="29">
        <v>1355.9955239760948</v>
      </c>
      <c r="R85" s="29">
        <v>1273.8868725810974</v>
      </c>
      <c r="S85" s="29">
        <v>1199.0868693716438</v>
      </c>
      <c r="T85" s="29">
        <v>1133.4386977069146</v>
      </c>
      <c r="U85" s="29">
        <v>1080.4575768216203</v>
      </c>
      <c r="V85" s="29">
        <v>1034.2939348198286</v>
      </c>
      <c r="W85" s="29">
        <v>988.41637348601239</v>
      </c>
      <c r="DA85" s="58" t="s">
        <v>1018</v>
      </c>
    </row>
    <row r="86" spans="1:105" ht="12" customHeight="1" x14ac:dyDescent="0.25">
      <c r="A86" s="28" t="s">
        <v>45</v>
      </c>
      <c r="B86" s="29">
        <v>731.21982501987395</v>
      </c>
      <c r="C86" s="29">
        <v>717.13422343047523</v>
      </c>
      <c r="D86" s="29">
        <v>698.83607541189781</v>
      </c>
      <c r="E86" s="29">
        <v>680.61857204682212</v>
      </c>
      <c r="F86" s="29">
        <v>664.13202038942802</v>
      </c>
      <c r="G86" s="29">
        <v>650.44306304123586</v>
      </c>
      <c r="H86" s="29">
        <v>638.97727346769159</v>
      </c>
      <c r="I86" s="29">
        <v>629.90956594107922</v>
      </c>
      <c r="J86" s="29">
        <v>620.77995555952441</v>
      </c>
      <c r="K86" s="29">
        <v>610.2877656718581</v>
      </c>
      <c r="L86" s="29">
        <v>598.92828054142672</v>
      </c>
      <c r="M86" s="29">
        <v>583.28129951502581</v>
      </c>
      <c r="N86" s="29">
        <v>568.5815410971453</v>
      </c>
      <c r="O86" s="29">
        <v>555.87334056703946</v>
      </c>
      <c r="P86" s="29">
        <v>543.04858082099236</v>
      </c>
      <c r="Q86" s="29">
        <v>532.4724054168372</v>
      </c>
      <c r="R86" s="29">
        <v>517.42932158263625</v>
      </c>
      <c r="S86" s="29">
        <v>500.73349016476914</v>
      </c>
      <c r="T86" s="29">
        <v>484.59537111071228</v>
      </c>
      <c r="U86" s="29">
        <v>470.46963068870815</v>
      </c>
      <c r="V86" s="29">
        <v>460.10896154383056</v>
      </c>
      <c r="W86" s="29">
        <v>452.41287718562558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377.74506410149013</v>
      </c>
      <c r="C88" s="29">
        <v>373.67147224444659</v>
      </c>
      <c r="D88" s="29">
        <v>367.21852600873848</v>
      </c>
      <c r="E88" s="29">
        <v>359.52906200790028</v>
      </c>
      <c r="F88" s="29">
        <v>351.12728822341495</v>
      </c>
      <c r="G88" s="29">
        <v>341.49722094640697</v>
      </c>
      <c r="H88" s="29">
        <v>331.79251956588769</v>
      </c>
      <c r="I88" s="29">
        <v>321.50392109552456</v>
      </c>
      <c r="J88" s="29">
        <v>311.0491100884862</v>
      </c>
      <c r="K88" s="29">
        <v>300.82101776878056</v>
      </c>
      <c r="L88" s="29">
        <v>287.85635799692841</v>
      </c>
      <c r="M88" s="29">
        <v>274.25154595331742</v>
      </c>
      <c r="N88" s="29">
        <v>263.25597492319639</v>
      </c>
      <c r="O88" s="29">
        <v>251.4390327930484</v>
      </c>
      <c r="P88" s="29">
        <v>236.61863573375675</v>
      </c>
      <c r="Q88" s="29">
        <v>217.32033818070451</v>
      </c>
      <c r="R88" s="29">
        <v>202.91999562645054</v>
      </c>
      <c r="S88" s="29">
        <v>188.92096111600753</v>
      </c>
      <c r="T88" s="29">
        <v>175.12573512090552</v>
      </c>
      <c r="U88" s="29">
        <v>163.74681710888848</v>
      </c>
      <c r="V88" s="29">
        <v>154.71622682328825</v>
      </c>
      <c r="W88" s="29">
        <v>147.30449020480214</v>
      </c>
      <c r="DA88" s="58" t="s">
        <v>1020</v>
      </c>
    </row>
    <row r="89" spans="1:105" ht="12" customHeight="1" x14ac:dyDescent="0.25">
      <c r="A89" s="28" t="s">
        <v>27</v>
      </c>
      <c r="B89" s="29">
        <v>382.80321787613667</v>
      </c>
      <c r="C89" s="29">
        <v>374.3760558596033</v>
      </c>
      <c r="D89" s="29">
        <v>363.6369308076782</v>
      </c>
      <c r="E89" s="29">
        <v>351.50287038808131</v>
      </c>
      <c r="F89" s="29">
        <v>337.26494690604818</v>
      </c>
      <c r="G89" s="29">
        <v>322.95779835628389</v>
      </c>
      <c r="H89" s="29">
        <v>310.57548276832324</v>
      </c>
      <c r="I89" s="29">
        <v>297.17749511211616</v>
      </c>
      <c r="J89" s="29">
        <v>283.23545828981008</v>
      </c>
      <c r="K89" s="29">
        <v>265.0951683938577</v>
      </c>
      <c r="L89" s="29">
        <v>248.0128490975367</v>
      </c>
      <c r="M89" s="29">
        <v>234.39286811473295</v>
      </c>
      <c r="N89" s="29">
        <v>221.77658122969956</v>
      </c>
      <c r="O89" s="29">
        <v>210.45783588960091</v>
      </c>
      <c r="P89" s="29">
        <v>195.51405310802085</v>
      </c>
      <c r="Q89" s="29">
        <v>181.28793492754389</v>
      </c>
      <c r="R89" s="29">
        <v>172.68496141402272</v>
      </c>
      <c r="S89" s="29">
        <v>167.01752125908783</v>
      </c>
      <c r="T89" s="29">
        <v>163.60755025981294</v>
      </c>
      <c r="U89" s="29">
        <v>160.17490661487241</v>
      </c>
      <c r="V89" s="29">
        <v>157.81641792743622</v>
      </c>
      <c r="W89" s="29">
        <v>155.85909069882982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69.313326202162131</v>
      </c>
      <c r="C91" s="31">
        <v>68.61714403704957</v>
      </c>
      <c r="D91" s="31">
        <v>67.388575347816712</v>
      </c>
      <c r="E91" s="31">
        <v>65.654062435471971</v>
      </c>
      <c r="F91" s="31">
        <v>63.716120156567627</v>
      </c>
      <c r="G91" s="31">
        <v>61.71574820809083</v>
      </c>
      <c r="H91" s="31">
        <v>59.747350287131681</v>
      </c>
      <c r="I91" s="31">
        <v>57.760957763506958</v>
      </c>
      <c r="J91" s="31">
        <v>55.789074393220339</v>
      </c>
      <c r="K91" s="31">
        <v>53.769752888124209</v>
      </c>
      <c r="L91" s="31">
        <v>51.454680123348197</v>
      </c>
      <c r="M91" s="31">
        <v>49.132412362507203</v>
      </c>
      <c r="N91" s="31">
        <v>47.271725442593386</v>
      </c>
      <c r="O91" s="31">
        <v>45.754980115824502</v>
      </c>
      <c r="P91" s="31">
        <v>43.741541302546239</v>
      </c>
      <c r="Q91" s="31">
        <v>40.999695033219737</v>
      </c>
      <c r="R91" s="31">
        <v>38.250735555402073</v>
      </c>
      <c r="S91" s="31">
        <v>35.465387805907426</v>
      </c>
      <c r="T91" s="31">
        <v>32.401119775602659</v>
      </c>
      <c r="U91" s="31">
        <v>29.567659002245037</v>
      </c>
      <c r="V91" s="31">
        <v>27.225365956838285</v>
      </c>
      <c r="W91" s="31">
        <v>25.111618829270792</v>
      </c>
      <c r="DA91" s="59" t="s">
        <v>1022</v>
      </c>
    </row>
    <row r="92" spans="1:105" ht="12" customHeight="1" x14ac:dyDescent="0.25">
      <c r="A92" s="32" t="s">
        <v>25</v>
      </c>
      <c r="B92" s="33">
        <v>8916.2509420233982</v>
      </c>
      <c r="C92" s="33">
        <v>8838.9923314972166</v>
      </c>
      <c r="D92" s="33">
        <v>8761.7015550641463</v>
      </c>
      <c r="E92" s="33">
        <v>8684.2000809924066</v>
      </c>
      <c r="F92" s="33">
        <v>8609.2031032467694</v>
      </c>
      <c r="G92" s="33">
        <v>8533.9695528264201</v>
      </c>
      <c r="H92" s="33">
        <v>8457.5091388145047</v>
      </c>
      <c r="I92" s="33">
        <v>8378.191350696703</v>
      </c>
      <c r="J92" s="33">
        <v>8296.8304799800699</v>
      </c>
      <c r="K92" s="33">
        <v>8266.5940013738182</v>
      </c>
      <c r="L92" s="33">
        <v>8210.5794139958452</v>
      </c>
      <c r="M92" s="33">
        <v>8131.8384469531993</v>
      </c>
      <c r="N92" s="33">
        <v>8047.5957978048573</v>
      </c>
      <c r="O92" s="33">
        <v>7943.6055822852359</v>
      </c>
      <c r="P92" s="33">
        <v>7827.7686834848464</v>
      </c>
      <c r="Q92" s="33">
        <v>7715.5632439587025</v>
      </c>
      <c r="R92" s="33">
        <v>7608.3741863094183</v>
      </c>
      <c r="S92" s="33">
        <v>7488.3447772597101</v>
      </c>
      <c r="T92" s="33">
        <v>7350.2248351055268</v>
      </c>
      <c r="U92" s="33">
        <v>7194.8672996594714</v>
      </c>
      <c r="V92" s="33">
        <v>7073.9026124928696</v>
      </c>
      <c r="W92" s="33">
        <v>6965.5031402219593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40.627845789077746</v>
      </c>
      <c r="D96" s="29">
        <v>38.401473794291483</v>
      </c>
      <c r="E96" s="29">
        <v>37.181372553778537</v>
      </c>
      <c r="F96" s="29">
        <v>36.335188725311156</v>
      </c>
      <c r="G96" s="29">
        <v>35.473187428241062</v>
      </c>
      <c r="H96" s="29">
        <v>34.492289003617188</v>
      </c>
      <c r="I96" s="29">
        <v>33.811628313067949</v>
      </c>
      <c r="J96" s="29">
        <v>32.829035575478628</v>
      </c>
      <c r="K96" s="29">
        <v>31.627551469693941</v>
      </c>
      <c r="L96" s="29">
        <v>30.508513294626489</v>
      </c>
      <c r="M96" s="29">
        <v>29.603809827327215</v>
      </c>
      <c r="N96" s="29">
        <v>28.525644954011383</v>
      </c>
      <c r="O96" s="29">
        <v>27.415871755713049</v>
      </c>
      <c r="P96" s="29">
        <v>26.118468399069954</v>
      </c>
      <c r="Q96" s="29">
        <v>24.579373522797528</v>
      </c>
      <c r="R96" s="29">
        <v>23.91509169579966</v>
      </c>
      <c r="S96" s="29">
        <v>23.462746039827085</v>
      </c>
      <c r="T96" s="29">
        <v>22.935462110712741</v>
      </c>
      <c r="U96" s="29">
        <v>22.291612366172288</v>
      </c>
      <c r="V96" s="29">
        <v>22.164525434353841</v>
      </c>
      <c r="W96" s="29">
        <v>22.086860816229951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671.19124043318118</v>
      </c>
      <c r="D97" s="29">
        <v>626.3538552141614</v>
      </c>
      <c r="E97" s="29">
        <v>593.79964136862725</v>
      </c>
      <c r="F97" s="29">
        <v>571.76810998596522</v>
      </c>
      <c r="G97" s="29">
        <v>552.84653728806438</v>
      </c>
      <c r="H97" s="29">
        <v>533.06320628542255</v>
      </c>
      <c r="I97" s="29">
        <v>511.57165578116917</v>
      </c>
      <c r="J97" s="29">
        <v>489.49627570810662</v>
      </c>
      <c r="K97" s="29">
        <v>469.31427066597274</v>
      </c>
      <c r="L97" s="29">
        <v>443.53123639742347</v>
      </c>
      <c r="M97" s="29">
        <v>417.60319708908986</v>
      </c>
      <c r="N97" s="29">
        <v>396.80099371782921</v>
      </c>
      <c r="O97" s="29">
        <v>369.66161052269172</v>
      </c>
      <c r="P97" s="29">
        <v>351.07318050168965</v>
      </c>
      <c r="Q97" s="29">
        <v>327.40260574122107</v>
      </c>
      <c r="R97" s="29">
        <v>323.47478054781652</v>
      </c>
      <c r="S97" s="29">
        <v>318.51693754704797</v>
      </c>
      <c r="T97" s="29">
        <v>312.74734461364244</v>
      </c>
      <c r="U97" s="29">
        <v>306.04034073742196</v>
      </c>
      <c r="V97" s="29">
        <v>300.0304152057833</v>
      </c>
      <c r="W97" s="29">
        <v>299.3516364107972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1753.1432443752828</v>
      </c>
      <c r="D98" s="29">
        <v>1675.4654129641663</v>
      </c>
      <c r="E98" s="29">
        <v>1634.1842808419744</v>
      </c>
      <c r="F98" s="29">
        <v>1601.7812305580142</v>
      </c>
      <c r="G98" s="29">
        <v>1578.4874988149911</v>
      </c>
      <c r="H98" s="29">
        <v>1569.2717820181213</v>
      </c>
      <c r="I98" s="29">
        <v>1553.1777310330383</v>
      </c>
      <c r="J98" s="29">
        <v>1549.731432384187</v>
      </c>
      <c r="K98" s="29">
        <v>1508.8858179641747</v>
      </c>
      <c r="L98" s="29">
        <v>1457.1225236719813</v>
      </c>
      <c r="M98" s="29">
        <v>1390.9904462879713</v>
      </c>
      <c r="N98" s="29">
        <v>1300.6815407678462</v>
      </c>
      <c r="O98" s="29">
        <v>1198.2173673330783</v>
      </c>
      <c r="P98" s="29">
        <v>1070.5918177626329</v>
      </c>
      <c r="Q98" s="29">
        <v>899.72042612921541</v>
      </c>
      <c r="R98" s="29">
        <v>849.93043728882117</v>
      </c>
      <c r="S98" s="29">
        <v>826.39739937308559</v>
      </c>
      <c r="T98" s="29">
        <v>811.2941961606665</v>
      </c>
      <c r="U98" s="29">
        <v>789.90426323599786</v>
      </c>
      <c r="V98" s="29">
        <v>778.92098010560858</v>
      </c>
      <c r="W98" s="29">
        <v>768.63916924340447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658.20648443904531</v>
      </c>
      <c r="D99" s="29">
        <v>629.14140831020143</v>
      </c>
      <c r="E99" s="29">
        <v>606.35915552624147</v>
      </c>
      <c r="F99" s="29">
        <v>584.36350351407259</v>
      </c>
      <c r="G99" s="29">
        <v>564.24972013714262</v>
      </c>
      <c r="H99" s="29">
        <v>547.06315156487358</v>
      </c>
      <c r="I99" s="29">
        <v>535.1022954298503</v>
      </c>
      <c r="J99" s="29">
        <v>520.3408749464628</v>
      </c>
      <c r="K99" s="29">
        <v>502.5482917694564</v>
      </c>
      <c r="L99" s="29">
        <v>483.95559420232655</v>
      </c>
      <c r="M99" s="29">
        <v>467.00345645165407</v>
      </c>
      <c r="N99" s="29">
        <v>462.84931584516102</v>
      </c>
      <c r="O99" s="29">
        <v>456.5231775321102</v>
      </c>
      <c r="P99" s="29">
        <v>454.21692026204533</v>
      </c>
      <c r="Q99" s="29">
        <v>451.43131031153649</v>
      </c>
      <c r="R99" s="29">
        <v>447.08194060442491</v>
      </c>
      <c r="S99" s="29">
        <v>441.27474591115947</v>
      </c>
      <c r="T99" s="29">
        <v>433.02961301115045</v>
      </c>
      <c r="U99" s="29">
        <v>423.85012692656051</v>
      </c>
      <c r="V99" s="29">
        <v>415.23508322501345</v>
      </c>
      <c r="W99" s="29">
        <v>414.13532937852847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352.0498341737337</v>
      </c>
      <c r="D101" s="29">
        <v>342.99710456380234</v>
      </c>
      <c r="E101" s="29">
        <v>333.57930062966096</v>
      </c>
      <c r="F101" s="29">
        <v>319.83540990160725</v>
      </c>
      <c r="G101" s="29">
        <v>308.54288883927887</v>
      </c>
      <c r="H101" s="29">
        <v>296.16231002498949</v>
      </c>
      <c r="I101" s="29">
        <v>287.12513512842361</v>
      </c>
      <c r="J101" s="29">
        <v>279.08727325122862</v>
      </c>
      <c r="K101" s="29">
        <v>266.38020264827878</v>
      </c>
      <c r="L101" s="29">
        <v>251.74709854389948</v>
      </c>
      <c r="M101" s="29">
        <v>235.36152194814034</v>
      </c>
      <c r="N101" s="29">
        <v>227.56048551861869</v>
      </c>
      <c r="O101" s="29">
        <v>212.75925855635001</v>
      </c>
      <c r="P101" s="29">
        <v>186.97875639925721</v>
      </c>
      <c r="Q101" s="29">
        <v>163.7349136357854</v>
      </c>
      <c r="R101" s="29">
        <v>146.81447593797429</v>
      </c>
      <c r="S101" s="29">
        <v>143.46545275290774</v>
      </c>
      <c r="T101" s="29">
        <v>139.25611032156041</v>
      </c>
      <c r="U101" s="29">
        <v>134.83686373403498</v>
      </c>
      <c r="V101" s="29">
        <v>132.46852712415688</v>
      </c>
      <c r="W101" s="29">
        <v>131.96337298381567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349.09879510035483</v>
      </c>
      <c r="D102" s="29">
        <v>336.10242121986505</v>
      </c>
      <c r="E102" s="29">
        <v>325.65098856700286</v>
      </c>
      <c r="F102" s="29">
        <v>313.36249463803171</v>
      </c>
      <c r="G102" s="29">
        <v>301.41424504774665</v>
      </c>
      <c r="H102" s="29">
        <v>286.88642305316984</v>
      </c>
      <c r="I102" s="29">
        <v>271.99839601545608</v>
      </c>
      <c r="J102" s="29">
        <v>254.45480980243434</v>
      </c>
      <c r="K102" s="29">
        <v>237.21374352553502</v>
      </c>
      <c r="L102" s="29">
        <v>220.8422842960272</v>
      </c>
      <c r="M102" s="29">
        <v>209.28564822391036</v>
      </c>
      <c r="N102" s="29">
        <v>198.80167252193962</v>
      </c>
      <c r="O102" s="29">
        <v>184.55261457819091</v>
      </c>
      <c r="P102" s="29">
        <v>173.89569483690005</v>
      </c>
      <c r="Q102" s="29">
        <v>163.16715139832539</v>
      </c>
      <c r="R102" s="29">
        <v>162.57373290965816</v>
      </c>
      <c r="S102" s="29">
        <v>161.44589161204942</v>
      </c>
      <c r="T102" s="29">
        <v>159.08121193540737</v>
      </c>
      <c r="U102" s="29">
        <v>155.87313240887931</v>
      </c>
      <c r="V102" s="29">
        <v>152.99793691222135</v>
      </c>
      <c r="W102" s="29">
        <v>152.34022456402374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66.781806078264239</v>
      </c>
      <c r="D104" s="31">
        <v>64.73023732996954</v>
      </c>
      <c r="E104" s="31">
        <v>62.553006499997608</v>
      </c>
      <c r="F104" s="31">
        <v>60.551815737791998</v>
      </c>
      <c r="G104" s="31">
        <v>58.475004061004256</v>
      </c>
      <c r="H104" s="31">
        <v>56.476193219999139</v>
      </c>
      <c r="I104" s="31">
        <v>54.624005142907407</v>
      </c>
      <c r="J104" s="31">
        <v>52.638513029559235</v>
      </c>
      <c r="K104" s="31">
        <v>50.533408275271107</v>
      </c>
      <c r="L104" s="31">
        <v>47.047283502210021</v>
      </c>
      <c r="M104" s="31">
        <v>45.129303877491139</v>
      </c>
      <c r="N104" s="31">
        <v>44.234148775104892</v>
      </c>
      <c r="O104" s="31">
        <v>41.385483832995853</v>
      </c>
      <c r="P104" s="31">
        <v>36.974879666695529</v>
      </c>
      <c r="Q104" s="31">
        <v>32.682119778442306</v>
      </c>
      <c r="R104" s="31">
        <v>27.352912205576047</v>
      </c>
      <c r="S104" s="31">
        <v>21.739977318700817</v>
      </c>
      <c r="T104" s="31">
        <v>17.027060528176317</v>
      </c>
      <c r="U104" s="31">
        <v>13.612452133664043</v>
      </c>
      <c r="V104" s="31">
        <v>12.149243349383282</v>
      </c>
      <c r="W104" s="31">
        <v>11.489092468650133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8358.7053814351948</v>
      </c>
      <c r="D105" s="33">
        <v>8326.7191232431796</v>
      </c>
      <c r="E105" s="33">
        <v>8309.7057111856411</v>
      </c>
      <c r="F105" s="33">
        <v>8305.2567316580225</v>
      </c>
      <c r="G105" s="33">
        <v>8297.6697739709944</v>
      </c>
      <c r="H105" s="33">
        <v>8289.6218801171199</v>
      </c>
      <c r="I105" s="33">
        <v>8249.4688071392429</v>
      </c>
      <c r="J105" s="33">
        <v>8238.4794665794725</v>
      </c>
      <c r="K105" s="33">
        <v>8137.4501171699003</v>
      </c>
      <c r="L105" s="33">
        <v>7969.7299919322959</v>
      </c>
      <c r="M105" s="33">
        <v>7804.8083932057471</v>
      </c>
      <c r="N105" s="33">
        <v>7630.3086130387392</v>
      </c>
      <c r="O105" s="33">
        <v>7478.5911419501363</v>
      </c>
      <c r="P105" s="33">
        <v>7322.451574937737</v>
      </c>
      <c r="Q105" s="33">
        <v>7310.7759595255848</v>
      </c>
      <c r="R105" s="33">
        <v>7268.6434951200208</v>
      </c>
      <c r="S105" s="33">
        <v>7129.2463064944259</v>
      </c>
      <c r="T105" s="33">
        <v>6963.7835279558767</v>
      </c>
      <c r="U105" s="33">
        <v>6775.8461434350675</v>
      </c>
      <c r="V105" s="33">
        <v>6599.934700975381</v>
      </c>
      <c r="W105" s="33">
        <v>6522.1716532152068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1.5060001190952546</v>
      </c>
      <c r="C109" s="43">
        <f>C31/RES_summary!C$6</f>
        <v>1.5262319770175325</v>
      </c>
      <c r="D109" s="43">
        <f>D31/RES_summary!D$6</f>
        <v>1.5548559417111805</v>
      </c>
      <c r="E109" s="43">
        <f>E31/RES_summary!E$6</f>
        <v>1.5848639090723708</v>
      </c>
      <c r="F109" s="43">
        <f>F31/RES_summary!F$6</f>
        <v>1.609247890026817</v>
      </c>
      <c r="G109" s="43">
        <f>G31/RES_summary!G$6</f>
        <v>1.6210000087227121</v>
      </c>
      <c r="H109" s="43">
        <f>H31/RES_summary!H$6</f>
        <v>1.615672124278593</v>
      </c>
      <c r="I109" s="43">
        <f>I31/RES_summary!I$6</f>
        <v>1.5979360892393917</v>
      </c>
      <c r="J109" s="43">
        <f>J31/RES_summary!J$6</f>
        <v>1.5744639781702323</v>
      </c>
      <c r="K109" s="43">
        <f>K31/RES_summary!K$6</f>
        <v>1.5519280595679119</v>
      </c>
      <c r="L109" s="43">
        <f>L31/RES_summary!L$6</f>
        <v>1.5370000073861207</v>
      </c>
      <c r="M109" s="43">
        <f>M31/RES_summary!M$6</f>
        <v>1.5307673515512945</v>
      </c>
      <c r="N109" s="43">
        <f>N31/RES_summary!N$6</f>
        <v>1.5292590584696859</v>
      </c>
      <c r="O109" s="43">
        <f>O31/RES_summary!O$6</f>
        <v>1.5303759527191112</v>
      </c>
      <c r="P109" s="43">
        <f>P31/RES_summary!P$6</f>
        <v>1.5317327598869444</v>
      </c>
      <c r="Q109" s="43">
        <f>Q31/RES_summary!Q$6</f>
        <v>1.5319999476177981</v>
      </c>
      <c r="R109" s="43">
        <f>R31/RES_summary!R$6</f>
        <v>1.5315208662753637</v>
      </c>
      <c r="S109" s="43">
        <f>S31/RES_summary!S$6</f>
        <v>1.5311397879960591</v>
      </c>
      <c r="T109" s="43">
        <f>T31/RES_summary!T$6</f>
        <v>1.5308154274307193</v>
      </c>
      <c r="U109" s="43">
        <f>U31/RES_summary!U$6</f>
        <v>1.5305278766466783</v>
      </c>
      <c r="V109" s="43">
        <f>V31/RES_summary!V$6</f>
        <v>1.530264496867854</v>
      </c>
      <c r="W109" s="43">
        <f>W31/RES_summary!W$6</f>
        <v>1.5300161034706388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0.82199989871338164</v>
      </c>
      <c r="C110" s="43">
        <f>C32/RES_summary!C$6</f>
        <v>0.83713753333701113</v>
      </c>
      <c r="D110" s="43">
        <f>D32/RES_summary!D$6</f>
        <v>0.85253473217532749</v>
      </c>
      <c r="E110" s="43">
        <f>E32/RES_summary!E$6</f>
        <v>0.86746321359192036</v>
      </c>
      <c r="F110" s="43">
        <f>F32/RES_summary!F$6</f>
        <v>0.88119428459093774</v>
      </c>
      <c r="G110" s="43">
        <f>G32/RES_summary!G$6</f>
        <v>0.89300007638981216</v>
      </c>
      <c r="H110" s="43">
        <f>H32/RES_summary!H$6</f>
        <v>0.90264645024475532</v>
      </c>
      <c r="I110" s="43">
        <f>I32/RES_summary!I$6</f>
        <v>0.91061903790342391</v>
      </c>
      <c r="J110" s="43">
        <f>J32/RES_summary!J$6</f>
        <v>0.91726859167249142</v>
      </c>
      <c r="K110" s="43">
        <f>K32/RES_summary!K$6</f>
        <v>0.92294530344857184</v>
      </c>
      <c r="L110" s="43">
        <f>L32/RES_summary!L$6</f>
        <v>0.92800009576487485</v>
      </c>
      <c r="M110" s="43">
        <f>M32/RES_summary!M$6</f>
        <v>0.93237432499471684</v>
      </c>
      <c r="N110" s="43">
        <f>N32/RES_summary!N$6</f>
        <v>0.93570079066248313</v>
      </c>
      <c r="O110" s="43">
        <f>O32/RES_summary!O$6</f>
        <v>0.93811747106410193</v>
      </c>
      <c r="P110" s="43">
        <f>P32/RES_summary!P$6</f>
        <v>0.93997813037347178</v>
      </c>
      <c r="Q110" s="43">
        <f>Q32/RES_summary!Q$6</f>
        <v>0.94160427283560866</v>
      </c>
      <c r="R110" s="43">
        <f>R32/RES_summary!R$6</f>
        <v>0.94291668634869275</v>
      </c>
      <c r="S110" s="43">
        <f>S32/RES_summary!S$6</f>
        <v>0.94396471715423635</v>
      </c>
      <c r="T110" s="43">
        <f>T32/RES_summary!T$6</f>
        <v>0.94485855365491178</v>
      </c>
      <c r="U110" s="43">
        <f>U32/RES_summary!U$6</f>
        <v>0.94565349148744549</v>
      </c>
      <c r="V110" s="43">
        <f>V32/RES_summary!V$6</f>
        <v>0.94638283045505089</v>
      </c>
      <c r="W110" s="43">
        <f>W32/RES_summary!W$6</f>
        <v>0.94707142962070512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9.4999891478623241E-2</v>
      </c>
      <c r="C111" s="43">
        <f>C33/RES_summary!C$6</f>
        <v>0.11320792002575565</v>
      </c>
      <c r="D111" s="43">
        <f>D33/RES_summary!D$6</f>
        <v>0.13414406940767162</v>
      </c>
      <c r="E111" s="43">
        <f>E33/RES_summary!E$6</f>
        <v>0.15557591791613451</v>
      </c>
      <c r="F111" s="43">
        <f>F33/RES_summary!F$6</f>
        <v>0.17527188840305483</v>
      </c>
      <c r="G111" s="43">
        <f>G33/RES_summary!G$6</f>
        <v>0.19099990563611435</v>
      </c>
      <c r="H111" s="43">
        <f>H33/RES_summary!H$6</f>
        <v>0.20225913107489887</v>
      </c>
      <c r="I111" s="43">
        <f>I33/RES_summary!I$6</f>
        <v>0.21053773895229491</v>
      </c>
      <c r="J111" s="43">
        <f>J33/RES_summary!J$6</f>
        <v>0.21658654063559044</v>
      </c>
      <c r="K111" s="43">
        <f>K33/RES_summary!K$6</f>
        <v>0.22115700942600089</v>
      </c>
      <c r="L111" s="43">
        <f>L33/RES_summary!L$6</f>
        <v>0.22500008277549019</v>
      </c>
      <c r="M111" s="43">
        <f>M33/RES_summary!M$6</f>
        <v>0.22771926774447693</v>
      </c>
      <c r="N111" s="43">
        <f>N33/RES_summary!N$6</f>
        <v>0.22862767501543124</v>
      </c>
      <c r="O111" s="43">
        <f>O33/RES_summary!O$6</f>
        <v>0.22849428455104773</v>
      </c>
      <c r="P111" s="43">
        <f>P33/RES_summary!P$6</f>
        <v>0.22821362079704532</v>
      </c>
      <c r="Q111" s="43">
        <f>Q33/RES_summary!Q$6</f>
        <v>0.22829836902194184</v>
      </c>
      <c r="R111" s="43">
        <f>R33/RES_summary!R$6</f>
        <v>0.22861667578127093</v>
      </c>
      <c r="S111" s="43">
        <f>S33/RES_summary!S$6</f>
        <v>0.22887069579508496</v>
      </c>
      <c r="T111" s="43">
        <f>T33/RES_summary!T$6</f>
        <v>0.22908752497106208</v>
      </c>
      <c r="U111" s="43">
        <f>U33/RES_summary!U$6</f>
        <v>0.22928010822010397</v>
      </c>
      <c r="V111" s="43">
        <f>V33/RES_summary!V$6</f>
        <v>0.22945697038123075</v>
      </c>
      <c r="W111" s="43">
        <f>W33/RES_summary!W$6</f>
        <v>0.22962412471845417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0.17099991596549799</v>
      </c>
      <c r="C112" s="43">
        <f>C34/RES_summary!C$6</f>
        <v>0.19943197054019612</v>
      </c>
      <c r="D112" s="43">
        <f>D34/RES_summary!D$6</f>
        <v>0.23705609677848888</v>
      </c>
      <c r="E112" s="43">
        <f>E34/RES_summary!E$6</f>
        <v>0.27806392409818292</v>
      </c>
      <c r="F112" s="43">
        <f>F34/RES_summary!F$6</f>
        <v>0.31664800563741313</v>
      </c>
      <c r="G112" s="43">
        <f>G34/RES_summary!G$6</f>
        <v>0.34700006105898484</v>
      </c>
      <c r="H112" s="43">
        <f>H34/RES_summary!H$6</f>
        <v>0.36678396566032995</v>
      </c>
      <c r="I112" s="43">
        <f>I34/RES_summary!I$6</f>
        <v>0.3798719515495726</v>
      </c>
      <c r="J112" s="43">
        <f>J34/RES_summary!J$6</f>
        <v>0.38976807163926103</v>
      </c>
      <c r="K112" s="43">
        <f>K34/RES_summary!K$6</f>
        <v>0.39997593948397092</v>
      </c>
      <c r="L112" s="43">
        <f>L34/RES_summary!L$6</f>
        <v>0.41399995873960183</v>
      </c>
      <c r="M112" s="43">
        <f>M34/RES_summary!M$6</f>
        <v>0.43424677928370131</v>
      </c>
      <c r="N112" s="43">
        <f>N34/RES_summary!N$6</f>
        <v>0.45856595500948111</v>
      </c>
      <c r="O112" s="43">
        <f>O34/RES_summary!O$6</f>
        <v>0.48251726111590137</v>
      </c>
      <c r="P112" s="43">
        <f>P34/RES_summary!P$6</f>
        <v>0.50263967707589108</v>
      </c>
      <c r="Q112" s="43">
        <f>Q34/RES_summary!Q$6</f>
        <v>0.51800007663322123</v>
      </c>
      <c r="R112" s="43">
        <f>R34/RES_summary!R$6</f>
        <v>0.5288707321859808</v>
      </c>
      <c r="S112" s="43">
        <f>S34/RES_summary!S$6</f>
        <v>0.53787753567017971</v>
      </c>
      <c r="T112" s="43">
        <f>T34/RES_summary!T$6</f>
        <v>0.54579577899728871</v>
      </c>
      <c r="U112" s="43">
        <f>U34/RES_summary!U$6</f>
        <v>0.5530175463176259</v>
      </c>
      <c r="V112" s="43">
        <f>V34/RES_summary!V$6</f>
        <v>0.55977763003164027</v>
      </c>
      <c r="W112" s="43">
        <f>W34/RES_summary!W$6</f>
        <v>0.56625023690428056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0.56467342544487142</v>
      </c>
      <c r="C114" s="43">
        <f>C36/RES_summary!C$6</f>
        <v>0.59904684231712257</v>
      </c>
      <c r="D114" s="43">
        <f>D36/RES_summary!D$6</f>
        <v>0.66883441896890794</v>
      </c>
      <c r="E114" s="43">
        <f>E36/RES_summary!E$6</f>
        <v>0.75571646414055549</v>
      </c>
      <c r="F114" s="43">
        <f>F36/RES_summary!F$6</f>
        <v>0.83181088064614883</v>
      </c>
      <c r="G114" s="43">
        <f>G36/RES_summary!G$6</f>
        <v>0.92401783459320297</v>
      </c>
      <c r="H114" s="43">
        <f>H36/RES_summary!H$6</f>
        <v>0.99471764256733508</v>
      </c>
      <c r="I114" s="43">
        <f>I36/RES_summary!I$6</f>
        <v>1.0809779369621226</v>
      </c>
      <c r="J114" s="43">
        <f>J36/RES_summary!J$6</f>
        <v>1.1657184351606227</v>
      </c>
      <c r="K114" s="43">
        <f>K36/RES_summary!K$6</f>
        <v>1.2746192789276525</v>
      </c>
      <c r="L114" s="43">
        <f>L36/RES_summary!L$6</f>
        <v>1.4111487407885772</v>
      </c>
      <c r="M114" s="43">
        <f>M36/RES_summary!M$6</f>
        <v>1.506151236928539</v>
      </c>
      <c r="N114" s="43">
        <f>N36/RES_summary!N$6</f>
        <v>1.5966798628637286</v>
      </c>
      <c r="O114" s="43">
        <f>O36/RES_summary!O$6</f>
        <v>1.7017173712695035</v>
      </c>
      <c r="P114" s="43">
        <f>P36/RES_summary!P$6</f>
        <v>1.859232463132501</v>
      </c>
      <c r="Q114" s="43">
        <f>Q36/RES_summary!Q$6</f>
        <v>2.1562954464504753</v>
      </c>
      <c r="R114" s="43">
        <f>R36/RES_summary!R$6</f>
        <v>2.3292652711079609</v>
      </c>
      <c r="S114" s="43">
        <f>S36/RES_summary!S$6</f>
        <v>2.4881662696574174</v>
      </c>
      <c r="T114" s="43">
        <f>T36/RES_summary!T$6</f>
        <v>2.6391455706388389</v>
      </c>
      <c r="U114" s="43">
        <f>U36/RES_summary!U$6</f>
        <v>2.7712160039309142</v>
      </c>
      <c r="V114" s="43">
        <f>V36/RES_summary!V$6</f>
        <v>2.9097080758314955</v>
      </c>
      <c r="W114" s="43">
        <f>W36/RES_summary!W$6</f>
        <v>2.9916164406356285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0.26555170053885885</v>
      </c>
      <c r="C115" s="43">
        <f>C37/RES_summary!C$6</f>
        <v>0.28409580333925832</v>
      </c>
      <c r="D115" s="43">
        <f>D37/RES_summary!D$6</f>
        <v>0.30545157695297581</v>
      </c>
      <c r="E115" s="43">
        <f>E37/RES_summary!E$6</f>
        <v>0.33097868354697491</v>
      </c>
      <c r="F115" s="43">
        <f>F37/RES_summary!F$6</f>
        <v>0.3711426805285668</v>
      </c>
      <c r="G115" s="43">
        <f>G37/RES_summary!G$6</f>
        <v>0.40984372717087619</v>
      </c>
      <c r="H115" s="43">
        <f>H37/RES_summary!H$6</f>
        <v>0.43920350252426543</v>
      </c>
      <c r="I115" s="43">
        <f>I37/RES_summary!I$6</f>
        <v>0.48785501072596182</v>
      </c>
      <c r="J115" s="43">
        <f>J37/RES_summary!J$6</f>
        <v>0.52868087610871961</v>
      </c>
      <c r="K115" s="43">
        <f>K37/RES_summary!K$6</f>
        <v>0.61219306987608579</v>
      </c>
      <c r="L115" s="43">
        <f>L37/RES_summary!L$6</f>
        <v>0.7227445180029628</v>
      </c>
      <c r="M115" s="43">
        <f>M37/RES_summary!M$6</f>
        <v>0.79257787689566017</v>
      </c>
      <c r="N115" s="43">
        <f>N37/RES_summary!N$6</f>
        <v>0.84550859866290329</v>
      </c>
      <c r="O115" s="43">
        <f>O37/RES_summary!O$6</f>
        <v>0.90301995551844905</v>
      </c>
      <c r="P115" s="43">
        <f>P37/RES_summary!P$6</f>
        <v>0.9976497258432333</v>
      </c>
      <c r="Q115" s="43">
        <f>Q37/RES_summary!Q$6</f>
        <v>1.1551979650845263</v>
      </c>
      <c r="R115" s="43">
        <f>R37/RES_summary!R$6</f>
        <v>1.3313763730448371</v>
      </c>
      <c r="S115" s="43">
        <f>S37/RES_summary!S$6</f>
        <v>1.5049196291583076</v>
      </c>
      <c r="T115" s="43">
        <f>T37/RES_summary!T$6</f>
        <v>1.6779324441830725</v>
      </c>
      <c r="U115" s="43">
        <f>U37/RES_summary!U$6</f>
        <v>1.8414283802438627</v>
      </c>
      <c r="V115" s="43">
        <f>V37/RES_summary!V$6</f>
        <v>2.0147934476222145</v>
      </c>
      <c r="W115" s="43">
        <f>W37/RES_summary!W$6</f>
        <v>2.1370061461952026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10.771633008846649</v>
      </c>
      <c r="C117" s="44">
        <f>C39/RES_summary!C$6</f>
        <v>11.127210051129758</v>
      </c>
      <c r="D117" s="44">
        <f>D39/RES_summary!D$6</f>
        <v>11.680033208950038</v>
      </c>
      <c r="E117" s="44">
        <f>E39/RES_summary!E$6</f>
        <v>12.463684026707268</v>
      </c>
      <c r="F117" s="44">
        <f>F39/RES_summary!F$6</f>
        <v>13.270881589144484</v>
      </c>
      <c r="G117" s="44">
        <f>G39/RES_summary!G$6</f>
        <v>14.018837356052407</v>
      </c>
      <c r="H117" s="44">
        <f>H39/RES_summary!H$6</f>
        <v>14.668230824488065</v>
      </c>
      <c r="I117" s="44">
        <f>I39/RES_summary!I$6</f>
        <v>15.221291968489707</v>
      </c>
      <c r="J117" s="44">
        <f>J39/RES_summary!J$6</f>
        <v>15.682546958754006</v>
      </c>
      <c r="K117" s="44">
        <f>K39/RES_summary!K$6</f>
        <v>16.253245094342642</v>
      </c>
      <c r="L117" s="44">
        <f>L39/RES_summary!L$6</f>
        <v>16.684563716906602</v>
      </c>
      <c r="M117" s="44">
        <f>M39/RES_summary!M$6</f>
        <v>16.938097685321804</v>
      </c>
      <c r="N117" s="44">
        <f>N39/RES_summary!N$6</f>
        <v>17.253081648207569</v>
      </c>
      <c r="O117" s="44">
        <f>O39/RES_summary!O$6</f>
        <v>17.473127759697242</v>
      </c>
      <c r="P117" s="44">
        <f>P39/RES_summary!P$6</f>
        <v>17.716402616763762</v>
      </c>
      <c r="Q117" s="44">
        <f>Q39/RES_summary!Q$6</f>
        <v>17.965653093548354</v>
      </c>
      <c r="R117" s="44">
        <f>R39/RES_summary!R$6</f>
        <v>18.231301514666427</v>
      </c>
      <c r="S117" s="44">
        <f>S39/RES_summary!S$6</f>
        <v>18.37995924903964</v>
      </c>
      <c r="T117" s="44">
        <f>T39/RES_summary!T$6</f>
        <v>18.542032058840988</v>
      </c>
      <c r="U117" s="44">
        <f>U39/RES_summary!U$6</f>
        <v>18.676855052018734</v>
      </c>
      <c r="V117" s="44">
        <f>V39/RES_summary!V$6</f>
        <v>19.028948206769744</v>
      </c>
      <c r="W117" s="44">
        <f>W39/RES_summary!W$6</f>
        <v>19.603088938753782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0.55079845495077562</v>
      </c>
      <c r="C118" s="45">
        <f>C40/RES_summary!C$6</f>
        <v>0.55647736469166853</v>
      </c>
      <c r="D118" s="45">
        <f>D40/RES_summary!D$6</f>
        <v>0.56047405167088238</v>
      </c>
      <c r="E118" s="45">
        <f>E40/RES_summary!E$6</f>
        <v>0.56457186492181666</v>
      </c>
      <c r="F118" s="45">
        <f>F40/RES_summary!F$6</f>
        <v>0.56675254511265416</v>
      </c>
      <c r="G118" s="45">
        <f>G40/RES_summary!G$6</f>
        <v>0.56990006528472259</v>
      </c>
      <c r="H118" s="45">
        <f>H40/RES_summary!H$6</f>
        <v>0.57239972409159789</v>
      </c>
      <c r="I118" s="45">
        <f>I40/RES_summary!I$6</f>
        <v>0.5737721761328759</v>
      </c>
      <c r="J118" s="45">
        <f>J40/RES_summary!J$6</f>
        <v>0.57625843676407251</v>
      </c>
      <c r="K118" s="45">
        <f>K40/RES_summary!K$6</f>
        <v>0.58002760195195791</v>
      </c>
      <c r="L118" s="45">
        <f>L40/RES_summary!L$6</f>
        <v>0.60866602610015874</v>
      </c>
      <c r="M118" s="45">
        <f>M40/RES_summary!M$6</f>
        <v>0.63332868693788646</v>
      </c>
      <c r="N118" s="45">
        <f>N40/RES_summary!N$6</f>
        <v>0.64444245287608615</v>
      </c>
      <c r="O118" s="45">
        <f>O40/RES_summary!O$6</f>
        <v>0.66958450639272094</v>
      </c>
      <c r="P118" s="45">
        <f>P40/RES_summary!P$6</f>
        <v>0.67592747358241612</v>
      </c>
      <c r="Q118" s="45">
        <f>Q40/RES_summary!Q$6</f>
        <v>0.70671338332199596</v>
      </c>
      <c r="R118" s="45">
        <f>R40/RES_summary!R$6</f>
        <v>0.73339857683928911</v>
      </c>
      <c r="S118" s="45">
        <f>S40/RES_summary!S$6</f>
        <v>0.75397447360269376</v>
      </c>
      <c r="T118" s="45">
        <f>T40/RES_summary!T$6</f>
        <v>0.77009975229889738</v>
      </c>
      <c r="U118" s="45">
        <f>U40/RES_summary!U$6</f>
        <v>0.80006111187437023</v>
      </c>
      <c r="V118" s="45">
        <f>V40/RES_summary!V$6</f>
        <v>0.83068235489706632</v>
      </c>
      <c r="W118" s="45">
        <f>W40/RES_summary!W$6</f>
        <v>0.84034291049796273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77.260979092213134</v>
      </c>
      <c r="C122" s="29">
        <f t="shared" si="78"/>
        <v>77.029914738503649</v>
      </c>
      <c r="D122" s="29">
        <f t="shared" si="78"/>
        <v>76.907534702464105</v>
      </c>
      <c r="E122" s="29">
        <f t="shared" si="78"/>
        <v>76.728822733197958</v>
      </c>
      <c r="F122" s="29">
        <f t="shared" si="78"/>
        <v>76.295577454304507</v>
      </c>
      <c r="G122" s="29">
        <f t="shared" si="78"/>
        <v>75.368736792910326</v>
      </c>
      <c r="H122" s="29">
        <f t="shared" si="78"/>
        <v>73.666537880379337</v>
      </c>
      <c r="I122" s="29">
        <f t="shared" si="78"/>
        <v>71.648923729357861</v>
      </c>
      <c r="J122" s="29">
        <f t="shared" si="78"/>
        <v>69.322044136406333</v>
      </c>
      <c r="K122" s="29">
        <f t="shared" si="78"/>
        <v>66.878632684635079</v>
      </c>
      <c r="L122" s="29">
        <f t="shared" si="78"/>
        <v>64.771087733001679</v>
      </c>
      <c r="M122" s="29">
        <f t="shared" si="78"/>
        <v>62.571299073288422</v>
      </c>
      <c r="N122" s="29">
        <f t="shared" si="78"/>
        <v>60.605597078070637</v>
      </c>
      <c r="O122" s="29">
        <f t="shared" si="78"/>
        <v>58.83931247282753</v>
      </c>
      <c r="P122" s="29">
        <f t="shared" si="78"/>
        <v>56.690791474744742</v>
      </c>
      <c r="Q122" s="29">
        <f t="shared" si="78"/>
        <v>54.595469211467822</v>
      </c>
      <c r="R122" s="29">
        <f t="shared" ref="R122:V122" si="79">R83*R109</f>
        <v>52.56726523722093</v>
      </c>
      <c r="S122" s="29">
        <f t="shared" si="79"/>
        <v>50.332767269343847</v>
      </c>
      <c r="T122" s="29">
        <f t="shared" si="79"/>
        <v>48.070812056187926</v>
      </c>
      <c r="U122" s="29">
        <f t="shared" si="79"/>
        <v>46.077874621714031</v>
      </c>
      <c r="V122" s="29">
        <f t="shared" si="79"/>
        <v>44.356935493337588</v>
      </c>
      <c r="W122" s="29">
        <f t="shared" ref="W122" si="80">W83*W109</f>
        <v>42.682229515838266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665.65203292053627</v>
      </c>
      <c r="C123" s="29">
        <f t="shared" si="81"/>
        <v>667.41982831654775</v>
      </c>
      <c r="D123" s="29">
        <f t="shared" si="81"/>
        <v>666.30075858978546</v>
      </c>
      <c r="E123" s="29">
        <f t="shared" si="81"/>
        <v>662.78111841785324</v>
      </c>
      <c r="F123" s="29">
        <f t="shared" si="81"/>
        <v>657.37306848339517</v>
      </c>
      <c r="G123" s="29">
        <f t="shared" si="81"/>
        <v>649.96664565865672</v>
      </c>
      <c r="H123" s="29">
        <f t="shared" si="81"/>
        <v>639.2147413751436</v>
      </c>
      <c r="I123" s="29">
        <f t="shared" si="81"/>
        <v>627.55737931991382</v>
      </c>
      <c r="J123" s="29">
        <f t="shared" si="81"/>
        <v>613.2532446407979</v>
      </c>
      <c r="K123" s="29">
        <f t="shared" si="81"/>
        <v>596.48682699931715</v>
      </c>
      <c r="L123" s="29">
        <f t="shared" si="81"/>
        <v>579.37717316499993</v>
      </c>
      <c r="M123" s="29">
        <f t="shared" si="81"/>
        <v>557.49336574998745</v>
      </c>
      <c r="N123" s="29">
        <f t="shared" si="81"/>
        <v>535.66588588066168</v>
      </c>
      <c r="O123" s="29">
        <f t="shared" si="81"/>
        <v>513.92596357831803</v>
      </c>
      <c r="P123" s="29">
        <f t="shared" si="81"/>
        <v>488.04630265868542</v>
      </c>
      <c r="Q123" s="29">
        <f t="shared" si="81"/>
        <v>462.61381789429066</v>
      </c>
      <c r="R123" s="29">
        <f t="shared" ref="R123:V123" si="82">R84*R110</f>
        <v>440.32852870002932</v>
      </c>
      <c r="S123" s="29">
        <f t="shared" si="82"/>
        <v>419.27569405178826</v>
      </c>
      <c r="T123" s="29">
        <f t="shared" si="82"/>
        <v>400.3231035310107</v>
      </c>
      <c r="U123" s="29">
        <f t="shared" si="82"/>
        <v>382.94349550357146</v>
      </c>
      <c r="V123" s="29">
        <f t="shared" si="82"/>
        <v>368.28498615042582</v>
      </c>
      <c r="W123" s="29">
        <f t="shared" ref="W123" si="83">W84*W110</f>
        <v>353.43694447414998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177.89856662755858</v>
      </c>
      <c r="C124" s="29">
        <f t="shared" si="84"/>
        <v>208.9436965462875</v>
      </c>
      <c r="D124" s="29">
        <f t="shared" si="84"/>
        <v>242.56206702783103</v>
      </c>
      <c r="E124" s="29">
        <f t="shared" si="84"/>
        <v>275.79967257335721</v>
      </c>
      <c r="F124" s="29">
        <f t="shared" si="84"/>
        <v>305.30828637679178</v>
      </c>
      <c r="G124" s="29">
        <f t="shared" si="84"/>
        <v>327.90828097249192</v>
      </c>
      <c r="H124" s="29">
        <f t="shared" si="84"/>
        <v>343.06792124493609</v>
      </c>
      <c r="I124" s="29">
        <f t="shared" si="84"/>
        <v>353.4268965074869</v>
      </c>
      <c r="J124" s="29">
        <f t="shared" si="84"/>
        <v>360.10089204463065</v>
      </c>
      <c r="K124" s="29">
        <f t="shared" si="84"/>
        <v>363.69255317542428</v>
      </c>
      <c r="L124" s="29">
        <f t="shared" si="84"/>
        <v>365.69630769935992</v>
      </c>
      <c r="M124" s="29">
        <f t="shared" si="84"/>
        <v>364.32945778919981</v>
      </c>
      <c r="N124" s="29">
        <f t="shared" si="84"/>
        <v>359.69662678801615</v>
      </c>
      <c r="O124" s="29">
        <f t="shared" si="84"/>
        <v>346.85017208702851</v>
      </c>
      <c r="P124" s="29">
        <f t="shared" si="84"/>
        <v>329.50046332910188</v>
      </c>
      <c r="Q124" s="29">
        <f t="shared" si="84"/>
        <v>309.57156652479586</v>
      </c>
      <c r="R124" s="29">
        <f t="shared" ref="R124:V124" si="85">R85*R111</f>
        <v>291.23178213088994</v>
      </c>
      <c r="S124" s="29">
        <f t="shared" si="85"/>
        <v>274.43584611183826</v>
      </c>
      <c r="T124" s="29">
        <f t="shared" si="85"/>
        <v>259.65666596410085</v>
      </c>
      <c r="U124" s="29">
        <f t="shared" si="85"/>
        <v>247.72743014089238</v>
      </c>
      <c r="V124" s="29">
        <f t="shared" si="85"/>
        <v>237.32595276744001</v>
      </c>
      <c r="W124" s="29">
        <f t="shared" ref="W124" si="86">W85*W111</f>
        <v>226.96424461911428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125.03852863070459</v>
      </c>
      <c r="C125" s="29">
        <f t="shared" si="87"/>
        <v>143.01949132055296</v>
      </c>
      <c r="D125" s="29">
        <f t="shared" si="87"/>
        <v>165.6633523251422</v>
      </c>
      <c r="E125" s="29">
        <f t="shared" si="87"/>
        <v>189.25547095744119</v>
      </c>
      <c r="F125" s="29">
        <f t="shared" si="87"/>
        <v>210.29607973625818</v>
      </c>
      <c r="G125" s="29">
        <f t="shared" si="87"/>
        <v>225.70378259070196</v>
      </c>
      <c r="H125" s="29">
        <f t="shared" si="87"/>
        <v>234.36661832930506</v>
      </c>
      <c r="I125" s="29">
        <f t="shared" si="87"/>
        <v>239.28497611378194</v>
      </c>
      <c r="J125" s="29">
        <f t="shared" si="87"/>
        <v>241.96020619074199</v>
      </c>
      <c r="K125" s="29">
        <f t="shared" si="87"/>
        <v>244.10042243017494</v>
      </c>
      <c r="L125" s="29">
        <f t="shared" si="87"/>
        <v>247.95628343213133</v>
      </c>
      <c r="M125" s="29">
        <f t="shared" si="87"/>
        <v>253.28802573081188</v>
      </c>
      <c r="N125" s="29">
        <f t="shared" si="87"/>
        <v>260.73213739397499</v>
      </c>
      <c r="O125" s="29">
        <f t="shared" si="87"/>
        <v>268.21848181775454</v>
      </c>
      <c r="P125" s="29">
        <f t="shared" si="87"/>
        <v>272.95776330038456</v>
      </c>
      <c r="Q125" s="29">
        <f t="shared" si="87"/>
        <v>275.82074681099732</v>
      </c>
      <c r="R125" s="29">
        <f t="shared" ref="R125:V125" si="88">R86*R112</f>
        <v>273.65322415990414</v>
      </c>
      <c r="S125" s="29">
        <f t="shared" si="88"/>
        <v>269.33329571735419</v>
      </c>
      <c r="T125" s="29">
        <f t="shared" si="88"/>
        <v>264.49010807385145</v>
      </c>
      <c r="U125" s="29">
        <f t="shared" si="88"/>
        <v>260.17796078042903</v>
      </c>
      <c r="V125" s="29">
        <f t="shared" si="88"/>
        <v>257.5587040493246</v>
      </c>
      <c r="W125" s="29">
        <f t="shared" ref="W125" si="89">W86*W112</f>
        <v>256.17889888490765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213.30259929108095</v>
      </c>
      <c r="C127" s="29">
        <f t="shared" si="90"/>
        <v>223.84671551202604</v>
      </c>
      <c r="D127" s="29">
        <f t="shared" si="90"/>
        <v>245.6083894776734</v>
      </c>
      <c r="E127" s="29">
        <f t="shared" si="90"/>
        <v>271.70203149638093</v>
      </c>
      <c r="F127" s="29">
        <f t="shared" si="90"/>
        <v>292.07149883601289</v>
      </c>
      <c r="G127" s="29">
        <f t="shared" si="90"/>
        <v>315.54952261849559</v>
      </c>
      <c r="H127" s="29">
        <f t="shared" si="90"/>
        <v>330.03987288405619</v>
      </c>
      <c r="I127" s="29">
        <f t="shared" si="90"/>
        <v>347.53864535107317</v>
      </c>
      <c r="J127" s="29">
        <f t="shared" si="90"/>
        <v>362.59568187045437</v>
      </c>
      <c r="K127" s="29">
        <f t="shared" si="90"/>
        <v>383.43226875472561</v>
      </c>
      <c r="L127" s="29">
        <f t="shared" si="90"/>
        <v>406.20813711535141</v>
      </c>
      <c r="M127" s="29">
        <f t="shared" si="90"/>
        <v>413.06430516715307</v>
      </c>
      <c r="N127" s="29">
        <f t="shared" si="90"/>
        <v>420.3355139384264</v>
      </c>
      <c r="O127" s="29">
        <f t="shared" si="90"/>
        <v>427.8781699191328</v>
      </c>
      <c r="P127" s="29">
        <f t="shared" si="90"/>
        <v>439.92904893832457</v>
      </c>
      <c r="Q127" s="29">
        <f t="shared" si="90"/>
        <v>468.6068556401305</v>
      </c>
      <c r="R127" s="29">
        <f t="shared" ref="R127:V127" si="91">R88*R114</f>
        <v>472.65449862607056</v>
      </c>
      <c r="S127" s="29">
        <f t="shared" si="91"/>
        <v>470.06676308011049</v>
      </c>
      <c r="T127" s="29">
        <f t="shared" si="91"/>
        <v>462.18230814920832</v>
      </c>
      <c r="U127" s="29">
        <f t="shared" si="91"/>
        <v>453.77780016490016</v>
      </c>
      <c r="V127" s="29">
        <f t="shared" si="91"/>
        <v>450.17905464989929</v>
      </c>
      <c r="W127" s="29">
        <f t="shared" ref="W127" si="92">W88*W114</f>
        <v>440.67853467613594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101.65404547875538</v>
      </c>
      <c r="C128" s="29">
        <f t="shared" si="93"/>
        <v>106.35866634041705</v>
      </c>
      <c r="D128" s="29">
        <f t="shared" si="93"/>
        <v>111.07347395354546</v>
      </c>
      <c r="E128" s="29">
        <f t="shared" si="93"/>
        <v>116.33995730403009</v>
      </c>
      <c r="F128" s="29">
        <f t="shared" si="93"/>
        <v>125.17341644303548</v>
      </c>
      <c r="G128" s="29">
        <f t="shared" si="93"/>
        <v>132.36222779723965</v>
      </c>
      <c r="H128" s="29">
        <f t="shared" si="93"/>
        <v>136.40583983001221</v>
      </c>
      <c r="I128" s="29">
        <f t="shared" si="93"/>
        <v>144.97953006543591</v>
      </c>
      <c r="J128" s="29">
        <f t="shared" si="93"/>
        <v>149.7411702337115</v>
      </c>
      <c r="K128" s="29">
        <f t="shared" si="93"/>
        <v>162.28942494835366</v>
      </c>
      <c r="L128" s="29">
        <f t="shared" si="93"/>
        <v>179.2499270795407</v>
      </c>
      <c r="M128" s="29">
        <f t="shared" si="93"/>
        <v>185.77460176985952</v>
      </c>
      <c r="N128" s="29">
        <f t="shared" si="93"/>
        <v>187.51400641177281</v>
      </c>
      <c r="O128" s="29">
        <f t="shared" si="93"/>
        <v>190.04762560353646</v>
      </c>
      <c r="P128" s="29">
        <f t="shared" si="93"/>
        <v>195.05454148171634</v>
      </c>
      <c r="Q128" s="29">
        <f t="shared" si="93"/>
        <v>209.42345352267472</v>
      </c>
      <c r="R128" s="29">
        <f t="shared" ref="R128:V128" si="94">R89*R115</f>
        <v>229.90867760678921</v>
      </c>
      <c r="S128" s="29">
        <f t="shared" si="94"/>
        <v>251.34794615616622</v>
      </c>
      <c r="T128" s="29">
        <f t="shared" si="94"/>
        <v>274.5224166942528</v>
      </c>
      <c r="U128" s="29">
        <f t="shared" si="94"/>
        <v>294.95061884353646</v>
      </c>
      <c r="V128" s="29">
        <f t="shared" si="94"/>
        <v>317.96748476740748</v>
      </c>
      <c r="W128" s="29">
        <f t="shared" ref="W128" si="95">W89*W115</f>
        <v>333.07183476379487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746.61771247216495</v>
      </c>
      <c r="C130" s="31">
        <f t="shared" si="96"/>
        <v>763.5173748088763</v>
      </c>
      <c r="D130" s="31">
        <f t="shared" si="96"/>
        <v>787.10079796633102</v>
      </c>
      <c r="E130" s="31">
        <f t="shared" si="96"/>
        <v>818.29148926543371</v>
      </c>
      <c r="F130" s="31">
        <f t="shared" si="96"/>
        <v>845.56908591751107</v>
      </c>
      <c r="G130" s="31">
        <f t="shared" si="96"/>
        <v>865.18303643630804</v>
      </c>
      <c r="H130" s="31">
        <f t="shared" si="96"/>
        <v>876.38792516319074</v>
      </c>
      <c r="I130" s="31">
        <f t="shared" si="96"/>
        <v>879.19640249794168</v>
      </c>
      <c r="J130" s="31">
        <f t="shared" si="96"/>
        <v>874.91477895709863</v>
      </c>
      <c r="K130" s="31">
        <f t="shared" si="96"/>
        <v>873.93297235292096</v>
      </c>
      <c r="L130" s="31">
        <f t="shared" si="96"/>
        <v>858.4988890510507</v>
      </c>
      <c r="M130" s="31">
        <f t="shared" si="96"/>
        <v>832.2096001116596</v>
      </c>
      <c r="N130" s="31">
        <f t="shared" si="96"/>
        <v>815.58293871271474</v>
      </c>
      <c r="O130" s="31">
        <f t="shared" si="96"/>
        <v>799.48261320620838</v>
      </c>
      <c r="P130" s="31">
        <f t="shared" si="96"/>
        <v>774.94275679371037</v>
      </c>
      <c r="Q130" s="31">
        <f t="shared" si="96"/>
        <v>736.58629790810323</v>
      </c>
      <c r="R130" s="31">
        <f t="shared" ref="R130:V130" si="97">R91*R117</f>
        <v>697.36069306830677</v>
      </c>
      <c r="S130" s="31">
        <f t="shared" si="97"/>
        <v>651.85238262396581</v>
      </c>
      <c r="T130" s="31">
        <f t="shared" si="97"/>
        <v>600.78260162157119</v>
      </c>
      <c r="U130" s="31">
        <f t="shared" si="97"/>
        <v>552.23088141244739</v>
      </c>
      <c r="V130" s="31">
        <f t="shared" si="97"/>
        <v>518.07007870302789</v>
      </c>
      <c r="W130" s="31">
        <f t="shared" ref="W130" si="98">W91*W117</f>
        <v>492.26529730627948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4911.0572428198857</v>
      </c>
      <c r="C131" s="33">
        <f t="shared" si="99"/>
        <v>4918.6991591614378</v>
      </c>
      <c r="D131" s="33">
        <f t="shared" si="99"/>
        <v>4910.7063700978724</v>
      </c>
      <c r="E131" s="33">
        <f t="shared" si="99"/>
        <v>4902.8550350800742</v>
      </c>
      <c r="F131" s="33">
        <f t="shared" si="99"/>
        <v>4879.2877701568668</v>
      </c>
      <c r="G131" s="33">
        <f t="shared" si="99"/>
        <v>4863.5098052936119</v>
      </c>
      <c r="H131" s="33">
        <f t="shared" si="99"/>
        <v>4841.07589755959</v>
      </c>
      <c r="I131" s="33">
        <f t="shared" si="99"/>
        <v>4807.1730833468864</v>
      </c>
      <c r="J131" s="33">
        <f t="shared" si="99"/>
        <v>4781.1185624898244</v>
      </c>
      <c r="K131" s="33">
        <f t="shared" si="99"/>
        <v>4794.8526949272964</v>
      </c>
      <c r="L131" s="33">
        <f t="shared" si="99"/>
        <v>4997.5007438966213</v>
      </c>
      <c r="M131" s="33">
        <f t="shared" si="99"/>
        <v>5150.1265659998917</v>
      </c>
      <c r="N131" s="33">
        <f t="shared" si="99"/>
        <v>5186.2123756926458</v>
      </c>
      <c r="O131" s="33">
        <f t="shared" si="99"/>
        <v>5318.9152227929226</v>
      </c>
      <c r="P131" s="33">
        <f t="shared" si="99"/>
        <v>5291.0039100154681</v>
      </c>
      <c r="Q131" s="33">
        <f t="shared" si="99"/>
        <v>5452.6918043728892</v>
      </c>
      <c r="R131" s="33">
        <f t="shared" ref="R131:V131" si="100">R92*R118</f>
        <v>5579.9708003001115</v>
      </c>
      <c r="S131" s="33">
        <f t="shared" si="100"/>
        <v>5646.0208115898713</v>
      </c>
      <c r="T131" s="33">
        <f t="shared" si="100"/>
        <v>5660.4063248559696</v>
      </c>
      <c r="U131" s="33">
        <f t="shared" si="100"/>
        <v>5756.3335315541044</v>
      </c>
      <c r="V131" s="33">
        <f t="shared" si="100"/>
        <v>5876.1660804580861</v>
      </c>
      <c r="W131" s="33">
        <f t="shared" ref="W131" si="101">W92*W118</f>
        <v>5853.41118193682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1980.1243420948917</v>
      </c>
      <c r="C133" s="19">
        <f t="shared" ref="C133:Q133" si="103">SUM(C134,C139,C142)</f>
        <v>2024.1454807201203</v>
      </c>
      <c r="D133" s="19">
        <f t="shared" si="103"/>
        <v>2095.5171279943693</v>
      </c>
      <c r="E133" s="19">
        <f t="shared" si="103"/>
        <v>2177.9201195331107</v>
      </c>
      <c r="F133" s="19">
        <f t="shared" si="103"/>
        <v>2243.2729323513045</v>
      </c>
      <c r="G133" s="19">
        <f t="shared" si="103"/>
        <v>2297.5072149903167</v>
      </c>
      <c r="H133" s="19">
        <f t="shared" si="103"/>
        <v>2314.5073429439763</v>
      </c>
      <c r="I133" s="19">
        <f t="shared" si="103"/>
        <v>2328.6857700071159</v>
      </c>
      <c r="J133" s="19">
        <f t="shared" si="103"/>
        <v>2320.7765175232416</v>
      </c>
      <c r="K133" s="19">
        <f t="shared" si="103"/>
        <v>2326.3647816971234</v>
      </c>
      <c r="L133" s="19">
        <f t="shared" si="103"/>
        <v>2344.546355133225</v>
      </c>
      <c r="M133" s="19">
        <f t="shared" si="103"/>
        <v>2320.6793342974756</v>
      </c>
      <c r="N133" s="19">
        <f t="shared" si="103"/>
        <v>2250.9408788212631</v>
      </c>
      <c r="O133" s="19">
        <f t="shared" si="103"/>
        <v>2175.924236376336</v>
      </c>
      <c r="P133" s="19">
        <f t="shared" si="103"/>
        <v>2105.2859611992503</v>
      </c>
      <c r="Q133" s="19">
        <f t="shared" si="103"/>
        <v>2112.0457844432194</v>
      </c>
      <c r="R133" s="19">
        <f t="shared" ref="R133:V133" si="104">SUM(R134,R139,R142)</f>
        <v>2206.6134859810486</v>
      </c>
      <c r="S133" s="19">
        <f t="shared" si="104"/>
        <v>2142.5851697749158</v>
      </c>
      <c r="T133" s="19">
        <f t="shared" si="104"/>
        <v>2142.6682079825509</v>
      </c>
      <c r="U133" s="19">
        <f t="shared" si="104"/>
        <v>2094.8827336818204</v>
      </c>
      <c r="V133" s="19">
        <f t="shared" si="104"/>
        <v>2131.9170842314884</v>
      </c>
      <c r="W133" s="19">
        <f t="shared" ref="W133" si="105">SUM(W134,W139,W142)</f>
        <v>2177.4161319741957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1062.1276856586339</v>
      </c>
      <c r="C134" s="22">
        <f t="shared" ref="C134:Q134" si="107">SUM(C135:C138)</f>
        <v>1073.4752359019026</v>
      </c>
      <c r="D134" s="22">
        <f t="shared" si="107"/>
        <v>1092.9419522170701</v>
      </c>
      <c r="E134" s="22">
        <f t="shared" si="107"/>
        <v>1113.2974913155558</v>
      </c>
      <c r="F134" s="22">
        <f t="shared" si="107"/>
        <v>1125.989561341954</v>
      </c>
      <c r="G134" s="22">
        <f t="shared" si="107"/>
        <v>1127.8087915158389</v>
      </c>
      <c r="H134" s="22">
        <f t="shared" si="107"/>
        <v>1114.1666348976819</v>
      </c>
      <c r="I134" s="22">
        <f t="shared" si="107"/>
        <v>1094.4403029015989</v>
      </c>
      <c r="J134" s="22">
        <f t="shared" si="107"/>
        <v>1066.0638247793506</v>
      </c>
      <c r="K134" s="22">
        <f t="shared" si="107"/>
        <v>1037.5066614639466</v>
      </c>
      <c r="L134" s="22">
        <f t="shared" si="107"/>
        <v>1013.2375548043497</v>
      </c>
      <c r="M134" s="22">
        <f t="shared" si="107"/>
        <v>982.69022924401929</v>
      </c>
      <c r="N134" s="22">
        <f t="shared" si="107"/>
        <v>957.32008812002914</v>
      </c>
      <c r="O134" s="22">
        <f t="shared" si="107"/>
        <v>934.22104838191149</v>
      </c>
      <c r="P134" s="22">
        <f t="shared" si="107"/>
        <v>901.26026483071144</v>
      </c>
      <c r="Q134" s="22">
        <f t="shared" si="107"/>
        <v>869.83325153343924</v>
      </c>
      <c r="R134" s="22">
        <f t="shared" ref="R134:V134" si="108">SUM(R135:R138)</f>
        <v>840.20913771133507</v>
      </c>
      <c r="S134" s="22">
        <f t="shared" si="108"/>
        <v>809.38199859671431</v>
      </c>
      <c r="T134" s="22">
        <f t="shared" si="108"/>
        <v>773.31359015736382</v>
      </c>
      <c r="U134" s="22">
        <f t="shared" si="108"/>
        <v>740.75116367336886</v>
      </c>
      <c r="V134" s="22">
        <f t="shared" si="108"/>
        <v>720.6112557506159</v>
      </c>
      <c r="W134" s="22">
        <f t="shared" ref="W134" si="109">SUM(W135:W138)</f>
        <v>705.27057091433221</v>
      </c>
      <c r="DA134" s="57"/>
    </row>
    <row r="135" spans="1:105" ht="12" customHeight="1" x14ac:dyDescent="0.25">
      <c r="A135" s="28" t="s">
        <v>32</v>
      </c>
      <c r="B135" s="29">
        <f>B5*1000*11630/RES_summary!B$6</f>
        <v>676.8061768477869</v>
      </c>
      <c r="C135" s="29">
        <f>C5*1000*11630/RES_summary!C$6</f>
        <v>674.78205310929172</v>
      </c>
      <c r="D135" s="29">
        <f>D5*1000*11630/RES_summary!D$6</f>
        <v>673.71000399358525</v>
      </c>
      <c r="E135" s="29">
        <f>E5*1000*11630/RES_summary!E$6</f>
        <v>672.14448714281389</v>
      </c>
      <c r="F135" s="29">
        <f>F5*1000*11630/RES_summary!F$6</f>
        <v>668.34925849970716</v>
      </c>
      <c r="G135" s="29">
        <f>G5*1000*11630/RES_summary!G$6</f>
        <v>660.23013430589424</v>
      </c>
      <c r="H135" s="29">
        <f>H5*1000*11630/RES_summary!H$6</f>
        <v>645.31887183212257</v>
      </c>
      <c r="I135" s="29">
        <f>I5*1000*11630/RES_summary!I$6</f>
        <v>627.64457186917446</v>
      </c>
      <c r="J135" s="29">
        <f>J5*1000*11630/RES_summary!J$6</f>
        <v>607.26110663491932</v>
      </c>
      <c r="K135" s="29">
        <f>K5*1000*11630/RES_summary!K$6</f>
        <v>585.85682231740304</v>
      </c>
      <c r="L135" s="29">
        <f>L5*1000*11630/RES_summary!L$6</f>
        <v>567.39472854109397</v>
      </c>
      <c r="M135" s="29">
        <f>M5*1000*11630/RES_summary!M$6</f>
        <v>548.12457988200617</v>
      </c>
      <c r="N135" s="29">
        <f>N5*1000*11630/RES_summary!N$6</f>
        <v>530.90503040389865</v>
      </c>
      <c r="O135" s="29">
        <f>O5*1000*11630/RES_summary!O$6</f>
        <v>515.4323772619689</v>
      </c>
      <c r="P135" s="29">
        <f>P5*1000*11630/RES_summary!P$6</f>
        <v>496.61133331876374</v>
      </c>
      <c r="Q135" s="29">
        <f>Q5*1000*11630/RES_summary!Q$6</f>
        <v>478.25631029245773</v>
      </c>
      <c r="R135" s="29">
        <f>R5*1000*11630/RES_summary!R$6</f>
        <v>460.48924347805496</v>
      </c>
      <c r="S135" s="29">
        <f>S5*1000*11630/RES_summary!S$6</f>
        <v>440.91504127945188</v>
      </c>
      <c r="T135" s="29">
        <f>T5*1000*11630/RES_summary!T$6</f>
        <v>421.10031361220615</v>
      </c>
      <c r="U135" s="29">
        <f>U5*1000*11630/RES_summary!U$6</f>
        <v>403.64218168621471</v>
      </c>
      <c r="V135" s="29">
        <f>V5*1000*11630/RES_summary!V$6</f>
        <v>388.56675492163708</v>
      </c>
      <c r="W135" s="29">
        <f>W5*1000*11630/RES_summary!W$6</f>
        <v>373.89633055874299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277.03468287159342</v>
      </c>
      <c r="C136" s="29">
        <f>C6*1000*11630/RES_summary!C$6</f>
        <v>273.6483942219989</v>
      </c>
      <c r="D136" s="29">
        <f>D6*1000*11630/RES_summary!D$6</f>
        <v>274.99564133970176</v>
      </c>
      <c r="E136" s="29">
        <f>E6*1000*11630/RES_summary!E$6</f>
        <v>276.81347301221263</v>
      </c>
      <c r="F136" s="29">
        <f>F6*1000*11630/RES_summary!F$6</f>
        <v>276.69521187441876</v>
      </c>
      <c r="G136" s="29">
        <f>G6*1000*11630/RES_summary!G$6</f>
        <v>274.67538887511256</v>
      </c>
      <c r="H136" s="29">
        <f>H6*1000*11630/RES_summary!H$6</f>
        <v>269.42211305767842</v>
      </c>
      <c r="I136" s="29">
        <f>I6*1000*11630/RES_summary!I$6</f>
        <v>264.62887963540345</v>
      </c>
      <c r="J136" s="29">
        <f>J6*1000*11630/RES_summary!J$6</f>
        <v>255.33476461368952</v>
      </c>
      <c r="K136" s="29">
        <f>K6*1000*11630/RES_summary!K$6</f>
        <v>247.11806133144623</v>
      </c>
      <c r="L136" s="29">
        <f>L6*1000*11630/RES_summary!L$6</f>
        <v>240.63919262651692</v>
      </c>
      <c r="M136" s="29">
        <f>M6*1000*11630/RES_summary!M$6</f>
        <v>230.37805109657839</v>
      </c>
      <c r="N136" s="29">
        <f>N6*1000*11630/RES_summary!N$6</f>
        <v>220.92743849302698</v>
      </c>
      <c r="O136" s="29">
        <f>O6*1000*11630/RES_summary!O$6</f>
        <v>212.6729036740027</v>
      </c>
      <c r="P136" s="29">
        <f>P6*1000*11630/RES_summary!P$6</f>
        <v>200.7484937374555</v>
      </c>
      <c r="Q136" s="29">
        <f>Q6*1000*11630/RES_summary!Q$6</f>
        <v>190.94122180632917</v>
      </c>
      <c r="R136" s="29">
        <f>R6*1000*11630/RES_summary!R$6</f>
        <v>183.20815883624286</v>
      </c>
      <c r="S136" s="29">
        <f>S6*1000*11630/RES_summary!S$6</f>
        <v>175.53501967136256</v>
      </c>
      <c r="T136" s="29">
        <f>T6*1000*11630/RES_summary!T$6</f>
        <v>165.6985909423924</v>
      </c>
      <c r="U136" s="29">
        <f>U6*1000*11630/RES_summary!U$6</f>
        <v>156.24485123376687</v>
      </c>
      <c r="V136" s="29">
        <f>V6*1000*11630/RES_summary!V$6</f>
        <v>150.40664129072604</v>
      </c>
      <c r="W136" s="29">
        <f>W6*1000*11630/RES_summary!W$6</f>
        <v>144.74423039687434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50.137836807039101</v>
      </c>
      <c r="C137" s="29">
        <f>C7*1000*11630/RES_summary!C$6</f>
        <v>58.476548099316489</v>
      </c>
      <c r="D137" s="29">
        <f>D7*1000*11630/RES_summary!D$6</f>
        <v>67.162580208397642</v>
      </c>
      <c r="E137" s="29">
        <f>E7*1000*11630/RES_summary!E$6</f>
        <v>76.227101421284061</v>
      </c>
      <c r="F137" s="29">
        <f>F7*1000*11630/RES_summary!F$6</f>
        <v>82.965222958982238</v>
      </c>
      <c r="G137" s="29">
        <f>G7*1000*11630/RES_summary!G$6</f>
        <v>87.581918203855395</v>
      </c>
      <c r="H137" s="29">
        <f>H7*1000*11630/RES_summary!H$6</f>
        <v>89.97141980976383</v>
      </c>
      <c r="I137" s="29">
        <f>I7*1000*11630/RES_summary!I$6</f>
        <v>90.401402968275789</v>
      </c>
      <c r="J137" s="29">
        <f>J7*1000*11630/RES_summary!J$6</f>
        <v>90.799001198190766</v>
      </c>
      <c r="K137" s="29">
        <f>K7*1000*11630/RES_summary!K$6</f>
        <v>91.451103411708061</v>
      </c>
      <c r="L137" s="29">
        <f>L7*1000*11630/RES_summary!L$6</f>
        <v>90.514899468057919</v>
      </c>
      <c r="M137" s="29">
        <f>M7*1000*11630/RES_summary!M$6</f>
        <v>88.266444236013214</v>
      </c>
      <c r="N137" s="29">
        <f>N7*1000*11630/RES_summary!N$6</f>
        <v>86.00901083576592</v>
      </c>
      <c r="O137" s="29">
        <f>O7*1000*11630/RES_summary!O$6</f>
        <v>82.716020866647057</v>
      </c>
      <c r="P137" s="29">
        <f>P7*1000*11630/RES_summary!P$6</f>
        <v>78.166256732057349</v>
      </c>
      <c r="Q137" s="29">
        <f>Q7*1000*11630/RES_summary!Q$6</f>
        <v>73.299146320013861</v>
      </c>
      <c r="R137" s="29">
        <f>R7*1000*11630/RES_summary!R$6</f>
        <v>70.150760324599005</v>
      </c>
      <c r="S137" s="29">
        <f>S7*1000*11630/RES_summary!S$6</f>
        <v>66.842365064916777</v>
      </c>
      <c r="T137" s="29">
        <f>T7*1000*11630/RES_summary!T$6</f>
        <v>62.751644108454599</v>
      </c>
      <c r="U137" s="29">
        <f>U7*1000*11630/RES_summary!U$6</f>
        <v>59.357866467406836</v>
      </c>
      <c r="V137" s="29">
        <f>V7*1000*11630/RES_summary!V$6</f>
        <v>56.573418986842199</v>
      </c>
      <c r="W137" s="29">
        <f>W7*1000*11630/RES_summary!W$6</f>
        <v>54.510268087362618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58.148989132214574</v>
      </c>
      <c r="C138" s="29">
        <f>C8*1000*11630/RES_summary!C$6</f>
        <v>66.568240471295354</v>
      </c>
      <c r="D138" s="29">
        <f>D8*1000*11630/RES_summary!D$6</f>
        <v>77.073726675385359</v>
      </c>
      <c r="E138" s="29">
        <f>E8*1000*11630/RES_summary!E$6</f>
        <v>88.112429739245329</v>
      </c>
      <c r="F138" s="29">
        <f>F8*1000*11630/RES_summary!F$6</f>
        <v>97.97986800884587</v>
      </c>
      <c r="G138" s="29">
        <f>G8*1000*11630/RES_summary!G$6</f>
        <v>105.32135013097667</v>
      </c>
      <c r="H138" s="29">
        <f>H8*1000*11630/RES_summary!H$6</f>
        <v>109.45423019811705</v>
      </c>
      <c r="I138" s="29">
        <f>I8*1000*11630/RES_summary!I$6</f>
        <v>111.76544842874512</v>
      </c>
      <c r="J138" s="29">
        <f>J8*1000*11630/RES_summary!J$6</f>
        <v>112.66895233255099</v>
      </c>
      <c r="K138" s="29">
        <f>K8*1000*11630/RES_summary!K$6</f>
        <v>113.08067440338905</v>
      </c>
      <c r="L138" s="29">
        <f>L8*1000*11630/RES_summary!L$6</f>
        <v>114.68873416868091</v>
      </c>
      <c r="M138" s="29">
        <f>M8*1000*11630/RES_summary!M$6</f>
        <v>115.92115402942159</v>
      </c>
      <c r="N138" s="29">
        <f>N8*1000*11630/RES_summary!N$6</f>
        <v>119.47860838733756</v>
      </c>
      <c r="O138" s="29">
        <f>O8*1000*11630/RES_summary!O$6</f>
        <v>123.39974657929287</v>
      </c>
      <c r="P138" s="29">
        <f>P8*1000*11630/RES_summary!P$6</f>
        <v>125.73418104243478</v>
      </c>
      <c r="Q138" s="29">
        <f>Q8*1000*11630/RES_summary!Q$6</f>
        <v>127.33657311463841</v>
      </c>
      <c r="R138" s="29">
        <f>R8*1000*11630/RES_summary!R$6</f>
        <v>126.36097507243824</v>
      </c>
      <c r="S138" s="29">
        <f>S8*1000*11630/RES_summary!S$6</f>
        <v>126.08957258098316</v>
      </c>
      <c r="T138" s="29">
        <f>T8*1000*11630/RES_summary!T$6</f>
        <v>123.7630414943108</v>
      </c>
      <c r="U138" s="29">
        <f>U8*1000*11630/RES_summary!U$6</f>
        <v>121.50626428598054</v>
      </c>
      <c r="V138" s="29">
        <f>V8*1000*11630/RES_summary!V$6</f>
        <v>125.06444055141061</v>
      </c>
      <c r="W138" s="29">
        <f>W8*1000*11630/RES_summary!W$6</f>
        <v>132.11974187135223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400.83574581974079</v>
      </c>
      <c r="C139" s="22">
        <f t="shared" ref="C139:Q139" si="111">SUM(C140:C141)</f>
        <v>422.83339013741374</v>
      </c>
      <c r="D139" s="22">
        <f t="shared" si="111"/>
        <v>461.96524507376603</v>
      </c>
      <c r="E139" s="22">
        <f t="shared" si="111"/>
        <v>507.86992192401311</v>
      </c>
      <c r="F139" s="22">
        <f t="shared" si="111"/>
        <v>546.73785094356253</v>
      </c>
      <c r="G139" s="22">
        <f t="shared" si="111"/>
        <v>588.91943434881921</v>
      </c>
      <c r="H139" s="22">
        <f t="shared" si="111"/>
        <v>614.07226463588438</v>
      </c>
      <c r="I139" s="22">
        <f t="shared" si="111"/>
        <v>646.71660044716953</v>
      </c>
      <c r="J139" s="22">
        <f t="shared" si="111"/>
        <v>670.75796317233767</v>
      </c>
      <c r="K139" s="22">
        <f t="shared" si="111"/>
        <v>707.05342229083726</v>
      </c>
      <c r="L139" s="22">
        <f t="shared" si="111"/>
        <v>750.82967504744647</v>
      </c>
      <c r="M139" s="22">
        <f t="shared" si="111"/>
        <v>765.65940679722519</v>
      </c>
      <c r="N139" s="22">
        <f t="shared" si="111"/>
        <v>747.14696699981482</v>
      </c>
      <c r="O139" s="22">
        <f t="shared" si="111"/>
        <v>723.11742691903441</v>
      </c>
      <c r="P139" s="22">
        <f t="shared" si="111"/>
        <v>714.05162427279583</v>
      </c>
      <c r="Q139" s="22">
        <f t="shared" si="111"/>
        <v>761.26895647066726</v>
      </c>
      <c r="R139" s="22">
        <f t="shared" ref="R139:V139" si="112">SUM(R140:R141)</f>
        <v>856.03576021842878</v>
      </c>
      <c r="S139" s="22">
        <f t="shared" si="112"/>
        <v>850.03492918476081</v>
      </c>
      <c r="T139" s="22">
        <f t="shared" si="112"/>
        <v>889.49553269952548</v>
      </c>
      <c r="U139" s="22">
        <f t="shared" si="112"/>
        <v>893.04585997095205</v>
      </c>
      <c r="V139" s="22">
        <f t="shared" si="112"/>
        <v>943.12433901270663</v>
      </c>
      <c r="W139" s="22">
        <f t="shared" ref="W139" si="113">SUM(W140:W141)</f>
        <v>992.69420106639723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335.83464228822493</v>
      </c>
      <c r="C140" s="29">
        <f>C10*1000*11630/RES_summary!C$6</f>
        <v>353.72336919387857</v>
      </c>
      <c r="D140" s="29">
        <f>D10*1000*11630/RES_summary!D$6</f>
        <v>388.74469665268219</v>
      </c>
      <c r="E140" s="29">
        <f>E10*1000*11630/RES_summary!E$6</f>
        <v>430.14159591903041</v>
      </c>
      <c r="F140" s="29">
        <f>F10*1000*11630/RES_summary!F$6</f>
        <v>462.04232755255276</v>
      </c>
      <c r="G140" s="29">
        <f>G10*1000*11630/RES_summary!G$6</f>
        <v>498.28824358844065</v>
      </c>
      <c r="H140" s="29">
        <f>H10*1000*11630/RES_summary!H$6</f>
        <v>519.65346835538332</v>
      </c>
      <c r="I140" s="29">
        <f>I10*1000*11630/RES_summary!I$6</f>
        <v>545.27657659899091</v>
      </c>
      <c r="J140" s="29">
        <f>J10*1000*11630/RES_summary!J$6</f>
        <v>565.16664511032957</v>
      </c>
      <c r="K140" s="29">
        <f>K10*1000*11630/RES_summary!K$6</f>
        <v>592.01827778447853</v>
      </c>
      <c r="L140" s="29">
        <f>L10*1000*11630/RES_summary!L$6</f>
        <v>622.77710542831164</v>
      </c>
      <c r="M140" s="29">
        <f>M10*1000*11630/RES_summary!M$6</f>
        <v>631.8891310068243</v>
      </c>
      <c r="N140" s="29">
        <f>N10*1000*11630/RES_summary!N$6</f>
        <v>615.5804959094454</v>
      </c>
      <c r="O140" s="29">
        <f>O10*1000*11630/RES_summary!O$6</f>
        <v>594.76940454820237</v>
      </c>
      <c r="P140" s="29">
        <f>P10*1000*11630/RES_summary!P$6</f>
        <v>585.65015690766916</v>
      </c>
      <c r="Q140" s="29">
        <f>Q10*1000*11630/RES_summary!Q$6</f>
        <v>621.46085348044528</v>
      </c>
      <c r="R140" s="29">
        <f>R10*1000*11630/RES_summary!R$6</f>
        <v>686.07163579777455</v>
      </c>
      <c r="S140" s="29">
        <f>S10*1000*11630/RES_summary!S$6</f>
        <v>666.37718380302204</v>
      </c>
      <c r="T140" s="29">
        <f>T10*1000*11630/RES_summary!T$6</f>
        <v>679.42399387699493</v>
      </c>
      <c r="U140" s="29">
        <f>U10*1000*11630/RES_summary!U$6</f>
        <v>665.75522414792749</v>
      </c>
      <c r="V140" s="29">
        <f>V10*1000*11630/RES_summary!V$6</f>
        <v>686.69491438369926</v>
      </c>
      <c r="W140" s="29">
        <f>W10*1000*11630/RES_summary!W$6</f>
        <v>710.04469690666986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65.001103531515881</v>
      </c>
      <c r="C141" s="29">
        <f>C11*1000*11630/RES_summary!C$6</f>
        <v>69.110020943535147</v>
      </c>
      <c r="D141" s="29">
        <f>D11*1000*11630/RES_summary!D$6</f>
        <v>73.220548421083848</v>
      </c>
      <c r="E141" s="29">
        <f>E11*1000*11630/RES_summary!E$6</f>
        <v>77.728326004982691</v>
      </c>
      <c r="F141" s="29">
        <f>F11*1000*11630/RES_summary!F$6</f>
        <v>84.695523391009772</v>
      </c>
      <c r="G141" s="29">
        <f>G11*1000*11630/RES_summary!G$6</f>
        <v>90.631190760378573</v>
      </c>
      <c r="H141" s="29">
        <f>H11*1000*11630/RES_summary!H$6</f>
        <v>94.418796280501056</v>
      </c>
      <c r="I141" s="29">
        <f>I11*1000*11630/RES_summary!I$6</f>
        <v>101.44002384817861</v>
      </c>
      <c r="J141" s="29">
        <f>J11*1000*11630/RES_summary!J$6</f>
        <v>105.59131806200804</v>
      </c>
      <c r="K141" s="29">
        <f>K11*1000*11630/RES_summary!K$6</f>
        <v>115.03514450635871</v>
      </c>
      <c r="L141" s="29">
        <f>L11*1000*11630/RES_summary!L$6</f>
        <v>128.05256961913483</v>
      </c>
      <c r="M141" s="29">
        <f>M11*1000*11630/RES_summary!M$6</f>
        <v>133.77027579040086</v>
      </c>
      <c r="N141" s="29">
        <f>N11*1000*11630/RES_summary!N$6</f>
        <v>131.56647109036939</v>
      </c>
      <c r="O141" s="29">
        <f>O11*1000*11630/RES_summary!O$6</f>
        <v>128.34802237083204</v>
      </c>
      <c r="P141" s="29">
        <f>P11*1000*11630/RES_summary!P$6</f>
        <v>128.40146736512668</v>
      </c>
      <c r="Q141" s="29">
        <f>Q11*1000*11630/RES_summary!Q$6</f>
        <v>139.80810299022193</v>
      </c>
      <c r="R141" s="29">
        <f>R11*1000*11630/RES_summary!R$6</f>
        <v>169.96412442065426</v>
      </c>
      <c r="S141" s="29">
        <f>S11*1000*11630/RES_summary!S$6</f>
        <v>183.65774538173881</v>
      </c>
      <c r="T141" s="29">
        <f>T11*1000*11630/RES_summary!T$6</f>
        <v>210.07153882253058</v>
      </c>
      <c r="U141" s="29">
        <f>U11*1000*11630/RES_summary!U$6</f>
        <v>227.2906358230245</v>
      </c>
      <c r="V141" s="29">
        <f>V11*1000*11630/RES_summary!V$6</f>
        <v>256.42942462900737</v>
      </c>
      <c r="W141" s="29">
        <f>W11*1000*11630/RES_summary!W$6</f>
        <v>282.64950415972731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517.16091061651707</v>
      </c>
      <c r="C142" s="22">
        <f t="shared" ref="C142:Q142" si="115">SUM(C143:C144)</f>
        <v>527.83685468080398</v>
      </c>
      <c r="D142" s="22">
        <f t="shared" si="115"/>
        <v>540.609930703533</v>
      </c>
      <c r="E142" s="22">
        <f t="shared" si="115"/>
        <v>556.75270629354156</v>
      </c>
      <c r="F142" s="22">
        <f t="shared" si="115"/>
        <v>570.54552006578797</v>
      </c>
      <c r="G142" s="22">
        <f t="shared" si="115"/>
        <v>580.77898912565843</v>
      </c>
      <c r="H142" s="22">
        <f t="shared" si="115"/>
        <v>586.2684434104101</v>
      </c>
      <c r="I142" s="22">
        <f t="shared" si="115"/>
        <v>587.52886665834717</v>
      </c>
      <c r="J142" s="22">
        <f t="shared" si="115"/>
        <v>583.95472957155346</v>
      </c>
      <c r="K142" s="22">
        <f t="shared" si="115"/>
        <v>581.80469794233977</v>
      </c>
      <c r="L142" s="22">
        <f t="shared" si="115"/>
        <v>580.47912528142911</v>
      </c>
      <c r="M142" s="22">
        <f t="shared" si="115"/>
        <v>572.32969825623104</v>
      </c>
      <c r="N142" s="22">
        <f t="shared" si="115"/>
        <v>546.47382370141929</v>
      </c>
      <c r="O142" s="22">
        <f t="shared" si="115"/>
        <v>518.58576107539034</v>
      </c>
      <c r="P142" s="22">
        <f t="shared" si="115"/>
        <v>489.97407209574305</v>
      </c>
      <c r="Q142" s="22">
        <f t="shared" si="115"/>
        <v>480.94357643911269</v>
      </c>
      <c r="R142" s="22">
        <f t="shared" ref="R142:V142" si="116">SUM(R143:R144)</f>
        <v>510.36858805128475</v>
      </c>
      <c r="S142" s="22">
        <f t="shared" si="116"/>
        <v>483.16824199344057</v>
      </c>
      <c r="T142" s="22">
        <f t="shared" si="116"/>
        <v>479.85908512566164</v>
      </c>
      <c r="U142" s="22">
        <f t="shared" si="116"/>
        <v>461.08571003749944</v>
      </c>
      <c r="V142" s="22">
        <f t="shared" si="116"/>
        <v>468.18148946816586</v>
      </c>
      <c r="W142" s="22">
        <f t="shared" ref="W142" si="117">SUM(W143:W144)</f>
        <v>479.45135999346633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359.60600511544436</v>
      </c>
      <c r="C143" s="31">
        <f>C13*1000*11630/RES_summary!C$6</f>
        <v>368.77861063545612</v>
      </c>
      <c r="D143" s="31">
        <f>D13*1000*11630/RES_summary!D$6</f>
        <v>380.92427859732157</v>
      </c>
      <c r="E143" s="31">
        <f>E13*1000*11630/RES_summary!E$6</f>
        <v>396.69248534444239</v>
      </c>
      <c r="F143" s="31">
        <f>F13*1000*11630/RES_summary!F$6</f>
        <v>410.75569528036078</v>
      </c>
      <c r="G143" s="31">
        <f>G13*1000*11630/RES_summary!G$6</f>
        <v>421.16370250704955</v>
      </c>
      <c r="H143" s="31">
        <f>H13*1000*11630/RES_summary!H$6</f>
        <v>427.2803699267717</v>
      </c>
      <c r="I143" s="31">
        <f>I13*1000*11630/RES_summary!I$6</f>
        <v>429.57981248519104</v>
      </c>
      <c r="J143" s="31">
        <f>J13*1000*11630/RES_summary!J$6</f>
        <v>427.31170439741379</v>
      </c>
      <c r="K143" s="31">
        <f>K13*1000*11630/RES_summary!K$6</f>
        <v>425.64312505590038</v>
      </c>
      <c r="L143" s="31">
        <f>L13*1000*11630/RES_summary!L$6</f>
        <v>418.27756029958391</v>
      </c>
      <c r="M143" s="31">
        <f>M13*1000*11630/RES_summary!M$6</f>
        <v>405.45772501414871</v>
      </c>
      <c r="N143" s="31">
        <f>N13*1000*11630/RES_summary!N$6</f>
        <v>384.29782946557333</v>
      </c>
      <c r="O143" s="31">
        <f>O13*1000*11630/RES_summary!O$6</f>
        <v>360.02679511313687</v>
      </c>
      <c r="P143" s="31">
        <f>P13*1000*11630/RES_summary!P$6</f>
        <v>337.75946355778751</v>
      </c>
      <c r="Q143" s="31">
        <f>Q13*1000*11630/RES_summary!Q$6</f>
        <v>323.4272765782049</v>
      </c>
      <c r="R143" s="31">
        <f>R13*1000*11630/RES_summary!R$6</f>
        <v>332.25911843704597</v>
      </c>
      <c r="S143" s="31">
        <f>S13*1000*11630/RES_summary!S$6</f>
        <v>305.43977053105721</v>
      </c>
      <c r="T143" s="31">
        <f>T13*1000*11630/RES_summary!T$6</f>
        <v>294.21833298877027</v>
      </c>
      <c r="U143" s="31">
        <f>U13*1000*11630/RES_summary!U$6</f>
        <v>272.00933434290937</v>
      </c>
      <c r="V143" s="31">
        <f>V13*1000*11630/RES_summary!V$6</f>
        <v>266.98157548280636</v>
      </c>
      <c r="W143" s="31">
        <f>W13*1000*11630/RES_summary!W$6</f>
        <v>267.44135279653659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157.55490550107274</v>
      </c>
      <c r="C144" s="33">
        <f>C14*1000*11630/RES_summary!C$6</f>
        <v>159.05824404534789</v>
      </c>
      <c r="D144" s="33">
        <f>D14*1000*11630/RES_summary!D$6</f>
        <v>159.68565210621139</v>
      </c>
      <c r="E144" s="33">
        <f>E14*1000*11630/RES_summary!E$6</f>
        <v>160.06022094909918</v>
      </c>
      <c r="F144" s="33">
        <f>F14*1000*11630/RES_summary!F$6</f>
        <v>159.78982478542721</v>
      </c>
      <c r="G144" s="33">
        <f>G14*1000*11630/RES_summary!G$6</f>
        <v>159.61528661860891</v>
      </c>
      <c r="H144" s="33">
        <f>H14*1000*11630/RES_summary!H$6</f>
        <v>158.98807348363846</v>
      </c>
      <c r="I144" s="33">
        <f>I14*1000*11630/RES_summary!I$6</f>
        <v>157.94905417315618</v>
      </c>
      <c r="J144" s="33">
        <f>J14*1000*11630/RES_summary!J$6</f>
        <v>156.64302517413969</v>
      </c>
      <c r="K144" s="33">
        <f>K14*1000*11630/RES_summary!K$6</f>
        <v>156.16157288643936</v>
      </c>
      <c r="L144" s="33">
        <f>L14*1000*11630/RES_summary!L$6</f>
        <v>162.20156498184525</v>
      </c>
      <c r="M144" s="33">
        <f>M14*1000*11630/RES_summary!M$6</f>
        <v>166.87197324208233</v>
      </c>
      <c r="N144" s="33">
        <f>N14*1000*11630/RES_summary!N$6</f>
        <v>162.17599423584593</v>
      </c>
      <c r="O144" s="33">
        <f>O14*1000*11630/RES_summary!O$6</f>
        <v>158.55896596225341</v>
      </c>
      <c r="P144" s="33">
        <f>P14*1000*11630/RES_summary!P$6</f>
        <v>152.21460853795557</v>
      </c>
      <c r="Q144" s="33">
        <f>Q14*1000*11630/RES_summary!Q$6</f>
        <v>157.51629986090779</v>
      </c>
      <c r="R144" s="33">
        <f>R14*1000*11630/RES_summary!R$6</f>
        <v>178.10946961423875</v>
      </c>
      <c r="S144" s="33">
        <f>S14*1000*11630/RES_summary!S$6</f>
        <v>177.72847146238337</v>
      </c>
      <c r="T144" s="33">
        <f>T14*1000*11630/RES_summary!T$6</f>
        <v>185.64075213689136</v>
      </c>
      <c r="U144" s="33">
        <f>U14*1000*11630/RES_summary!U$6</f>
        <v>189.07637569459007</v>
      </c>
      <c r="V144" s="33">
        <f>V14*1000*11630/RES_summary!V$6</f>
        <v>201.19991398535947</v>
      </c>
      <c r="W144" s="33">
        <f>W14*1000*11630/RES_summary!W$6</f>
        <v>212.01000719692976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209.13846257273056</v>
      </c>
      <c r="C3" s="49">
        <f t="shared" ref="C3:W3" si="0">C5*C11/11630</f>
        <v>211.39726495169995</v>
      </c>
      <c r="D3" s="49">
        <f t="shared" si="0"/>
        <v>213.60783781049616</v>
      </c>
      <c r="E3" s="49">
        <f t="shared" si="0"/>
        <v>215.39370008790161</v>
      </c>
      <c r="F3" s="49">
        <f t="shared" si="0"/>
        <v>216.03088137778184</v>
      </c>
      <c r="G3" s="49">
        <f t="shared" si="0"/>
        <v>214.7721814548311</v>
      </c>
      <c r="H3" s="49">
        <f t="shared" si="0"/>
        <v>212.41195022617327</v>
      </c>
      <c r="I3" s="49">
        <f t="shared" si="0"/>
        <v>207.37678873783878</v>
      </c>
      <c r="J3" s="49">
        <f t="shared" si="0"/>
        <v>202.06939667379817</v>
      </c>
      <c r="K3" s="49">
        <f t="shared" si="0"/>
        <v>197.22308246310314</v>
      </c>
      <c r="L3" s="49">
        <f t="shared" si="0"/>
        <v>191.55221641964852</v>
      </c>
      <c r="M3" s="49">
        <f t="shared" si="0"/>
        <v>188.67654573437622</v>
      </c>
      <c r="N3" s="49">
        <f t="shared" si="0"/>
        <v>184.74335557817301</v>
      </c>
      <c r="O3" s="49">
        <f t="shared" si="0"/>
        <v>179.17821056725441</v>
      </c>
      <c r="P3" s="49">
        <f t="shared" si="0"/>
        <v>175.29726742558228</v>
      </c>
      <c r="Q3" s="49">
        <f t="shared" si="0"/>
        <v>169.57077121502499</v>
      </c>
      <c r="R3" s="49">
        <f t="shared" si="0"/>
        <v>162.61494620577125</v>
      </c>
      <c r="S3" s="49">
        <f t="shared" si="0"/>
        <v>156.65537022059624</v>
      </c>
      <c r="T3" s="49">
        <f t="shared" si="0"/>
        <v>150.49216384951524</v>
      </c>
      <c r="U3" s="49">
        <f t="shared" si="0"/>
        <v>145.16496489874459</v>
      </c>
      <c r="V3" s="49">
        <f t="shared" si="0"/>
        <v>138.84753078830406</v>
      </c>
      <c r="W3" s="49">
        <f t="shared" si="0"/>
        <v>133.50063323027706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277.65757074439006</v>
      </c>
      <c r="C5" s="49">
        <f t="shared" ref="C5:W5" si="1">C7*C13/1000000</f>
        <v>280.65641454204012</v>
      </c>
      <c r="D5" s="49">
        <f t="shared" si="1"/>
        <v>283.59122759544192</v>
      </c>
      <c r="E5" s="49">
        <f t="shared" si="1"/>
        <v>285.96218402081013</v>
      </c>
      <c r="F5" s="49">
        <f t="shared" si="1"/>
        <v>286.80812219447535</v>
      </c>
      <c r="G5" s="49">
        <f t="shared" si="1"/>
        <v>285.13703999083179</v>
      </c>
      <c r="H5" s="49">
        <f t="shared" si="1"/>
        <v>282.00353665872103</v>
      </c>
      <c r="I5" s="49">
        <f t="shared" si="1"/>
        <v>275.31872751382036</v>
      </c>
      <c r="J5" s="49">
        <f t="shared" si="1"/>
        <v>268.27249809546504</v>
      </c>
      <c r="K5" s="49">
        <f t="shared" si="1"/>
        <v>261.83840742532999</v>
      </c>
      <c r="L5" s="49">
        <f t="shared" si="1"/>
        <v>254.309620657593</v>
      </c>
      <c r="M5" s="49">
        <f t="shared" si="1"/>
        <v>250.4918067226937</v>
      </c>
      <c r="N5" s="49">
        <f t="shared" si="1"/>
        <v>245.27000289659276</v>
      </c>
      <c r="O5" s="49">
        <f t="shared" si="1"/>
        <v>237.88157407501936</v>
      </c>
      <c r="P5" s="49">
        <f t="shared" si="1"/>
        <v>232.72913472140669</v>
      </c>
      <c r="Q5" s="49">
        <f t="shared" si="1"/>
        <v>225.12649192131761</v>
      </c>
      <c r="R5" s="49">
        <f t="shared" si="1"/>
        <v>215.89176077318734</v>
      </c>
      <c r="S5" s="49">
        <f t="shared" si="1"/>
        <v>207.97967530428485</v>
      </c>
      <c r="T5" s="49">
        <f t="shared" si="1"/>
        <v>199.7972449280665</v>
      </c>
      <c r="U5" s="49">
        <f t="shared" si="1"/>
        <v>192.72471938041102</v>
      </c>
      <c r="V5" s="49">
        <f t="shared" si="1"/>
        <v>184.33753231369602</v>
      </c>
      <c r="W5" s="49">
        <f t="shared" si="1"/>
        <v>177.23885439133821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5412206</v>
      </c>
      <c r="C7" s="35">
        <v>5560785</v>
      </c>
      <c r="D7" s="35">
        <v>5733424</v>
      </c>
      <c r="E7" s="35">
        <v>5906661</v>
      </c>
      <c r="F7" s="35">
        <v>6049438</v>
      </c>
      <c r="G7" s="35">
        <v>6132611</v>
      </c>
      <c r="H7" s="35">
        <v>6184969</v>
      </c>
      <c r="I7" s="35">
        <v>6140242</v>
      </c>
      <c r="J7" s="35">
        <v>6093089</v>
      </c>
      <c r="K7" s="35">
        <v>6075997</v>
      </c>
      <c r="L7" s="35">
        <v>6034697</v>
      </c>
      <c r="M7" s="35">
        <v>6128124</v>
      </c>
      <c r="N7" s="35">
        <v>6188890</v>
      </c>
      <c r="O7" s="35">
        <v>6187160</v>
      </c>
      <c r="P7" s="35">
        <v>6288126</v>
      </c>
      <c r="Q7" s="35">
        <v>6317260</v>
      </c>
      <c r="R7" s="35">
        <v>6289898</v>
      </c>
      <c r="S7" s="35">
        <v>6326812</v>
      </c>
      <c r="T7" s="35">
        <v>6362545</v>
      </c>
      <c r="U7" s="35">
        <v>6401566</v>
      </c>
      <c r="V7" s="35">
        <v>6359438</v>
      </c>
      <c r="W7" s="35">
        <v>6353424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433151.47503927071</v>
      </c>
      <c r="D8" s="52">
        <v>459041.91933053453</v>
      </c>
      <c r="E8" s="52">
        <v>461482.1375163151</v>
      </c>
      <c r="F8" s="52">
        <v>432876.20532936882</v>
      </c>
      <c r="G8" s="52">
        <v>375138.19898958504</v>
      </c>
      <c r="H8" s="52">
        <v>346201.19520711899</v>
      </c>
      <c r="I8" s="52">
        <v>251006.27118554711</v>
      </c>
      <c r="J8" s="52">
        <v>250482.50462503824</v>
      </c>
      <c r="K8" s="52">
        <v>282457.97372554801</v>
      </c>
      <c r="L8" s="52">
        <v>260176.75719003659</v>
      </c>
      <c r="M8" s="52">
        <v>396842.93422769941</v>
      </c>
      <c r="N8" s="52">
        <v>366133.58455722965</v>
      </c>
      <c r="O8" s="52">
        <v>305601.78841008898</v>
      </c>
      <c r="P8" s="52">
        <v>410274.62653381005</v>
      </c>
      <c r="Q8" s="52">
        <v>340432.18019531295</v>
      </c>
      <c r="R8" s="52">
        <v>285938.53118425049</v>
      </c>
      <c r="S8" s="52">
        <v>352229.76181636658</v>
      </c>
      <c r="T8" s="52">
        <v>353076.95493688062</v>
      </c>
      <c r="U8" s="52">
        <v>472172.47503927071</v>
      </c>
      <c r="V8" s="52">
        <v>416913.91933053453</v>
      </c>
      <c r="W8" s="52">
        <v>455468.1375163151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284572.47503927071</v>
      </c>
      <c r="D9" s="36">
        <v>286402.91933053453</v>
      </c>
      <c r="E9" s="36">
        <v>288245.1375163151</v>
      </c>
      <c r="F9" s="36">
        <v>290099.20532936882</v>
      </c>
      <c r="G9" s="36">
        <v>291965.19898958504</v>
      </c>
      <c r="H9" s="36">
        <v>293843.19520711899</v>
      </c>
      <c r="I9" s="36">
        <v>295733.27118554711</v>
      </c>
      <c r="J9" s="36">
        <v>297635.50462503824</v>
      </c>
      <c r="K9" s="36">
        <v>299549.97372554801</v>
      </c>
      <c r="L9" s="36">
        <v>301476.75719003659</v>
      </c>
      <c r="M9" s="36">
        <v>303415.93422769941</v>
      </c>
      <c r="N9" s="36">
        <v>305367.58455722965</v>
      </c>
      <c r="O9" s="36">
        <v>307331.78841008898</v>
      </c>
      <c r="P9" s="36">
        <v>309308.62653381005</v>
      </c>
      <c r="Q9" s="36">
        <v>311298.18019531295</v>
      </c>
      <c r="R9" s="36">
        <v>313300.53118425049</v>
      </c>
      <c r="S9" s="36">
        <v>315315.76181636658</v>
      </c>
      <c r="T9" s="36">
        <v>317343.95493688062</v>
      </c>
      <c r="U9" s="36">
        <v>433151.47503927071</v>
      </c>
      <c r="V9" s="36">
        <v>459041.91933053453</v>
      </c>
      <c r="W9" s="36">
        <v>461482.1375163151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8759.9999999999964</v>
      </c>
      <c r="D11" s="54">
        <v>8759.9999999999964</v>
      </c>
      <c r="E11" s="54">
        <v>8759.9999999999964</v>
      </c>
      <c r="F11" s="54">
        <v>8759.9999999999945</v>
      </c>
      <c r="G11" s="54">
        <v>8759.9999999999964</v>
      </c>
      <c r="H11" s="54">
        <v>8759.9999999999964</v>
      </c>
      <c r="I11" s="54">
        <v>8759.9999999999945</v>
      </c>
      <c r="J11" s="54">
        <v>8759.9999999999964</v>
      </c>
      <c r="K11" s="54">
        <v>8759.9999999999964</v>
      </c>
      <c r="L11" s="54">
        <v>8759.9999999999909</v>
      </c>
      <c r="M11" s="54">
        <v>8759.9999999999945</v>
      </c>
      <c r="N11" s="54">
        <v>8759.9999999999982</v>
      </c>
      <c r="O11" s="54">
        <v>8759.9999999999964</v>
      </c>
      <c r="P11" s="54">
        <v>8759.9999999999964</v>
      </c>
      <c r="Q11" s="54">
        <v>8759.9999999999927</v>
      </c>
      <c r="R11" s="54">
        <v>8759.9999999999927</v>
      </c>
      <c r="S11" s="54">
        <v>8759.9999999999945</v>
      </c>
      <c r="T11" s="54">
        <v>8759.9999999999982</v>
      </c>
      <c r="U11" s="54">
        <v>8759.9999999999945</v>
      </c>
      <c r="V11" s="54">
        <v>8759.9999999999945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51.302106894007743</v>
      </c>
      <c r="C13" s="35">
        <v>50.470646597924592</v>
      </c>
      <c r="D13" s="35">
        <v>49.462804006025358</v>
      </c>
      <c r="E13" s="35">
        <v>48.413508752374668</v>
      </c>
      <c r="F13" s="35">
        <v>47.41070529104941</v>
      </c>
      <c r="G13" s="35">
        <v>46.49521060292782</v>
      </c>
      <c r="H13" s="35">
        <v>45.594979806482627</v>
      </c>
      <c r="I13" s="35">
        <v>44.838416387142452</v>
      </c>
      <c r="J13" s="35">
        <v>44.02898071823094</v>
      </c>
      <c r="K13" s="35">
        <v>43.093900050531623</v>
      </c>
      <c r="L13" s="35">
        <v>42.141241003084829</v>
      </c>
      <c r="M13" s="35">
        <v>40.87577319301856</v>
      </c>
      <c r="N13" s="35">
        <v>39.630693532538594</v>
      </c>
      <c r="O13" s="35">
        <v>38.4476195984942</v>
      </c>
      <c r="P13" s="35">
        <v>37.010889209504818</v>
      </c>
      <c r="Q13" s="35">
        <v>35.636730468797801</v>
      </c>
      <c r="R13" s="35">
        <v>34.323571029798472</v>
      </c>
      <c r="S13" s="35">
        <v>32.872744646796022</v>
      </c>
      <c r="T13" s="35">
        <v>31.402095376624683</v>
      </c>
      <c r="U13" s="35">
        <v>30.105870872910007</v>
      </c>
      <c r="V13" s="35">
        <v>28.986450109851848</v>
      </c>
      <c r="W13" s="35">
        <v>27.896588420879546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40.627845789077746</v>
      </c>
      <c r="D14" s="36">
        <v>38.401473794291483</v>
      </c>
      <c r="E14" s="36">
        <v>37.181372553778537</v>
      </c>
      <c r="F14" s="36">
        <v>36.335188725311156</v>
      </c>
      <c r="G14" s="36">
        <v>35.473187428241062</v>
      </c>
      <c r="H14" s="36">
        <v>34.492289003617188</v>
      </c>
      <c r="I14" s="36">
        <v>33.811628313067949</v>
      </c>
      <c r="J14" s="36">
        <v>32.829035575478628</v>
      </c>
      <c r="K14" s="36">
        <v>31.627551469693941</v>
      </c>
      <c r="L14" s="36">
        <v>30.508513294626489</v>
      </c>
      <c r="M14" s="36">
        <v>29.603809827327215</v>
      </c>
      <c r="N14" s="36">
        <v>28.525644954011383</v>
      </c>
      <c r="O14" s="36">
        <v>27.415871755713049</v>
      </c>
      <c r="P14" s="36">
        <v>26.118468399069954</v>
      </c>
      <c r="Q14" s="36">
        <v>24.579373522797528</v>
      </c>
      <c r="R14" s="36">
        <v>23.91509169579966</v>
      </c>
      <c r="S14" s="36">
        <v>23.462746039827085</v>
      </c>
      <c r="T14" s="36">
        <v>22.935462110712741</v>
      </c>
      <c r="U14" s="36">
        <v>22.291612366172288</v>
      </c>
      <c r="V14" s="36">
        <v>22.164525434353841</v>
      </c>
      <c r="W14" s="36">
        <v>22.086860816229951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1.5060001190952546</v>
      </c>
      <c r="C16" s="44">
        <f>C7/RES_summary!C$6</f>
        <v>1.5262319770175325</v>
      </c>
      <c r="D16" s="44">
        <f>D7/RES_summary!D$6</f>
        <v>1.5548559417111805</v>
      </c>
      <c r="E16" s="44">
        <f>E7/RES_summary!E$6</f>
        <v>1.5848639090723708</v>
      </c>
      <c r="F16" s="44">
        <f>F7/RES_summary!F$6</f>
        <v>1.609247890026817</v>
      </c>
      <c r="G16" s="44">
        <f>G7/RES_summary!G$6</f>
        <v>1.6210000087227121</v>
      </c>
      <c r="H16" s="44">
        <f>H7/RES_summary!H$6</f>
        <v>1.615672124278593</v>
      </c>
      <c r="I16" s="44">
        <f>I7/RES_summary!I$6</f>
        <v>1.5979360892393917</v>
      </c>
      <c r="J16" s="44">
        <f>J7/RES_summary!J$6</f>
        <v>1.5744639781702323</v>
      </c>
      <c r="K16" s="44">
        <f>K7/RES_summary!K$6</f>
        <v>1.5519280595679119</v>
      </c>
      <c r="L16" s="44">
        <f>L7/RES_summary!L$6</f>
        <v>1.5370000073861207</v>
      </c>
      <c r="M16" s="44">
        <f>M7/RES_summary!M$6</f>
        <v>1.5307673515512945</v>
      </c>
      <c r="N16" s="44">
        <f>N7/RES_summary!N$6</f>
        <v>1.5292590584696859</v>
      </c>
      <c r="O16" s="44">
        <f>O7/RES_summary!O$6</f>
        <v>1.5303759527191112</v>
      </c>
      <c r="P16" s="44">
        <f>P7/RES_summary!P$6</f>
        <v>1.5317327598869444</v>
      </c>
      <c r="Q16" s="44">
        <f>Q7/RES_summary!Q$6</f>
        <v>1.5319999476177981</v>
      </c>
      <c r="R16" s="44">
        <f>R7/RES_summary!R$6</f>
        <v>1.5315208662753637</v>
      </c>
      <c r="S16" s="44">
        <f>S7/RES_summary!S$6</f>
        <v>1.5311397879960591</v>
      </c>
      <c r="T16" s="44">
        <f>T7/RES_summary!T$6</f>
        <v>1.5308154274307193</v>
      </c>
      <c r="U16" s="44">
        <f>U7/RES_summary!U$6</f>
        <v>1.5305278766466783</v>
      </c>
      <c r="V16" s="44">
        <f>V7/RES_summary!V$6</f>
        <v>1.530264496867854</v>
      </c>
      <c r="W16" s="44">
        <f>W7/RES_summary!W$6</f>
        <v>1.5300161034706388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77.260979092213134</v>
      </c>
      <c r="C17" s="52">
        <f t="shared" si="2"/>
        <v>77.029914738503649</v>
      </c>
      <c r="D17" s="52">
        <f t="shared" si="2"/>
        <v>76.907534702464105</v>
      </c>
      <c r="E17" s="52">
        <f t="shared" si="2"/>
        <v>76.728822733197958</v>
      </c>
      <c r="F17" s="52">
        <f t="shared" si="2"/>
        <v>76.295577454304507</v>
      </c>
      <c r="G17" s="52">
        <f t="shared" si="2"/>
        <v>75.368736792910326</v>
      </c>
      <c r="H17" s="52">
        <f t="shared" si="2"/>
        <v>73.666537880379337</v>
      </c>
      <c r="I17" s="52">
        <f t="shared" si="2"/>
        <v>71.648923729357861</v>
      </c>
      <c r="J17" s="52">
        <f t="shared" si="2"/>
        <v>69.322044136406333</v>
      </c>
      <c r="K17" s="52">
        <f t="shared" si="2"/>
        <v>66.878632684635079</v>
      </c>
      <c r="L17" s="52">
        <f t="shared" si="2"/>
        <v>64.771087733001679</v>
      </c>
      <c r="M17" s="52">
        <f t="shared" si="2"/>
        <v>62.571299073288422</v>
      </c>
      <c r="N17" s="52">
        <f t="shared" si="2"/>
        <v>60.605597078070637</v>
      </c>
      <c r="O17" s="52">
        <f t="shared" si="2"/>
        <v>58.83931247282753</v>
      </c>
      <c r="P17" s="52">
        <f t="shared" si="2"/>
        <v>56.690791474744742</v>
      </c>
      <c r="Q17" s="52">
        <f t="shared" si="2"/>
        <v>54.595469211467822</v>
      </c>
      <c r="R17" s="52">
        <f t="shared" ref="R17:V17" si="3">R13*R16</f>
        <v>52.56726523722093</v>
      </c>
      <c r="S17" s="52">
        <f t="shared" si="3"/>
        <v>50.332767269343847</v>
      </c>
      <c r="T17" s="52">
        <f t="shared" si="3"/>
        <v>48.070812056187926</v>
      </c>
      <c r="U17" s="52">
        <f t="shared" si="3"/>
        <v>46.077874621714031</v>
      </c>
      <c r="V17" s="52">
        <f t="shared" si="3"/>
        <v>44.356935493337588</v>
      </c>
      <c r="W17" s="52">
        <f t="shared" ref="W17" si="4">W13*W16</f>
        <v>42.682229515838266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676.8061768477869</v>
      </c>
      <c r="C18" s="36">
        <f>C3*11630*1000/RES_summary!C$6</f>
        <v>674.78205310929172</v>
      </c>
      <c r="D18" s="36">
        <f>D3*11630*1000/RES_summary!D$6</f>
        <v>673.71000399358525</v>
      </c>
      <c r="E18" s="36">
        <f>E3*11630*1000/RES_summary!E$6</f>
        <v>672.14448714281377</v>
      </c>
      <c r="F18" s="36">
        <f>F3*11630*1000/RES_summary!F$6</f>
        <v>668.34925849970716</v>
      </c>
      <c r="G18" s="36">
        <f>G3*11630*1000/RES_summary!G$6</f>
        <v>660.23013430589424</v>
      </c>
      <c r="H18" s="36">
        <f>H3*11630*1000/RES_summary!H$6</f>
        <v>645.31887183212257</v>
      </c>
      <c r="I18" s="36">
        <f>I3*11630*1000/RES_summary!I$6</f>
        <v>627.64457186917446</v>
      </c>
      <c r="J18" s="36">
        <f>J3*11630*1000/RES_summary!J$6</f>
        <v>607.26110663491932</v>
      </c>
      <c r="K18" s="36">
        <f>K3*11630*1000/RES_summary!K$6</f>
        <v>585.85682231740304</v>
      </c>
      <c r="L18" s="36">
        <f>L3*11630*1000/RES_summary!L$6</f>
        <v>567.39472854109397</v>
      </c>
      <c r="M18" s="36">
        <f>M3*11630*1000/RES_summary!M$6</f>
        <v>548.12457988200617</v>
      </c>
      <c r="N18" s="36">
        <f>N3*11630*1000/RES_summary!N$6</f>
        <v>530.90503040389865</v>
      </c>
      <c r="O18" s="36">
        <f>O3*11630*1000/RES_summary!O$6</f>
        <v>515.43237726196901</v>
      </c>
      <c r="P18" s="36">
        <f>P3*11630*1000/RES_summary!P$6</f>
        <v>496.61133331876374</v>
      </c>
      <c r="Q18" s="36">
        <f>Q3*11630*1000/RES_summary!Q$6</f>
        <v>478.25631029245773</v>
      </c>
      <c r="R18" s="36">
        <f>R3*11630*1000/RES_summary!R$6</f>
        <v>460.48924347805496</v>
      </c>
      <c r="S18" s="36">
        <f>S3*11630*1000/RES_summary!S$6</f>
        <v>440.91504127945188</v>
      </c>
      <c r="T18" s="36">
        <f>T3*11630*1000/RES_summary!T$6</f>
        <v>421.10031361220621</v>
      </c>
      <c r="U18" s="36">
        <f>U3*11630*1000/RES_summary!U$6</f>
        <v>403.64218168621471</v>
      </c>
      <c r="V18" s="36">
        <f>V3*11630*1000/RES_summary!V$6</f>
        <v>388.56675492163708</v>
      </c>
      <c r="W18" s="36">
        <f>W3*11630*1000/RES_summary!W$6</f>
        <v>373.89633055874305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85.605908511262541</v>
      </c>
      <c r="C3" s="49">
        <f t="shared" ref="C3:W3" si="0">C5*C11/11630</f>
        <v>85.72919482727508</v>
      </c>
      <c r="D3" s="49">
        <f t="shared" si="0"/>
        <v>87.190666615726386</v>
      </c>
      <c r="E3" s="49">
        <f t="shared" si="0"/>
        <v>88.706936271597215</v>
      </c>
      <c r="F3" s="49">
        <f t="shared" si="0"/>
        <v>89.436338462353447</v>
      </c>
      <c r="G3" s="49">
        <f t="shared" si="0"/>
        <v>89.351620587087311</v>
      </c>
      <c r="H3" s="49">
        <f t="shared" si="0"/>
        <v>88.682477712391758</v>
      </c>
      <c r="I3" s="49">
        <f t="shared" si="0"/>
        <v>87.434656054861421</v>
      </c>
      <c r="J3" s="49">
        <f t="shared" si="0"/>
        <v>84.964015102573057</v>
      </c>
      <c r="K3" s="49">
        <f t="shared" si="0"/>
        <v>83.189926158595213</v>
      </c>
      <c r="L3" s="49">
        <f t="shared" si="0"/>
        <v>81.239687974481413</v>
      </c>
      <c r="M3" s="49">
        <f t="shared" si="0"/>
        <v>79.301196277818946</v>
      </c>
      <c r="N3" s="49">
        <f t="shared" si="0"/>
        <v>76.877923525119627</v>
      </c>
      <c r="O3" s="49">
        <f t="shared" si="0"/>
        <v>73.930843302616751</v>
      </c>
      <c r="P3" s="49">
        <f t="shared" si="0"/>
        <v>70.861577316016394</v>
      </c>
      <c r="Q3" s="49">
        <f t="shared" si="0"/>
        <v>67.700204977199235</v>
      </c>
      <c r="R3" s="49">
        <f t="shared" si="0"/>
        <v>64.697243889115526</v>
      </c>
      <c r="S3" s="49">
        <f t="shared" si="0"/>
        <v>62.366898197669784</v>
      </c>
      <c r="T3" s="49">
        <f t="shared" si="0"/>
        <v>59.21710027672966</v>
      </c>
      <c r="U3" s="49">
        <f t="shared" si="0"/>
        <v>56.191546310170878</v>
      </c>
      <c r="V3" s="49">
        <f t="shared" si="0"/>
        <v>53.745181472334444</v>
      </c>
      <c r="W3" s="49">
        <f t="shared" si="0"/>
        <v>51.681294613229504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2392.1949811325726</v>
      </c>
      <c r="C5" s="49">
        <f t="shared" ref="C5:W5" si="1">C7*C13/1000000</f>
        <v>2431.7261241359774</v>
      </c>
      <c r="D5" s="49">
        <f t="shared" si="1"/>
        <v>2456.9380725474912</v>
      </c>
      <c r="E5" s="49">
        <f t="shared" si="1"/>
        <v>2470.1322058538658</v>
      </c>
      <c r="F5" s="49">
        <f t="shared" si="1"/>
        <v>2471.1777752237931</v>
      </c>
      <c r="G5" s="49">
        <f t="shared" si="1"/>
        <v>2458.9713629552625</v>
      </c>
      <c r="H5" s="49">
        <f t="shared" si="1"/>
        <v>2446.9837043908597</v>
      </c>
      <c r="I5" s="49">
        <f t="shared" si="1"/>
        <v>2411.4570062337357</v>
      </c>
      <c r="J5" s="49">
        <f t="shared" si="1"/>
        <v>2373.2563278314328</v>
      </c>
      <c r="K5" s="49">
        <f t="shared" si="1"/>
        <v>2335.3222780161823</v>
      </c>
      <c r="L5" s="49">
        <f t="shared" si="1"/>
        <v>2274.7987455857956</v>
      </c>
      <c r="M5" s="49">
        <f t="shared" si="1"/>
        <v>2231.8143060936563</v>
      </c>
      <c r="N5" s="49">
        <f t="shared" si="1"/>
        <v>2167.8323408366355</v>
      </c>
      <c r="O5" s="49">
        <f t="shared" si="1"/>
        <v>2077.7523060027092</v>
      </c>
      <c r="P5" s="49">
        <f t="shared" si="1"/>
        <v>2003.5457393876338</v>
      </c>
      <c r="Q5" s="49">
        <f t="shared" si="1"/>
        <v>1907.6056574121874</v>
      </c>
      <c r="R5" s="49">
        <f t="shared" si="1"/>
        <v>1808.4125348869297</v>
      </c>
      <c r="S5" s="49">
        <f t="shared" si="1"/>
        <v>1732.486160461536</v>
      </c>
      <c r="T5" s="49">
        <f t="shared" si="1"/>
        <v>1663.8673187600784</v>
      </c>
      <c r="U5" s="49">
        <f t="shared" si="1"/>
        <v>1601.6944860277963</v>
      </c>
      <c r="V5" s="49">
        <f t="shared" si="1"/>
        <v>1530.5102748892582</v>
      </c>
      <c r="W5" s="49">
        <f t="shared" si="1"/>
        <v>1467.6543341047416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2954072</v>
      </c>
      <c r="C7" s="35">
        <v>3050088</v>
      </c>
      <c r="D7" s="35">
        <v>3143663</v>
      </c>
      <c r="E7" s="35">
        <v>3232966</v>
      </c>
      <c r="F7" s="35">
        <v>3312560</v>
      </c>
      <c r="G7" s="35">
        <v>3378422</v>
      </c>
      <c r="H7" s="35">
        <v>3455429</v>
      </c>
      <c r="I7" s="35">
        <v>3499152</v>
      </c>
      <c r="J7" s="35">
        <v>3549779</v>
      </c>
      <c r="K7" s="35">
        <v>3613449</v>
      </c>
      <c r="L7" s="35">
        <v>3643591</v>
      </c>
      <c r="M7" s="35">
        <v>3732576</v>
      </c>
      <c r="N7" s="35">
        <v>3786768</v>
      </c>
      <c r="O7" s="35">
        <v>3792717</v>
      </c>
      <c r="P7" s="35">
        <v>3858833</v>
      </c>
      <c r="Q7" s="35">
        <v>3882741</v>
      </c>
      <c r="R7" s="35">
        <v>3872523</v>
      </c>
      <c r="S7" s="35">
        <v>3900550</v>
      </c>
      <c r="T7" s="35">
        <v>3927126</v>
      </c>
      <c r="U7" s="35">
        <v>3955278</v>
      </c>
      <c r="V7" s="35">
        <v>3932956</v>
      </c>
      <c r="W7" s="35">
        <v>3932734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275764.50435861573</v>
      </c>
      <c r="D8" s="52">
        <v>275644.16015165253</v>
      </c>
      <c r="E8" s="52">
        <v>273722.77693562489</v>
      </c>
      <c r="F8" s="52">
        <v>266394.74152402813</v>
      </c>
      <c r="G8" s="52">
        <v>255074.44572433922</v>
      </c>
      <c r="H8" s="52">
        <v>268662.28640249511</v>
      </c>
      <c r="I8" s="52">
        <v>237852.66554819746</v>
      </c>
      <c r="J8" s="52">
        <v>247262.99034106452</v>
      </c>
      <c r="K8" s="52">
        <v>262844.67321763607</v>
      </c>
      <c r="L8" s="52">
        <v>231888.13193924259</v>
      </c>
      <c r="M8" s="52">
        <v>293335.78966075322</v>
      </c>
      <c r="N8" s="52">
        <v>261181.07500020601</v>
      </c>
      <c r="O8" s="52">
        <v>215610.42210934404</v>
      </c>
      <c r="P8" s="52">
        <v>278484.27074505622</v>
      </c>
      <c r="Q8" s="52">
        <v>239018.06634174427</v>
      </c>
      <c r="R8" s="52">
        <v>265546.50435861573</v>
      </c>
      <c r="S8" s="52">
        <v>303671.16015165253</v>
      </c>
      <c r="T8" s="52">
        <v>300298.77693562489</v>
      </c>
      <c r="U8" s="52">
        <v>294546.74152402813</v>
      </c>
      <c r="V8" s="52">
        <v>232752.44572433922</v>
      </c>
      <c r="W8" s="52">
        <v>268440.28640249511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179748.50435861573</v>
      </c>
      <c r="D9" s="36">
        <v>182069.16015165253</v>
      </c>
      <c r="E9" s="36">
        <v>184419.77693562489</v>
      </c>
      <c r="F9" s="36">
        <v>186800.74152402813</v>
      </c>
      <c r="G9" s="36">
        <v>189212.44572433922</v>
      </c>
      <c r="H9" s="36">
        <v>191655.28640249511</v>
      </c>
      <c r="I9" s="36">
        <v>194129.66554819746</v>
      </c>
      <c r="J9" s="36">
        <v>196635.99034106452</v>
      </c>
      <c r="K9" s="36">
        <v>199174.67321763607</v>
      </c>
      <c r="L9" s="36">
        <v>201746.13193924259</v>
      </c>
      <c r="M9" s="36">
        <v>204350.78966075322</v>
      </c>
      <c r="N9" s="36">
        <v>206989.07500020601</v>
      </c>
      <c r="O9" s="36">
        <v>209661.42210934404</v>
      </c>
      <c r="P9" s="36">
        <v>212368.27074505622</v>
      </c>
      <c r="Q9" s="36">
        <v>215110.06634174427</v>
      </c>
      <c r="R9" s="36">
        <v>275764.50435861573</v>
      </c>
      <c r="S9" s="36">
        <v>275644.16015165253</v>
      </c>
      <c r="T9" s="36">
        <v>273722.77693562489</v>
      </c>
      <c r="U9" s="36">
        <v>266394.74152402766</v>
      </c>
      <c r="V9" s="36">
        <v>255074.44572433922</v>
      </c>
      <c r="W9" s="36">
        <v>268662.28640249558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416.18543799244287</v>
      </c>
      <c r="C11" s="54">
        <v>410.00938631420365</v>
      </c>
      <c r="D11" s="54">
        <v>412.71998837540798</v>
      </c>
      <c r="E11" s="54">
        <v>417.65443420144987</v>
      </c>
      <c r="F11" s="54">
        <v>420.91047707928414</v>
      </c>
      <c r="G11" s="54">
        <v>422.59920675893267</v>
      </c>
      <c r="H11" s="54">
        <v>421.48920482977314</v>
      </c>
      <c r="I11" s="54">
        <v>421.68077112276598</v>
      </c>
      <c r="J11" s="54">
        <v>416.36104960724219</v>
      </c>
      <c r="K11" s="54">
        <v>414.28921837988742</v>
      </c>
      <c r="L11" s="54">
        <v>415.34116940086221</v>
      </c>
      <c r="M11" s="54">
        <v>413.23908991572347</v>
      </c>
      <c r="N11" s="54">
        <v>412.43514719966004</v>
      </c>
      <c r="O11" s="54">
        <v>413.82011952309762</v>
      </c>
      <c r="P11" s="54">
        <v>411.33083611914731</v>
      </c>
      <c r="Q11" s="54">
        <v>412.74431160627404</v>
      </c>
      <c r="R11" s="54">
        <v>416.07151682205017</v>
      </c>
      <c r="S11" s="54">
        <v>418.66252244443427</v>
      </c>
      <c r="T11" s="54">
        <v>413.91213617416594</v>
      </c>
      <c r="U11" s="54">
        <v>408.01019750526018</v>
      </c>
      <c r="V11" s="54">
        <v>408.39742847755548</v>
      </c>
      <c r="W11" s="54">
        <v>409.53339106138873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809.79576027008568</v>
      </c>
      <c r="C13" s="35">
        <v>797.2642507809536</v>
      </c>
      <c r="D13" s="35">
        <v>781.55262588499181</v>
      </c>
      <c r="E13" s="35">
        <v>764.04521601955162</v>
      </c>
      <c r="F13" s="35">
        <v>746.00241964637416</v>
      </c>
      <c r="G13" s="35">
        <v>727.8461254855855</v>
      </c>
      <c r="H13" s="35">
        <v>708.15626782980041</v>
      </c>
      <c r="I13" s="35">
        <v>689.15468840271456</v>
      </c>
      <c r="J13" s="35">
        <v>668.56452974436797</v>
      </c>
      <c r="K13" s="35">
        <v>646.2862151966674</v>
      </c>
      <c r="L13" s="35">
        <v>624.32878596576711</v>
      </c>
      <c r="M13" s="35">
        <v>597.92869752515594</v>
      </c>
      <c r="N13" s="35">
        <v>572.47561531011024</v>
      </c>
      <c r="O13" s="35">
        <v>547.82687608980825</v>
      </c>
      <c r="P13" s="35">
        <v>519.21027403560447</v>
      </c>
      <c r="Q13" s="35">
        <v>491.30386430930815</v>
      </c>
      <c r="R13" s="35">
        <v>466.9856150336434</v>
      </c>
      <c r="S13" s="35">
        <v>444.16458203626053</v>
      </c>
      <c r="T13" s="35">
        <v>423.68574849904957</v>
      </c>
      <c r="U13" s="35">
        <v>404.95117815430325</v>
      </c>
      <c r="V13" s="35">
        <v>389.15011377937054</v>
      </c>
      <c r="W13" s="35">
        <v>373.18932175548656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671.19124043318118</v>
      </c>
      <c r="D14" s="36">
        <v>626.3538552141614</v>
      </c>
      <c r="E14" s="36">
        <v>593.79964136862725</v>
      </c>
      <c r="F14" s="36">
        <v>571.76810998596522</v>
      </c>
      <c r="G14" s="36">
        <v>552.84653728806438</v>
      </c>
      <c r="H14" s="36">
        <v>533.06320628542255</v>
      </c>
      <c r="I14" s="36">
        <v>511.57165578116917</v>
      </c>
      <c r="J14" s="36">
        <v>489.49627570810662</v>
      </c>
      <c r="K14" s="36">
        <v>469.31427066597274</v>
      </c>
      <c r="L14" s="36">
        <v>443.53123639742347</v>
      </c>
      <c r="M14" s="36">
        <v>417.60319708908986</v>
      </c>
      <c r="N14" s="36">
        <v>396.80099371782921</v>
      </c>
      <c r="O14" s="36">
        <v>369.66161052269172</v>
      </c>
      <c r="P14" s="36">
        <v>351.07318050168965</v>
      </c>
      <c r="Q14" s="36">
        <v>327.40260574122107</v>
      </c>
      <c r="R14" s="36">
        <v>323.47478054781652</v>
      </c>
      <c r="S14" s="36">
        <v>318.51693754704797</v>
      </c>
      <c r="T14" s="36">
        <v>312.74734461364244</v>
      </c>
      <c r="U14" s="36">
        <v>306.04034073742196</v>
      </c>
      <c r="V14" s="36">
        <v>300.0304152057833</v>
      </c>
      <c r="W14" s="36">
        <v>299.3516364107972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0.82199989871338164</v>
      </c>
      <c r="C16" s="44">
        <f>C7/RES_summary!C$6</f>
        <v>0.83713753333701113</v>
      </c>
      <c r="D16" s="44">
        <f>D7/RES_summary!D$6</f>
        <v>0.85253473217532749</v>
      </c>
      <c r="E16" s="44">
        <f>E7/RES_summary!E$6</f>
        <v>0.86746321359192036</v>
      </c>
      <c r="F16" s="44">
        <f>F7/RES_summary!F$6</f>
        <v>0.88119428459093774</v>
      </c>
      <c r="G16" s="44">
        <f>G7/RES_summary!G$6</f>
        <v>0.89300007638981216</v>
      </c>
      <c r="H16" s="44">
        <f>H7/RES_summary!H$6</f>
        <v>0.90264645024475532</v>
      </c>
      <c r="I16" s="44">
        <f>I7/RES_summary!I$6</f>
        <v>0.91061903790342391</v>
      </c>
      <c r="J16" s="44">
        <f>J7/RES_summary!J$6</f>
        <v>0.91726859167249142</v>
      </c>
      <c r="K16" s="44">
        <f>K7/RES_summary!K$6</f>
        <v>0.92294530344857184</v>
      </c>
      <c r="L16" s="44">
        <f>L7/RES_summary!L$6</f>
        <v>0.92800009576487485</v>
      </c>
      <c r="M16" s="44">
        <f>M7/RES_summary!M$6</f>
        <v>0.93237432499471684</v>
      </c>
      <c r="N16" s="44">
        <f>N7/RES_summary!N$6</f>
        <v>0.93570079066248313</v>
      </c>
      <c r="O16" s="44">
        <f>O7/RES_summary!O$6</f>
        <v>0.93811747106410193</v>
      </c>
      <c r="P16" s="44">
        <f>P7/RES_summary!P$6</f>
        <v>0.93997813037347178</v>
      </c>
      <c r="Q16" s="44">
        <f>Q7/RES_summary!Q$6</f>
        <v>0.94160427283560866</v>
      </c>
      <c r="R16" s="44">
        <f>R7/RES_summary!R$6</f>
        <v>0.94291668634869275</v>
      </c>
      <c r="S16" s="44">
        <f>S7/RES_summary!S$6</f>
        <v>0.94396471715423635</v>
      </c>
      <c r="T16" s="44">
        <f>T7/RES_summary!T$6</f>
        <v>0.94485855365491178</v>
      </c>
      <c r="U16" s="44">
        <f>U7/RES_summary!U$6</f>
        <v>0.94565349148744549</v>
      </c>
      <c r="V16" s="44">
        <f>V7/RES_summary!V$6</f>
        <v>0.94638283045505089</v>
      </c>
      <c r="W16" s="44">
        <f>W7/RES_summary!W$6</f>
        <v>0.94707142962070512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665.65203292053627</v>
      </c>
      <c r="C17" s="52">
        <f t="shared" si="2"/>
        <v>667.41982831654775</v>
      </c>
      <c r="D17" s="52">
        <f t="shared" si="2"/>
        <v>666.30075858978546</v>
      </c>
      <c r="E17" s="52">
        <f t="shared" si="2"/>
        <v>662.78111841785324</v>
      </c>
      <c r="F17" s="52">
        <f t="shared" si="2"/>
        <v>657.37306848339517</v>
      </c>
      <c r="G17" s="52">
        <f t="shared" si="2"/>
        <v>649.96664565865672</v>
      </c>
      <c r="H17" s="52">
        <f t="shared" si="2"/>
        <v>639.2147413751436</v>
      </c>
      <c r="I17" s="52">
        <f t="shared" si="2"/>
        <v>627.55737931991382</v>
      </c>
      <c r="J17" s="52">
        <f t="shared" si="2"/>
        <v>613.2532446407979</v>
      </c>
      <c r="K17" s="52">
        <f t="shared" si="2"/>
        <v>596.48682699931715</v>
      </c>
      <c r="L17" s="52">
        <f t="shared" si="2"/>
        <v>579.37717316499993</v>
      </c>
      <c r="M17" s="52">
        <f t="shared" si="2"/>
        <v>557.49336574998745</v>
      </c>
      <c r="N17" s="52">
        <f t="shared" si="2"/>
        <v>535.66588588066168</v>
      </c>
      <c r="O17" s="52">
        <f t="shared" si="2"/>
        <v>513.92596357831803</v>
      </c>
      <c r="P17" s="52">
        <f t="shared" si="2"/>
        <v>488.04630265868542</v>
      </c>
      <c r="Q17" s="52">
        <f t="shared" si="2"/>
        <v>462.61381789429066</v>
      </c>
      <c r="R17" s="52">
        <f t="shared" ref="R17:V17" si="3">R13*R16</f>
        <v>440.32852870002932</v>
      </c>
      <c r="S17" s="52">
        <f t="shared" si="3"/>
        <v>419.27569405178826</v>
      </c>
      <c r="T17" s="52">
        <f t="shared" si="3"/>
        <v>400.3231035310107</v>
      </c>
      <c r="U17" s="52">
        <f t="shared" si="3"/>
        <v>382.94349550357146</v>
      </c>
      <c r="V17" s="52">
        <f t="shared" si="3"/>
        <v>368.28498615042582</v>
      </c>
      <c r="W17" s="52">
        <f t="shared" ref="W17" si="4">W13*W16</f>
        <v>353.43694447414998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277.03468287159342</v>
      </c>
      <c r="C18" s="36">
        <f>C3*11630*1000/RES_summary!C$6</f>
        <v>273.64839422199896</v>
      </c>
      <c r="D18" s="36">
        <f>D3*11630*1000/RES_summary!D$6</f>
        <v>274.99564133970176</v>
      </c>
      <c r="E18" s="36">
        <f>E3*11630*1000/RES_summary!E$6</f>
        <v>276.81347301221268</v>
      </c>
      <c r="F18" s="36">
        <f>F3*11630*1000/RES_summary!F$6</f>
        <v>276.6952118744187</v>
      </c>
      <c r="G18" s="36">
        <f>G3*11630*1000/RES_summary!G$6</f>
        <v>274.67538887511256</v>
      </c>
      <c r="H18" s="36">
        <f>H3*11630*1000/RES_summary!H$6</f>
        <v>269.42211305767842</v>
      </c>
      <c r="I18" s="36">
        <f>I3*11630*1000/RES_summary!I$6</f>
        <v>264.62887963540339</v>
      </c>
      <c r="J18" s="36">
        <f>J3*11630*1000/RES_summary!J$6</f>
        <v>255.33476461368952</v>
      </c>
      <c r="K18" s="36">
        <f>K3*11630*1000/RES_summary!K$6</f>
        <v>247.11806133144623</v>
      </c>
      <c r="L18" s="36">
        <f>L3*11630*1000/RES_summary!L$6</f>
        <v>240.63919262651692</v>
      </c>
      <c r="M18" s="36">
        <f>M3*11630*1000/RES_summary!M$6</f>
        <v>230.37805109657836</v>
      </c>
      <c r="N18" s="36">
        <f>N3*11630*1000/RES_summary!N$6</f>
        <v>220.92743849302698</v>
      </c>
      <c r="O18" s="36">
        <f>O3*11630*1000/RES_summary!O$6</f>
        <v>212.6729036740027</v>
      </c>
      <c r="P18" s="36">
        <f>P3*11630*1000/RES_summary!P$6</f>
        <v>200.7484937374555</v>
      </c>
      <c r="Q18" s="36">
        <f>Q3*11630*1000/RES_summary!Q$6</f>
        <v>190.9412218063292</v>
      </c>
      <c r="R18" s="36">
        <f>R3*11630*1000/RES_summary!R$6</f>
        <v>183.20815883624283</v>
      </c>
      <c r="S18" s="36">
        <f>S3*11630*1000/RES_summary!S$6</f>
        <v>175.53501967136256</v>
      </c>
      <c r="T18" s="36">
        <f>T3*11630*1000/RES_summary!T$6</f>
        <v>165.69859094239243</v>
      </c>
      <c r="U18" s="36">
        <f>U3*11630*1000/RES_summary!U$6</f>
        <v>156.24485123376687</v>
      </c>
      <c r="V18" s="36">
        <f>V3*11630*1000/RES_summary!V$6</f>
        <v>150.40664129072604</v>
      </c>
      <c r="W18" s="36">
        <f>W3*11630*1000/RES_summary!W$6</f>
        <v>144.74423039687434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15.492988192548449</v>
      </c>
      <c r="C3" s="49">
        <f t="shared" ref="C3:W3" si="0">C5*C11/11630</f>
        <v>18.319666735430864</v>
      </c>
      <c r="D3" s="49">
        <f t="shared" si="0"/>
        <v>21.294701659538429</v>
      </c>
      <c r="E3" s="49">
        <f t="shared" si="0"/>
        <v>24.427541601806706</v>
      </c>
      <c r="F3" s="49">
        <f t="shared" si="0"/>
        <v>26.816892532754967</v>
      </c>
      <c r="G3" s="49">
        <f t="shared" si="0"/>
        <v>28.490307623440863</v>
      </c>
      <c r="H3" s="49">
        <f t="shared" si="0"/>
        <v>29.614823896520651</v>
      </c>
      <c r="I3" s="49">
        <f t="shared" si="0"/>
        <v>29.869058835521951</v>
      </c>
      <c r="J3" s="49">
        <f t="shared" si="0"/>
        <v>30.213855605497194</v>
      </c>
      <c r="K3" s="49">
        <f t="shared" si="0"/>
        <v>30.786137196738931</v>
      </c>
      <c r="L3" s="49">
        <f t="shared" si="0"/>
        <v>30.557791146014175</v>
      </c>
      <c r="M3" s="49">
        <f t="shared" si="0"/>
        <v>30.383253030345671</v>
      </c>
      <c r="N3" s="49">
        <f t="shared" si="0"/>
        <v>29.929257328133531</v>
      </c>
      <c r="O3" s="49">
        <f t="shared" si="0"/>
        <v>28.754322114686939</v>
      </c>
      <c r="P3" s="49">
        <f t="shared" si="0"/>
        <v>27.591660299908934</v>
      </c>
      <c r="Q3" s="49">
        <f t="shared" si="0"/>
        <v>25.988978092703125</v>
      </c>
      <c r="R3" s="49">
        <f t="shared" si="0"/>
        <v>24.772700509392582</v>
      </c>
      <c r="S3" s="49">
        <f t="shared" si="0"/>
        <v>23.748827926757279</v>
      </c>
      <c r="T3" s="49">
        <f t="shared" si="0"/>
        <v>22.426083291148327</v>
      </c>
      <c r="U3" s="49">
        <f t="shared" si="0"/>
        <v>21.347329375263264</v>
      </c>
      <c r="V3" s="49">
        <f t="shared" si="0"/>
        <v>20.215521361726751</v>
      </c>
      <c r="W3" s="49">
        <f t="shared" si="0"/>
        <v>19.463029488254783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639.32510860058824</v>
      </c>
      <c r="C5" s="49">
        <f t="shared" ref="C5:W5" si="1">C7*C13/1000000</f>
        <v>761.28071688659168</v>
      </c>
      <c r="D5" s="49">
        <f t="shared" si="1"/>
        <v>894.43088538250208</v>
      </c>
      <c r="E5" s="49">
        <f t="shared" si="1"/>
        <v>1027.8833157070965</v>
      </c>
      <c r="F5" s="49">
        <f t="shared" si="1"/>
        <v>1147.7060562073307</v>
      </c>
      <c r="G5" s="49">
        <f t="shared" si="1"/>
        <v>1240.5514620987176</v>
      </c>
      <c r="H5" s="49">
        <f t="shared" si="1"/>
        <v>1313.3013969290309</v>
      </c>
      <c r="I5" s="49">
        <f t="shared" si="1"/>
        <v>1358.0810199348412</v>
      </c>
      <c r="J5" s="49">
        <f t="shared" si="1"/>
        <v>1393.5706466636582</v>
      </c>
      <c r="K5" s="49">
        <f t="shared" si="1"/>
        <v>1423.9028983285925</v>
      </c>
      <c r="L5" s="49">
        <f t="shared" si="1"/>
        <v>1435.827196082766</v>
      </c>
      <c r="M5" s="49">
        <f t="shared" si="1"/>
        <v>1458.5208470264192</v>
      </c>
      <c r="N5" s="49">
        <f t="shared" si="1"/>
        <v>1455.6872128583261</v>
      </c>
      <c r="O5" s="49">
        <f t="shared" si="1"/>
        <v>1402.2812544309918</v>
      </c>
      <c r="P5" s="49">
        <f t="shared" si="1"/>
        <v>1352.6774935757724</v>
      </c>
      <c r="Q5" s="49">
        <f t="shared" si="1"/>
        <v>1276.5301182845237</v>
      </c>
      <c r="R5" s="49">
        <f t="shared" si="1"/>
        <v>1196.0778624038439</v>
      </c>
      <c r="S5" s="49">
        <f t="shared" si="1"/>
        <v>1133.9944386678042</v>
      </c>
      <c r="T5" s="49">
        <f t="shared" si="1"/>
        <v>1079.213856969918</v>
      </c>
      <c r="U5" s="49">
        <f t="shared" si="1"/>
        <v>1036.1415288507046</v>
      </c>
      <c r="V5" s="49">
        <f t="shared" si="1"/>
        <v>986.27373601401348</v>
      </c>
      <c r="W5" s="49">
        <f t="shared" si="1"/>
        <v>942.47379203000901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341407</v>
      </c>
      <c r="C7" s="35">
        <v>412470</v>
      </c>
      <c r="D7" s="35">
        <v>494647</v>
      </c>
      <c r="E7" s="35">
        <v>579819</v>
      </c>
      <c r="F7" s="35">
        <v>658877</v>
      </c>
      <c r="G7" s="35">
        <v>722596</v>
      </c>
      <c r="H7" s="35">
        <v>774270</v>
      </c>
      <c r="I7" s="35">
        <v>809014</v>
      </c>
      <c r="J7" s="35">
        <v>838178</v>
      </c>
      <c r="K7" s="35">
        <v>865858</v>
      </c>
      <c r="L7" s="35">
        <v>883414</v>
      </c>
      <c r="M7" s="35">
        <v>911629</v>
      </c>
      <c r="N7" s="35">
        <v>925253</v>
      </c>
      <c r="O7" s="35">
        <v>923780</v>
      </c>
      <c r="P7" s="35">
        <v>936871</v>
      </c>
      <c r="Q7" s="35">
        <v>941397</v>
      </c>
      <c r="R7" s="35">
        <v>938920</v>
      </c>
      <c r="S7" s="35">
        <v>945715</v>
      </c>
      <c r="T7" s="35">
        <v>952159</v>
      </c>
      <c r="U7" s="35">
        <v>958984</v>
      </c>
      <c r="V7" s="35">
        <v>953572</v>
      </c>
      <c r="W7" s="35">
        <v>953519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93059.246976376162</v>
      </c>
      <c r="D8" s="52">
        <v>105177.14584706508</v>
      </c>
      <c r="E8" s="52">
        <v>109221.86221305915</v>
      </c>
      <c r="F8" s="52">
        <v>104205.48716434499</v>
      </c>
      <c r="G8" s="52">
        <v>90014.20722732041</v>
      </c>
      <c r="H8" s="52">
        <v>79169.308720470173</v>
      </c>
      <c r="I8" s="52">
        <v>63494.182308831369</v>
      </c>
      <c r="J8" s="52">
        <v>59226.327766323928</v>
      </c>
      <c r="K8" s="52">
        <v>59114.358955431147</v>
      </c>
      <c r="L8" s="52">
        <v>50425.009034150513</v>
      </c>
      <c r="M8" s="52">
        <v>62584.135900587658</v>
      </c>
      <c r="N8" s="52">
        <v>49561.727886039182</v>
      </c>
      <c r="O8" s="52">
        <v>91586.246976376162</v>
      </c>
      <c r="P8" s="52">
        <v>118268.14584706514</v>
      </c>
      <c r="Q8" s="52">
        <v>113747.8622130591</v>
      </c>
      <c r="R8" s="52">
        <v>101728.48716434499</v>
      </c>
      <c r="S8" s="52">
        <v>96809.20722732041</v>
      </c>
      <c r="T8" s="52">
        <v>85613.308720470173</v>
      </c>
      <c r="U8" s="52">
        <v>70319.182308831369</v>
      </c>
      <c r="V8" s="52">
        <v>53814.327766323928</v>
      </c>
      <c r="W8" s="52">
        <v>59061.358955431147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21996.246976376162</v>
      </c>
      <c r="D9" s="36">
        <v>23000.145847065083</v>
      </c>
      <c r="E9" s="36">
        <v>24049.862213059096</v>
      </c>
      <c r="F9" s="36">
        <v>25147.487164344988</v>
      </c>
      <c r="G9" s="36">
        <v>26295.20722732041</v>
      </c>
      <c r="H9" s="36">
        <v>27495.308720470173</v>
      </c>
      <c r="I9" s="36">
        <v>28750.182308831369</v>
      </c>
      <c r="J9" s="36">
        <v>30062.327766323928</v>
      </c>
      <c r="K9" s="36">
        <v>31434.358955431147</v>
      </c>
      <c r="L9" s="36">
        <v>32869.009034150513</v>
      </c>
      <c r="M9" s="36">
        <v>34369.135900587658</v>
      </c>
      <c r="N9" s="36">
        <v>35937.727886039182</v>
      </c>
      <c r="O9" s="36">
        <v>93059.246976376162</v>
      </c>
      <c r="P9" s="36">
        <v>105177.14584706514</v>
      </c>
      <c r="Q9" s="36">
        <v>109221.8622130591</v>
      </c>
      <c r="R9" s="36">
        <v>104205.48716434499</v>
      </c>
      <c r="S9" s="36">
        <v>90014.20722732041</v>
      </c>
      <c r="T9" s="36">
        <v>79169.308720470173</v>
      </c>
      <c r="U9" s="36">
        <v>63494.182308831369</v>
      </c>
      <c r="V9" s="36">
        <v>59226.327766323928</v>
      </c>
      <c r="W9" s="36">
        <v>59114.358955431147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281.83384361946935</v>
      </c>
      <c r="C11" s="54">
        <v>279.86749093606721</v>
      </c>
      <c r="D11" s="54">
        <v>276.88822506897401</v>
      </c>
      <c r="E11" s="54">
        <v>276.38575749581128</v>
      </c>
      <c r="F11" s="54">
        <v>271.74245397516637</v>
      </c>
      <c r="G11" s="54">
        <v>267.09273076029029</v>
      </c>
      <c r="H11" s="54">
        <v>262.25541427269735</v>
      </c>
      <c r="I11" s="54">
        <v>255.78529495522068</v>
      </c>
      <c r="J11" s="54">
        <v>252.14878164460973</v>
      </c>
      <c r="K11" s="54">
        <v>251.45167975874759</v>
      </c>
      <c r="L11" s="54">
        <v>247.51384567565964</v>
      </c>
      <c r="M11" s="54">
        <v>242.27095105519567</v>
      </c>
      <c r="N11" s="54">
        <v>239.11542235967235</v>
      </c>
      <c r="O11" s="54">
        <v>238.47766996607598</v>
      </c>
      <c r="P11" s="54">
        <v>237.22654573018201</v>
      </c>
      <c r="Q11" s="54">
        <v>236.77609395093717</v>
      </c>
      <c r="R11" s="54">
        <v>240.87604660218969</v>
      </c>
      <c r="S11" s="54">
        <v>243.56280716214141</v>
      </c>
      <c r="T11" s="54">
        <v>241.67160845056222</v>
      </c>
      <c r="U11" s="54">
        <v>239.60958394331897</v>
      </c>
      <c r="V11" s="54">
        <v>238.37856048672234</v>
      </c>
      <c r="W11" s="54">
        <v>240.17116959916041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1872.6186299653732</v>
      </c>
      <c r="C13" s="35">
        <v>1845.6632406880299</v>
      </c>
      <c r="D13" s="35">
        <v>1808.2205802976709</v>
      </c>
      <c r="E13" s="35">
        <v>1772.7658384894191</v>
      </c>
      <c r="F13" s="35">
        <v>1741.9124604551846</v>
      </c>
      <c r="G13" s="35">
        <v>1716.7981307656253</v>
      </c>
      <c r="H13" s="35">
        <v>1696.1801399111821</v>
      </c>
      <c r="I13" s="35">
        <v>1678.6866728324123</v>
      </c>
      <c r="J13" s="35">
        <v>1662.6189743272409</v>
      </c>
      <c r="K13" s="35">
        <v>1644.4993270589318</v>
      </c>
      <c r="L13" s="35">
        <v>1625.3163251689084</v>
      </c>
      <c r="M13" s="35">
        <v>1599.9061537384387</v>
      </c>
      <c r="N13" s="35">
        <v>1573.2855909230516</v>
      </c>
      <c r="O13" s="35">
        <v>1517.9818294734589</v>
      </c>
      <c r="P13" s="35">
        <v>1443.8247032684033</v>
      </c>
      <c r="Q13" s="35">
        <v>1355.9955239760948</v>
      </c>
      <c r="R13" s="35">
        <v>1273.8868725810974</v>
      </c>
      <c r="S13" s="35">
        <v>1199.0868693716438</v>
      </c>
      <c r="T13" s="35">
        <v>1133.4386977069146</v>
      </c>
      <c r="U13" s="35">
        <v>1080.4575768216203</v>
      </c>
      <c r="V13" s="35">
        <v>1034.2939348198286</v>
      </c>
      <c r="W13" s="35">
        <v>988.41637348601239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1753.1432443752828</v>
      </c>
      <c r="D14" s="36">
        <v>1675.4654129641663</v>
      </c>
      <c r="E14" s="36">
        <v>1634.1842808419744</v>
      </c>
      <c r="F14" s="36">
        <v>1601.7812305580142</v>
      </c>
      <c r="G14" s="36">
        <v>1578.4874988149911</v>
      </c>
      <c r="H14" s="36">
        <v>1569.2717820181213</v>
      </c>
      <c r="I14" s="36">
        <v>1553.1777310330383</v>
      </c>
      <c r="J14" s="36">
        <v>1549.731432384187</v>
      </c>
      <c r="K14" s="36">
        <v>1508.8858179641747</v>
      </c>
      <c r="L14" s="36">
        <v>1457.1225236719813</v>
      </c>
      <c r="M14" s="36">
        <v>1390.9904462879713</v>
      </c>
      <c r="N14" s="36">
        <v>1300.6815407678462</v>
      </c>
      <c r="O14" s="36">
        <v>1198.2173673330783</v>
      </c>
      <c r="P14" s="36">
        <v>1070.5918177626329</v>
      </c>
      <c r="Q14" s="36">
        <v>899.72042612921541</v>
      </c>
      <c r="R14" s="36">
        <v>849.93043728882117</v>
      </c>
      <c r="S14" s="36">
        <v>826.39739937308559</v>
      </c>
      <c r="T14" s="36">
        <v>811.2941961606665</v>
      </c>
      <c r="U14" s="36">
        <v>789.90426323599786</v>
      </c>
      <c r="V14" s="36">
        <v>778.92098010560858</v>
      </c>
      <c r="W14" s="36">
        <v>768.63916924340447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9.4999891478623241E-2</v>
      </c>
      <c r="C16" s="44">
        <f>C7/RES_summary!C$6</f>
        <v>0.11320792002575565</v>
      </c>
      <c r="D16" s="44">
        <f>D7/RES_summary!D$6</f>
        <v>0.13414406940767162</v>
      </c>
      <c r="E16" s="44">
        <f>E7/RES_summary!E$6</f>
        <v>0.15557591791613451</v>
      </c>
      <c r="F16" s="44">
        <f>F7/RES_summary!F$6</f>
        <v>0.17527188840305483</v>
      </c>
      <c r="G16" s="44">
        <f>G7/RES_summary!G$6</f>
        <v>0.19099990563611435</v>
      </c>
      <c r="H16" s="44">
        <f>H7/RES_summary!H$6</f>
        <v>0.20225913107489887</v>
      </c>
      <c r="I16" s="44">
        <f>I7/RES_summary!I$6</f>
        <v>0.21053773895229491</v>
      </c>
      <c r="J16" s="44">
        <f>J7/RES_summary!J$6</f>
        <v>0.21658654063559044</v>
      </c>
      <c r="K16" s="44">
        <f>K7/RES_summary!K$6</f>
        <v>0.22115700942600089</v>
      </c>
      <c r="L16" s="44">
        <f>L7/RES_summary!L$6</f>
        <v>0.22500008277549019</v>
      </c>
      <c r="M16" s="44">
        <f>M7/RES_summary!M$6</f>
        <v>0.22771926774447693</v>
      </c>
      <c r="N16" s="44">
        <f>N7/RES_summary!N$6</f>
        <v>0.22862767501543124</v>
      </c>
      <c r="O16" s="44">
        <f>O7/RES_summary!O$6</f>
        <v>0.22849428455104773</v>
      </c>
      <c r="P16" s="44">
        <f>P7/RES_summary!P$6</f>
        <v>0.22821362079704532</v>
      </c>
      <c r="Q16" s="44">
        <f>Q7/RES_summary!Q$6</f>
        <v>0.22829836902194184</v>
      </c>
      <c r="R16" s="44">
        <f>R7/RES_summary!R$6</f>
        <v>0.22861667578127093</v>
      </c>
      <c r="S16" s="44">
        <f>S7/RES_summary!S$6</f>
        <v>0.22887069579508496</v>
      </c>
      <c r="T16" s="44">
        <f>T7/RES_summary!T$6</f>
        <v>0.22908752497106208</v>
      </c>
      <c r="U16" s="44">
        <f>U7/RES_summary!U$6</f>
        <v>0.22928010822010397</v>
      </c>
      <c r="V16" s="44">
        <f>V7/RES_summary!V$6</f>
        <v>0.22945697038123075</v>
      </c>
      <c r="W16" s="44">
        <f>W7/RES_summary!W$6</f>
        <v>0.22962412471845417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177.89856662755858</v>
      </c>
      <c r="C17" s="52">
        <f t="shared" si="2"/>
        <v>208.9436965462875</v>
      </c>
      <c r="D17" s="52">
        <f t="shared" si="2"/>
        <v>242.56206702783103</v>
      </c>
      <c r="E17" s="52">
        <f t="shared" si="2"/>
        <v>275.79967257335721</v>
      </c>
      <c r="F17" s="52">
        <f t="shared" si="2"/>
        <v>305.30828637679178</v>
      </c>
      <c r="G17" s="52">
        <f t="shared" si="2"/>
        <v>327.90828097249192</v>
      </c>
      <c r="H17" s="52">
        <f t="shared" si="2"/>
        <v>343.06792124493609</v>
      </c>
      <c r="I17" s="52">
        <f t="shared" si="2"/>
        <v>353.4268965074869</v>
      </c>
      <c r="J17" s="52">
        <f t="shared" si="2"/>
        <v>360.10089204463065</v>
      </c>
      <c r="K17" s="52">
        <f t="shared" si="2"/>
        <v>363.69255317542428</v>
      </c>
      <c r="L17" s="52">
        <f t="shared" si="2"/>
        <v>365.69630769935992</v>
      </c>
      <c r="M17" s="52">
        <f t="shared" si="2"/>
        <v>364.32945778919981</v>
      </c>
      <c r="N17" s="52">
        <f t="shared" si="2"/>
        <v>359.69662678801615</v>
      </c>
      <c r="O17" s="52">
        <f t="shared" si="2"/>
        <v>346.85017208702851</v>
      </c>
      <c r="P17" s="52">
        <f t="shared" si="2"/>
        <v>329.50046332910188</v>
      </c>
      <c r="Q17" s="52">
        <f t="shared" si="2"/>
        <v>309.57156652479586</v>
      </c>
      <c r="R17" s="52">
        <f t="shared" ref="R17:V17" si="3">R13*R16</f>
        <v>291.23178213088994</v>
      </c>
      <c r="S17" s="52">
        <f t="shared" si="3"/>
        <v>274.43584611183826</v>
      </c>
      <c r="T17" s="52">
        <f t="shared" si="3"/>
        <v>259.65666596410085</v>
      </c>
      <c r="U17" s="52">
        <f t="shared" si="3"/>
        <v>247.72743014089238</v>
      </c>
      <c r="V17" s="52">
        <f t="shared" si="3"/>
        <v>237.32595276744001</v>
      </c>
      <c r="W17" s="52">
        <f t="shared" ref="W17" si="4">W13*W16</f>
        <v>226.96424461911428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50.137836807039101</v>
      </c>
      <c r="C18" s="36">
        <f>C3*11630*1000/RES_summary!C$6</f>
        <v>58.476548099316496</v>
      </c>
      <c r="D18" s="36">
        <f>D3*11630*1000/RES_summary!D$6</f>
        <v>67.162580208397642</v>
      </c>
      <c r="E18" s="36">
        <f>E3*11630*1000/RES_summary!E$6</f>
        <v>76.227101421284061</v>
      </c>
      <c r="F18" s="36">
        <f>F3*11630*1000/RES_summary!F$6</f>
        <v>82.965222958982253</v>
      </c>
      <c r="G18" s="36">
        <f>G3*11630*1000/RES_summary!G$6</f>
        <v>87.581918203855395</v>
      </c>
      <c r="H18" s="36">
        <f>H3*11630*1000/RES_summary!H$6</f>
        <v>89.971419809763816</v>
      </c>
      <c r="I18" s="36">
        <f>I3*11630*1000/RES_summary!I$6</f>
        <v>90.401402968275775</v>
      </c>
      <c r="J18" s="36">
        <f>J3*11630*1000/RES_summary!J$6</f>
        <v>90.799001198190751</v>
      </c>
      <c r="K18" s="36">
        <f>K3*11630*1000/RES_summary!K$6</f>
        <v>91.451103411708061</v>
      </c>
      <c r="L18" s="36">
        <f>L3*11630*1000/RES_summary!L$6</f>
        <v>90.514899468057919</v>
      </c>
      <c r="M18" s="36">
        <f>M3*11630*1000/RES_summary!M$6</f>
        <v>88.266444236013214</v>
      </c>
      <c r="N18" s="36">
        <f>N3*11630*1000/RES_summary!N$6</f>
        <v>86.00901083576592</v>
      </c>
      <c r="O18" s="36">
        <f>O3*11630*1000/RES_summary!O$6</f>
        <v>82.716020866647057</v>
      </c>
      <c r="P18" s="36">
        <f>P3*11630*1000/RES_summary!P$6</f>
        <v>78.166256732057349</v>
      </c>
      <c r="Q18" s="36">
        <f>Q3*11630*1000/RES_summary!Q$6</f>
        <v>73.299146320013861</v>
      </c>
      <c r="R18" s="36">
        <f>R3*11630*1000/RES_summary!R$6</f>
        <v>70.150760324598991</v>
      </c>
      <c r="S18" s="36">
        <f>S3*11630*1000/RES_summary!S$6</f>
        <v>66.842365064916777</v>
      </c>
      <c r="T18" s="36">
        <f>T3*11630*1000/RES_summary!T$6</f>
        <v>62.751644108454599</v>
      </c>
      <c r="U18" s="36">
        <f>U3*11630*1000/RES_summary!U$6</f>
        <v>59.357866467406836</v>
      </c>
      <c r="V18" s="36">
        <f>V3*11630*1000/RES_summary!V$6</f>
        <v>56.573418986842199</v>
      </c>
      <c r="W18" s="36">
        <f>W3*11630*1000/RES_summary!W$6</f>
        <v>54.510268087362618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17.968497633857758</v>
      </c>
      <c r="C3" s="49">
        <f t="shared" ref="C3:W3" si="0">C5*C11/11630</f>
        <v>20.854650628948569</v>
      </c>
      <c r="D3" s="49">
        <f t="shared" si="0"/>
        <v>24.437149529522177</v>
      </c>
      <c r="E3" s="49">
        <f t="shared" si="0"/>
        <v>28.236283460342925</v>
      </c>
      <c r="F3" s="49">
        <f t="shared" si="0"/>
        <v>31.670084127487627</v>
      </c>
      <c r="G3" s="49">
        <f t="shared" si="0"/>
        <v>34.260926525534352</v>
      </c>
      <c r="H3" s="49">
        <f t="shared" si="0"/>
        <v>36.027749244151643</v>
      </c>
      <c r="I3" s="49">
        <f t="shared" si="0"/>
        <v>36.927842326387221</v>
      </c>
      <c r="J3" s="49">
        <f t="shared" si="0"/>
        <v>37.491199375287536</v>
      </c>
      <c r="K3" s="49">
        <f t="shared" si="0"/>
        <v>38.067524902458445</v>
      </c>
      <c r="L3" s="49">
        <f t="shared" si="0"/>
        <v>38.71886734806629</v>
      </c>
      <c r="M3" s="49">
        <f t="shared" si="0"/>
        <v>39.902612877755068</v>
      </c>
      <c r="N3" s="49">
        <f t="shared" si="0"/>
        <v>41.575946297767644</v>
      </c>
      <c r="O3" s="49">
        <f t="shared" si="0"/>
        <v>42.897083598015151</v>
      </c>
      <c r="P3" s="49">
        <f t="shared" si="0"/>
        <v>44.382511795365595</v>
      </c>
      <c r="Q3" s="49">
        <f t="shared" si="0"/>
        <v>45.148512298193452</v>
      </c>
      <c r="R3" s="49">
        <f t="shared" si="0"/>
        <v>44.622504119127349</v>
      </c>
      <c r="S3" s="49">
        <f t="shared" si="0"/>
        <v>44.799126417443894</v>
      </c>
      <c r="T3" s="49">
        <f t="shared" si="0"/>
        <v>44.230239961845264</v>
      </c>
      <c r="U3" s="49">
        <f t="shared" si="0"/>
        <v>43.698239159166505</v>
      </c>
      <c r="V3" s="49">
        <f t="shared" si="0"/>
        <v>44.68958947217709</v>
      </c>
      <c r="W3" s="49">
        <f t="shared" si="0"/>
        <v>47.173688962628496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449.3587127289382</v>
      </c>
      <c r="C5" s="49">
        <f t="shared" ref="C5:W5" si="1">C7*C13/1000000</f>
        <v>521.08765510016906</v>
      </c>
      <c r="D5" s="49">
        <f t="shared" si="1"/>
        <v>610.87218092765136</v>
      </c>
      <c r="E5" s="49">
        <f t="shared" si="1"/>
        <v>705.33999982070679</v>
      </c>
      <c r="F5" s="49">
        <f t="shared" si="1"/>
        <v>790.53892435822945</v>
      </c>
      <c r="G5" s="49">
        <f t="shared" si="1"/>
        <v>853.88864429927366</v>
      </c>
      <c r="H5" s="49">
        <f t="shared" si="1"/>
        <v>897.18096092597762</v>
      </c>
      <c r="I5" s="49">
        <f t="shared" si="1"/>
        <v>919.47836349462739</v>
      </c>
      <c r="J5" s="49">
        <f t="shared" si="1"/>
        <v>936.37269014683102</v>
      </c>
      <c r="K5" s="49">
        <f t="shared" si="1"/>
        <v>955.68439866820586</v>
      </c>
      <c r="L5" s="49">
        <f t="shared" si="1"/>
        <v>973.54654038275885</v>
      </c>
      <c r="M5" s="49">
        <f t="shared" si="1"/>
        <v>1013.9884599842107</v>
      </c>
      <c r="N5" s="49">
        <f t="shared" si="1"/>
        <v>1055.1793097834932</v>
      </c>
      <c r="O5" s="49">
        <f t="shared" si="1"/>
        <v>1084.3810365779636</v>
      </c>
      <c r="P5" s="49">
        <f t="shared" si="1"/>
        <v>1120.5563093379808</v>
      </c>
      <c r="Q5" s="49">
        <f t="shared" si="1"/>
        <v>1137.3573306635262</v>
      </c>
      <c r="R5" s="49">
        <f t="shared" si="1"/>
        <v>1123.8833928022082</v>
      </c>
      <c r="S5" s="49">
        <f t="shared" si="1"/>
        <v>1112.9102259006092</v>
      </c>
      <c r="T5" s="49">
        <f t="shared" si="1"/>
        <v>1099.3031455785374</v>
      </c>
      <c r="U5" s="49">
        <f t="shared" si="1"/>
        <v>1088.2169564467322</v>
      </c>
      <c r="V5" s="49">
        <f t="shared" si="1"/>
        <v>1070.3565384379901</v>
      </c>
      <c r="W5" s="49">
        <f t="shared" si="1"/>
        <v>1063.7882573764557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614533</v>
      </c>
      <c r="C7" s="35">
        <v>726625</v>
      </c>
      <c r="D7" s="35">
        <v>874128</v>
      </c>
      <c r="E7" s="35">
        <v>1036322</v>
      </c>
      <c r="F7" s="35">
        <v>1190334</v>
      </c>
      <c r="G7" s="35">
        <v>1312780</v>
      </c>
      <c r="H7" s="35">
        <v>1404089</v>
      </c>
      <c r="I7" s="35">
        <v>1459699</v>
      </c>
      <c r="J7" s="35">
        <v>1508381</v>
      </c>
      <c r="K7" s="35">
        <v>1565957</v>
      </c>
      <c r="L7" s="35">
        <v>1625481</v>
      </c>
      <c r="M7" s="35">
        <v>1738421</v>
      </c>
      <c r="N7" s="35">
        <v>1855810</v>
      </c>
      <c r="O7" s="35">
        <v>1950770</v>
      </c>
      <c r="P7" s="35">
        <v>2063455</v>
      </c>
      <c r="Q7" s="35">
        <v>2135993</v>
      </c>
      <c r="R7" s="35">
        <v>2172052</v>
      </c>
      <c r="S7" s="35">
        <v>2222560</v>
      </c>
      <c r="T7" s="35">
        <v>2268497</v>
      </c>
      <c r="U7" s="35">
        <v>2313044</v>
      </c>
      <c r="V7" s="35">
        <v>2326311</v>
      </c>
      <c r="W7" s="35">
        <v>2351366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140179.18059188698</v>
      </c>
      <c r="D8" s="52">
        <v>177046.16318477434</v>
      </c>
      <c r="E8" s="52">
        <v>193268.62096834008</v>
      </c>
      <c r="F8" s="52">
        <v>186697.46642370569</v>
      </c>
      <c r="G8" s="52">
        <v>156825.81484709517</v>
      </c>
      <c r="H8" s="52">
        <v>127470.99486335926</v>
      </c>
      <c r="I8" s="52">
        <v>93646.559484499507</v>
      </c>
      <c r="J8" s="52">
        <v>88690.297741444781</v>
      </c>
      <c r="K8" s="52">
        <v>99658.246918793768</v>
      </c>
      <c r="L8" s="52">
        <v>103787.70542378351</v>
      </c>
      <c r="M8" s="52">
        <v>159498.24632235756</v>
      </c>
      <c r="N8" s="52">
        <v>166360.73157691862</v>
      </c>
      <c r="O8" s="52">
        <v>146470.32702213549</v>
      </c>
      <c r="P8" s="52">
        <v>166865.51811706601</v>
      </c>
      <c r="Q8" s="52">
        <v>129527.12651383947</v>
      </c>
      <c r="R8" s="52">
        <v>176238.18059188686</v>
      </c>
      <c r="S8" s="52">
        <v>227554.16318477434</v>
      </c>
      <c r="T8" s="52">
        <v>239205.62096833996</v>
      </c>
      <c r="U8" s="52">
        <v>231244.46642370569</v>
      </c>
      <c r="V8" s="52">
        <v>170092.81484709494</v>
      </c>
      <c r="W8" s="52">
        <v>152525.99486335926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28087.18059188698</v>
      </c>
      <c r="D9" s="36">
        <v>29543.163184774341</v>
      </c>
      <c r="E9" s="36">
        <v>31074.620968339965</v>
      </c>
      <c r="F9" s="36">
        <v>32685.466423705686</v>
      </c>
      <c r="G9" s="36">
        <v>34379.814847095171</v>
      </c>
      <c r="H9" s="36">
        <v>36161.994863359258</v>
      </c>
      <c r="I9" s="36">
        <v>38036.559484499507</v>
      </c>
      <c r="J9" s="36">
        <v>40008.297741444781</v>
      </c>
      <c r="K9" s="36">
        <v>42082.246918793768</v>
      </c>
      <c r="L9" s="36">
        <v>44263.705423783511</v>
      </c>
      <c r="M9" s="36">
        <v>46558.246322357561</v>
      </c>
      <c r="N9" s="36">
        <v>48971.731576918624</v>
      </c>
      <c r="O9" s="36">
        <v>51510.327022135491</v>
      </c>
      <c r="P9" s="36">
        <v>54180.518117066007</v>
      </c>
      <c r="Q9" s="36">
        <v>56989.126513839699</v>
      </c>
      <c r="R9" s="36">
        <v>140179.18059188686</v>
      </c>
      <c r="S9" s="36">
        <v>177046.16318477411</v>
      </c>
      <c r="T9" s="36">
        <v>193268.62096833996</v>
      </c>
      <c r="U9" s="36">
        <v>186697.46642370569</v>
      </c>
      <c r="V9" s="36">
        <v>156825.81484709494</v>
      </c>
      <c r="W9" s="36">
        <v>127470.99486335926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465.04857158032371</v>
      </c>
      <c r="C11" s="54">
        <v>465.44872909731146</v>
      </c>
      <c r="D11" s="54">
        <v>465.24307032079867</v>
      </c>
      <c r="E11" s="54">
        <v>465.57401639955549</v>
      </c>
      <c r="F11" s="54">
        <v>465.91390639201092</v>
      </c>
      <c r="G11" s="54">
        <v>466.63529038841847</v>
      </c>
      <c r="H11" s="54">
        <v>467.02141703612642</v>
      </c>
      <c r="I11" s="54">
        <v>467.08092686771829</v>
      </c>
      <c r="J11" s="54">
        <v>465.65075351164086</v>
      </c>
      <c r="K11" s="54">
        <v>463.2547263851452</v>
      </c>
      <c r="L11" s="54">
        <v>462.53610749925849</v>
      </c>
      <c r="M11" s="54">
        <v>457.66535427387169</v>
      </c>
      <c r="N11" s="54">
        <v>458.24273747582333</v>
      </c>
      <c r="O11" s="54">
        <v>460.07175099566331</v>
      </c>
      <c r="P11" s="54">
        <v>460.63603219105676</v>
      </c>
      <c r="Q11" s="54">
        <v>461.6642315231428</v>
      </c>
      <c r="R11" s="54">
        <v>461.75584249137722</v>
      </c>
      <c r="S11" s="54">
        <v>468.15441902625008</v>
      </c>
      <c r="T11" s="54">
        <v>467.9307003033681</v>
      </c>
      <c r="U11" s="54">
        <v>467.01213247083155</v>
      </c>
      <c r="V11" s="54">
        <v>485.57644756381342</v>
      </c>
      <c r="W11" s="54">
        <v>515.73233567027341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731.21982501987395</v>
      </c>
      <c r="C13" s="35">
        <v>717.13422343047523</v>
      </c>
      <c r="D13" s="35">
        <v>698.83607541189781</v>
      </c>
      <c r="E13" s="35">
        <v>680.61857204682212</v>
      </c>
      <c r="F13" s="35">
        <v>664.13202038942802</v>
      </c>
      <c r="G13" s="35">
        <v>650.44306304123586</v>
      </c>
      <c r="H13" s="35">
        <v>638.97727346769159</v>
      </c>
      <c r="I13" s="35">
        <v>629.90956594107922</v>
      </c>
      <c r="J13" s="35">
        <v>620.77995555952441</v>
      </c>
      <c r="K13" s="35">
        <v>610.2877656718581</v>
      </c>
      <c r="L13" s="35">
        <v>598.92828054142672</v>
      </c>
      <c r="M13" s="35">
        <v>583.28129951502581</v>
      </c>
      <c r="N13" s="35">
        <v>568.5815410971453</v>
      </c>
      <c r="O13" s="35">
        <v>555.87334056703946</v>
      </c>
      <c r="P13" s="35">
        <v>543.04858082099236</v>
      </c>
      <c r="Q13" s="35">
        <v>532.4724054168372</v>
      </c>
      <c r="R13" s="35">
        <v>517.42932158263625</v>
      </c>
      <c r="S13" s="35">
        <v>500.73349016476914</v>
      </c>
      <c r="T13" s="35">
        <v>484.59537111071228</v>
      </c>
      <c r="U13" s="35">
        <v>470.46963068870815</v>
      </c>
      <c r="V13" s="35">
        <v>460.10896154383056</v>
      </c>
      <c r="W13" s="35">
        <v>452.41287718562558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658.20648443904531</v>
      </c>
      <c r="D14" s="36">
        <v>629.14140831020143</v>
      </c>
      <c r="E14" s="36">
        <v>606.35915552624147</v>
      </c>
      <c r="F14" s="36">
        <v>584.36350351407259</v>
      </c>
      <c r="G14" s="36">
        <v>564.24972013714262</v>
      </c>
      <c r="H14" s="36">
        <v>547.06315156487358</v>
      </c>
      <c r="I14" s="36">
        <v>535.1022954298503</v>
      </c>
      <c r="J14" s="36">
        <v>520.3408749464628</v>
      </c>
      <c r="K14" s="36">
        <v>502.5482917694564</v>
      </c>
      <c r="L14" s="36">
        <v>483.95559420232655</v>
      </c>
      <c r="M14" s="36">
        <v>467.00345645165407</v>
      </c>
      <c r="N14" s="36">
        <v>462.84931584516102</v>
      </c>
      <c r="O14" s="36">
        <v>456.5231775321102</v>
      </c>
      <c r="P14" s="36">
        <v>454.21692026204533</v>
      </c>
      <c r="Q14" s="36">
        <v>451.43131031153649</v>
      </c>
      <c r="R14" s="36">
        <v>447.08194060442491</v>
      </c>
      <c r="S14" s="36">
        <v>441.27474591115947</v>
      </c>
      <c r="T14" s="36">
        <v>433.02961301115045</v>
      </c>
      <c r="U14" s="36">
        <v>423.85012692656051</v>
      </c>
      <c r="V14" s="36">
        <v>415.23508322501345</v>
      </c>
      <c r="W14" s="36">
        <v>414.13532937852847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0.17099991596549799</v>
      </c>
      <c r="C16" s="44">
        <f>C7/RES_summary!C$6</f>
        <v>0.19943197054019612</v>
      </c>
      <c r="D16" s="44">
        <f>D7/RES_summary!D$6</f>
        <v>0.23705609677848888</v>
      </c>
      <c r="E16" s="44">
        <f>E7/RES_summary!E$6</f>
        <v>0.27806392409818292</v>
      </c>
      <c r="F16" s="44">
        <f>F7/RES_summary!F$6</f>
        <v>0.31664800563741313</v>
      </c>
      <c r="G16" s="44">
        <f>G7/RES_summary!G$6</f>
        <v>0.34700006105898484</v>
      </c>
      <c r="H16" s="44">
        <f>H7/RES_summary!H$6</f>
        <v>0.36678396566032995</v>
      </c>
      <c r="I16" s="44">
        <f>I7/RES_summary!I$6</f>
        <v>0.3798719515495726</v>
      </c>
      <c r="J16" s="44">
        <f>J7/RES_summary!J$6</f>
        <v>0.38976807163926103</v>
      </c>
      <c r="K16" s="44">
        <f>K7/RES_summary!K$6</f>
        <v>0.39997593948397092</v>
      </c>
      <c r="L16" s="44">
        <f>L7/RES_summary!L$6</f>
        <v>0.41399995873960183</v>
      </c>
      <c r="M16" s="44">
        <f>M7/RES_summary!M$6</f>
        <v>0.43424677928370131</v>
      </c>
      <c r="N16" s="44">
        <f>N7/RES_summary!N$6</f>
        <v>0.45856595500948111</v>
      </c>
      <c r="O16" s="44">
        <f>O7/RES_summary!O$6</f>
        <v>0.48251726111590137</v>
      </c>
      <c r="P16" s="44">
        <f>P7/RES_summary!P$6</f>
        <v>0.50263967707589108</v>
      </c>
      <c r="Q16" s="44">
        <f>Q7/RES_summary!Q$6</f>
        <v>0.51800007663322123</v>
      </c>
      <c r="R16" s="44">
        <f>R7/RES_summary!R$6</f>
        <v>0.5288707321859808</v>
      </c>
      <c r="S16" s="44">
        <f>S7/RES_summary!S$6</f>
        <v>0.53787753567017971</v>
      </c>
      <c r="T16" s="44">
        <f>T7/RES_summary!T$6</f>
        <v>0.54579577899728871</v>
      </c>
      <c r="U16" s="44">
        <f>U7/RES_summary!U$6</f>
        <v>0.5530175463176259</v>
      </c>
      <c r="V16" s="44">
        <f>V7/RES_summary!V$6</f>
        <v>0.55977763003164027</v>
      </c>
      <c r="W16" s="44">
        <f>W7/RES_summary!W$6</f>
        <v>0.56625023690428056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125.03852863070459</v>
      </c>
      <c r="C17" s="52">
        <f t="shared" si="2"/>
        <v>143.01949132055296</v>
      </c>
      <c r="D17" s="52">
        <f t="shared" si="2"/>
        <v>165.6633523251422</v>
      </c>
      <c r="E17" s="52">
        <f t="shared" si="2"/>
        <v>189.25547095744119</v>
      </c>
      <c r="F17" s="52">
        <f t="shared" si="2"/>
        <v>210.29607973625818</v>
      </c>
      <c r="G17" s="52">
        <f t="shared" si="2"/>
        <v>225.70378259070196</v>
      </c>
      <c r="H17" s="52">
        <f t="shared" si="2"/>
        <v>234.36661832930506</v>
      </c>
      <c r="I17" s="52">
        <f t="shared" si="2"/>
        <v>239.28497611378194</v>
      </c>
      <c r="J17" s="52">
        <f t="shared" si="2"/>
        <v>241.96020619074199</v>
      </c>
      <c r="K17" s="52">
        <f t="shared" si="2"/>
        <v>244.10042243017494</v>
      </c>
      <c r="L17" s="52">
        <f t="shared" si="2"/>
        <v>247.95628343213133</v>
      </c>
      <c r="M17" s="52">
        <f t="shared" si="2"/>
        <v>253.28802573081188</v>
      </c>
      <c r="N17" s="52">
        <f t="shared" si="2"/>
        <v>260.73213739397499</v>
      </c>
      <c r="O17" s="52">
        <f t="shared" si="2"/>
        <v>268.21848181775454</v>
      </c>
      <c r="P17" s="52">
        <f t="shared" si="2"/>
        <v>272.95776330038456</v>
      </c>
      <c r="Q17" s="52">
        <f t="shared" si="2"/>
        <v>275.82074681099732</v>
      </c>
      <c r="R17" s="52">
        <f t="shared" ref="R17:V17" si="3">R13*R16</f>
        <v>273.65322415990414</v>
      </c>
      <c r="S17" s="52">
        <f t="shared" si="3"/>
        <v>269.33329571735419</v>
      </c>
      <c r="T17" s="52">
        <f t="shared" si="3"/>
        <v>264.49010807385145</v>
      </c>
      <c r="U17" s="52">
        <f t="shared" si="3"/>
        <v>260.17796078042903</v>
      </c>
      <c r="V17" s="52">
        <f t="shared" si="3"/>
        <v>257.5587040493246</v>
      </c>
      <c r="W17" s="52">
        <f t="shared" ref="W17" si="4">W13*W16</f>
        <v>256.17889888490765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58.148989132214574</v>
      </c>
      <c r="C18" s="36">
        <f>C3*11630*1000/RES_summary!C$6</f>
        <v>66.568240471295354</v>
      </c>
      <c r="D18" s="36">
        <f>D3*11630*1000/RES_summary!D$6</f>
        <v>77.073726675385373</v>
      </c>
      <c r="E18" s="36">
        <f>E3*11630*1000/RES_summary!E$6</f>
        <v>88.112429739245329</v>
      </c>
      <c r="F18" s="36">
        <f>F3*11630*1000/RES_summary!F$6</f>
        <v>97.97986800884587</v>
      </c>
      <c r="G18" s="36">
        <f>G3*11630*1000/RES_summary!G$6</f>
        <v>105.32135013097668</v>
      </c>
      <c r="H18" s="36">
        <f>H3*11630*1000/RES_summary!H$6</f>
        <v>109.45423019811705</v>
      </c>
      <c r="I18" s="36">
        <f>I3*11630*1000/RES_summary!I$6</f>
        <v>111.7654484287451</v>
      </c>
      <c r="J18" s="36">
        <f>J3*11630*1000/RES_summary!J$6</f>
        <v>112.66895233255099</v>
      </c>
      <c r="K18" s="36">
        <f>K3*11630*1000/RES_summary!K$6</f>
        <v>113.08067440338904</v>
      </c>
      <c r="L18" s="36">
        <f>L3*11630*1000/RES_summary!L$6</f>
        <v>114.68873416868091</v>
      </c>
      <c r="M18" s="36">
        <f>M3*11630*1000/RES_summary!M$6</f>
        <v>115.92115402942159</v>
      </c>
      <c r="N18" s="36">
        <f>N3*11630*1000/RES_summary!N$6</f>
        <v>119.47860838733757</v>
      </c>
      <c r="O18" s="36">
        <f>O3*11630*1000/RES_summary!O$6</f>
        <v>123.39974657929284</v>
      </c>
      <c r="P18" s="36">
        <f>P3*11630*1000/RES_summary!P$6</f>
        <v>125.73418104243478</v>
      </c>
      <c r="Q18" s="36">
        <f>Q3*11630*1000/RES_summary!Q$6</f>
        <v>127.3365731146384</v>
      </c>
      <c r="R18" s="36">
        <f>R3*11630*1000/RES_summary!R$6</f>
        <v>126.36097507243824</v>
      </c>
      <c r="S18" s="36">
        <f>S3*11630*1000/RES_summary!S$6</f>
        <v>126.08957258098316</v>
      </c>
      <c r="T18" s="36">
        <f>T3*11630*1000/RES_summary!T$6</f>
        <v>123.7630414943108</v>
      </c>
      <c r="U18" s="36">
        <f>U3*11630*1000/RES_summary!U$6</f>
        <v>121.50626428598054</v>
      </c>
      <c r="V18" s="36">
        <f>V3*11630*1000/RES_summary!V$6</f>
        <v>125.06444055141061</v>
      </c>
      <c r="W18" s="36">
        <f>W3*11630*1000/RES_summary!W$6</f>
        <v>132.11974187135223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103.7755611125551</v>
      </c>
      <c r="C3" s="49">
        <f t="shared" ref="C3:W3" si="0">C5*C11/11630</f>
        <v>110.81526613301189</v>
      </c>
      <c r="D3" s="49">
        <f t="shared" si="0"/>
        <v>123.25616900453109</v>
      </c>
      <c r="E3" s="49">
        <f t="shared" si="0"/>
        <v>137.8420736597208</v>
      </c>
      <c r="F3" s="49">
        <f t="shared" si="0"/>
        <v>149.34618387859479</v>
      </c>
      <c r="G3" s="49">
        <f t="shared" si="0"/>
        <v>162.09265149839771</v>
      </c>
      <c r="H3" s="49">
        <f t="shared" si="0"/>
        <v>171.04816157286828</v>
      </c>
      <c r="I3" s="49">
        <f t="shared" si="0"/>
        <v>180.16200648769521</v>
      </c>
      <c r="J3" s="49">
        <f t="shared" si="0"/>
        <v>188.06223838447931</v>
      </c>
      <c r="K3" s="49">
        <f t="shared" si="0"/>
        <v>199.29727737453049</v>
      </c>
      <c r="L3" s="49">
        <f t="shared" si="0"/>
        <v>210.24928304663698</v>
      </c>
      <c r="M3" s="49">
        <f t="shared" si="0"/>
        <v>217.51014806000705</v>
      </c>
      <c r="N3" s="49">
        <f t="shared" si="0"/>
        <v>214.20856825611202</v>
      </c>
      <c r="O3" s="49">
        <f t="shared" si="0"/>
        <v>206.75790328346832</v>
      </c>
      <c r="P3" s="49">
        <f t="shared" si="0"/>
        <v>206.72680079047026</v>
      </c>
      <c r="Q3" s="49">
        <f t="shared" si="0"/>
        <v>220.34543807730424</v>
      </c>
      <c r="R3" s="49">
        <f t="shared" si="0"/>
        <v>242.27602214095438</v>
      </c>
      <c r="S3" s="49">
        <f t="shared" si="0"/>
        <v>236.76117769150309</v>
      </c>
      <c r="T3" s="49">
        <f t="shared" si="0"/>
        <v>242.81147200471941</v>
      </c>
      <c r="U3" s="49">
        <f t="shared" si="0"/>
        <v>239.43070900285531</v>
      </c>
      <c r="V3" s="49">
        <f t="shared" si="0"/>
        <v>245.37841197014157</v>
      </c>
      <c r="W3" s="49">
        <f t="shared" si="0"/>
        <v>253.52326008973185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766.55877583351378</v>
      </c>
      <c r="C5" s="49">
        <f t="shared" ref="C5:W5" si="1">C7*C13/1000000</f>
        <v>815.57946410674811</v>
      </c>
      <c r="D5" s="49">
        <f t="shared" si="1"/>
        <v>905.6639892200468</v>
      </c>
      <c r="E5" s="49">
        <f t="shared" si="1"/>
        <v>1012.611735224492</v>
      </c>
      <c r="F5" s="49">
        <f t="shared" si="1"/>
        <v>1097.9467083508735</v>
      </c>
      <c r="G5" s="49">
        <f t="shared" si="1"/>
        <v>1193.7954738074031</v>
      </c>
      <c r="H5" s="49">
        <f t="shared" si="1"/>
        <v>1263.4286077463114</v>
      </c>
      <c r="I5" s="49">
        <f t="shared" si="1"/>
        <v>1335.4547789351966</v>
      </c>
      <c r="J5" s="49">
        <f t="shared" si="1"/>
        <v>1403.2253460761556</v>
      </c>
      <c r="K5" s="49">
        <f t="shared" si="1"/>
        <v>1501.1864115051512</v>
      </c>
      <c r="L5" s="49">
        <f t="shared" si="1"/>
        <v>1594.8881032176732</v>
      </c>
      <c r="M5" s="49">
        <f t="shared" si="1"/>
        <v>1653.6211590042744</v>
      </c>
      <c r="N5" s="49">
        <f t="shared" si="1"/>
        <v>1701.0919402116165</v>
      </c>
      <c r="O5" s="49">
        <f t="shared" si="1"/>
        <v>1729.8695089224018</v>
      </c>
      <c r="P5" s="49">
        <f t="shared" si="1"/>
        <v>1806.0130090764208</v>
      </c>
      <c r="Q5" s="49">
        <f t="shared" si="1"/>
        <v>1932.3181762925926</v>
      </c>
      <c r="R5" s="49">
        <f t="shared" si="1"/>
        <v>1941.1740649863239</v>
      </c>
      <c r="S5" s="49">
        <f t="shared" si="1"/>
        <v>1942.3595812559829</v>
      </c>
      <c r="T5" s="49">
        <f t="shared" si="1"/>
        <v>1920.9734113659445</v>
      </c>
      <c r="U5" s="49">
        <f t="shared" si="1"/>
        <v>1897.9651278583094</v>
      </c>
      <c r="V5" s="49">
        <f t="shared" si="1"/>
        <v>1870.8437611957945</v>
      </c>
      <c r="W5" s="49">
        <f t="shared" si="1"/>
        <v>1829.9268694918828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2029301.898773612</v>
      </c>
      <c r="C7" s="35">
        <v>2182610.9957176936</v>
      </c>
      <c r="D7" s="35">
        <v>2466280.7703729393</v>
      </c>
      <c r="E7" s="35">
        <v>2816494.8045347189</v>
      </c>
      <c r="F7" s="35">
        <v>3126919.340009464</v>
      </c>
      <c r="G7" s="35">
        <v>3495769.2203145395</v>
      </c>
      <c r="H7" s="35">
        <v>3807887.5599707984</v>
      </c>
      <c r="I7" s="35">
        <v>4153774.4683941477</v>
      </c>
      <c r="J7" s="35">
        <v>4511266.2295576762</v>
      </c>
      <c r="K7" s="35">
        <v>4990297.6282694619</v>
      </c>
      <c r="L7" s="35">
        <v>5540569.3114295974</v>
      </c>
      <c r="M7" s="35">
        <v>6029578.2590984944</v>
      </c>
      <c r="N7" s="35">
        <v>6461741.05149143</v>
      </c>
      <c r="O7" s="35">
        <v>6879876.5637402181</v>
      </c>
      <c r="P7" s="35">
        <v>7632589.8992526792</v>
      </c>
      <c r="Q7" s="35">
        <v>8891566.2126655001</v>
      </c>
      <c r="R7" s="35">
        <v>9566203.9563600924</v>
      </c>
      <c r="S7" s="35">
        <v>10281334.425687527</v>
      </c>
      <c r="T7" s="35">
        <v>10969109.765847484</v>
      </c>
      <c r="U7" s="35">
        <v>11590852.032233391</v>
      </c>
      <c r="V7" s="35">
        <v>12092097.898254786</v>
      </c>
      <c r="W7" s="35">
        <v>12422750.093684701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346020.11362603307</v>
      </c>
      <c r="D8" s="52">
        <v>491261.42440070049</v>
      </c>
      <c r="E8" s="52">
        <v>573835.35994805768</v>
      </c>
      <c r="F8" s="52">
        <v>551313.30632718466</v>
      </c>
      <c r="G8" s="52">
        <v>628339.44248689385</v>
      </c>
      <c r="H8" s="52">
        <v>591644.99688910646</v>
      </c>
      <c r="I8" s="52">
        <v>646997.87198889861</v>
      </c>
      <c r="J8" s="52">
        <v>681853.71389080165</v>
      </c>
      <c r="K8" s="52">
        <v>825051.51233781874</v>
      </c>
      <c r="L8" s="52">
        <v>1041533.1075608358</v>
      </c>
      <c r="M8" s="52">
        <v>1062844.3076169547</v>
      </c>
      <c r="N8" s="52">
        <v>983476.09872012027</v>
      </c>
      <c r="O8" s="52">
        <v>1046474.9547356814</v>
      </c>
      <c r="P8" s="52">
        <v>1344358.3324015681</v>
      </c>
      <c r="Q8" s="52">
        <v>1905974.1854017191</v>
      </c>
      <c r="R8" s="52">
        <v>1356491.4575853944</v>
      </c>
      <c r="S8" s="52">
        <v>1540181.9816652536</v>
      </c>
      <c r="T8" s="52">
        <v>1729308.4477207921</v>
      </c>
      <c r="U8" s="52">
        <v>1684586.574002862</v>
      </c>
      <c r="V8" s="52">
        <v>1484721.964741515</v>
      </c>
      <c r="W8" s="52">
        <v>1377127.150165597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192711.01668195147</v>
      </c>
      <c r="D9" s="36">
        <v>207591.64974545501</v>
      </c>
      <c r="E9" s="36">
        <v>223621.32578627812</v>
      </c>
      <c r="F9" s="36">
        <v>240888.77085243957</v>
      </c>
      <c r="G9" s="36">
        <v>259489.5621818183</v>
      </c>
      <c r="H9" s="36">
        <v>279526.65723284753</v>
      </c>
      <c r="I9" s="36">
        <v>301110.96356554935</v>
      </c>
      <c r="J9" s="36">
        <v>324361.95272727311</v>
      </c>
      <c r="K9" s="36">
        <v>346020.11362603307</v>
      </c>
      <c r="L9" s="36">
        <v>491261.42440070026</v>
      </c>
      <c r="M9" s="36">
        <v>573835.35994805768</v>
      </c>
      <c r="N9" s="36">
        <v>551313.30632718466</v>
      </c>
      <c r="O9" s="36">
        <v>628339.44248689339</v>
      </c>
      <c r="P9" s="36">
        <v>591644.99688910693</v>
      </c>
      <c r="Q9" s="36">
        <v>646997.87198889814</v>
      </c>
      <c r="R9" s="36">
        <v>681853.71389080212</v>
      </c>
      <c r="S9" s="36">
        <v>825051.51233781874</v>
      </c>
      <c r="T9" s="36">
        <v>1041533.1075608358</v>
      </c>
      <c r="U9" s="36">
        <v>1062844.3076169547</v>
      </c>
      <c r="V9" s="36">
        <v>983476.09872012027</v>
      </c>
      <c r="W9" s="36">
        <v>1046474.9547356814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1574.4517104075792</v>
      </c>
      <c r="C11" s="54">
        <v>1580.2035262602499</v>
      </c>
      <c r="D11" s="54">
        <v>1582.7826463070403</v>
      </c>
      <c r="E11" s="54">
        <v>1583.1372093541374</v>
      </c>
      <c r="F11" s="54">
        <v>1581.9493836061424</v>
      </c>
      <c r="G11" s="54">
        <v>1579.1126522820923</v>
      </c>
      <c r="H11" s="54">
        <v>1574.5172357945335</v>
      </c>
      <c r="I11" s="54">
        <v>1568.9667433909942</v>
      </c>
      <c r="J11" s="54">
        <v>1558.6689896440862</v>
      </c>
      <c r="K11" s="54">
        <v>1543.9970133634772</v>
      </c>
      <c r="L11" s="54">
        <v>1533.1477844114704</v>
      </c>
      <c r="M11" s="54">
        <v>1529.7597083609542</v>
      </c>
      <c r="N11" s="54">
        <v>1464.4979438963603</v>
      </c>
      <c r="O11" s="54">
        <v>1390.0438170533714</v>
      </c>
      <c r="P11" s="54">
        <v>1331.2377491802636</v>
      </c>
      <c r="Q11" s="54">
        <v>1326.1881383094826</v>
      </c>
      <c r="R11" s="54">
        <v>1451.5288393362862</v>
      </c>
      <c r="S11" s="54">
        <v>1417.6224233268238</v>
      </c>
      <c r="T11" s="54">
        <v>1470.0346203162183</v>
      </c>
      <c r="U11" s="54">
        <v>1467.1392560543857</v>
      </c>
      <c r="V11" s="54">
        <v>1525.3817504187007</v>
      </c>
      <c r="W11" s="54">
        <v>1611.2531948679932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377.74506410149013</v>
      </c>
      <c r="C13" s="35">
        <v>373.67147224444659</v>
      </c>
      <c r="D13" s="35">
        <v>367.21852600873848</v>
      </c>
      <c r="E13" s="35">
        <v>359.52906200790028</v>
      </c>
      <c r="F13" s="35">
        <v>351.12728822341495</v>
      </c>
      <c r="G13" s="35">
        <v>341.49722094640697</v>
      </c>
      <c r="H13" s="35">
        <v>331.79251956588769</v>
      </c>
      <c r="I13" s="35">
        <v>321.50392109552456</v>
      </c>
      <c r="J13" s="35">
        <v>311.0491100884862</v>
      </c>
      <c r="K13" s="35">
        <v>300.82101776878056</v>
      </c>
      <c r="L13" s="35">
        <v>287.85635799692841</v>
      </c>
      <c r="M13" s="35">
        <v>274.25154595331742</v>
      </c>
      <c r="N13" s="35">
        <v>263.25597492319639</v>
      </c>
      <c r="O13" s="35">
        <v>251.4390327930484</v>
      </c>
      <c r="P13" s="35">
        <v>236.61863573375675</v>
      </c>
      <c r="Q13" s="35">
        <v>217.32033818070451</v>
      </c>
      <c r="R13" s="35">
        <v>202.91999562645054</v>
      </c>
      <c r="S13" s="35">
        <v>188.92096111600753</v>
      </c>
      <c r="T13" s="35">
        <v>175.12573512090552</v>
      </c>
      <c r="U13" s="35">
        <v>163.74681710888848</v>
      </c>
      <c r="V13" s="35">
        <v>154.71622682328825</v>
      </c>
      <c r="W13" s="35">
        <v>147.30449020480214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352.0498341737337</v>
      </c>
      <c r="D14" s="36">
        <v>342.99710456380234</v>
      </c>
      <c r="E14" s="36">
        <v>333.57930062966096</v>
      </c>
      <c r="F14" s="36">
        <v>319.83540990160725</v>
      </c>
      <c r="G14" s="36">
        <v>308.54288883927887</v>
      </c>
      <c r="H14" s="36">
        <v>296.16231002498949</v>
      </c>
      <c r="I14" s="36">
        <v>287.12513512842361</v>
      </c>
      <c r="J14" s="36">
        <v>279.08727325122862</v>
      </c>
      <c r="K14" s="36">
        <v>266.38020264827878</v>
      </c>
      <c r="L14" s="36">
        <v>251.74709854389948</v>
      </c>
      <c r="M14" s="36">
        <v>235.36152194814034</v>
      </c>
      <c r="N14" s="36">
        <v>227.56048551861869</v>
      </c>
      <c r="O14" s="36">
        <v>212.75925855635001</v>
      </c>
      <c r="P14" s="36">
        <v>186.97875639925721</v>
      </c>
      <c r="Q14" s="36">
        <v>163.7349136357854</v>
      </c>
      <c r="R14" s="36">
        <v>146.81447593797429</v>
      </c>
      <c r="S14" s="36">
        <v>143.46545275290774</v>
      </c>
      <c r="T14" s="36">
        <v>139.25611032156041</v>
      </c>
      <c r="U14" s="36">
        <v>134.83686373403498</v>
      </c>
      <c r="V14" s="36">
        <v>132.46852712415688</v>
      </c>
      <c r="W14" s="36">
        <v>131.96337298381567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0.56467342544487142</v>
      </c>
      <c r="C16" s="44">
        <f>C7/RES_summary!C$6</f>
        <v>0.59904684231712257</v>
      </c>
      <c r="D16" s="44">
        <f>D7/RES_summary!D$6</f>
        <v>0.66883441896890794</v>
      </c>
      <c r="E16" s="44">
        <f>E7/RES_summary!E$6</f>
        <v>0.75571646414055549</v>
      </c>
      <c r="F16" s="44">
        <f>F7/RES_summary!F$6</f>
        <v>0.83181088064614883</v>
      </c>
      <c r="G16" s="44">
        <f>G7/RES_summary!G$6</f>
        <v>0.92401783459320297</v>
      </c>
      <c r="H16" s="44">
        <f>H7/RES_summary!H$6</f>
        <v>0.99471764256733508</v>
      </c>
      <c r="I16" s="44">
        <f>I7/RES_summary!I$6</f>
        <v>1.0809779369621226</v>
      </c>
      <c r="J16" s="44">
        <f>J7/RES_summary!J$6</f>
        <v>1.1657184351606227</v>
      </c>
      <c r="K16" s="44">
        <f>K7/RES_summary!K$6</f>
        <v>1.2746192789276525</v>
      </c>
      <c r="L16" s="44">
        <f>L7/RES_summary!L$6</f>
        <v>1.4111487407885772</v>
      </c>
      <c r="M16" s="44">
        <f>M7/RES_summary!M$6</f>
        <v>1.506151236928539</v>
      </c>
      <c r="N16" s="44">
        <f>N7/RES_summary!N$6</f>
        <v>1.5966798628637286</v>
      </c>
      <c r="O16" s="44">
        <f>O7/RES_summary!O$6</f>
        <v>1.7017173712695035</v>
      </c>
      <c r="P16" s="44">
        <f>P7/RES_summary!P$6</f>
        <v>1.859232463132501</v>
      </c>
      <c r="Q16" s="44">
        <f>Q7/RES_summary!Q$6</f>
        <v>2.1562954464504753</v>
      </c>
      <c r="R16" s="44">
        <f>R7/RES_summary!R$6</f>
        <v>2.3292652711079609</v>
      </c>
      <c r="S16" s="44">
        <f>S7/RES_summary!S$6</f>
        <v>2.4881662696574174</v>
      </c>
      <c r="T16" s="44">
        <f>T7/RES_summary!T$6</f>
        <v>2.6391455706388389</v>
      </c>
      <c r="U16" s="44">
        <f>U7/RES_summary!U$6</f>
        <v>2.7712160039309142</v>
      </c>
      <c r="V16" s="44">
        <f>V7/RES_summary!V$6</f>
        <v>2.9097080758314955</v>
      </c>
      <c r="W16" s="44">
        <f>W7/RES_summary!W$6</f>
        <v>2.9916164406356285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213.30259929108095</v>
      </c>
      <c r="C17" s="52">
        <f t="shared" si="2"/>
        <v>223.84671551202604</v>
      </c>
      <c r="D17" s="52">
        <f t="shared" si="2"/>
        <v>245.6083894776734</v>
      </c>
      <c r="E17" s="52">
        <f t="shared" si="2"/>
        <v>271.70203149638093</v>
      </c>
      <c r="F17" s="52">
        <f t="shared" si="2"/>
        <v>292.07149883601289</v>
      </c>
      <c r="G17" s="52">
        <f t="shared" si="2"/>
        <v>315.54952261849559</v>
      </c>
      <c r="H17" s="52">
        <f t="shared" si="2"/>
        <v>330.03987288405619</v>
      </c>
      <c r="I17" s="52">
        <f t="shared" si="2"/>
        <v>347.53864535107317</v>
      </c>
      <c r="J17" s="52">
        <f t="shared" si="2"/>
        <v>362.59568187045437</v>
      </c>
      <c r="K17" s="52">
        <f t="shared" si="2"/>
        <v>383.43226875472561</v>
      </c>
      <c r="L17" s="52">
        <f t="shared" si="2"/>
        <v>406.20813711535141</v>
      </c>
      <c r="M17" s="52">
        <f t="shared" si="2"/>
        <v>413.06430516715307</v>
      </c>
      <c r="N17" s="52">
        <f t="shared" si="2"/>
        <v>420.3355139384264</v>
      </c>
      <c r="O17" s="52">
        <f t="shared" si="2"/>
        <v>427.8781699191328</v>
      </c>
      <c r="P17" s="52">
        <f t="shared" si="2"/>
        <v>439.92904893832457</v>
      </c>
      <c r="Q17" s="52">
        <f t="shared" si="2"/>
        <v>468.6068556401305</v>
      </c>
      <c r="R17" s="52">
        <f t="shared" ref="R17:V17" si="3">R13*R16</f>
        <v>472.65449862607056</v>
      </c>
      <c r="S17" s="52">
        <f t="shared" si="3"/>
        <v>470.06676308011049</v>
      </c>
      <c r="T17" s="52">
        <f t="shared" si="3"/>
        <v>462.18230814920832</v>
      </c>
      <c r="U17" s="52">
        <f t="shared" si="3"/>
        <v>453.77780016490016</v>
      </c>
      <c r="V17" s="52">
        <f t="shared" si="3"/>
        <v>450.17905464989929</v>
      </c>
      <c r="W17" s="52">
        <f t="shared" ref="W17" si="4">W13*W16</f>
        <v>440.67853467613594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335.83464228822493</v>
      </c>
      <c r="C18" s="36">
        <f>C3*11630*1000/RES_summary!C$6</f>
        <v>353.72336919387857</v>
      </c>
      <c r="D18" s="36">
        <f>D3*11630*1000/RES_summary!D$6</f>
        <v>388.74469665268219</v>
      </c>
      <c r="E18" s="36">
        <f>E3*11630*1000/RES_summary!E$6</f>
        <v>430.14159591903041</v>
      </c>
      <c r="F18" s="36">
        <f>F3*11630*1000/RES_summary!F$6</f>
        <v>462.04232755255276</v>
      </c>
      <c r="G18" s="36">
        <f>G3*11630*1000/RES_summary!G$6</f>
        <v>498.28824358844059</v>
      </c>
      <c r="H18" s="36">
        <f>H3*11630*1000/RES_summary!H$6</f>
        <v>519.65346835538332</v>
      </c>
      <c r="I18" s="36">
        <f>I3*11630*1000/RES_summary!I$6</f>
        <v>545.27657659899091</v>
      </c>
      <c r="J18" s="36">
        <f>J3*11630*1000/RES_summary!J$6</f>
        <v>565.16664511032968</v>
      </c>
      <c r="K18" s="36">
        <f>K3*11630*1000/RES_summary!K$6</f>
        <v>592.01827778447841</v>
      </c>
      <c r="L18" s="36">
        <f>L3*11630*1000/RES_summary!L$6</f>
        <v>622.77710542831164</v>
      </c>
      <c r="M18" s="36">
        <f>M3*11630*1000/RES_summary!M$6</f>
        <v>631.8891310068243</v>
      </c>
      <c r="N18" s="36">
        <f>N3*11630*1000/RES_summary!N$6</f>
        <v>615.58049590944529</v>
      </c>
      <c r="O18" s="36">
        <f>O3*11630*1000/RES_summary!O$6</f>
        <v>594.76940454820237</v>
      </c>
      <c r="P18" s="36">
        <f>P3*11630*1000/RES_summary!P$6</f>
        <v>585.65015690766916</v>
      </c>
      <c r="Q18" s="36">
        <f>Q3*11630*1000/RES_summary!Q$6</f>
        <v>621.46085348044528</v>
      </c>
      <c r="R18" s="36">
        <f>R3*11630*1000/RES_summary!R$6</f>
        <v>686.07163579777455</v>
      </c>
      <c r="S18" s="36">
        <f>S3*11630*1000/RES_summary!S$6</f>
        <v>666.37718380302204</v>
      </c>
      <c r="T18" s="36">
        <f>T3*11630*1000/RES_summary!T$6</f>
        <v>679.42399387699504</v>
      </c>
      <c r="U18" s="36">
        <f>U3*11630*1000/RES_summary!U$6</f>
        <v>665.75522414792738</v>
      </c>
      <c r="V18" s="36">
        <f>V3*11630*1000/RES_summary!V$6</f>
        <v>686.69491438369926</v>
      </c>
      <c r="W18" s="36">
        <f>W3*11630*1000/RES_summary!W$6</f>
        <v>710.04469690666974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20.085855187414236</v>
      </c>
      <c r="C3" s="49">
        <f t="shared" ref="C3:W3" si="0">C5*C11/11630</f>
        <v>21.650945428822428</v>
      </c>
      <c r="D3" s="49">
        <f t="shared" si="0"/>
        <v>23.215453145735651</v>
      </c>
      <c r="E3" s="49">
        <f t="shared" si="0"/>
        <v>24.908620185252801</v>
      </c>
      <c r="F3" s="49">
        <f t="shared" si="0"/>
        <v>27.376178448951471</v>
      </c>
      <c r="G3" s="49">
        <f t="shared" si="0"/>
        <v>29.482232839794904</v>
      </c>
      <c r="H3" s="49">
        <f t="shared" si="0"/>
        <v>31.078713999187674</v>
      </c>
      <c r="I3" s="49">
        <f t="shared" si="0"/>
        <v>33.516272326672564</v>
      </c>
      <c r="J3" s="49">
        <f t="shared" si="0"/>
        <v>35.136078536326544</v>
      </c>
      <c r="K3" s="49">
        <f t="shared" si="0"/>
        <v>38.725478524582215</v>
      </c>
      <c r="L3" s="49">
        <f t="shared" si="0"/>
        <v>43.230492450724462</v>
      </c>
      <c r="M3" s="49">
        <f t="shared" si="0"/>
        <v>46.046673483427625</v>
      </c>
      <c r="N3" s="49">
        <f t="shared" si="0"/>
        <v>45.782258518669785</v>
      </c>
      <c r="O3" s="49">
        <f t="shared" si="0"/>
        <v>44.617237862345796</v>
      </c>
      <c r="P3" s="49">
        <f t="shared" si="0"/>
        <v>45.324028777438571</v>
      </c>
      <c r="Q3" s="49">
        <f t="shared" si="0"/>
        <v>49.570423507144767</v>
      </c>
      <c r="R3" s="49">
        <f t="shared" si="0"/>
        <v>60.020309575141795</v>
      </c>
      <c r="S3" s="49">
        <f t="shared" si="0"/>
        <v>65.252870514846535</v>
      </c>
      <c r="T3" s="49">
        <f t="shared" si="0"/>
        <v>75.075034187017266</v>
      </c>
      <c r="U3" s="49">
        <f t="shared" si="0"/>
        <v>81.742292228298936</v>
      </c>
      <c r="V3" s="49">
        <f t="shared" si="0"/>
        <v>91.630567927468832</v>
      </c>
      <c r="W3" s="49">
        <f t="shared" si="0"/>
        <v>100.9207224129712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365.32044578782291</v>
      </c>
      <c r="C5" s="49">
        <f t="shared" ref="C5:W5" si="1">C7*C13/1000000</f>
        <v>387.51492912731834</v>
      </c>
      <c r="D5" s="49">
        <f t="shared" si="1"/>
        <v>409.57577113399606</v>
      </c>
      <c r="E5" s="49">
        <f t="shared" si="1"/>
        <v>433.58971367553585</v>
      </c>
      <c r="F5" s="49">
        <f t="shared" si="1"/>
        <v>470.54827706358213</v>
      </c>
      <c r="G5" s="49">
        <f t="shared" si="1"/>
        <v>500.75635398266763</v>
      </c>
      <c r="H5" s="49">
        <f t="shared" si="1"/>
        <v>522.17642310582812</v>
      </c>
      <c r="I5" s="49">
        <f t="shared" si="1"/>
        <v>557.09950206568453</v>
      </c>
      <c r="J5" s="49">
        <f t="shared" si="1"/>
        <v>579.49009304010053</v>
      </c>
      <c r="K5" s="49">
        <f t="shared" si="1"/>
        <v>635.38387171919783</v>
      </c>
      <c r="L5" s="49">
        <f t="shared" si="1"/>
        <v>703.78594144364035</v>
      </c>
      <c r="M5" s="49">
        <f t="shared" si="1"/>
        <v>743.71183481448224</v>
      </c>
      <c r="N5" s="49">
        <f t="shared" si="1"/>
        <v>758.86655875235488</v>
      </c>
      <c r="O5" s="49">
        <f t="shared" si="1"/>
        <v>768.34392564778875</v>
      </c>
      <c r="P5" s="49">
        <f t="shared" si="1"/>
        <v>800.74512070877688</v>
      </c>
      <c r="Q5" s="49">
        <f t="shared" si="1"/>
        <v>863.56556869198312</v>
      </c>
      <c r="R5" s="49">
        <f t="shared" si="1"/>
        <v>944.22620240133415</v>
      </c>
      <c r="S5" s="49">
        <f t="shared" si="1"/>
        <v>1038.5930888762712</v>
      </c>
      <c r="T5" s="49">
        <f t="shared" si="1"/>
        <v>1141.0005402529066</v>
      </c>
      <c r="U5" s="49">
        <f t="shared" si="1"/>
        <v>1233.6566240169309</v>
      </c>
      <c r="V5" s="49">
        <f t="shared" si="1"/>
        <v>1321.4019599442422</v>
      </c>
      <c r="W5" s="49">
        <f t="shared" si="1"/>
        <v>1383.0877883651881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954329.61043193052</v>
      </c>
      <c r="C7" s="35">
        <v>1035095.3888798975</v>
      </c>
      <c r="D7" s="35">
        <v>1126331.6138552886</v>
      </c>
      <c r="E7" s="35">
        <v>1233531.0752848918</v>
      </c>
      <c r="F7" s="35">
        <v>1395188.801505253</v>
      </c>
      <c r="G7" s="35">
        <v>1550531.8544134924</v>
      </c>
      <c r="H7" s="35">
        <v>1681318.8808446631</v>
      </c>
      <c r="I7" s="35">
        <v>1874635.5670556668</v>
      </c>
      <c r="J7" s="35">
        <v>2045965.9130925587</v>
      </c>
      <c r="K7" s="35">
        <v>2396814.2292778199</v>
      </c>
      <c r="L7" s="35">
        <v>2837699.5143782268</v>
      </c>
      <c r="M7" s="35">
        <v>3172928.5997321503</v>
      </c>
      <c r="N7" s="35">
        <v>3421761.4616683885</v>
      </c>
      <c r="O7" s="35">
        <v>3650821.1842054487</v>
      </c>
      <c r="P7" s="35">
        <v>4095588.5675714975</v>
      </c>
      <c r="Q7" s="35">
        <v>4763502.7065487178</v>
      </c>
      <c r="R7" s="35">
        <v>5467912.17179297</v>
      </c>
      <c r="S7" s="35">
        <v>6218467.8652076386</v>
      </c>
      <c r="T7" s="35">
        <v>6974009.0750149908</v>
      </c>
      <c r="U7" s="35">
        <v>7701934.4046390373</v>
      </c>
      <c r="V7" s="35">
        <v>8373032.2693791036</v>
      </c>
      <c r="W7" s="35">
        <v>8873962.899204649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258806.28790727421</v>
      </c>
      <c r="D8" s="52">
        <v>275470.21511131991</v>
      </c>
      <c r="E8" s="52">
        <v>297842.38434913848</v>
      </c>
      <c r="F8" s="52">
        <v>358932.52894535544</v>
      </c>
      <c r="G8" s="52">
        <v>359480.43810040434</v>
      </c>
      <c r="H8" s="52">
        <v>389593.31433844496</v>
      </c>
      <c r="I8" s="52">
        <v>468786.9013223236</v>
      </c>
      <c r="J8" s="52">
        <v>469172.73038603039</v>
      </c>
      <c r="K8" s="52">
        <v>709780.84513061657</v>
      </c>
      <c r="L8" s="52">
        <v>800365.72320081131</v>
      </c>
      <c r="M8" s="52">
        <v>724822.39969236869</v>
      </c>
      <c r="N8" s="52">
        <v>717619.76325856196</v>
      </c>
      <c r="O8" s="52">
        <v>698232.45292309066</v>
      </c>
      <c r="P8" s="52">
        <v>1154548.2284966651</v>
      </c>
      <c r="Q8" s="52">
        <v>1468279.8621780314</v>
      </c>
      <c r="R8" s="52">
        <v>1429231.8649366209</v>
      </c>
      <c r="S8" s="52">
        <v>1468175.456673231</v>
      </c>
      <c r="T8" s="52">
        <v>1453773.6627304433</v>
      </c>
      <c r="U8" s="52">
        <v>1882473.5581207117</v>
      </c>
      <c r="V8" s="52">
        <v>2139377.7269180976</v>
      </c>
      <c r="W8" s="52">
        <v>1930162.4947621664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178040.50945930718</v>
      </c>
      <c r="D9" s="36">
        <v>184233.99013592885</v>
      </c>
      <c r="E9" s="36">
        <v>190642.92291953531</v>
      </c>
      <c r="F9" s="36">
        <v>197274.80272499425</v>
      </c>
      <c r="G9" s="36">
        <v>204137.38519216492</v>
      </c>
      <c r="H9" s="36">
        <v>258806.28790727421</v>
      </c>
      <c r="I9" s="36">
        <v>275470.21511131991</v>
      </c>
      <c r="J9" s="36">
        <v>297842.38434913848</v>
      </c>
      <c r="K9" s="36">
        <v>358932.52894535521</v>
      </c>
      <c r="L9" s="36">
        <v>359480.43810040457</v>
      </c>
      <c r="M9" s="36">
        <v>389593.3143384452</v>
      </c>
      <c r="N9" s="36">
        <v>468786.90132232383</v>
      </c>
      <c r="O9" s="36">
        <v>469172.73038603039</v>
      </c>
      <c r="P9" s="36">
        <v>709780.84513061587</v>
      </c>
      <c r="Q9" s="36">
        <v>800365.72320081107</v>
      </c>
      <c r="R9" s="36">
        <v>724822.39969236869</v>
      </c>
      <c r="S9" s="36">
        <v>717619.76325856242</v>
      </c>
      <c r="T9" s="36">
        <v>698232.45292309113</v>
      </c>
      <c r="U9" s="36">
        <v>1154548.2284966651</v>
      </c>
      <c r="V9" s="36">
        <v>1468279.8621780314</v>
      </c>
      <c r="W9" s="36">
        <v>1429231.86493662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639.43449791282944</v>
      </c>
      <c r="C11" s="54">
        <v>649.78269586737804</v>
      </c>
      <c r="D11" s="54">
        <v>659.20823230672579</v>
      </c>
      <c r="E11" s="54">
        <v>668.11375735557465</v>
      </c>
      <c r="F11" s="54">
        <v>676.62548325149714</v>
      </c>
      <c r="G11" s="54">
        <v>684.72095301397326</v>
      </c>
      <c r="H11" s="54">
        <v>692.19027864323823</v>
      </c>
      <c r="I11" s="54">
        <v>699.685147292132</v>
      </c>
      <c r="J11" s="54">
        <v>705.15889449243855</v>
      </c>
      <c r="K11" s="54">
        <v>708.82711269059621</v>
      </c>
      <c r="L11" s="54">
        <v>714.38003744521757</v>
      </c>
      <c r="M11" s="54">
        <v>720.06762235516749</v>
      </c>
      <c r="N11" s="54">
        <v>701.63543304309212</v>
      </c>
      <c r="O11" s="54">
        <v>675.34662410664555</v>
      </c>
      <c r="P11" s="54">
        <v>658.28494117458172</v>
      </c>
      <c r="Q11" s="54">
        <v>667.58570083023005</v>
      </c>
      <c r="R11" s="54">
        <v>739.26798322655065</v>
      </c>
      <c r="S11" s="54">
        <v>730.6912516708195</v>
      </c>
      <c r="T11" s="54">
        <v>765.22544625744024</v>
      </c>
      <c r="U11" s="54">
        <v>770.60572618630829</v>
      </c>
      <c r="V11" s="54">
        <v>806.46429875238653</v>
      </c>
      <c r="W11" s="54">
        <v>848.61424671399914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382.80321787613667</v>
      </c>
      <c r="C13" s="35">
        <v>374.3760558596033</v>
      </c>
      <c r="D13" s="35">
        <v>363.6369308076782</v>
      </c>
      <c r="E13" s="35">
        <v>351.50287038808131</v>
      </c>
      <c r="F13" s="35">
        <v>337.26494690604818</v>
      </c>
      <c r="G13" s="35">
        <v>322.95779835628389</v>
      </c>
      <c r="H13" s="35">
        <v>310.57548276832324</v>
      </c>
      <c r="I13" s="35">
        <v>297.17749511211616</v>
      </c>
      <c r="J13" s="35">
        <v>283.23545828981008</v>
      </c>
      <c r="K13" s="35">
        <v>265.0951683938577</v>
      </c>
      <c r="L13" s="35">
        <v>248.0128490975367</v>
      </c>
      <c r="M13" s="35">
        <v>234.39286811473295</v>
      </c>
      <c r="N13" s="35">
        <v>221.77658122969956</v>
      </c>
      <c r="O13" s="35">
        <v>210.45783588960091</v>
      </c>
      <c r="P13" s="35">
        <v>195.51405310802085</v>
      </c>
      <c r="Q13" s="35">
        <v>181.28793492754389</v>
      </c>
      <c r="R13" s="35">
        <v>172.68496141402272</v>
      </c>
      <c r="S13" s="35">
        <v>167.01752125908783</v>
      </c>
      <c r="T13" s="35">
        <v>163.60755025981294</v>
      </c>
      <c r="U13" s="35">
        <v>160.17490661487241</v>
      </c>
      <c r="V13" s="35">
        <v>157.81641792743622</v>
      </c>
      <c r="W13" s="35">
        <v>155.85909069882982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349.09879510035483</v>
      </c>
      <c r="D14" s="36">
        <v>336.10242121986505</v>
      </c>
      <c r="E14" s="36">
        <v>325.65098856700286</v>
      </c>
      <c r="F14" s="36">
        <v>313.36249463803171</v>
      </c>
      <c r="G14" s="36">
        <v>301.41424504774665</v>
      </c>
      <c r="H14" s="36">
        <v>286.88642305316984</v>
      </c>
      <c r="I14" s="36">
        <v>271.99839601545608</v>
      </c>
      <c r="J14" s="36">
        <v>254.45480980243434</v>
      </c>
      <c r="K14" s="36">
        <v>237.21374352553502</v>
      </c>
      <c r="L14" s="36">
        <v>220.8422842960272</v>
      </c>
      <c r="M14" s="36">
        <v>209.28564822391036</v>
      </c>
      <c r="N14" s="36">
        <v>198.80167252193962</v>
      </c>
      <c r="O14" s="36">
        <v>184.55261457819091</v>
      </c>
      <c r="P14" s="36">
        <v>173.89569483690005</v>
      </c>
      <c r="Q14" s="36">
        <v>163.16715139832539</v>
      </c>
      <c r="R14" s="36">
        <v>162.57373290965816</v>
      </c>
      <c r="S14" s="36">
        <v>161.44589161204942</v>
      </c>
      <c r="T14" s="36">
        <v>159.08121193540737</v>
      </c>
      <c r="U14" s="36">
        <v>155.87313240887931</v>
      </c>
      <c r="V14" s="36">
        <v>152.99793691222135</v>
      </c>
      <c r="W14" s="36">
        <v>152.34022456402374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0.26555170053885885</v>
      </c>
      <c r="C16" s="44">
        <f>C7/RES_summary!C$6</f>
        <v>0.28409580333925832</v>
      </c>
      <c r="D16" s="44">
        <f>D7/RES_summary!D$6</f>
        <v>0.30545157695297581</v>
      </c>
      <c r="E16" s="44">
        <f>E7/RES_summary!E$6</f>
        <v>0.33097868354697491</v>
      </c>
      <c r="F16" s="44">
        <f>F7/RES_summary!F$6</f>
        <v>0.3711426805285668</v>
      </c>
      <c r="G16" s="44">
        <f>G7/RES_summary!G$6</f>
        <v>0.40984372717087619</v>
      </c>
      <c r="H16" s="44">
        <f>H7/RES_summary!H$6</f>
        <v>0.43920350252426543</v>
      </c>
      <c r="I16" s="44">
        <f>I7/RES_summary!I$6</f>
        <v>0.48785501072596182</v>
      </c>
      <c r="J16" s="44">
        <f>J7/RES_summary!J$6</f>
        <v>0.52868087610871961</v>
      </c>
      <c r="K16" s="44">
        <f>K7/RES_summary!K$6</f>
        <v>0.61219306987608579</v>
      </c>
      <c r="L16" s="44">
        <f>L7/RES_summary!L$6</f>
        <v>0.7227445180029628</v>
      </c>
      <c r="M16" s="44">
        <f>M7/RES_summary!M$6</f>
        <v>0.79257787689566017</v>
      </c>
      <c r="N16" s="44">
        <f>N7/RES_summary!N$6</f>
        <v>0.84550859866290329</v>
      </c>
      <c r="O16" s="44">
        <f>O7/RES_summary!O$6</f>
        <v>0.90301995551844905</v>
      </c>
      <c r="P16" s="44">
        <f>P7/RES_summary!P$6</f>
        <v>0.9976497258432333</v>
      </c>
      <c r="Q16" s="44">
        <f>Q7/RES_summary!Q$6</f>
        <v>1.1551979650845263</v>
      </c>
      <c r="R16" s="44">
        <f>R7/RES_summary!R$6</f>
        <v>1.3313763730448371</v>
      </c>
      <c r="S16" s="44">
        <f>S7/RES_summary!S$6</f>
        <v>1.5049196291583076</v>
      </c>
      <c r="T16" s="44">
        <f>T7/RES_summary!T$6</f>
        <v>1.6779324441830725</v>
      </c>
      <c r="U16" s="44">
        <f>U7/RES_summary!U$6</f>
        <v>1.8414283802438627</v>
      </c>
      <c r="V16" s="44">
        <f>V7/RES_summary!V$6</f>
        <v>2.0147934476222145</v>
      </c>
      <c r="W16" s="44">
        <f>W7/RES_summary!W$6</f>
        <v>2.1370061461952026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101.65404547875538</v>
      </c>
      <c r="C17" s="52">
        <f t="shared" si="2"/>
        <v>106.35866634041705</v>
      </c>
      <c r="D17" s="52">
        <f t="shared" si="2"/>
        <v>111.07347395354546</v>
      </c>
      <c r="E17" s="52">
        <f t="shared" si="2"/>
        <v>116.33995730403009</v>
      </c>
      <c r="F17" s="52">
        <f t="shared" si="2"/>
        <v>125.17341644303548</v>
      </c>
      <c r="G17" s="52">
        <f t="shared" si="2"/>
        <v>132.36222779723965</v>
      </c>
      <c r="H17" s="52">
        <f t="shared" si="2"/>
        <v>136.40583983001221</v>
      </c>
      <c r="I17" s="52">
        <f t="shared" si="2"/>
        <v>144.97953006543591</v>
      </c>
      <c r="J17" s="52">
        <f t="shared" si="2"/>
        <v>149.7411702337115</v>
      </c>
      <c r="K17" s="52">
        <f t="shared" si="2"/>
        <v>162.28942494835366</v>
      </c>
      <c r="L17" s="52">
        <f t="shared" si="2"/>
        <v>179.2499270795407</v>
      </c>
      <c r="M17" s="52">
        <f t="shared" si="2"/>
        <v>185.77460176985952</v>
      </c>
      <c r="N17" s="52">
        <f t="shared" si="2"/>
        <v>187.51400641177281</v>
      </c>
      <c r="O17" s="52">
        <f t="shared" si="2"/>
        <v>190.04762560353646</v>
      </c>
      <c r="P17" s="52">
        <f t="shared" si="2"/>
        <v>195.05454148171634</v>
      </c>
      <c r="Q17" s="52">
        <f t="shared" si="2"/>
        <v>209.42345352267472</v>
      </c>
      <c r="R17" s="52">
        <f t="shared" ref="R17:V17" si="3">R13*R16</f>
        <v>229.90867760678921</v>
      </c>
      <c r="S17" s="52">
        <f t="shared" si="3"/>
        <v>251.34794615616622</v>
      </c>
      <c r="T17" s="52">
        <f t="shared" si="3"/>
        <v>274.5224166942528</v>
      </c>
      <c r="U17" s="52">
        <f t="shared" si="3"/>
        <v>294.95061884353646</v>
      </c>
      <c r="V17" s="52">
        <f t="shared" si="3"/>
        <v>317.96748476740748</v>
      </c>
      <c r="W17" s="52">
        <f t="shared" ref="W17" si="4">W13*W16</f>
        <v>333.07183476379487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65.001103531515867</v>
      </c>
      <c r="C18" s="36">
        <f>C3*11630*1000/RES_summary!C$6</f>
        <v>69.110020943535147</v>
      </c>
      <c r="D18" s="36">
        <f>D3*11630*1000/RES_summary!D$6</f>
        <v>73.220548421083848</v>
      </c>
      <c r="E18" s="36">
        <f>E3*11630*1000/RES_summary!E$6</f>
        <v>77.728326004982691</v>
      </c>
      <c r="F18" s="36">
        <f>F3*11630*1000/RES_summary!F$6</f>
        <v>84.695523391009772</v>
      </c>
      <c r="G18" s="36">
        <f>G3*11630*1000/RES_summary!G$6</f>
        <v>90.631190760378573</v>
      </c>
      <c r="H18" s="36">
        <f>H3*11630*1000/RES_summary!H$6</f>
        <v>94.41879628050107</v>
      </c>
      <c r="I18" s="36">
        <f>I3*11630*1000/RES_summary!I$6</f>
        <v>101.4400238481786</v>
      </c>
      <c r="J18" s="36">
        <f>J3*11630*1000/RES_summary!J$6</f>
        <v>105.59131806200804</v>
      </c>
      <c r="K18" s="36">
        <f>K3*11630*1000/RES_summary!K$6</f>
        <v>115.03514450635871</v>
      </c>
      <c r="L18" s="36">
        <f>L3*11630*1000/RES_summary!L$6</f>
        <v>128.05256961913483</v>
      </c>
      <c r="M18" s="36">
        <f>M3*11630*1000/RES_summary!M$6</f>
        <v>133.77027579040083</v>
      </c>
      <c r="N18" s="36">
        <f>N3*11630*1000/RES_summary!N$6</f>
        <v>131.56647109036939</v>
      </c>
      <c r="O18" s="36">
        <f>O3*11630*1000/RES_summary!O$6</f>
        <v>128.34802237083204</v>
      </c>
      <c r="P18" s="36">
        <f>P3*11630*1000/RES_summary!P$6</f>
        <v>128.40146736512668</v>
      </c>
      <c r="Q18" s="36">
        <f>Q3*11630*1000/RES_summary!Q$6</f>
        <v>139.80810299022193</v>
      </c>
      <c r="R18" s="36">
        <f>R3*11630*1000/RES_summary!R$6</f>
        <v>169.96412442065429</v>
      </c>
      <c r="S18" s="36">
        <f>S3*11630*1000/RES_summary!S$6</f>
        <v>183.65774538173881</v>
      </c>
      <c r="T18" s="36">
        <f>T3*11630*1000/RES_summary!T$6</f>
        <v>210.07153882253056</v>
      </c>
      <c r="U18" s="36">
        <f>U3*11630*1000/RES_summary!U$6</f>
        <v>227.29063582302453</v>
      </c>
      <c r="V18" s="36">
        <f>V3*11630*1000/RES_summary!V$6</f>
        <v>256.42942462900737</v>
      </c>
      <c r="W18" s="36">
        <f>W3*11630*1000/RES_summary!W$6</f>
        <v>282.64950415972737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111.12110027134044</v>
      </c>
      <c r="C3" s="49">
        <f t="shared" ref="C3:W3" si="0">C5*C11/11630</f>
        <v>115.53180660600147</v>
      </c>
      <c r="D3" s="49">
        <f t="shared" si="0"/>
        <v>120.77661165540843</v>
      </c>
      <c r="E3" s="49">
        <f t="shared" si="0"/>
        <v>127.12305739294146</v>
      </c>
      <c r="F3" s="49">
        <f t="shared" si="0"/>
        <v>132.76877882912891</v>
      </c>
      <c r="G3" s="49">
        <f t="shared" si="0"/>
        <v>137.00411786282351</v>
      </c>
      <c r="H3" s="49">
        <f t="shared" si="0"/>
        <v>140.64280564402443</v>
      </c>
      <c r="I3" s="49">
        <f t="shared" si="0"/>
        <v>141.93523852915692</v>
      </c>
      <c r="J3" s="49">
        <f t="shared" si="0"/>
        <v>142.1902660253009</v>
      </c>
      <c r="K3" s="49">
        <f t="shared" si="0"/>
        <v>143.28867729267904</v>
      </c>
      <c r="L3" s="49">
        <f t="shared" si="0"/>
        <v>141.21032453015746</v>
      </c>
      <c r="M3" s="49">
        <f t="shared" si="0"/>
        <v>139.56747390065274</v>
      </c>
      <c r="N3" s="49">
        <f t="shared" si="0"/>
        <v>133.72725156298907</v>
      </c>
      <c r="O3" s="49">
        <f t="shared" si="0"/>
        <v>125.1550343952271</v>
      </c>
      <c r="P3" s="49">
        <f t="shared" si="0"/>
        <v>119.22464719669655</v>
      </c>
      <c r="Q3" s="49">
        <f t="shared" si="0"/>
        <v>114.67451979421648</v>
      </c>
      <c r="R3" s="49">
        <f t="shared" si="0"/>
        <v>117.33237949909261</v>
      </c>
      <c r="S3" s="49">
        <f t="shared" si="0"/>
        <v>108.52154236741083</v>
      </c>
      <c r="T3" s="49">
        <f t="shared" si="0"/>
        <v>105.14728235622431</v>
      </c>
      <c r="U3" s="49">
        <f t="shared" si="0"/>
        <v>97.824824221952397</v>
      </c>
      <c r="V3" s="49">
        <f t="shared" si="0"/>
        <v>95.401194395117003</v>
      </c>
      <c r="W3" s="49">
        <f t="shared" si="0"/>
        <v>95.490613392607642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2683.1663636093922</v>
      </c>
      <c r="C5" s="49">
        <f t="shared" ref="C5:W5" si="1">C7*C13/1000000</f>
        <v>2781.8549401470214</v>
      </c>
      <c r="D5" s="49">
        <f t="shared" si="1"/>
        <v>2902.3798825457861</v>
      </c>
      <c r="E5" s="49">
        <f t="shared" si="1"/>
        <v>3049.70691717313</v>
      </c>
      <c r="F5" s="49">
        <f t="shared" si="1"/>
        <v>3178.638786277616</v>
      </c>
      <c r="G5" s="49">
        <f t="shared" si="1"/>
        <v>3273.1838233878248</v>
      </c>
      <c r="H5" s="49">
        <f t="shared" si="1"/>
        <v>3354.9085038085368</v>
      </c>
      <c r="I5" s="49">
        <f t="shared" si="1"/>
        <v>3378.4071298098106</v>
      </c>
      <c r="J5" s="49">
        <f t="shared" si="1"/>
        <v>3385.8720742511291</v>
      </c>
      <c r="K5" s="49">
        <f t="shared" si="1"/>
        <v>3421.559450182147</v>
      </c>
      <c r="L5" s="49">
        <f t="shared" si="1"/>
        <v>3370.709593600026</v>
      </c>
      <c r="M5" s="49">
        <f t="shared" si="1"/>
        <v>3331.5863565462073</v>
      </c>
      <c r="N5" s="49">
        <f t="shared" si="1"/>
        <v>3300.6527348092145</v>
      </c>
      <c r="O5" s="49">
        <f t="shared" si="1"/>
        <v>3232.2298558966063</v>
      </c>
      <c r="P5" s="49">
        <f t="shared" si="1"/>
        <v>3181.3236780715415</v>
      </c>
      <c r="Q5" s="49">
        <f t="shared" si="1"/>
        <v>3037.3415897033842</v>
      </c>
      <c r="R5" s="49">
        <f t="shared" si="1"/>
        <v>2864.0338667251999</v>
      </c>
      <c r="S5" s="49">
        <f t="shared" si="1"/>
        <v>2693.5146672738115</v>
      </c>
      <c r="T5" s="49">
        <f t="shared" si="1"/>
        <v>2497.0393357283547</v>
      </c>
      <c r="U5" s="49">
        <f t="shared" si="1"/>
        <v>2309.7537055942444</v>
      </c>
      <c r="V5" s="49">
        <f t="shared" si="1"/>
        <v>2152.983717462233</v>
      </c>
      <c r="W5" s="49">
        <f t="shared" si="1"/>
        <v>2044.1419846355689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38710685.38513875</v>
      </c>
      <c r="C7" s="35">
        <v>40541689.386619896</v>
      </c>
      <c r="D7" s="35">
        <v>43069316.535711847</v>
      </c>
      <c r="E7" s="35">
        <v>46451153.272815853</v>
      </c>
      <c r="F7" s="35">
        <v>49887513.214345858</v>
      </c>
      <c r="G7" s="35">
        <v>53036443.99402608</v>
      </c>
      <c r="H7" s="35">
        <v>56151586.433300182</v>
      </c>
      <c r="I7" s="35">
        <v>58489458.288454294</v>
      </c>
      <c r="J7" s="35">
        <v>60690594.190295272</v>
      </c>
      <c r="K7" s="35">
        <v>63633534.959723525</v>
      </c>
      <c r="L7" s="35">
        <v>65508318.884107202</v>
      </c>
      <c r="M7" s="35">
        <v>67808320.339844152</v>
      </c>
      <c r="N7" s="35">
        <v>69822979.887152955</v>
      </c>
      <c r="O7" s="35">
        <v>70642143.165935501</v>
      </c>
      <c r="P7" s="35">
        <v>72730031.529235423</v>
      </c>
      <c r="Q7" s="35">
        <v>74082053.22606419</v>
      </c>
      <c r="R7" s="35">
        <v>74875262.531277463</v>
      </c>
      <c r="S7" s="35">
        <v>75947700.953241959</v>
      </c>
      <c r="T7" s="35">
        <v>77066451.808513448</v>
      </c>
      <c r="U7" s="35">
        <v>78117571.141457886</v>
      </c>
      <c r="V7" s="35">
        <v>79080065.291884944</v>
      </c>
      <c r="W7" s="35">
        <v>81402238.483042791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11149190.886556886</v>
      </c>
      <c r="D8" s="52">
        <v>11935367.97272449</v>
      </c>
      <c r="E8" s="52">
        <v>13013221.118038636</v>
      </c>
      <c r="F8" s="52">
        <v>13246930.333864257</v>
      </c>
      <c r="G8" s="52">
        <v>13674006.718244173</v>
      </c>
      <c r="H8" s="52">
        <v>14469508.486067548</v>
      </c>
      <c r="I8" s="52">
        <v>14975078.330805376</v>
      </c>
      <c r="J8" s="52">
        <v>15425924.349952303</v>
      </c>
      <c r="K8" s="52">
        <v>16632287.056974903</v>
      </c>
      <c r="L8" s="52">
        <v>16142272.22312282</v>
      </c>
      <c r="M8" s="52">
        <v>16841191.807092771</v>
      </c>
      <c r="N8" s="52">
        <v>15228042.225181349</v>
      </c>
      <c r="O8" s="52">
        <v>10986432.971365578</v>
      </c>
      <c r="P8" s="52">
        <v>12463202.186489537</v>
      </c>
      <c r="Q8" s="52">
        <v>13546036.819027379</v>
      </c>
      <c r="R8" s="52">
        <v>10914088.262655802</v>
      </c>
      <c r="S8" s="52">
        <v>9332017.4563364387</v>
      </c>
      <c r="T8" s="52">
        <v>8951713.5889123678</v>
      </c>
      <c r="U8" s="52">
        <v>7709112.6011422426</v>
      </c>
      <c r="V8" s="52">
        <v>6441120.5915901661</v>
      </c>
      <c r="W8" s="52">
        <v>6854703.7149941027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9318186.8850757405</v>
      </c>
      <c r="D9" s="36">
        <v>9407740.8236325383</v>
      </c>
      <c r="E9" s="36">
        <v>9631384.3809346259</v>
      </c>
      <c r="F9" s="36">
        <v>9810570.3923342526</v>
      </c>
      <c r="G9" s="36">
        <v>10525075.93856395</v>
      </c>
      <c r="H9" s="36">
        <v>11354366.046793446</v>
      </c>
      <c r="I9" s="36">
        <v>12637206.475651264</v>
      </c>
      <c r="J9" s="36">
        <v>13224788.448111333</v>
      </c>
      <c r="K9" s="36">
        <v>13689346.287546642</v>
      </c>
      <c r="L9" s="36">
        <v>14267488.298739135</v>
      </c>
      <c r="M9" s="36">
        <v>14541190.351355821</v>
      </c>
      <c r="N9" s="36">
        <v>13213382.677872553</v>
      </c>
      <c r="O9" s="36">
        <v>10167269.692583039</v>
      </c>
      <c r="P9" s="36">
        <v>10375313.823189616</v>
      </c>
      <c r="Q9" s="36">
        <v>12194015.122198611</v>
      </c>
      <c r="R9" s="36">
        <v>10120878.957442537</v>
      </c>
      <c r="S9" s="36">
        <v>8259579.0343719423</v>
      </c>
      <c r="T9" s="36">
        <v>7832962.7336408794</v>
      </c>
      <c r="U9" s="36">
        <v>6657993.2681978047</v>
      </c>
      <c r="V9" s="36">
        <v>5478626.4411631078</v>
      </c>
      <c r="W9" s="36">
        <v>4532530.5238362551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481.64676394393877</v>
      </c>
      <c r="C11" s="54">
        <v>482.99963144619824</v>
      </c>
      <c r="D11" s="54">
        <v>483.95869954843567</v>
      </c>
      <c r="E11" s="54">
        <v>484.7813896983659</v>
      </c>
      <c r="F11" s="54">
        <v>485.77425797758144</v>
      </c>
      <c r="G11" s="54">
        <v>486.79144732405325</v>
      </c>
      <c r="H11" s="54">
        <v>487.54707551134794</v>
      </c>
      <c r="I11" s="54">
        <v>488.60506169575319</v>
      </c>
      <c r="J11" s="54">
        <v>488.40380191859464</v>
      </c>
      <c r="K11" s="54">
        <v>487.04321557970997</v>
      </c>
      <c r="L11" s="54">
        <v>487.21968733346961</v>
      </c>
      <c r="M11" s="54">
        <v>487.20625784627742</v>
      </c>
      <c r="N11" s="54">
        <v>471.19405179335229</v>
      </c>
      <c r="O11" s="54">
        <v>450.3247339792693</v>
      </c>
      <c r="P11" s="54">
        <v>435.85085555899838</v>
      </c>
      <c r="Q11" s="54">
        <v>439.08945563708505</v>
      </c>
      <c r="R11" s="54">
        <v>476.45231763084325</v>
      </c>
      <c r="S11" s="54">
        <v>468.57199371050888</v>
      </c>
      <c r="T11" s="54">
        <v>489.72512219003352</v>
      </c>
      <c r="U11" s="54">
        <v>492.56451150864274</v>
      </c>
      <c r="V11" s="54">
        <v>515.33872821064358</v>
      </c>
      <c r="W11" s="54">
        <v>543.28703294747777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69.313326202162131</v>
      </c>
      <c r="C13" s="35">
        <v>68.61714403704957</v>
      </c>
      <c r="D13" s="35">
        <v>67.388575347816712</v>
      </c>
      <c r="E13" s="35">
        <v>65.654062435471971</v>
      </c>
      <c r="F13" s="35">
        <v>63.716120156567627</v>
      </c>
      <c r="G13" s="35">
        <v>61.71574820809083</v>
      </c>
      <c r="H13" s="35">
        <v>59.747350287131681</v>
      </c>
      <c r="I13" s="35">
        <v>57.760957763506958</v>
      </c>
      <c r="J13" s="35">
        <v>55.789074393220339</v>
      </c>
      <c r="K13" s="35">
        <v>53.769752888124209</v>
      </c>
      <c r="L13" s="35">
        <v>51.454680123348197</v>
      </c>
      <c r="M13" s="35">
        <v>49.132412362507203</v>
      </c>
      <c r="N13" s="35">
        <v>47.271725442593386</v>
      </c>
      <c r="O13" s="35">
        <v>45.754980115824502</v>
      </c>
      <c r="P13" s="35">
        <v>43.741541302546239</v>
      </c>
      <c r="Q13" s="35">
        <v>40.999695033219737</v>
      </c>
      <c r="R13" s="35">
        <v>38.250735555402073</v>
      </c>
      <c r="S13" s="35">
        <v>35.465387805907426</v>
      </c>
      <c r="T13" s="35">
        <v>32.401119775602659</v>
      </c>
      <c r="U13" s="35">
        <v>29.567659002245037</v>
      </c>
      <c r="V13" s="35">
        <v>27.225365956838285</v>
      </c>
      <c r="W13" s="35">
        <v>25.111618829270792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66.781806078264239</v>
      </c>
      <c r="D14" s="36">
        <v>64.73023732996954</v>
      </c>
      <c r="E14" s="36">
        <v>62.553006499997608</v>
      </c>
      <c r="F14" s="36">
        <v>60.551815737791998</v>
      </c>
      <c r="G14" s="36">
        <v>58.475004061004256</v>
      </c>
      <c r="H14" s="36">
        <v>56.476193219999139</v>
      </c>
      <c r="I14" s="36">
        <v>54.624005142907407</v>
      </c>
      <c r="J14" s="36">
        <v>52.638513029559235</v>
      </c>
      <c r="K14" s="36">
        <v>50.533408275271107</v>
      </c>
      <c r="L14" s="36">
        <v>47.047283502210021</v>
      </c>
      <c r="M14" s="36">
        <v>45.129303877491139</v>
      </c>
      <c r="N14" s="36">
        <v>44.234148775104892</v>
      </c>
      <c r="O14" s="36">
        <v>41.385483832995853</v>
      </c>
      <c r="P14" s="36">
        <v>36.974879666695529</v>
      </c>
      <c r="Q14" s="36">
        <v>32.682119778442306</v>
      </c>
      <c r="R14" s="36">
        <v>27.352912205576047</v>
      </c>
      <c r="S14" s="36">
        <v>21.739977318700817</v>
      </c>
      <c r="T14" s="36">
        <v>17.027060528176317</v>
      </c>
      <c r="U14" s="36">
        <v>13.612452133664043</v>
      </c>
      <c r="V14" s="36">
        <v>12.149243349383282</v>
      </c>
      <c r="W14" s="36">
        <v>11.489092468650133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10.771633008846649</v>
      </c>
      <c r="C16" s="44">
        <f>C7/RES_summary!C$6</f>
        <v>11.127210051129758</v>
      </c>
      <c r="D16" s="44">
        <f>D7/RES_summary!D$6</f>
        <v>11.680033208950038</v>
      </c>
      <c r="E16" s="44">
        <f>E7/RES_summary!E$6</f>
        <v>12.463684026707268</v>
      </c>
      <c r="F16" s="44">
        <f>F7/RES_summary!F$6</f>
        <v>13.270881589144484</v>
      </c>
      <c r="G16" s="44">
        <f>G7/RES_summary!G$6</f>
        <v>14.018837356052407</v>
      </c>
      <c r="H16" s="44">
        <f>H7/RES_summary!H$6</f>
        <v>14.668230824488065</v>
      </c>
      <c r="I16" s="44">
        <f>I7/RES_summary!I$6</f>
        <v>15.221291968489707</v>
      </c>
      <c r="J16" s="44">
        <f>J7/RES_summary!J$6</f>
        <v>15.682546958754006</v>
      </c>
      <c r="K16" s="44">
        <f>K7/RES_summary!K$6</f>
        <v>16.253245094342642</v>
      </c>
      <c r="L16" s="44">
        <f>L7/RES_summary!L$6</f>
        <v>16.684563716906602</v>
      </c>
      <c r="M16" s="44">
        <f>M7/RES_summary!M$6</f>
        <v>16.938097685321804</v>
      </c>
      <c r="N16" s="44">
        <f>N7/RES_summary!N$6</f>
        <v>17.253081648207569</v>
      </c>
      <c r="O16" s="44">
        <f>O7/RES_summary!O$6</f>
        <v>17.473127759697242</v>
      </c>
      <c r="P16" s="44">
        <f>P7/RES_summary!P$6</f>
        <v>17.716402616763762</v>
      </c>
      <c r="Q16" s="44">
        <f>Q7/RES_summary!Q$6</f>
        <v>17.965653093548354</v>
      </c>
      <c r="R16" s="44">
        <f>R7/RES_summary!R$6</f>
        <v>18.231301514666427</v>
      </c>
      <c r="S16" s="44">
        <f>S7/RES_summary!S$6</f>
        <v>18.37995924903964</v>
      </c>
      <c r="T16" s="44">
        <f>T7/RES_summary!T$6</f>
        <v>18.542032058840988</v>
      </c>
      <c r="U16" s="44">
        <f>U7/RES_summary!U$6</f>
        <v>18.676855052018734</v>
      </c>
      <c r="V16" s="44">
        <f>V7/RES_summary!V$6</f>
        <v>19.028948206769744</v>
      </c>
      <c r="W16" s="44">
        <f>W7/RES_summary!W$6</f>
        <v>19.603088938753782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746.61771247216495</v>
      </c>
      <c r="C17" s="52">
        <f t="shared" si="2"/>
        <v>763.5173748088763</v>
      </c>
      <c r="D17" s="52">
        <f t="shared" si="2"/>
        <v>787.10079796633102</v>
      </c>
      <c r="E17" s="52">
        <f t="shared" si="2"/>
        <v>818.29148926543371</v>
      </c>
      <c r="F17" s="52">
        <f t="shared" si="2"/>
        <v>845.56908591751107</v>
      </c>
      <c r="G17" s="52">
        <f t="shared" si="2"/>
        <v>865.18303643630804</v>
      </c>
      <c r="H17" s="52">
        <f t="shared" si="2"/>
        <v>876.38792516319074</v>
      </c>
      <c r="I17" s="52">
        <f t="shared" si="2"/>
        <v>879.19640249794168</v>
      </c>
      <c r="J17" s="52">
        <f t="shared" si="2"/>
        <v>874.91477895709863</v>
      </c>
      <c r="K17" s="52">
        <f t="shared" si="2"/>
        <v>873.93297235292096</v>
      </c>
      <c r="L17" s="52">
        <f t="shared" si="2"/>
        <v>858.4988890510507</v>
      </c>
      <c r="M17" s="52">
        <f t="shared" si="2"/>
        <v>832.2096001116596</v>
      </c>
      <c r="N17" s="52">
        <f t="shared" si="2"/>
        <v>815.58293871271474</v>
      </c>
      <c r="O17" s="52">
        <f t="shared" si="2"/>
        <v>799.48261320620838</v>
      </c>
      <c r="P17" s="52">
        <f t="shared" si="2"/>
        <v>774.94275679371037</v>
      </c>
      <c r="Q17" s="52">
        <f t="shared" si="2"/>
        <v>736.58629790810323</v>
      </c>
      <c r="R17" s="52">
        <f t="shared" ref="R17:V17" si="3">R13*R16</f>
        <v>697.36069306830677</v>
      </c>
      <c r="S17" s="52">
        <f t="shared" si="3"/>
        <v>651.85238262396581</v>
      </c>
      <c r="T17" s="52">
        <f t="shared" si="3"/>
        <v>600.78260162157119</v>
      </c>
      <c r="U17" s="52">
        <f t="shared" si="3"/>
        <v>552.23088141244739</v>
      </c>
      <c r="V17" s="52">
        <f t="shared" si="3"/>
        <v>518.07007870302789</v>
      </c>
      <c r="W17" s="52">
        <f t="shared" ref="W17" si="4">W13*W16</f>
        <v>492.26529730627948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359.60600511544436</v>
      </c>
      <c r="C18" s="52">
        <f>C3*11630*1000/RES_summary!C$6</f>
        <v>368.77861063545612</v>
      </c>
      <c r="D18" s="52">
        <f>D3*11630*1000/RES_summary!D$6</f>
        <v>380.92427859732157</v>
      </c>
      <c r="E18" s="52">
        <f>E3*11630*1000/RES_summary!E$6</f>
        <v>396.69248534444239</v>
      </c>
      <c r="F18" s="52">
        <f>F3*11630*1000/RES_summary!F$6</f>
        <v>410.75569528036073</v>
      </c>
      <c r="G18" s="52">
        <f>G3*11630*1000/RES_summary!G$6</f>
        <v>421.16370250704955</v>
      </c>
      <c r="H18" s="52">
        <f>H3*11630*1000/RES_summary!H$6</f>
        <v>427.2803699267717</v>
      </c>
      <c r="I18" s="52">
        <f>I3*11630*1000/RES_summary!I$6</f>
        <v>429.57981248519104</v>
      </c>
      <c r="J18" s="52">
        <f>J3*11630*1000/RES_summary!J$6</f>
        <v>427.31170439741379</v>
      </c>
      <c r="K18" s="52">
        <f>K3*11630*1000/RES_summary!K$6</f>
        <v>425.64312505590038</v>
      </c>
      <c r="L18" s="52">
        <f>L3*11630*1000/RES_summary!L$6</f>
        <v>418.27756029958391</v>
      </c>
      <c r="M18" s="52">
        <f>M3*11630*1000/RES_summary!M$6</f>
        <v>405.45772501414865</v>
      </c>
      <c r="N18" s="52">
        <f>N3*11630*1000/RES_summary!N$6</f>
        <v>384.29782946557339</v>
      </c>
      <c r="O18" s="52">
        <f>O3*11630*1000/RES_summary!O$6</f>
        <v>360.02679511313687</v>
      </c>
      <c r="P18" s="52">
        <f>P3*11630*1000/RES_summary!P$6</f>
        <v>337.75946355778751</v>
      </c>
      <c r="Q18" s="52">
        <f>Q3*11630*1000/RES_summary!Q$6</f>
        <v>323.42727657820484</v>
      </c>
      <c r="R18" s="52">
        <f>R3*11630*1000/RES_summary!R$6</f>
        <v>332.25911843704597</v>
      </c>
      <c r="S18" s="52">
        <f>S3*11630*1000/RES_summary!S$6</f>
        <v>305.43977053105721</v>
      </c>
      <c r="T18" s="52">
        <f>T3*11630*1000/RES_summary!T$6</f>
        <v>294.21833298877021</v>
      </c>
      <c r="U18" s="52">
        <f>U3*11630*1000/RES_summary!U$6</f>
        <v>272.00933434290937</v>
      </c>
      <c r="V18" s="52">
        <f>V3*11630*1000/RES_summary!V$6</f>
        <v>266.98157548280642</v>
      </c>
      <c r="W18" s="52">
        <f>W3*11630*1000/RES_summary!W$6</f>
        <v>267.44135279653653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110.61499513486962</v>
      </c>
      <c r="D19" s="36">
        <v>115.61917424965881</v>
      </c>
      <c r="E19" s="36">
        <v>122.91790353196573</v>
      </c>
      <c r="F19" s="36">
        <v>130.2983656578665</v>
      </c>
      <c r="G19" s="36">
        <v>136.95647587024845</v>
      </c>
      <c r="H19" s="36">
        <v>143.70022126462564</v>
      </c>
      <c r="I19" s="36">
        <v>147.43905338787098</v>
      </c>
      <c r="J19" s="36">
        <v>151.97940136511903</v>
      </c>
      <c r="K19" s="36">
        <v>157.68765044926508</v>
      </c>
      <c r="L19" s="36">
        <v>159.79586196565873</v>
      </c>
      <c r="M19" s="36">
        <v>164.34179868219996</v>
      </c>
      <c r="N19" s="36">
        <v>164.88840571751817</v>
      </c>
      <c r="O19" s="36">
        <v>164.05540245829314</v>
      </c>
      <c r="P19" s="36">
        <v>168.29684229091924</v>
      </c>
      <c r="Q19" s="36">
        <v>167.62769929595112</v>
      </c>
      <c r="R19" s="36">
        <v>167.73134396438655</v>
      </c>
      <c r="S19" s="36">
        <v>169.91420594828256</v>
      </c>
      <c r="T19" s="36">
        <v>170.30894987673307</v>
      </c>
      <c r="U19" s="36">
        <v>170.54304176031616</v>
      </c>
      <c r="V19" s="36">
        <v>170.43289512172126</v>
      </c>
      <c r="W19" s="36">
        <v>175.47867754068488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48.685712149900795</v>
      </c>
      <c r="C3" s="49">
        <f t="shared" ref="C3:W3" si="0">C5*C11/11630</f>
        <v>49.830130490682357</v>
      </c>
      <c r="D3" s="49">
        <f t="shared" si="0"/>
        <v>50.630251404269927</v>
      </c>
      <c r="E3" s="49">
        <f t="shared" si="0"/>
        <v>51.292488276837204</v>
      </c>
      <c r="F3" s="49">
        <f t="shared" si="0"/>
        <v>51.648948876049801</v>
      </c>
      <c r="G3" s="49">
        <f t="shared" si="0"/>
        <v>51.922688043702486</v>
      </c>
      <c r="H3" s="49">
        <f t="shared" si="0"/>
        <v>52.332216250677369</v>
      </c>
      <c r="I3" s="49">
        <f t="shared" si="0"/>
        <v>52.187128044557475</v>
      </c>
      <c r="J3" s="49">
        <f t="shared" si="0"/>
        <v>52.123808431430433</v>
      </c>
      <c r="K3" s="49">
        <f t="shared" si="0"/>
        <v>52.570296348386897</v>
      </c>
      <c r="L3" s="49">
        <f t="shared" si="0"/>
        <v>54.759178603750158</v>
      </c>
      <c r="M3" s="49">
        <f t="shared" si="0"/>
        <v>57.441006382113045</v>
      </c>
      <c r="N3" s="49">
        <f t="shared" si="0"/>
        <v>56.433704059204572</v>
      </c>
      <c r="O3" s="49">
        <f t="shared" si="0"/>
        <v>55.119377524224106</v>
      </c>
      <c r="P3" s="49">
        <f t="shared" si="0"/>
        <v>53.729754334525467</v>
      </c>
      <c r="Q3" s="49">
        <f t="shared" si="0"/>
        <v>55.849049707295613</v>
      </c>
      <c r="R3" s="49">
        <f t="shared" si="0"/>
        <v>62.896717415806805</v>
      </c>
      <c r="S3" s="49">
        <f t="shared" si="0"/>
        <v>63.146222943285814</v>
      </c>
      <c r="T3" s="49">
        <f t="shared" si="0"/>
        <v>66.34399829362296</v>
      </c>
      <c r="U3" s="49">
        <f t="shared" si="0"/>
        <v>67.999001804583685</v>
      </c>
      <c r="V3" s="49">
        <f t="shared" si="0"/>
        <v>71.89526869667543</v>
      </c>
      <c r="W3" s="49">
        <f t="shared" si="0"/>
        <v>75.698710842252964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17649.170899070876</v>
      </c>
      <c r="C5" s="49">
        <f t="shared" ref="C5:W5" si="1">C7*C13/1000000</f>
        <v>17921.147581527403</v>
      </c>
      <c r="D5" s="49">
        <f t="shared" si="1"/>
        <v>18107.890900996368</v>
      </c>
      <c r="E5" s="49">
        <f t="shared" si="1"/>
        <v>18272.548487340631</v>
      </c>
      <c r="F5" s="49">
        <f t="shared" si="1"/>
        <v>18342.077086228361</v>
      </c>
      <c r="G5" s="49">
        <f t="shared" si="1"/>
        <v>18399.761610151534</v>
      </c>
      <c r="H5" s="49">
        <f t="shared" si="1"/>
        <v>18532.166213130946</v>
      </c>
      <c r="I5" s="49">
        <f t="shared" si="1"/>
        <v>18472.081747453412</v>
      </c>
      <c r="J5" s="49">
        <f t="shared" si="1"/>
        <v>18502.66587531468</v>
      </c>
      <c r="K5" s="49">
        <f t="shared" si="1"/>
        <v>18772.462041785311</v>
      </c>
      <c r="L5" s="49">
        <f t="shared" si="1"/>
        <v>19621.602213248658</v>
      </c>
      <c r="M5" s="49">
        <f t="shared" si="1"/>
        <v>20617.511981920499</v>
      </c>
      <c r="N5" s="49">
        <f t="shared" si="1"/>
        <v>20988.528877454879</v>
      </c>
      <c r="O5" s="49">
        <f t="shared" si="1"/>
        <v>21503.85299205995</v>
      </c>
      <c r="P5" s="49">
        <f t="shared" si="1"/>
        <v>21720.82501854017</v>
      </c>
      <c r="Q5" s="49">
        <f t="shared" si="1"/>
        <v>22484.381857620174</v>
      </c>
      <c r="R5" s="49">
        <f t="shared" si="1"/>
        <v>22916.728037942146</v>
      </c>
      <c r="S5" s="49">
        <f t="shared" si="1"/>
        <v>23329.883073424822</v>
      </c>
      <c r="T5" s="49">
        <f t="shared" si="1"/>
        <v>23526.409072468439</v>
      </c>
      <c r="U5" s="49">
        <f t="shared" si="1"/>
        <v>24076.365796742288</v>
      </c>
      <c r="V5" s="49">
        <f t="shared" si="1"/>
        <v>24420.035845347866</v>
      </c>
      <c r="W5" s="49">
        <f t="shared" si="1"/>
        <v>24306.412854627466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1979438.5570608091</v>
      </c>
      <c r="C7" s="35">
        <v>2027510.2533652475</v>
      </c>
      <c r="D7" s="35">
        <v>2066709.3928268135</v>
      </c>
      <c r="E7" s="35">
        <v>2104114.174814417</v>
      </c>
      <c r="F7" s="35">
        <v>2130519.7317636814</v>
      </c>
      <c r="G7" s="35">
        <v>2156061.3142869254</v>
      </c>
      <c r="H7" s="35">
        <v>2191208.5353925629</v>
      </c>
      <c r="I7" s="35">
        <v>2204781.5541855982</v>
      </c>
      <c r="J7" s="35">
        <v>2230088.4560629386</v>
      </c>
      <c r="K7" s="35">
        <v>2270882.3051749649</v>
      </c>
      <c r="L7" s="35">
        <v>2389795.0709546097</v>
      </c>
      <c r="M7" s="35">
        <v>2535405.9990758146</v>
      </c>
      <c r="N7" s="35">
        <v>2608049.5845951806</v>
      </c>
      <c r="O7" s="35">
        <v>2707064.5400641444</v>
      </c>
      <c r="P7" s="35">
        <v>2774842.4738670574</v>
      </c>
      <c r="Q7" s="35">
        <v>2914159.4912368166</v>
      </c>
      <c r="R7" s="35">
        <v>3012040.0859330404</v>
      </c>
      <c r="S7" s="35">
        <v>3115492.6445523757</v>
      </c>
      <c r="T7" s="35">
        <v>3200774.0715771825</v>
      </c>
      <c r="U7" s="35">
        <v>3346325.2057312867</v>
      </c>
      <c r="V7" s="35">
        <v>3452130.6247870657</v>
      </c>
      <c r="W7" s="35">
        <v>3489541.5830439106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280950.35827625007</v>
      </c>
      <c r="D8" s="52">
        <v>276093.73997573531</v>
      </c>
      <c r="E8" s="52">
        <v>278384.5749733632</v>
      </c>
      <c r="F8" s="52">
        <v>271540.99060380296</v>
      </c>
      <c r="G8" s="52">
        <v>274904.31990658003</v>
      </c>
      <c r="H8" s="52">
        <v>288810.16109064757</v>
      </c>
      <c r="I8" s="52">
        <v>271610.31737676007</v>
      </c>
      <c r="J8" s="52">
        <v>287793.99385979935</v>
      </c>
      <c r="K8" s="52">
        <v>321744.20738827647</v>
      </c>
      <c r="L8" s="52">
        <v>395006.50575538003</v>
      </c>
      <c r="M8" s="52">
        <v>423995.50309456838</v>
      </c>
      <c r="N8" s="52">
        <v>344184.57612316916</v>
      </c>
      <c r="O8" s="52">
        <v>373919.27537554363</v>
      </c>
      <c r="P8" s="52">
        <v>356588.09489356028</v>
      </c>
      <c r="Q8" s="52">
        <v>410927.33474651957</v>
      </c>
      <c r="R8" s="52">
        <v>385674.58855602285</v>
      </c>
      <c r="S8" s="52">
        <v>425196.76600761199</v>
      </c>
      <c r="T8" s="52">
        <v>480287.93278018711</v>
      </c>
      <c r="U8" s="52">
        <v>569546.63724867254</v>
      </c>
      <c r="V8" s="52">
        <v>449989.99517894816</v>
      </c>
      <c r="W8" s="52">
        <v>411330.23363238852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232878.66197181167</v>
      </c>
      <c r="D9" s="36">
        <v>236894.60051416955</v>
      </c>
      <c r="E9" s="36">
        <v>240979.79298575968</v>
      </c>
      <c r="F9" s="36">
        <v>245135.43365453836</v>
      </c>
      <c r="G9" s="36">
        <v>249362.73738333629</v>
      </c>
      <c r="H9" s="36">
        <v>253662.93998500984</v>
      </c>
      <c r="I9" s="36">
        <v>258037.29858372454</v>
      </c>
      <c r="J9" s="36">
        <v>262487.09198245918</v>
      </c>
      <c r="K9" s="36">
        <v>280950.35827625031</v>
      </c>
      <c r="L9" s="36">
        <v>276093.73997573555</v>
      </c>
      <c r="M9" s="36">
        <v>278384.57497336343</v>
      </c>
      <c r="N9" s="36">
        <v>271540.99060380319</v>
      </c>
      <c r="O9" s="36">
        <v>274904.3199065798</v>
      </c>
      <c r="P9" s="36">
        <v>288810.16109064734</v>
      </c>
      <c r="Q9" s="36">
        <v>271610.3173767603</v>
      </c>
      <c r="R9" s="36">
        <v>287793.99385979911</v>
      </c>
      <c r="S9" s="36">
        <v>321744.2073882767</v>
      </c>
      <c r="T9" s="36">
        <v>395006.50575538026</v>
      </c>
      <c r="U9" s="36">
        <v>423995.50309456838</v>
      </c>
      <c r="V9" s="36">
        <v>344184.57612316916</v>
      </c>
      <c r="W9" s="36">
        <v>373919.27537554363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32.081667492559333</v>
      </c>
      <c r="C11" s="54">
        <v>32.33746136904719</v>
      </c>
      <c r="D11" s="54">
        <v>32.517857935584288</v>
      </c>
      <c r="E11" s="54">
        <v>32.646329496561393</v>
      </c>
      <c r="F11" s="54">
        <v>32.748596170684564</v>
      </c>
      <c r="G11" s="54">
        <v>32.818950307220135</v>
      </c>
      <c r="H11" s="54">
        <v>32.841475086929563</v>
      </c>
      <c r="I11" s="54">
        <v>32.856951774906285</v>
      </c>
      <c r="J11" s="54">
        <v>32.762840562683301</v>
      </c>
      <c r="K11" s="54">
        <v>32.56858611144618</v>
      </c>
      <c r="L11" s="54">
        <v>32.456536435725354</v>
      </c>
      <c r="M11" s="54">
        <v>32.401528603925541</v>
      </c>
      <c r="N11" s="54">
        <v>31.270604149562324</v>
      </c>
      <c r="O11" s="54">
        <v>29.810395413483452</v>
      </c>
      <c r="P11" s="54">
        <v>28.768568522473569</v>
      </c>
      <c r="Q11" s="54">
        <v>28.887805420175155</v>
      </c>
      <c r="R11" s="54">
        <v>31.919426819340945</v>
      </c>
      <c r="S11" s="54">
        <v>31.478536369818404</v>
      </c>
      <c r="T11" s="54">
        <v>32.796365045686898</v>
      </c>
      <c r="U11" s="54">
        <v>32.846667876026089</v>
      </c>
      <c r="V11" s="54">
        <v>34.239997854123722</v>
      </c>
      <c r="W11" s="54">
        <v>36.219906753035986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8916.2509420233982</v>
      </c>
      <c r="C13" s="35">
        <v>8838.9923314972166</v>
      </c>
      <c r="D13" s="35">
        <v>8761.7015550641463</v>
      </c>
      <c r="E13" s="35">
        <v>8684.2000809924066</v>
      </c>
      <c r="F13" s="35">
        <v>8609.2031032467694</v>
      </c>
      <c r="G13" s="35">
        <v>8533.9695528264201</v>
      </c>
      <c r="H13" s="35">
        <v>8457.5091388145047</v>
      </c>
      <c r="I13" s="35">
        <v>8378.191350696703</v>
      </c>
      <c r="J13" s="35">
        <v>8296.8304799800699</v>
      </c>
      <c r="K13" s="35">
        <v>8266.5940013738182</v>
      </c>
      <c r="L13" s="35">
        <v>8210.5794139958452</v>
      </c>
      <c r="M13" s="35">
        <v>8131.8384469531993</v>
      </c>
      <c r="N13" s="35">
        <v>8047.5957978048573</v>
      </c>
      <c r="O13" s="35">
        <v>7943.6055822852359</v>
      </c>
      <c r="P13" s="35">
        <v>7827.7686834848464</v>
      </c>
      <c r="Q13" s="35">
        <v>7715.5632439587025</v>
      </c>
      <c r="R13" s="35">
        <v>7608.3741863094183</v>
      </c>
      <c r="S13" s="35">
        <v>7488.3447772597101</v>
      </c>
      <c r="T13" s="35">
        <v>7350.2248351055268</v>
      </c>
      <c r="U13" s="35">
        <v>7194.8672996594714</v>
      </c>
      <c r="V13" s="35">
        <v>7073.9026124928696</v>
      </c>
      <c r="W13" s="35">
        <v>6965.5031402219593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8358.7053814351948</v>
      </c>
      <c r="D14" s="36">
        <v>8326.7191232431796</v>
      </c>
      <c r="E14" s="36">
        <v>8309.7057111856411</v>
      </c>
      <c r="F14" s="36">
        <v>8305.2567316580225</v>
      </c>
      <c r="G14" s="36">
        <v>8297.6697739709944</v>
      </c>
      <c r="H14" s="36">
        <v>8289.6218801171199</v>
      </c>
      <c r="I14" s="36">
        <v>8249.4688071392429</v>
      </c>
      <c r="J14" s="36">
        <v>8238.4794665794725</v>
      </c>
      <c r="K14" s="36">
        <v>8137.4501171699003</v>
      </c>
      <c r="L14" s="36">
        <v>7969.7299919322959</v>
      </c>
      <c r="M14" s="36">
        <v>7804.8083932057471</v>
      </c>
      <c r="N14" s="36">
        <v>7630.3086130387392</v>
      </c>
      <c r="O14" s="36">
        <v>7478.5911419501363</v>
      </c>
      <c r="P14" s="36">
        <v>7322.451574937737</v>
      </c>
      <c r="Q14" s="36">
        <v>7310.7759595255848</v>
      </c>
      <c r="R14" s="36">
        <v>7268.6434951200208</v>
      </c>
      <c r="S14" s="36">
        <v>7129.2463064944259</v>
      </c>
      <c r="T14" s="36">
        <v>6963.7835279558767</v>
      </c>
      <c r="U14" s="36">
        <v>6775.8461434350675</v>
      </c>
      <c r="V14" s="36">
        <v>6599.934700975381</v>
      </c>
      <c r="W14" s="36">
        <v>6522.1716532152068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0.55079845495077562</v>
      </c>
      <c r="C16" s="44">
        <f>C7/RES_summary!C$6</f>
        <v>0.55647736469166853</v>
      </c>
      <c r="D16" s="44">
        <f>D7/RES_summary!D$6</f>
        <v>0.56047405167088238</v>
      </c>
      <c r="E16" s="44">
        <f>E7/RES_summary!E$6</f>
        <v>0.56457186492181666</v>
      </c>
      <c r="F16" s="44">
        <f>F7/RES_summary!F$6</f>
        <v>0.56675254511265416</v>
      </c>
      <c r="G16" s="44">
        <f>G7/RES_summary!G$6</f>
        <v>0.56990006528472259</v>
      </c>
      <c r="H16" s="44">
        <f>H7/RES_summary!H$6</f>
        <v>0.57239972409159789</v>
      </c>
      <c r="I16" s="44">
        <f>I7/RES_summary!I$6</f>
        <v>0.5737721761328759</v>
      </c>
      <c r="J16" s="44">
        <f>J7/RES_summary!J$6</f>
        <v>0.57625843676407251</v>
      </c>
      <c r="K16" s="44">
        <f>K7/RES_summary!K$6</f>
        <v>0.58002760195195791</v>
      </c>
      <c r="L16" s="44">
        <f>L7/RES_summary!L$6</f>
        <v>0.60866602610015874</v>
      </c>
      <c r="M16" s="44">
        <f>M7/RES_summary!M$6</f>
        <v>0.63332868693788646</v>
      </c>
      <c r="N16" s="44">
        <f>N7/RES_summary!N$6</f>
        <v>0.64444245287608615</v>
      </c>
      <c r="O16" s="44">
        <f>O7/RES_summary!O$6</f>
        <v>0.66958450639272094</v>
      </c>
      <c r="P16" s="44">
        <f>P7/RES_summary!P$6</f>
        <v>0.67592747358241612</v>
      </c>
      <c r="Q16" s="44">
        <f>Q7/RES_summary!Q$6</f>
        <v>0.70671338332199596</v>
      </c>
      <c r="R16" s="44">
        <f>R7/RES_summary!R$6</f>
        <v>0.73339857683928911</v>
      </c>
      <c r="S16" s="44">
        <f>S7/RES_summary!S$6</f>
        <v>0.75397447360269376</v>
      </c>
      <c r="T16" s="44">
        <f>T7/RES_summary!T$6</f>
        <v>0.77009975229889738</v>
      </c>
      <c r="U16" s="44">
        <f>U7/RES_summary!U$6</f>
        <v>0.80006111187437023</v>
      </c>
      <c r="V16" s="44">
        <f>V7/RES_summary!V$6</f>
        <v>0.83068235489706632</v>
      </c>
      <c r="W16" s="44">
        <f>W7/RES_summary!W$6</f>
        <v>0.84034291049796273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4911.0572428198857</v>
      </c>
      <c r="C17" s="52">
        <f t="shared" si="2"/>
        <v>4918.6991591614378</v>
      </c>
      <c r="D17" s="52">
        <f t="shared" si="2"/>
        <v>4910.7063700978724</v>
      </c>
      <c r="E17" s="52">
        <f t="shared" si="2"/>
        <v>4902.8550350800742</v>
      </c>
      <c r="F17" s="52">
        <f t="shared" si="2"/>
        <v>4879.2877701568668</v>
      </c>
      <c r="G17" s="52">
        <f t="shared" si="2"/>
        <v>4863.5098052936119</v>
      </c>
      <c r="H17" s="52">
        <f t="shared" si="2"/>
        <v>4841.07589755959</v>
      </c>
      <c r="I17" s="52">
        <f t="shared" si="2"/>
        <v>4807.1730833468864</v>
      </c>
      <c r="J17" s="52">
        <f t="shared" si="2"/>
        <v>4781.1185624898244</v>
      </c>
      <c r="K17" s="52">
        <f t="shared" si="2"/>
        <v>4794.8526949272964</v>
      </c>
      <c r="L17" s="52">
        <f t="shared" si="2"/>
        <v>4997.5007438966213</v>
      </c>
      <c r="M17" s="52">
        <f t="shared" si="2"/>
        <v>5150.1265659998917</v>
      </c>
      <c r="N17" s="52">
        <f t="shared" si="2"/>
        <v>5186.2123756926458</v>
      </c>
      <c r="O17" s="52">
        <f t="shared" si="2"/>
        <v>5318.9152227929226</v>
      </c>
      <c r="P17" s="52">
        <f t="shared" si="2"/>
        <v>5291.0039100154681</v>
      </c>
      <c r="Q17" s="52">
        <f t="shared" si="2"/>
        <v>5452.6918043728892</v>
      </c>
      <c r="R17" s="52">
        <f t="shared" ref="R17:V17" si="3">R13*R16</f>
        <v>5579.9708003001115</v>
      </c>
      <c r="S17" s="52">
        <f t="shared" si="3"/>
        <v>5646.0208115898713</v>
      </c>
      <c r="T17" s="52">
        <f t="shared" si="3"/>
        <v>5660.4063248559696</v>
      </c>
      <c r="U17" s="52">
        <f t="shared" si="3"/>
        <v>5756.3335315541044</v>
      </c>
      <c r="V17" s="52">
        <f t="shared" si="3"/>
        <v>5876.1660804580861</v>
      </c>
      <c r="W17" s="52">
        <f t="shared" ref="W17" si="4">W13*W16</f>
        <v>5853.41118193682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157.55490550107277</v>
      </c>
      <c r="C18" s="36">
        <f>C3*11630*1000/RES_summary!C$6</f>
        <v>159.05824404534789</v>
      </c>
      <c r="D18" s="36">
        <f>D3*11630*1000/RES_summary!D$6</f>
        <v>159.68565210621142</v>
      </c>
      <c r="E18" s="36">
        <f>E3*11630*1000/RES_summary!E$6</f>
        <v>160.06022094909918</v>
      </c>
      <c r="F18" s="36">
        <f>F3*11630*1000/RES_summary!F$6</f>
        <v>159.78982478542721</v>
      </c>
      <c r="G18" s="36">
        <f>G3*11630*1000/RES_summary!G$6</f>
        <v>159.61528661860888</v>
      </c>
      <c r="H18" s="36">
        <f>H3*11630*1000/RES_summary!H$6</f>
        <v>158.98807348363846</v>
      </c>
      <c r="I18" s="36">
        <f>I3*11630*1000/RES_summary!I$6</f>
        <v>157.94905417315618</v>
      </c>
      <c r="J18" s="36">
        <f>J3*11630*1000/RES_summary!J$6</f>
        <v>156.64302517413967</v>
      </c>
      <c r="K18" s="36">
        <f>K3*11630*1000/RES_summary!K$6</f>
        <v>156.16157288643936</v>
      </c>
      <c r="L18" s="36">
        <f>L3*11630*1000/RES_summary!L$6</f>
        <v>162.20156498184528</v>
      </c>
      <c r="M18" s="36">
        <f>M3*11630*1000/RES_summary!M$6</f>
        <v>166.87197324208233</v>
      </c>
      <c r="N18" s="36">
        <f>N3*11630*1000/RES_summary!N$6</f>
        <v>162.17599423584596</v>
      </c>
      <c r="O18" s="36">
        <f>O3*11630*1000/RES_summary!O$6</f>
        <v>158.55896596225344</v>
      </c>
      <c r="P18" s="36">
        <f>P3*11630*1000/RES_summary!P$6</f>
        <v>152.21460853795557</v>
      </c>
      <c r="Q18" s="36">
        <f>Q3*11630*1000/RES_summary!Q$6</f>
        <v>157.51629986090779</v>
      </c>
      <c r="R18" s="36">
        <f>R3*11630*1000/RES_summary!R$6</f>
        <v>178.10946961423872</v>
      </c>
      <c r="S18" s="36">
        <f>S3*11630*1000/RES_summary!S$6</f>
        <v>177.72847146238337</v>
      </c>
      <c r="T18" s="36">
        <f>T3*11630*1000/RES_summary!T$6</f>
        <v>185.64075213689134</v>
      </c>
      <c r="U18" s="36">
        <f>U3*11630*1000/RES_summary!U$6</f>
        <v>189.07637569459004</v>
      </c>
      <c r="V18" s="36">
        <f>V3*11630*1000/RES_summary!V$6</f>
        <v>201.19991398535947</v>
      </c>
      <c r="W18" s="36">
        <f>W3*11630*1000/RES_summary!W$6</f>
        <v>212.01000719692976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286120</v>
      </c>
      <c r="C24" s="120">
        <v>287730</v>
      </c>
      <c r="D24" s="120">
        <v>291861</v>
      </c>
      <c r="E24" s="120">
        <v>299465</v>
      </c>
      <c r="F24" s="120">
        <v>294708</v>
      </c>
      <c r="G24" s="120">
        <v>254010</v>
      </c>
      <c r="H24" s="120">
        <v>188099</v>
      </c>
      <c r="I24" s="120">
        <v>124327</v>
      </c>
      <c r="J24" s="120">
        <v>83518</v>
      </c>
      <c r="K24" s="120">
        <v>76395</v>
      </c>
      <c r="L24" s="120">
        <v>80264</v>
      </c>
      <c r="M24" s="120">
        <v>85683</v>
      </c>
      <c r="N24" s="120">
        <v>85027</v>
      </c>
      <c r="O24" s="120">
        <v>80649</v>
      </c>
      <c r="P24" s="120">
        <v>73003</v>
      </c>
      <c r="Q24" s="120">
        <v>68342</v>
      </c>
      <c r="R24" s="120">
        <v>66340</v>
      </c>
      <c r="S24" s="120">
        <v>65909</v>
      </c>
      <c r="T24" s="120">
        <v>65833</v>
      </c>
      <c r="U24" s="120">
        <v>65705</v>
      </c>
      <c r="V24" s="120">
        <v>66034</v>
      </c>
      <c r="W24" s="120">
        <v>62401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286120</v>
      </c>
      <c r="C26" s="52">
        <v>287730</v>
      </c>
      <c r="D26" s="52">
        <v>291861</v>
      </c>
      <c r="E26" s="52">
        <v>299465</v>
      </c>
      <c r="F26" s="52">
        <v>294708</v>
      </c>
      <c r="G26" s="52">
        <v>254010</v>
      </c>
      <c r="H26" s="52">
        <v>188099</v>
      </c>
      <c r="I26" s="52">
        <v>124327</v>
      </c>
      <c r="J26" s="52">
        <v>83518</v>
      </c>
      <c r="K26" s="52">
        <v>76395</v>
      </c>
      <c r="L26" s="52">
        <v>80264</v>
      </c>
      <c r="M26" s="52">
        <v>85683</v>
      </c>
      <c r="N26" s="52">
        <v>85027</v>
      </c>
      <c r="O26" s="52">
        <v>80649</v>
      </c>
      <c r="P26" s="52">
        <v>73003</v>
      </c>
      <c r="Q26" s="52">
        <v>68342</v>
      </c>
      <c r="R26" s="52">
        <v>66340</v>
      </c>
      <c r="S26" s="52">
        <v>65909</v>
      </c>
      <c r="T26" s="52">
        <v>65833</v>
      </c>
      <c r="U26" s="52">
        <v>65705</v>
      </c>
      <c r="V26" s="52">
        <v>66034</v>
      </c>
      <c r="W26" s="52">
        <v>62401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5742</v>
      </c>
      <c r="C29" s="52">
        <v>7092</v>
      </c>
      <c r="D29" s="52">
        <v>8441</v>
      </c>
      <c r="E29" s="52">
        <v>9399</v>
      </c>
      <c r="F29" s="52">
        <v>10005</v>
      </c>
      <c r="G29" s="52">
        <v>9881</v>
      </c>
      <c r="H29" s="52">
        <v>8884</v>
      </c>
      <c r="I29" s="52">
        <v>7659</v>
      </c>
      <c r="J29" s="52">
        <v>6337</v>
      </c>
      <c r="K29" s="52">
        <v>4491</v>
      </c>
      <c r="L29" s="52">
        <v>2909</v>
      </c>
      <c r="M29" s="52">
        <v>2122</v>
      </c>
      <c r="N29" s="52">
        <v>2960</v>
      </c>
      <c r="O29" s="52">
        <v>5095</v>
      </c>
      <c r="P29" s="52">
        <v>7693</v>
      </c>
      <c r="Q29" s="52">
        <v>7777</v>
      </c>
      <c r="R29" s="52">
        <v>7543</v>
      </c>
      <c r="S29" s="52">
        <v>7127</v>
      </c>
      <c r="T29" s="52">
        <v>6843</v>
      </c>
      <c r="U29" s="52">
        <v>6474</v>
      </c>
      <c r="V29" s="52">
        <v>5810</v>
      </c>
      <c r="W29" s="52">
        <v>5093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264596</v>
      </c>
      <c r="C31" s="52">
        <v>265438</v>
      </c>
      <c r="D31" s="52">
        <v>268265</v>
      </c>
      <c r="E31" s="52">
        <v>274819</v>
      </c>
      <c r="F31" s="52">
        <v>269389</v>
      </c>
      <c r="G31" s="52">
        <v>231317</v>
      </c>
      <c r="H31" s="52">
        <v>170545</v>
      </c>
      <c r="I31" s="52">
        <v>112414</v>
      </c>
      <c r="J31" s="52">
        <v>75475</v>
      </c>
      <c r="K31" s="52">
        <v>67933</v>
      </c>
      <c r="L31" s="52">
        <v>66594</v>
      </c>
      <c r="M31" s="52">
        <v>65240</v>
      </c>
      <c r="N31" s="52">
        <v>60712</v>
      </c>
      <c r="O31" s="52">
        <v>57105</v>
      </c>
      <c r="P31" s="52">
        <v>51651</v>
      </c>
      <c r="Q31" s="52">
        <v>48218</v>
      </c>
      <c r="R31" s="52">
        <v>46586</v>
      </c>
      <c r="S31" s="52">
        <v>46376</v>
      </c>
      <c r="T31" s="52">
        <v>44846</v>
      </c>
      <c r="U31" s="52">
        <v>44743</v>
      </c>
      <c r="V31" s="52">
        <v>43417</v>
      </c>
      <c r="W31" s="52">
        <v>40679</v>
      </c>
      <c r="DA31" s="63" t="s">
        <v>1070</v>
      </c>
    </row>
    <row r="32" spans="1:105" ht="12" customHeight="1" x14ac:dyDescent="0.25">
      <c r="A32" s="97" t="s">
        <v>140</v>
      </c>
      <c r="B32" s="52">
        <v>4362</v>
      </c>
      <c r="C32" s="52">
        <v>4109</v>
      </c>
      <c r="D32" s="52">
        <v>3934</v>
      </c>
      <c r="E32" s="52">
        <v>4851</v>
      </c>
      <c r="F32" s="52">
        <v>4669</v>
      </c>
      <c r="G32" s="52">
        <v>3913</v>
      </c>
      <c r="H32" s="52">
        <v>2888</v>
      </c>
      <c r="I32" s="52">
        <v>1907</v>
      </c>
      <c r="J32" s="52">
        <v>1304</v>
      </c>
      <c r="K32" s="52">
        <v>1282</v>
      </c>
      <c r="L32" s="52">
        <v>2487</v>
      </c>
      <c r="M32" s="52">
        <v>2936</v>
      </c>
      <c r="N32" s="52">
        <v>3377</v>
      </c>
      <c r="O32" s="52">
        <v>3132</v>
      </c>
      <c r="P32" s="52">
        <v>2847</v>
      </c>
      <c r="Q32" s="52">
        <v>2656</v>
      </c>
      <c r="R32" s="52">
        <v>2513</v>
      </c>
      <c r="S32" s="52">
        <v>2647</v>
      </c>
      <c r="T32" s="52">
        <v>2481</v>
      </c>
      <c r="U32" s="52">
        <v>2432</v>
      </c>
      <c r="V32" s="52">
        <v>2767</v>
      </c>
      <c r="W32" s="52">
        <v>2485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5503</v>
      </c>
      <c r="C35" s="52">
        <v>5686</v>
      </c>
      <c r="D35" s="52">
        <v>6190</v>
      </c>
      <c r="E35" s="52">
        <v>6398</v>
      </c>
      <c r="F35" s="52">
        <v>6733</v>
      </c>
      <c r="G35" s="52">
        <v>5991</v>
      </c>
      <c r="H35" s="52">
        <v>4722</v>
      </c>
      <c r="I35" s="52">
        <v>3224</v>
      </c>
      <c r="J35" s="52">
        <v>2177</v>
      </c>
      <c r="K35" s="52">
        <v>2163</v>
      </c>
      <c r="L35" s="52">
        <v>1636</v>
      </c>
      <c r="M35" s="52">
        <v>1851</v>
      </c>
      <c r="N35" s="52">
        <v>1705</v>
      </c>
      <c r="O35" s="52">
        <v>1957</v>
      </c>
      <c r="P35" s="52">
        <v>1776</v>
      </c>
      <c r="Q35" s="52">
        <v>1668</v>
      </c>
      <c r="R35" s="52">
        <v>1655</v>
      </c>
      <c r="S35" s="52">
        <v>1497</v>
      </c>
      <c r="T35" s="52">
        <v>2250</v>
      </c>
      <c r="U35" s="52">
        <v>2184</v>
      </c>
      <c r="V35" s="52">
        <v>2607</v>
      </c>
      <c r="W35" s="52">
        <v>2484</v>
      </c>
      <c r="DA35" s="63" t="s">
        <v>1072</v>
      </c>
    </row>
    <row r="36" spans="1:105" ht="12" customHeight="1" x14ac:dyDescent="0.25">
      <c r="A36" s="97" t="s">
        <v>121</v>
      </c>
      <c r="B36" s="52">
        <v>11659</v>
      </c>
      <c r="C36" s="52">
        <v>12497</v>
      </c>
      <c r="D36" s="52">
        <v>13472</v>
      </c>
      <c r="E36" s="52">
        <v>13397</v>
      </c>
      <c r="F36" s="52">
        <v>13917</v>
      </c>
      <c r="G36" s="52">
        <v>12789</v>
      </c>
      <c r="H36" s="52">
        <v>9944</v>
      </c>
      <c r="I36" s="52">
        <v>6782</v>
      </c>
      <c r="J36" s="52">
        <v>4562</v>
      </c>
      <c r="K36" s="52">
        <v>5017</v>
      </c>
      <c r="L36" s="52">
        <v>9547</v>
      </c>
      <c r="M36" s="52">
        <v>15656</v>
      </c>
      <c r="N36" s="52">
        <v>19233</v>
      </c>
      <c r="O36" s="52">
        <v>18455</v>
      </c>
      <c r="P36" s="52">
        <v>16729</v>
      </c>
      <c r="Q36" s="52">
        <v>15800</v>
      </c>
      <c r="R36" s="52">
        <v>15586</v>
      </c>
      <c r="S36" s="52">
        <v>15389</v>
      </c>
      <c r="T36" s="52">
        <v>16256</v>
      </c>
      <c r="U36" s="52">
        <v>16346</v>
      </c>
      <c r="V36" s="52">
        <v>17243</v>
      </c>
      <c r="W36" s="52">
        <v>16753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137609</v>
      </c>
      <c r="C40" s="52">
        <v>138699</v>
      </c>
      <c r="D40" s="52">
        <v>141438</v>
      </c>
      <c r="E40" s="52">
        <v>147889</v>
      </c>
      <c r="F40" s="52">
        <v>143662</v>
      </c>
      <c r="G40" s="52">
        <v>121720</v>
      </c>
      <c r="H40" s="52">
        <v>88832</v>
      </c>
      <c r="I40" s="52">
        <v>58127</v>
      </c>
      <c r="J40" s="52">
        <v>38895</v>
      </c>
      <c r="K40" s="52">
        <v>34658</v>
      </c>
      <c r="L40" s="52">
        <v>37386</v>
      </c>
      <c r="M40" s="52">
        <v>42660</v>
      </c>
      <c r="N40" s="52">
        <v>48945</v>
      </c>
      <c r="O40" s="52">
        <v>48163</v>
      </c>
      <c r="P40" s="52">
        <v>43612</v>
      </c>
      <c r="Q40" s="52">
        <v>40549</v>
      </c>
      <c r="R40" s="52">
        <v>38246</v>
      </c>
      <c r="S40" s="52">
        <v>35081</v>
      </c>
      <c r="T40" s="52">
        <v>30449</v>
      </c>
      <c r="U40" s="52">
        <v>25818</v>
      </c>
      <c r="V40" s="52">
        <v>22089</v>
      </c>
      <c r="W40" s="52">
        <v>19297</v>
      </c>
      <c r="DA40" s="63" t="s">
        <v>1074</v>
      </c>
    </row>
    <row r="41" spans="1:105" ht="12" customHeight="1" x14ac:dyDescent="0.25">
      <c r="A41" s="109" t="s">
        <v>120</v>
      </c>
      <c r="B41" s="36">
        <v>148511</v>
      </c>
      <c r="C41" s="36">
        <v>149031</v>
      </c>
      <c r="D41" s="36">
        <v>150423</v>
      </c>
      <c r="E41" s="36">
        <v>151576</v>
      </c>
      <c r="F41" s="36">
        <v>151046</v>
      </c>
      <c r="G41" s="36">
        <v>132290</v>
      </c>
      <c r="H41" s="36">
        <v>99267</v>
      </c>
      <c r="I41" s="36">
        <v>66200</v>
      </c>
      <c r="J41" s="36">
        <v>44623</v>
      </c>
      <c r="K41" s="36">
        <v>41737</v>
      </c>
      <c r="L41" s="36">
        <v>42878</v>
      </c>
      <c r="M41" s="36">
        <v>43023</v>
      </c>
      <c r="N41" s="36">
        <v>36082</v>
      </c>
      <c r="O41" s="36">
        <v>32486</v>
      </c>
      <c r="P41" s="36">
        <v>29391</v>
      </c>
      <c r="Q41" s="36">
        <v>27793</v>
      </c>
      <c r="R41" s="36">
        <v>28094</v>
      </c>
      <c r="S41" s="36">
        <v>30828</v>
      </c>
      <c r="T41" s="36">
        <v>35384</v>
      </c>
      <c r="U41" s="36">
        <v>39887</v>
      </c>
      <c r="V41" s="36">
        <v>43945</v>
      </c>
      <c r="W41" s="36">
        <v>43104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77133</v>
      </c>
      <c r="C43" s="120">
        <v>71562</v>
      </c>
      <c r="D43" s="120">
        <v>68146</v>
      </c>
      <c r="E43" s="120">
        <v>62277</v>
      </c>
      <c r="F43" s="120">
        <v>58464</v>
      </c>
      <c r="G43" s="120">
        <v>62566</v>
      </c>
      <c r="H43" s="120">
        <v>74036</v>
      </c>
      <c r="I43" s="120">
        <v>91081</v>
      </c>
      <c r="J43" s="120">
        <v>114797</v>
      </c>
      <c r="K43" s="120">
        <v>141968</v>
      </c>
      <c r="L43" s="120">
        <v>171070</v>
      </c>
      <c r="M43" s="120">
        <v>172977</v>
      </c>
      <c r="N43" s="120">
        <v>164259</v>
      </c>
      <c r="O43" s="120">
        <v>143116</v>
      </c>
      <c r="P43" s="120">
        <v>127062</v>
      </c>
      <c r="Q43" s="120">
        <v>118869</v>
      </c>
      <c r="R43" s="120">
        <v>115878</v>
      </c>
      <c r="S43" s="120">
        <v>110444</v>
      </c>
      <c r="T43" s="120">
        <v>111340</v>
      </c>
      <c r="U43" s="120">
        <v>106763</v>
      </c>
      <c r="V43" s="120">
        <v>105482</v>
      </c>
      <c r="W43" s="120">
        <v>105959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77133</v>
      </c>
      <c r="C45" s="52">
        <v>71562</v>
      </c>
      <c r="D45" s="52">
        <v>68146</v>
      </c>
      <c r="E45" s="52">
        <v>62277</v>
      </c>
      <c r="F45" s="52">
        <v>58464</v>
      </c>
      <c r="G45" s="52">
        <v>62566</v>
      </c>
      <c r="H45" s="52">
        <v>74036</v>
      </c>
      <c r="I45" s="52">
        <v>91081</v>
      </c>
      <c r="J45" s="52">
        <v>114797</v>
      </c>
      <c r="K45" s="52">
        <v>141968</v>
      </c>
      <c r="L45" s="52">
        <v>171070</v>
      </c>
      <c r="M45" s="52">
        <v>172977</v>
      </c>
      <c r="N45" s="52">
        <v>164259</v>
      </c>
      <c r="O45" s="52">
        <v>143116</v>
      </c>
      <c r="P45" s="52">
        <v>127062</v>
      </c>
      <c r="Q45" s="52">
        <v>118869</v>
      </c>
      <c r="R45" s="52">
        <v>115878</v>
      </c>
      <c r="S45" s="52">
        <v>110444</v>
      </c>
      <c r="T45" s="52">
        <v>111340</v>
      </c>
      <c r="U45" s="52">
        <v>106763</v>
      </c>
      <c r="V45" s="52">
        <v>105482</v>
      </c>
      <c r="W45" s="52">
        <v>105959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1548</v>
      </c>
      <c r="C48" s="52">
        <v>1752</v>
      </c>
      <c r="D48" s="52">
        <v>1978</v>
      </c>
      <c r="E48" s="52">
        <v>1859</v>
      </c>
      <c r="F48" s="52">
        <v>1719</v>
      </c>
      <c r="G48" s="52">
        <v>1714</v>
      </c>
      <c r="H48" s="52">
        <v>2113</v>
      </c>
      <c r="I48" s="52">
        <v>2839</v>
      </c>
      <c r="J48" s="52">
        <v>3986</v>
      </c>
      <c r="K48" s="52">
        <v>5726</v>
      </c>
      <c r="L48" s="52">
        <v>7566</v>
      </c>
      <c r="M48" s="52">
        <v>10340</v>
      </c>
      <c r="N48" s="52">
        <v>12418</v>
      </c>
      <c r="O48" s="52">
        <v>12097</v>
      </c>
      <c r="P48" s="52">
        <v>10950</v>
      </c>
      <c r="Q48" s="52">
        <v>9381</v>
      </c>
      <c r="R48" s="52">
        <v>7600</v>
      </c>
      <c r="S48" s="52">
        <v>5732</v>
      </c>
      <c r="T48" s="52">
        <v>3952</v>
      </c>
      <c r="U48" s="52">
        <v>2736</v>
      </c>
      <c r="V48" s="52">
        <v>2381</v>
      </c>
      <c r="W48" s="52">
        <v>3428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73765</v>
      </c>
      <c r="C50" s="52">
        <v>68002</v>
      </c>
      <c r="D50" s="52">
        <v>64888</v>
      </c>
      <c r="E50" s="52">
        <v>59414</v>
      </c>
      <c r="F50" s="52">
        <v>55841</v>
      </c>
      <c r="G50" s="52">
        <v>59887</v>
      </c>
      <c r="H50" s="52">
        <v>70887</v>
      </c>
      <c r="I50" s="52">
        <v>87230</v>
      </c>
      <c r="J50" s="52">
        <v>109740</v>
      </c>
      <c r="K50" s="52">
        <v>136024</v>
      </c>
      <c r="L50" s="52">
        <v>161973</v>
      </c>
      <c r="M50" s="52">
        <v>161347</v>
      </c>
      <c r="N50" s="52">
        <v>153300</v>
      </c>
      <c r="O50" s="52">
        <v>133606</v>
      </c>
      <c r="P50" s="52">
        <v>118212</v>
      </c>
      <c r="Q50" s="52">
        <v>110355</v>
      </c>
      <c r="R50" s="52">
        <v>107491</v>
      </c>
      <c r="S50" s="52">
        <v>102502</v>
      </c>
      <c r="T50" s="52">
        <v>102716</v>
      </c>
      <c r="U50" s="52">
        <v>98598</v>
      </c>
      <c r="V50" s="52">
        <v>97341</v>
      </c>
      <c r="W50" s="52">
        <v>98089</v>
      </c>
      <c r="DA50" s="63" t="s">
        <v>1078</v>
      </c>
    </row>
    <row r="51" spans="1:105" ht="12" customHeight="1" x14ac:dyDescent="0.25">
      <c r="A51" s="97" t="s">
        <v>137</v>
      </c>
      <c r="B51" s="52">
        <v>1053</v>
      </c>
      <c r="C51" s="52">
        <v>1135</v>
      </c>
      <c r="D51" s="52">
        <v>1091</v>
      </c>
      <c r="E51" s="52">
        <v>1009</v>
      </c>
      <c r="F51" s="52">
        <v>926</v>
      </c>
      <c r="G51" s="52">
        <v>878</v>
      </c>
      <c r="H51" s="52">
        <v>1003</v>
      </c>
      <c r="I51" s="52">
        <v>1204</v>
      </c>
      <c r="J51" s="52">
        <v>1780</v>
      </c>
      <c r="K51" s="52">
        <v>2030</v>
      </c>
      <c r="L51" s="52">
        <v>4580</v>
      </c>
      <c r="M51" s="52">
        <v>6728</v>
      </c>
      <c r="N51" s="52">
        <v>6554</v>
      </c>
      <c r="O51" s="52">
        <v>5750</v>
      </c>
      <c r="P51" s="52">
        <v>5499</v>
      </c>
      <c r="Q51" s="52">
        <v>5370</v>
      </c>
      <c r="R51" s="52">
        <v>5330</v>
      </c>
      <c r="S51" s="52">
        <v>5082</v>
      </c>
      <c r="T51" s="52">
        <v>5678</v>
      </c>
      <c r="U51" s="52">
        <v>5372</v>
      </c>
      <c r="V51" s="52">
        <v>5450</v>
      </c>
      <c r="W51" s="52">
        <v>5054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742</v>
      </c>
      <c r="C54" s="52">
        <v>759</v>
      </c>
      <c r="D54" s="52">
        <v>677</v>
      </c>
      <c r="E54" s="52">
        <v>579</v>
      </c>
      <c r="F54" s="52">
        <v>533</v>
      </c>
      <c r="G54" s="52">
        <v>519</v>
      </c>
      <c r="H54" s="52">
        <v>719</v>
      </c>
      <c r="I54" s="52">
        <v>942</v>
      </c>
      <c r="J54" s="52">
        <v>1021</v>
      </c>
      <c r="K54" s="52">
        <v>1127</v>
      </c>
      <c r="L54" s="52">
        <v>1047</v>
      </c>
      <c r="M54" s="52">
        <v>1001</v>
      </c>
      <c r="N54" s="52">
        <v>838</v>
      </c>
      <c r="O54" s="52">
        <v>640</v>
      </c>
      <c r="P54" s="52">
        <v>433</v>
      </c>
      <c r="Q54" s="52">
        <v>308</v>
      </c>
      <c r="R54" s="52">
        <v>266</v>
      </c>
      <c r="S54" s="52">
        <v>212</v>
      </c>
      <c r="T54" s="52">
        <v>302</v>
      </c>
      <c r="U54" s="52">
        <v>285</v>
      </c>
      <c r="V54" s="52">
        <v>292</v>
      </c>
      <c r="W54" s="52">
        <v>326</v>
      </c>
      <c r="DA54" s="63" t="s">
        <v>1080</v>
      </c>
    </row>
    <row r="55" spans="1:105" ht="12" customHeight="1" x14ac:dyDescent="0.25">
      <c r="A55" s="97" t="s">
        <v>121</v>
      </c>
      <c r="B55" s="52">
        <v>1573</v>
      </c>
      <c r="C55" s="52">
        <v>1666</v>
      </c>
      <c r="D55" s="52">
        <v>1490</v>
      </c>
      <c r="E55" s="52">
        <v>1275</v>
      </c>
      <c r="F55" s="52">
        <v>1164</v>
      </c>
      <c r="G55" s="52">
        <v>1282</v>
      </c>
      <c r="H55" s="52">
        <v>1427</v>
      </c>
      <c r="I55" s="52">
        <v>1705</v>
      </c>
      <c r="J55" s="52">
        <v>2256</v>
      </c>
      <c r="K55" s="52">
        <v>2787</v>
      </c>
      <c r="L55" s="52">
        <v>3470</v>
      </c>
      <c r="M55" s="52">
        <v>3901</v>
      </c>
      <c r="N55" s="52">
        <v>3567</v>
      </c>
      <c r="O55" s="52">
        <v>3120</v>
      </c>
      <c r="P55" s="52">
        <v>2918</v>
      </c>
      <c r="Q55" s="52">
        <v>2836</v>
      </c>
      <c r="R55" s="52">
        <v>2791</v>
      </c>
      <c r="S55" s="52">
        <v>2648</v>
      </c>
      <c r="T55" s="52">
        <v>2644</v>
      </c>
      <c r="U55" s="52">
        <v>2508</v>
      </c>
      <c r="V55" s="52">
        <v>2399</v>
      </c>
      <c r="W55" s="52">
        <v>2490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37097</v>
      </c>
      <c r="C59" s="52">
        <v>34462</v>
      </c>
      <c r="D59" s="52">
        <v>32951</v>
      </c>
      <c r="E59" s="52">
        <v>30459</v>
      </c>
      <c r="F59" s="52">
        <v>28234</v>
      </c>
      <c r="G59" s="52">
        <v>27401</v>
      </c>
      <c r="H59" s="52">
        <v>28566</v>
      </c>
      <c r="I59" s="52">
        <v>31791</v>
      </c>
      <c r="J59" s="52">
        <v>37383</v>
      </c>
      <c r="K59" s="52">
        <v>48241</v>
      </c>
      <c r="L59" s="52">
        <v>65397</v>
      </c>
      <c r="M59" s="52">
        <v>69799</v>
      </c>
      <c r="N59" s="52">
        <v>70577</v>
      </c>
      <c r="O59" s="52">
        <v>64706</v>
      </c>
      <c r="P59" s="52">
        <v>58817</v>
      </c>
      <c r="Q59" s="52">
        <v>53553</v>
      </c>
      <c r="R59" s="52">
        <v>46625</v>
      </c>
      <c r="S59" s="52">
        <v>40342</v>
      </c>
      <c r="T59" s="52">
        <v>35318</v>
      </c>
      <c r="U59" s="52">
        <v>31453</v>
      </c>
      <c r="V59" s="52">
        <v>29845</v>
      </c>
      <c r="W59" s="52">
        <v>28128</v>
      </c>
      <c r="DA59" s="63" t="s">
        <v>1082</v>
      </c>
    </row>
    <row r="60" spans="1:105" ht="12" customHeight="1" x14ac:dyDescent="0.25">
      <c r="A60" s="109" t="s">
        <v>120</v>
      </c>
      <c r="B60" s="36">
        <v>40036</v>
      </c>
      <c r="C60" s="36">
        <v>37100</v>
      </c>
      <c r="D60" s="36">
        <v>35195</v>
      </c>
      <c r="E60" s="36">
        <v>31818</v>
      </c>
      <c r="F60" s="36">
        <v>30230</v>
      </c>
      <c r="G60" s="36">
        <v>35165</v>
      </c>
      <c r="H60" s="36">
        <v>45470</v>
      </c>
      <c r="I60" s="36">
        <v>59290</v>
      </c>
      <c r="J60" s="36">
        <v>77414</v>
      </c>
      <c r="K60" s="36">
        <v>93727</v>
      </c>
      <c r="L60" s="36">
        <v>105673</v>
      </c>
      <c r="M60" s="36">
        <v>103178</v>
      </c>
      <c r="N60" s="36">
        <v>93682</v>
      </c>
      <c r="O60" s="36">
        <v>78410</v>
      </c>
      <c r="P60" s="36">
        <v>68245</v>
      </c>
      <c r="Q60" s="36">
        <v>65316</v>
      </c>
      <c r="R60" s="36">
        <v>69253</v>
      </c>
      <c r="S60" s="36">
        <v>70102</v>
      </c>
      <c r="T60" s="36">
        <v>76022</v>
      </c>
      <c r="U60" s="36">
        <v>75310</v>
      </c>
      <c r="V60" s="36">
        <v>75637</v>
      </c>
      <c r="W60" s="36">
        <v>77831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174632</v>
      </c>
      <c r="C62" s="120">
        <v>198745</v>
      </c>
      <c r="D62" s="120">
        <v>226700</v>
      </c>
      <c r="E62" s="120">
        <v>249942</v>
      </c>
      <c r="F62" s="120">
        <v>274623</v>
      </c>
      <c r="G62" s="120">
        <v>297082</v>
      </c>
      <c r="H62" s="120">
        <v>317201</v>
      </c>
      <c r="I62" s="120">
        <v>338273</v>
      </c>
      <c r="J62" s="120">
        <v>372032</v>
      </c>
      <c r="K62" s="120">
        <v>412557</v>
      </c>
      <c r="L62" s="120">
        <v>464018</v>
      </c>
      <c r="M62" s="120">
        <v>476921</v>
      </c>
      <c r="N62" s="120">
        <v>481366</v>
      </c>
      <c r="O62" s="120">
        <v>472908</v>
      </c>
      <c r="P62" s="120">
        <v>477958</v>
      </c>
      <c r="Q62" s="120">
        <v>480226</v>
      </c>
      <c r="R62" s="120">
        <v>474320</v>
      </c>
      <c r="S62" s="120">
        <v>481073</v>
      </c>
      <c r="T62" s="120">
        <v>493842</v>
      </c>
      <c r="U62" s="120">
        <v>504585</v>
      </c>
      <c r="V62" s="120">
        <v>505512</v>
      </c>
      <c r="W62" s="120">
        <v>496237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174632</v>
      </c>
      <c r="C64" s="52">
        <v>198745</v>
      </c>
      <c r="D64" s="52">
        <v>226700</v>
      </c>
      <c r="E64" s="52">
        <v>249942</v>
      </c>
      <c r="F64" s="52">
        <v>274623</v>
      </c>
      <c r="G64" s="52">
        <v>297082</v>
      </c>
      <c r="H64" s="52">
        <v>317201</v>
      </c>
      <c r="I64" s="52">
        <v>338273</v>
      </c>
      <c r="J64" s="52">
        <v>372032</v>
      </c>
      <c r="K64" s="52">
        <v>412557</v>
      </c>
      <c r="L64" s="52">
        <v>464018</v>
      </c>
      <c r="M64" s="52">
        <v>476921</v>
      </c>
      <c r="N64" s="52">
        <v>481366</v>
      </c>
      <c r="O64" s="52">
        <v>472908</v>
      </c>
      <c r="P64" s="52">
        <v>477958</v>
      </c>
      <c r="Q64" s="52">
        <v>480226</v>
      </c>
      <c r="R64" s="52">
        <v>474320</v>
      </c>
      <c r="S64" s="52">
        <v>481073</v>
      </c>
      <c r="T64" s="52">
        <v>493842</v>
      </c>
      <c r="U64" s="52">
        <v>504585</v>
      </c>
      <c r="V64" s="52">
        <v>505512</v>
      </c>
      <c r="W64" s="52">
        <v>496237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3504</v>
      </c>
      <c r="C67" s="52">
        <v>4946</v>
      </c>
      <c r="D67" s="52">
        <v>6476</v>
      </c>
      <c r="E67" s="52">
        <v>8428</v>
      </c>
      <c r="F67" s="52">
        <v>10314</v>
      </c>
      <c r="G67" s="52">
        <v>12059</v>
      </c>
      <c r="H67" s="52">
        <v>13930</v>
      </c>
      <c r="I67" s="52">
        <v>15038</v>
      </c>
      <c r="J67" s="52">
        <v>16032</v>
      </c>
      <c r="K67" s="52">
        <v>17460</v>
      </c>
      <c r="L67" s="52">
        <v>19051</v>
      </c>
      <c r="M67" s="52">
        <v>22878</v>
      </c>
      <c r="N67" s="52">
        <v>27721</v>
      </c>
      <c r="O67" s="52">
        <v>30113</v>
      </c>
      <c r="P67" s="52">
        <v>32568</v>
      </c>
      <c r="Q67" s="52">
        <v>32510</v>
      </c>
      <c r="R67" s="52">
        <v>35380</v>
      </c>
      <c r="S67" s="52">
        <v>37873</v>
      </c>
      <c r="T67" s="52">
        <v>40264</v>
      </c>
      <c r="U67" s="52">
        <v>42885</v>
      </c>
      <c r="V67" s="52">
        <v>45908</v>
      </c>
      <c r="W67" s="52">
        <v>49246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166491</v>
      </c>
      <c r="C69" s="52">
        <v>189513</v>
      </c>
      <c r="D69" s="52">
        <v>216381</v>
      </c>
      <c r="E69" s="52">
        <v>238569</v>
      </c>
      <c r="F69" s="52">
        <v>262248</v>
      </c>
      <c r="G69" s="52">
        <v>284089</v>
      </c>
      <c r="H69" s="52">
        <v>303432</v>
      </c>
      <c r="I69" s="52">
        <v>323914</v>
      </c>
      <c r="J69" s="52">
        <v>355827</v>
      </c>
      <c r="K69" s="52">
        <v>394837</v>
      </c>
      <c r="L69" s="52">
        <v>439121</v>
      </c>
      <c r="M69" s="52">
        <v>448972</v>
      </c>
      <c r="N69" s="52">
        <v>449776</v>
      </c>
      <c r="O69" s="52">
        <v>441789</v>
      </c>
      <c r="P69" s="52">
        <v>442936</v>
      </c>
      <c r="Q69" s="52">
        <v>443222</v>
      </c>
      <c r="R69" s="52">
        <v>438388</v>
      </c>
      <c r="S69" s="52">
        <v>445880</v>
      </c>
      <c r="T69" s="52">
        <v>455603</v>
      </c>
      <c r="U69" s="52">
        <v>465780</v>
      </c>
      <c r="V69" s="52">
        <v>467019</v>
      </c>
      <c r="W69" s="52">
        <v>457111</v>
      </c>
      <c r="DA69" s="63" t="s">
        <v>1086</v>
      </c>
    </row>
    <row r="70" spans="1:105" ht="12" customHeight="1" x14ac:dyDescent="0.25">
      <c r="A70" s="97" t="s">
        <v>133</v>
      </c>
      <c r="B70" s="52">
        <v>2531</v>
      </c>
      <c r="C70" s="52">
        <v>2929</v>
      </c>
      <c r="D70" s="52">
        <v>3346</v>
      </c>
      <c r="E70" s="52">
        <v>4001</v>
      </c>
      <c r="F70" s="52">
        <v>4431</v>
      </c>
      <c r="G70" s="52">
        <v>4441</v>
      </c>
      <c r="H70" s="52">
        <v>4590</v>
      </c>
      <c r="I70" s="52">
        <v>4529</v>
      </c>
      <c r="J70" s="52">
        <v>5555</v>
      </c>
      <c r="K70" s="52">
        <v>6273</v>
      </c>
      <c r="L70" s="52">
        <v>12606</v>
      </c>
      <c r="M70" s="52">
        <v>14623</v>
      </c>
      <c r="N70" s="52">
        <v>17851</v>
      </c>
      <c r="O70" s="52">
        <v>18247</v>
      </c>
      <c r="P70" s="52">
        <v>21514</v>
      </c>
      <c r="Q70" s="52">
        <v>23147</v>
      </c>
      <c r="R70" s="52">
        <v>22450</v>
      </c>
      <c r="S70" s="52">
        <v>22368</v>
      </c>
      <c r="T70" s="52">
        <v>23670</v>
      </c>
      <c r="U70" s="52">
        <v>24395</v>
      </c>
      <c r="V70" s="52">
        <v>25593</v>
      </c>
      <c r="W70" s="52">
        <v>24035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1799</v>
      </c>
      <c r="C73" s="52">
        <v>1960</v>
      </c>
      <c r="D73" s="52">
        <v>2186</v>
      </c>
      <c r="E73" s="52">
        <v>2390</v>
      </c>
      <c r="F73" s="52">
        <v>2599</v>
      </c>
      <c r="G73" s="52">
        <v>2640</v>
      </c>
      <c r="H73" s="52">
        <v>3057</v>
      </c>
      <c r="I73" s="52">
        <v>3393</v>
      </c>
      <c r="J73" s="52">
        <v>3377</v>
      </c>
      <c r="K73" s="52">
        <v>3379</v>
      </c>
      <c r="L73" s="52">
        <v>2866</v>
      </c>
      <c r="M73" s="52">
        <v>2593</v>
      </c>
      <c r="N73" s="52">
        <v>2224</v>
      </c>
      <c r="O73" s="52">
        <v>1874</v>
      </c>
      <c r="P73" s="52">
        <v>1498</v>
      </c>
      <c r="Q73" s="52">
        <v>1302</v>
      </c>
      <c r="R73" s="52">
        <v>1207</v>
      </c>
      <c r="S73" s="52">
        <v>1037</v>
      </c>
      <c r="T73" s="52">
        <v>1608</v>
      </c>
      <c r="U73" s="52">
        <v>1577</v>
      </c>
      <c r="V73" s="52">
        <v>1469</v>
      </c>
      <c r="W73" s="52">
        <v>1775</v>
      </c>
      <c r="DA73" s="63" t="s">
        <v>1088</v>
      </c>
    </row>
    <row r="74" spans="1:105" ht="12" customHeight="1" x14ac:dyDescent="0.25">
      <c r="A74" s="97" t="s">
        <v>121</v>
      </c>
      <c r="B74" s="52">
        <v>3811</v>
      </c>
      <c r="C74" s="52">
        <v>4343</v>
      </c>
      <c r="D74" s="52">
        <v>4787</v>
      </c>
      <c r="E74" s="52">
        <v>4982</v>
      </c>
      <c r="F74" s="52">
        <v>5345</v>
      </c>
      <c r="G74" s="52">
        <v>5912</v>
      </c>
      <c r="H74" s="52">
        <v>6122</v>
      </c>
      <c r="I74" s="52">
        <v>6437</v>
      </c>
      <c r="J74" s="52">
        <v>7273</v>
      </c>
      <c r="K74" s="52">
        <v>8068</v>
      </c>
      <c r="L74" s="52">
        <v>9425</v>
      </c>
      <c r="M74" s="52">
        <v>10733</v>
      </c>
      <c r="N74" s="52">
        <v>11515</v>
      </c>
      <c r="O74" s="52">
        <v>10998</v>
      </c>
      <c r="P74" s="52">
        <v>12010</v>
      </c>
      <c r="Q74" s="52">
        <v>12555</v>
      </c>
      <c r="R74" s="52">
        <v>12275</v>
      </c>
      <c r="S74" s="52">
        <v>11788</v>
      </c>
      <c r="T74" s="52">
        <v>12961</v>
      </c>
      <c r="U74" s="52">
        <v>12833</v>
      </c>
      <c r="V74" s="52">
        <v>11431</v>
      </c>
      <c r="W74" s="52">
        <v>13316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169006</v>
      </c>
      <c r="C78" s="52">
        <v>192427</v>
      </c>
      <c r="D78" s="52">
        <v>219771</v>
      </c>
      <c r="E78" s="52">
        <v>242590</v>
      </c>
      <c r="F78" s="52">
        <v>266706</v>
      </c>
      <c r="G78" s="52">
        <v>288562</v>
      </c>
      <c r="H78" s="52">
        <v>308047</v>
      </c>
      <c r="I78" s="52">
        <v>328456</v>
      </c>
      <c r="J78" s="52">
        <v>361390</v>
      </c>
      <c r="K78" s="52">
        <v>401115</v>
      </c>
      <c r="L78" s="52">
        <v>451730</v>
      </c>
      <c r="M78" s="52">
        <v>464475</v>
      </c>
      <c r="N78" s="52">
        <v>468908</v>
      </c>
      <c r="O78" s="52">
        <v>460690</v>
      </c>
      <c r="P78" s="52">
        <v>465679</v>
      </c>
      <c r="Q78" s="52">
        <v>467914</v>
      </c>
      <c r="R78" s="52">
        <v>462139</v>
      </c>
      <c r="S78" s="52">
        <v>468728</v>
      </c>
      <c r="T78" s="52">
        <v>481211</v>
      </c>
      <c r="U78" s="52">
        <v>491708</v>
      </c>
      <c r="V78" s="52">
        <v>492613</v>
      </c>
      <c r="W78" s="52">
        <v>483555</v>
      </c>
      <c r="DA78" s="63" t="s">
        <v>1090</v>
      </c>
    </row>
    <row r="79" spans="1:105" ht="12" customHeight="1" x14ac:dyDescent="0.25">
      <c r="A79" s="109" t="s">
        <v>120</v>
      </c>
      <c r="B79" s="36">
        <v>5626</v>
      </c>
      <c r="C79" s="36">
        <v>6318</v>
      </c>
      <c r="D79" s="36">
        <v>6929</v>
      </c>
      <c r="E79" s="36">
        <v>7352</v>
      </c>
      <c r="F79" s="36">
        <v>7917</v>
      </c>
      <c r="G79" s="36">
        <v>8520</v>
      </c>
      <c r="H79" s="36">
        <v>9154</v>
      </c>
      <c r="I79" s="36">
        <v>9817</v>
      </c>
      <c r="J79" s="36">
        <v>10642</v>
      </c>
      <c r="K79" s="36">
        <v>11442</v>
      </c>
      <c r="L79" s="36">
        <v>12288</v>
      </c>
      <c r="M79" s="36">
        <v>12446</v>
      </c>
      <c r="N79" s="36">
        <v>12458</v>
      </c>
      <c r="O79" s="36">
        <v>12218</v>
      </c>
      <c r="P79" s="36">
        <v>12279</v>
      </c>
      <c r="Q79" s="36">
        <v>12312</v>
      </c>
      <c r="R79" s="36">
        <v>12181</v>
      </c>
      <c r="S79" s="36">
        <v>12345</v>
      </c>
      <c r="T79" s="36">
        <v>12631</v>
      </c>
      <c r="U79" s="36">
        <v>12877</v>
      </c>
      <c r="V79" s="36">
        <v>12899</v>
      </c>
      <c r="W79" s="36">
        <v>12682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2809472</v>
      </c>
      <c r="C81" s="120">
        <v>2799225</v>
      </c>
      <c r="D81" s="120">
        <v>2703827</v>
      </c>
      <c r="E81" s="120">
        <v>2599881</v>
      </c>
      <c r="F81" s="120">
        <v>2525398</v>
      </c>
      <c r="G81" s="120">
        <v>2484595</v>
      </c>
      <c r="H81" s="120">
        <v>2501923</v>
      </c>
      <c r="I81" s="120">
        <v>2427623</v>
      </c>
      <c r="J81" s="120">
        <v>2305685</v>
      </c>
      <c r="K81" s="120">
        <v>2116040</v>
      </c>
      <c r="L81" s="120">
        <v>1923126</v>
      </c>
      <c r="M81" s="120">
        <v>1891033</v>
      </c>
      <c r="N81" s="120">
        <v>1840362</v>
      </c>
      <c r="O81" s="120">
        <v>1756859</v>
      </c>
      <c r="P81" s="120">
        <v>1754126</v>
      </c>
      <c r="Q81" s="120">
        <v>1750485</v>
      </c>
      <c r="R81" s="120">
        <v>1739830</v>
      </c>
      <c r="S81" s="120">
        <v>1763607</v>
      </c>
      <c r="T81" s="120">
        <v>1772247</v>
      </c>
      <c r="U81" s="120">
        <v>1786905</v>
      </c>
      <c r="V81" s="120">
        <v>1759570</v>
      </c>
      <c r="W81" s="120">
        <v>1762898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2809472</v>
      </c>
      <c r="C83" s="52">
        <v>2799225</v>
      </c>
      <c r="D83" s="52">
        <v>2703827</v>
      </c>
      <c r="E83" s="52">
        <v>2599881</v>
      </c>
      <c r="F83" s="52">
        <v>2525398</v>
      </c>
      <c r="G83" s="52">
        <v>2484595</v>
      </c>
      <c r="H83" s="52">
        <v>2501923</v>
      </c>
      <c r="I83" s="52">
        <v>2427623</v>
      </c>
      <c r="J83" s="52">
        <v>2305685</v>
      </c>
      <c r="K83" s="52">
        <v>2116040</v>
      </c>
      <c r="L83" s="52">
        <v>1923126</v>
      </c>
      <c r="M83" s="52">
        <v>1891033</v>
      </c>
      <c r="N83" s="52">
        <v>1840362</v>
      </c>
      <c r="O83" s="52">
        <v>1756859</v>
      </c>
      <c r="P83" s="52">
        <v>1754126</v>
      </c>
      <c r="Q83" s="52">
        <v>1750485</v>
      </c>
      <c r="R83" s="52">
        <v>1739830</v>
      </c>
      <c r="S83" s="52">
        <v>1763607</v>
      </c>
      <c r="T83" s="52">
        <v>1772247</v>
      </c>
      <c r="U83" s="52">
        <v>1786905</v>
      </c>
      <c r="V83" s="52">
        <v>1759570</v>
      </c>
      <c r="W83" s="52">
        <v>1762898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56380</v>
      </c>
      <c r="C86" s="52">
        <v>68943</v>
      </c>
      <c r="D86" s="52">
        <v>79011</v>
      </c>
      <c r="E86" s="52">
        <v>81434</v>
      </c>
      <c r="F86" s="52">
        <v>80559</v>
      </c>
      <c r="G86" s="52">
        <v>79740</v>
      </c>
      <c r="H86" s="52">
        <v>81595</v>
      </c>
      <c r="I86" s="52">
        <v>83384</v>
      </c>
      <c r="J86" s="52">
        <v>84209</v>
      </c>
      <c r="K86" s="52">
        <v>78334</v>
      </c>
      <c r="L86" s="52">
        <v>69898</v>
      </c>
      <c r="M86" s="52">
        <v>69031</v>
      </c>
      <c r="N86" s="52">
        <v>84184</v>
      </c>
      <c r="O86" s="52">
        <v>105783</v>
      </c>
      <c r="P86" s="52">
        <v>130416</v>
      </c>
      <c r="Q86" s="52">
        <v>131150</v>
      </c>
      <c r="R86" s="52">
        <v>142339</v>
      </c>
      <c r="S86" s="52">
        <v>157267</v>
      </c>
      <c r="T86" s="52">
        <v>171073</v>
      </c>
      <c r="U86" s="52">
        <v>177023</v>
      </c>
      <c r="V86" s="52">
        <v>176257</v>
      </c>
      <c r="W86" s="52">
        <v>174799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344639</v>
      </c>
      <c r="C88" s="52">
        <v>352019</v>
      </c>
      <c r="D88" s="52">
        <v>353839</v>
      </c>
      <c r="E88" s="52">
        <v>355121</v>
      </c>
      <c r="F88" s="52">
        <v>365418</v>
      </c>
      <c r="G88" s="52">
        <v>381754</v>
      </c>
      <c r="H88" s="52">
        <v>402119</v>
      </c>
      <c r="I88" s="52">
        <v>412689</v>
      </c>
      <c r="J88" s="52">
        <v>410688</v>
      </c>
      <c r="K88" s="52">
        <v>399130</v>
      </c>
      <c r="L88" s="52">
        <v>392062</v>
      </c>
      <c r="M88" s="52">
        <v>417486</v>
      </c>
      <c r="N88" s="52">
        <v>456987</v>
      </c>
      <c r="O88" s="52">
        <v>496037</v>
      </c>
      <c r="P88" s="52">
        <v>520133</v>
      </c>
      <c r="Q88" s="52">
        <v>531595</v>
      </c>
      <c r="R88" s="52">
        <v>534653</v>
      </c>
      <c r="S88" s="52">
        <v>530785</v>
      </c>
      <c r="T88" s="52">
        <v>522136</v>
      </c>
      <c r="U88" s="52">
        <v>518438</v>
      </c>
      <c r="V88" s="52">
        <v>510321</v>
      </c>
      <c r="W88" s="52">
        <v>515519</v>
      </c>
      <c r="DA88" s="63" t="s">
        <v>1094</v>
      </c>
    </row>
    <row r="89" spans="1:105" ht="12" customHeight="1" x14ac:dyDescent="0.25">
      <c r="A89" s="97" t="s">
        <v>131</v>
      </c>
      <c r="B89" s="52">
        <v>5537</v>
      </c>
      <c r="C89" s="52">
        <v>5508</v>
      </c>
      <c r="D89" s="52">
        <v>5328</v>
      </c>
      <c r="E89" s="52">
        <v>5943</v>
      </c>
      <c r="F89" s="52">
        <v>6057</v>
      </c>
      <c r="G89" s="52">
        <v>5794</v>
      </c>
      <c r="H89" s="52">
        <v>6255</v>
      </c>
      <c r="I89" s="52">
        <v>5893</v>
      </c>
      <c r="J89" s="52">
        <v>6913</v>
      </c>
      <c r="K89" s="52">
        <v>6714</v>
      </c>
      <c r="L89" s="52">
        <v>9034</v>
      </c>
      <c r="M89" s="52">
        <v>13151</v>
      </c>
      <c r="N89" s="52">
        <v>18362</v>
      </c>
      <c r="O89" s="52">
        <v>21867</v>
      </c>
      <c r="P89" s="52">
        <v>25357</v>
      </c>
      <c r="Q89" s="52">
        <v>26976</v>
      </c>
      <c r="R89" s="52">
        <v>25924</v>
      </c>
      <c r="S89" s="52">
        <v>27085</v>
      </c>
      <c r="T89" s="52">
        <v>26838</v>
      </c>
      <c r="U89" s="52">
        <v>26792</v>
      </c>
      <c r="V89" s="52">
        <v>26892</v>
      </c>
      <c r="W89" s="52">
        <v>26508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2274289</v>
      </c>
      <c r="C92" s="52">
        <v>2252887</v>
      </c>
      <c r="D92" s="52">
        <v>2157308</v>
      </c>
      <c r="E92" s="52">
        <v>2056897</v>
      </c>
      <c r="F92" s="52">
        <v>1970652</v>
      </c>
      <c r="G92" s="52">
        <v>1902833</v>
      </c>
      <c r="H92" s="52">
        <v>1878857</v>
      </c>
      <c r="I92" s="52">
        <v>1783368</v>
      </c>
      <c r="J92" s="52">
        <v>1656836</v>
      </c>
      <c r="K92" s="52">
        <v>1478688</v>
      </c>
      <c r="L92" s="52">
        <v>1285185</v>
      </c>
      <c r="M92" s="52">
        <v>1177634</v>
      </c>
      <c r="N92" s="52">
        <v>1051911</v>
      </c>
      <c r="O92" s="52">
        <v>921694</v>
      </c>
      <c r="P92" s="52">
        <v>868705</v>
      </c>
      <c r="Q92" s="52">
        <v>835625</v>
      </c>
      <c r="R92" s="52">
        <v>814477</v>
      </c>
      <c r="S92" s="52">
        <v>832599</v>
      </c>
      <c r="T92" s="52">
        <v>826816</v>
      </c>
      <c r="U92" s="52">
        <v>840872</v>
      </c>
      <c r="V92" s="52">
        <v>810206</v>
      </c>
      <c r="W92" s="52">
        <v>806283</v>
      </c>
      <c r="DA92" s="63" t="s">
        <v>1096</v>
      </c>
    </row>
    <row r="93" spans="1:105" ht="12" customHeight="1" x14ac:dyDescent="0.25">
      <c r="A93" s="97" t="s">
        <v>123</v>
      </c>
      <c r="B93" s="52">
        <v>37496</v>
      </c>
      <c r="C93" s="52">
        <v>35037</v>
      </c>
      <c r="D93" s="52">
        <v>32149</v>
      </c>
      <c r="E93" s="52">
        <v>34829</v>
      </c>
      <c r="F93" s="52">
        <v>32739</v>
      </c>
      <c r="G93" s="52">
        <v>28258</v>
      </c>
      <c r="H93" s="52">
        <v>27753</v>
      </c>
      <c r="I93" s="52">
        <v>24937</v>
      </c>
      <c r="J93" s="52">
        <v>25230</v>
      </c>
      <c r="K93" s="52">
        <v>23440</v>
      </c>
      <c r="L93" s="52">
        <v>27062</v>
      </c>
      <c r="M93" s="52">
        <v>31418</v>
      </c>
      <c r="N93" s="52">
        <v>36804</v>
      </c>
      <c r="O93" s="52">
        <v>39058</v>
      </c>
      <c r="P93" s="52">
        <v>41185</v>
      </c>
      <c r="Q93" s="52">
        <v>41261</v>
      </c>
      <c r="R93" s="52">
        <v>39677</v>
      </c>
      <c r="S93" s="52">
        <v>43754</v>
      </c>
      <c r="T93" s="52">
        <v>42666</v>
      </c>
      <c r="U93" s="52">
        <v>43307</v>
      </c>
      <c r="V93" s="52">
        <v>46879</v>
      </c>
      <c r="W93" s="52">
        <v>41075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47300</v>
      </c>
      <c r="C96" s="52">
        <v>48161</v>
      </c>
      <c r="D96" s="52">
        <v>48791</v>
      </c>
      <c r="E96" s="52">
        <v>47091</v>
      </c>
      <c r="F96" s="52">
        <v>48648</v>
      </c>
      <c r="G96" s="52">
        <v>49788</v>
      </c>
      <c r="H96" s="52">
        <v>62322</v>
      </c>
      <c r="I96" s="52">
        <v>69429</v>
      </c>
      <c r="J96" s="52">
        <v>66831</v>
      </c>
      <c r="K96" s="52">
        <v>64189</v>
      </c>
      <c r="L96" s="52">
        <v>54574</v>
      </c>
      <c r="M96" s="52">
        <v>51193</v>
      </c>
      <c r="N96" s="52">
        <v>43829</v>
      </c>
      <c r="O96" s="52">
        <v>38989</v>
      </c>
      <c r="P96" s="52">
        <v>33573</v>
      </c>
      <c r="Q96" s="52">
        <v>30851</v>
      </c>
      <c r="R96" s="52">
        <v>30855</v>
      </c>
      <c r="S96" s="52">
        <v>28565</v>
      </c>
      <c r="T96" s="52">
        <v>38048</v>
      </c>
      <c r="U96" s="52">
        <v>37511</v>
      </c>
      <c r="V96" s="52">
        <v>42147</v>
      </c>
      <c r="W96" s="52">
        <v>43822</v>
      </c>
      <c r="DA96" s="63" t="s">
        <v>1098</v>
      </c>
    </row>
    <row r="97" spans="1:105" ht="12" customHeight="1" x14ac:dyDescent="0.25">
      <c r="A97" s="97" t="s">
        <v>121</v>
      </c>
      <c r="B97" s="52">
        <v>100211</v>
      </c>
      <c r="C97" s="52">
        <v>105613</v>
      </c>
      <c r="D97" s="52">
        <v>106412</v>
      </c>
      <c r="E97" s="52">
        <v>100000</v>
      </c>
      <c r="F97" s="52">
        <v>101884</v>
      </c>
      <c r="G97" s="52">
        <v>116168</v>
      </c>
      <c r="H97" s="52">
        <v>124617</v>
      </c>
      <c r="I97" s="52">
        <v>131307</v>
      </c>
      <c r="J97" s="52">
        <v>139187</v>
      </c>
      <c r="K97" s="52">
        <v>143879</v>
      </c>
      <c r="L97" s="52">
        <v>155209</v>
      </c>
      <c r="M97" s="52">
        <v>200151</v>
      </c>
      <c r="N97" s="52">
        <v>232469</v>
      </c>
      <c r="O97" s="52">
        <v>239214</v>
      </c>
      <c r="P97" s="52">
        <v>265173</v>
      </c>
      <c r="Q97" s="52">
        <v>284177</v>
      </c>
      <c r="R97" s="52">
        <v>294244</v>
      </c>
      <c r="S97" s="52">
        <v>300819</v>
      </c>
      <c r="T97" s="52">
        <v>315743</v>
      </c>
      <c r="U97" s="52">
        <v>319985</v>
      </c>
      <c r="V97" s="52">
        <v>323125</v>
      </c>
      <c r="W97" s="52">
        <v>329691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1109557</v>
      </c>
      <c r="C101" s="52">
        <v>1093280</v>
      </c>
      <c r="D101" s="52">
        <v>1065183</v>
      </c>
      <c r="E101" s="52">
        <v>1018694</v>
      </c>
      <c r="F101" s="52">
        <v>954107</v>
      </c>
      <c r="G101" s="52">
        <v>921616</v>
      </c>
      <c r="H101" s="52">
        <v>940109</v>
      </c>
      <c r="I101" s="52">
        <v>988973</v>
      </c>
      <c r="J101" s="52">
        <v>998604</v>
      </c>
      <c r="K101" s="52">
        <v>981183</v>
      </c>
      <c r="L101" s="52">
        <v>936331</v>
      </c>
      <c r="M101" s="52">
        <v>962577</v>
      </c>
      <c r="N101" s="52">
        <v>1071257</v>
      </c>
      <c r="O101" s="52">
        <v>1161879</v>
      </c>
      <c r="P101" s="52">
        <v>1200164</v>
      </c>
      <c r="Q101" s="52">
        <v>1203430</v>
      </c>
      <c r="R101" s="52">
        <v>1168140</v>
      </c>
      <c r="S101" s="52">
        <v>1141238</v>
      </c>
      <c r="T101" s="52">
        <v>1080321</v>
      </c>
      <c r="U101" s="52">
        <v>1021577</v>
      </c>
      <c r="V101" s="52">
        <v>956030</v>
      </c>
      <c r="W101" s="52">
        <v>920506</v>
      </c>
      <c r="DA101" s="63" t="s">
        <v>1100</v>
      </c>
    </row>
    <row r="102" spans="1:105" ht="12" customHeight="1" x14ac:dyDescent="0.25">
      <c r="A102" s="97" t="s">
        <v>50</v>
      </c>
      <c r="B102" s="52">
        <v>817573</v>
      </c>
      <c r="C102" s="52">
        <v>822321</v>
      </c>
      <c r="D102" s="52">
        <v>793013</v>
      </c>
      <c r="E102" s="52">
        <v>776547</v>
      </c>
      <c r="F102" s="52">
        <v>759540</v>
      </c>
      <c r="G102" s="52">
        <v>708005</v>
      </c>
      <c r="H102" s="52">
        <v>651443</v>
      </c>
      <c r="I102" s="52">
        <v>575040</v>
      </c>
      <c r="J102" s="52">
        <v>502978</v>
      </c>
      <c r="K102" s="52">
        <v>419411</v>
      </c>
      <c r="L102" s="52">
        <v>362026</v>
      </c>
      <c r="M102" s="52">
        <v>371565</v>
      </c>
      <c r="N102" s="52">
        <v>342356</v>
      </c>
      <c r="O102" s="52">
        <v>295246</v>
      </c>
      <c r="P102" s="52">
        <v>283306</v>
      </c>
      <c r="Q102" s="52">
        <v>267381</v>
      </c>
      <c r="R102" s="52">
        <v>247323</v>
      </c>
      <c r="S102" s="52">
        <v>243879</v>
      </c>
      <c r="T102" s="52">
        <v>238036</v>
      </c>
      <c r="U102" s="52">
        <v>239534</v>
      </c>
      <c r="V102" s="52">
        <v>242109</v>
      </c>
      <c r="W102" s="52">
        <v>239743</v>
      </c>
      <c r="DA102" s="63" t="s">
        <v>1101</v>
      </c>
    </row>
    <row r="103" spans="1:105" ht="12" customHeight="1" x14ac:dyDescent="0.25">
      <c r="A103" s="109" t="s">
        <v>120</v>
      </c>
      <c r="B103" s="36">
        <v>882342</v>
      </c>
      <c r="C103" s="36">
        <v>883624</v>
      </c>
      <c r="D103" s="36">
        <v>845631</v>
      </c>
      <c r="E103" s="36">
        <v>804640</v>
      </c>
      <c r="F103" s="36">
        <v>811751</v>
      </c>
      <c r="G103" s="36">
        <v>854974</v>
      </c>
      <c r="H103" s="36">
        <v>910371</v>
      </c>
      <c r="I103" s="36">
        <v>863610</v>
      </c>
      <c r="J103" s="36">
        <v>804103</v>
      </c>
      <c r="K103" s="36">
        <v>715446</v>
      </c>
      <c r="L103" s="36">
        <v>624769</v>
      </c>
      <c r="M103" s="36">
        <v>556891</v>
      </c>
      <c r="N103" s="36">
        <v>426749</v>
      </c>
      <c r="O103" s="36">
        <v>299734</v>
      </c>
      <c r="P103" s="36">
        <v>270656</v>
      </c>
      <c r="Q103" s="36">
        <v>279674</v>
      </c>
      <c r="R103" s="36">
        <v>324367</v>
      </c>
      <c r="S103" s="36">
        <v>378490</v>
      </c>
      <c r="T103" s="36">
        <v>453890</v>
      </c>
      <c r="U103" s="36">
        <v>525794</v>
      </c>
      <c r="V103" s="36">
        <v>561431</v>
      </c>
      <c r="W103" s="36">
        <v>602649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6055</v>
      </c>
      <c r="C124" s="120">
        <v>6068</v>
      </c>
      <c r="D124" s="120">
        <v>6010</v>
      </c>
      <c r="E124" s="120">
        <v>5999</v>
      </c>
      <c r="F124" s="120">
        <v>5969</v>
      </c>
      <c r="G124" s="120">
        <v>5176</v>
      </c>
      <c r="H124" s="120">
        <v>4740</v>
      </c>
      <c r="I124" s="120">
        <v>4468</v>
      </c>
      <c r="J124" s="120">
        <v>4304</v>
      </c>
      <c r="K124" s="120">
        <v>4228</v>
      </c>
      <c r="L124" s="120">
        <v>4278</v>
      </c>
      <c r="M124" s="120">
        <v>4286</v>
      </c>
      <c r="N124" s="120">
        <v>4245</v>
      </c>
      <c r="O124" s="120">
        <v>4057</v>
      </c>
      <c r="P124" s="120">
        <v>3703</v>
      </c>
      <c r="Q124" s="120">
        <v>3467</v>
      </c>
      <c r="R124" s="120">
        <v>3481</v>
      </c>
      <c r="S124" s="120">
        <v>3532</v>
      </c>
      <c r="T124" s="120">
        <v>3545</v>
      </c>
      <c r="U124" s="120">
        <v>3427</v>
      </c>
      <c r="V124" s="120">
        <v>3180</v>
      </c>
      <c r="W124" s="120">
        <v>3120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6055</v>
      </c>
      <c r="C126" s="52">
        <v>6068</v>
      </c>
      <c r="D126" s="52">
        <v>6010</v>
      </c>
      <c r="E126" s="52">
        <v>5999</v>
      </c>
      <c r="F126" s="52">
        <v>5969</v>
      </c>
      <c r="G126" s="52">
        <v>5176</v>
      </c>
      <c r="H126" s="52">
        <v>4740</v>
      </c>
      <c r="I126" s="52">
        <v>4468</v>
      </c>
      <c r="J126" s="52">
        <v>4304</v>
      </c>
      <c r="K126" s="52">
        <v>4228</v>
      </c>
      <c r="L126" s="52">
        <v>4278</v>
      </c>
      <c r="M126" s="52">
        <v>4286</v>
      </c>
      <c r="N126" s="52">
        <v>4245</v>
      </c>
      <c r="O126" s="52">
        <v>4057</v>
      </c>
      <c r="P126" s="52">
        <v>3703</v>
      </c>
      <c r="Q126" s="52">
        <v>3467</v>
      </c>
      <c r="R126" s="52">
        <v>3481</v>
      </c>
      <c r="S126" s="52">
        <v>3532</v>
      </c>
      <c r="T126" s="52">
        <v>3545</v>
      </c>
      <c r="U126" s="52">
        <v>3427</v>
      </c>
      <c r="V126" s="52">
        <v>3180</v>
      </c>
      <c r="W126" s="52">
        <v>3120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122</v>
      </c>
      <c r="C129" s="52">
        <v>150</v>
      </c>
      <c r="D129" s="52">
        <v>176</v>
      </c>
      <c r="E129" s="52">
        <v>187</v>
      </c>
      <c r="F129" s="52">
        <v>195</v>
      </c>
      <c r="G129" s="52">
        <v>192</v>
      </c>
      <c r="H129" s="52">
        <v>176</v>
      </c>
      <c r="I129" s="52">
        <v>150</v>
      </c>
      <c r="J129" s="52">
        <v>131</v>
      </c>
      <c r="K129" s="52">
        <v>110</v>
      </c>
      <c r="L129" s="52">
        <v>107</v>
      </c>
      <c r="M129" s="52">
        <v>135</v>
      </c>
      <c r="N129" s="52">
        <v>199</v>
      </c>
      <c r="O129" s="52">
        <v>269</v>
      </c>
      <c r="P129" s="52">
        <v>327</v>
      </c>
      <c r="Q129" s="52">
        <v>314</v>
      </c>
      <c r="R129" s="52">
        <v>296</v>
      </c>
      <c r="S129" s="52">
        <v>288</v>
      </c>
      <c r="T129" s="52">
        <v>292</v>
      </c>
      <c r="U129" s="52">
        <v>277</v>
      </c>
      <c r="V129" s="52">
        <v>250</v>
      </c>
      <c r="W129" s="52">
        <v>216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1942</v>
      </c>
      <c r="C135" s="52">
        <v>1908</v>
      </c>
      <c r="D135" s="52">
        <v>1895</v>
      </c>
      <c r="E135" s="52">
        <v>1947</v>
      </c>
      <c r="F135" s="52">
        <v>1952</v>
      </c>
      <c r="G135" s="52">
        <v>1666</v>
      </c>
      <c r="H135" s="52">
        <v>1610</v>
      </c>
      <c r="I135" s="52">
        <v>1560</v>
      </c>
      <c r="J135" s="52">
        <v>1415</v>
      </c>
      <c r="K135" s="52">
        <v>1299</v>
      </c>
      <c r="L135" s="52">
        <v>1009</v>
      </c>
      <c r="M135" s="52">
        <v>799</v>
      </c>
      <c r="N135" s="52">
        <v>605</v>
      </c>
      <c r="O135" s="52">
        <v>486</v>
      </c>
      <c r="P135" s="52">
        <v>418</v>
      </c>
      <c r="Q135" s="52">
        <v>348</v>
      </c>
      <c r="R135" s="52">
        <v>322</v>
      </c>
      <c r="S135" s="52">
        <v>282</v>
      </c>
      <c r="T135" s="52">
        <v>373</v>
      </c>
      <c r="U135" s="52">
        <v>349</v>
      </c>
      <c r="V135" s="52">
        <v>340</v>
      </c>
      <c r="W135" s="52">
        <v>324</v>
      </c>
      <c r="DA135" s="63" t="s">
        <v>1115</v>
      </c>
    </row>
    <row r="136" spans="1:105" ht="12" customHeight="1" x14ac:dyDescent="0.25">
      <c r="A136" s="97" t="s">
        <v>121</v>
      </c>
      <c r="B136" s="52">
        <v>4113</v>
      </c>
      <c r="C136" s="52">
        <v>4160</v>
      </c>
      <c r="D136" s="52">
        <v>4115</v>
      </c>
      <c r="E136" s="52">
        <v>4052</v>
      </c>
      <c r="F136" s="52">
        <v>4017</v>
      </c>
      <c r="G136" s="52">
        <v>3510</v>
      </c>
      <c r="H136" s="52">
        <v>3130</v>
      </c>
      <c r="I136" s="52">
        <v>2908</v>
      </c>
      <c r="J136" s="52">
        <v>2889</v>
      </c>
      <c r="K136" s="52">
        <v>2929</v>
      </c>
      <c r="L136" s="52">
        <v>3269</v>
      </c>
      <c r="M136" s="52">
        <v>3487</v>
      </c>
      <c r="N136" s="52">
        <v>3640</v>
      </c>
      <c r="O136" s="52">
        <v>3571</v>
      </c>
      <c r="P136" s="52">
        <v>3285</v>
      </c>
      <c r="Q136" s="52">
        <v>3119</v>
      </c>
      <c r="R136" s="52">
        <v>3159</v>
      </c>
      <c r="S136" s="52">
        <v>3250</v>
      </c>
      <c r="T136" s="52">
        <v>3172</v>
      </c>
      <c r="U136" s="52">
        <v>3078</v>
      </c>
      <c r="V136" s="52">
        <v>2840</v>
      </c>
      <c r="W136" s="52">
        <v>2796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2912</v>
      </c>
      <c r="C140" s="52">
        <v>2925</v>
      </c>
      <c r="D140" s="52">
        <v>2911</v>
      </c>
      <c r="E140" s="52">
        <v>2957</v>
      </c>
      <c r="F140" s="52">
        <v>2899</v>
      </c>
      <c r="G140" s="52">
        <v>2464</v>
      </c>
      <c r="H140" s="52">
        <v>2127</v>
      </c>
      <c r="I140" s="52">
        <v>1901</v>
      </c>
      <c r="J140" s="52">
        <v>1718</v>
      </c>
      <c r="K140" s="52">
        <v>1626</v>
      </c>
      <c r="L140" s="52">
        <v>1720</v>
      </c>
      <c r="M140" s="52">
        <v>1855</v>
      </c>
      <c r="N140" s="52">
        <v>2070</v>
      </c>
      <c r="O140" s="52">
        <v>2105</v>
      </c>
      <c r="P140" s="52">
        <v>1944</v>
      </c>
      <c r="Q140" s="52">
        <v>1796</v>
      </c>
      <c r="R140" s="52">
        <v>1620</v>
      </c>
      <c r="S140" s="52">
        <v>1491</v>
      </c>
      <c r="T140" s="52">
        <v>1314</v>
      </c>
      <c r="U140" s="52">
        <v>1128</v>
      </c>
      <c r="V140" s="52">
        <v>950</v>
      </c>
      <c r="W140" s="52">
        <v>859</v>
      </c>
      <c r="DA140" s="63" t="s">
        <v>1117</v>
      </c>
    </row>
    <row r="141" spans="1:105" ht="12" customHeight="1" x14ac:dyDescent="0.25">
      <c r="A141" s="109" t="s">
        <v>120</v>
      </c>
      <c r="B141" s="36">
        <v>3143</v>
      </c>
      <c r="C141" s="36">
        <v>3143</v>
      </c>
      <c r="D141" s="36">
        <v>3099</v>
      </c>
      <c r="E141" s="36">
        <v>3042</v>
      </c>
      <c r="F141" s="36">
        <v>3070</v>
      </c>
      <c r="G141" s="36">
        <v>2712</v>
      </c>
      <c r="H141" s="36">
        <v>2613</v>
      </c>
      <c r="I141" s="36">
        <v>2567</v>
      </c>
      <c r="J141" s="36">
        <v>2586</v>
      </c>
      <c r="K141" s="36">
        <v>2602</v>
      </c>
      <c r="L141" s="36">
        <v>2558</v>
      </c>
      <c r="M141" s="36">
        <v>2431</v>
      </c>
      <c r="N141" s="36">
        <v>2175</v>
      </c>
      <c r="O141" s="36">
        <v>1952</v>
      </c>
      <c r="P141" s="36">
        <v>1759</v>
      </c>
      <c r="Q141" s="36">
        <v>1671</v>
      </c>
      <c r="R141" s="36">
        <v>1861</v>
      </c>
      <c r="S141" s="36">
        <v>2041</v>
      </c>
      <c r="T141" s="36">
        <v>2231</v>
      </c>
      <c r="U141" s="36">
        <v>2299</v>
      </c>
      <c r="V141" s="36">
        <v>2230</v>
      </c>
      <c r="W141" s="36">
        <v>2261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90485</v>
      </c>
      <c r="C143" s="120">
        <v>132315</v>
      </c>
      <c r="D143" s="120">
        <v>243052</v>
      </c>
      <c r="E143" s="120">
        <v>356369</v>
      </c>
      <c r="F143" s="120">
        <v>446311</v>
      </c>
      <c r="G143" s="120">
        <v>527235</v>
      </c>
      <c r="H143" s="120">
        <v>593900</v>
      </c>
      <c r="I143" s="120">
        <v>710698</v>
      </c>
      <c r="J143" s="120">
        <v>850697</v>
      </c>
      <c r="K143" s="120">
        <v>1030226</v>
      </c>
      <c r="L143" s="120">
        <v>1157153</v>
      </c>
      <c r="M143" s="120">
        <v>1253899</v>
      </c>
      <c r="N143" s="120">
        <v>1377551</v>
      </c>
      <c r="O143" s="120">
        <v>1520541</v>
      </c>
      <c r="P143" s="120">
        <v>1642944</v>
      </c>
      <c r="Q143" s="120">
        <v>1693129</v>
      </c>
      <c r="R143" s="120">
        <v>1705665</v>
      </c>
      <c r="S143" s="120">
        <v>1705962</v>
      </c>
      <c r="T143" s="120">
        <v>1707815</v>
      </c>
      <c r="U143" s="120">
        <v>1713464</v>
      </c>
      <c r="V143" s="120">
        <v>1714215</v>
      </c>
      <c r="W143" s="120">
        <v>1720073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90485</v>
      </c>
      <c r="C145" s="52">
        <v>132315</v>
      </c>
      <c r="D145" s="52">
        <v>243052</v>
      </c>
      <c r="E145" s="52">
        <v>356369</v>
      </c>
      <c r="F145" s="52">
        <v>446311</v>
      </c>
      <c r="G145" s="52">
        <v>527235</v>
      </c>
      <c r="H145" s="52">
        <v>593900</v>
      </c>
      <c r="I145" s="52">
        <v>710698</v>
      </c>
      <c r="J145" s="52">
        <v>850697</v>
      </c>
      <c r="K145" s="52">
        <v>1030226</v>
      </c>
      <c r="L145" s="52">
        <v>1157153</v>
      </c>
      <c r="M145" s="52">
        <v>1253899</v>
      </c>
      <c r="N145" s="52">
        <v>1377551</v>
      </c>
      <c r="O145" s="52">
        <v>1520541</v>
      </c>
      <c r="P145" s="52">
        <v>1642944</v>
      </c>
      <c r="Q145" s="52">
        <v>1693129</v>
      </c>
      <c r="R145" s="52">
        <v>1705665</v>
      </c>
      <c r="S145" s="52">
        <v>1705962</v>
      </c>
      <c r="T145" s="52">
        <v>1707815</v>
      </c>
      <c r="U145" s="52">
        <v>1713464</v>
      </c>
      <c r="V145" s="52">
        <v>1714215</v>
      </c>
      <c r="W145" s="52">
        <v>1720073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18158</v>
      </c>
      <c r="C147" s="52">
        <v>24889</v>
      </c>
      <c r="D147" s="52">
        <v>43745</v>
      </c>
      <c r="E147" s="52">
        <v>75472</v>
      </c>
      <c r="F147" s="52">
        <v>112745</v>
      </c>
      <c r="G147" s="52">
        <v>145272</v>
      </c>
      <c r="H147" s="52">
        <v>172360</v>
      </c>
      <c r="I147" s="52">
        <v>194289</v>
      </c>
      <c r="J147" s="52">
        <v>217645</v>
      </c>
      <c r="K147" s="52">
        <v>251936</v>
      </c>
      <c r="L147" s="52">
        <v>291332</v>
      </c>
      <c r="M147" s="52">
        <v>334553</v>
      </c>
      <c r="N147" s="52">
        <v>365828</v>
      </c>
      <c r="O147" s="52">
        <v>392324</v>
      </c>
      <c r="P147" s="52">
        <v>423008</v>
      </c>
      <c r="Q147" s="52">
        <v>464304</v>
      </c>
      <c r="R147" s="52">
        <v>473097</v>
      </c>
      <c r="S147" s="52">
        <v>479630</v>
      </c>
      <c r="T147" s="52">
        <v>483747</v>
      </c>
      <c r="U147" s="52">
        <v>493224</v>
      </c>
      <c r="V147" s="52">
        <v>498498</v>
      </c>
      <c r="W147" s="52">
        <v>507275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83678</v>
      </c>
      <c r="C149" s="52">
        <v>121579</v>
      </c>
      <c r="D149" s="52">
        <v>221448</v>
      </c>
      <c r="E149" s="52">
        <v>325070</v>
      </c>
      <c r="F149" s="52">
        <v>405578</v>
      </c>
      <c r="G149" s="52">
        <v>476048</v>
      </c>
      <c r="H149" s="52">
        <v>533146</v>
      </c>
      <c r="I149" s="52">
        <v>626425</v>
      </c>
      <c r="J149" s="52">
        <v>729608</v>
      </c>
      <c r="K149" s="52">
        <v>861004</v>
      </c>
      <c r="L149" s="52">
        <v>927159</v>
      </c>
      <c r="M149" s="52">
        <v>969430</v>
      </c>
      <c r="N149" s="52">
        <v>1034596</v>
      </c>
      <c r="O149" s="52">
        <v>1125186</v>
      </c>
      <c r="P149" s="52">
        <v>1182939</v>
      </c>
      <c r="Q149" s="52">
        <v>1190233</v>
      </c>
      <c r="R149" s="52">
        <v>1179874</v>
      </c>
      <c r="S149" s="52">
        <v>1176232</v>
      </c>
      <c r="T149" s="52">
        <v>1154697</v>
      </c>
      <c r="U149" s="52">
        <v>1159995</v>
      </c>
      <c r="V149" s="52">
        <v>1133586</v>
      </c>
      <c r="W149" s="52">
        <v>1132413</v>
      </c>
      <c r="DA149" s="63" t="s">
        <v>1121</v>
      </c>
    </row>
    <row r="150" spans="1:105" ht="12" customHeight="1" x14ac:dyDescent="0.25">
      <c r="A150" s="97" t="s">
        <v>123</v>
      </c>
      <c r="B150" s="52">
        <v>1380</v>
      </c>
      <c r="C150" s="52">
        <v>1683</v>
      </c>
      <c r="D150" s="52">
        <v>2758</v>
      </c>
      <c r="E150" s="52">
        <v>6420</v>
      </c>
      <c r="F150" s="52">
        <v>7509</v>
      </c>
      <c r="G150" s="52">
        <v>7684</v>
      </c>
      <c r="H150" s="52">
        <v>8566</v>
      </c>
      <c r="I150" s="52">
        <v>8903</v>
      </c>
      <c r="J150" s="52">
        <v>13131</v>
      </c>
      <c r="K150" s="52">
        <v>16197</v>
      </c>
      <c r="L150" s="52">
        <v>30015</v>
      </c>
      <c r="M150" s="52">
        <v>35770</v>
      </c>
      <c r="N150" s="52">
        <v>43791</v>
      </c>
      <c r="O150" s="52">
        <v>51216</v>
      </c>
      <c r="P150" s="52">
        <v>57300</v>
      </c>
      <c r="Q150" s="52">
        <v>58615</v>
      </c>
      <c r="R150" s="52">
        <v>57146</v>
      </c>
      <c r="S150" s="52">
        <v>61159</v>
      </c>
      <c r="T150" s="52">
        <v>58348</v>
      </c>
      <c r="U150" s="52">
        <v>58639</v>
      </c>
      <c r="V150" s="52">
        <v>65431</v>
      </c>
      <c r="W150" s="52">
        <v>56240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1740</v>
      </c>
      <c r="C153" s="52">
        <v>2727</v>
      </c>
      <c r="D153" s="52">
        <v>5940</v>
      </c>
      <c r="E153" s="52">
        <v>8278</v>
      </c>
      <c r="F153" s="52">
        <v>11102</v>
      </c>
      <c r="G153" s="52">
        <v>13294</v>
      </c>
      <c r="H153" s="52">
        <v>17357</v>
      </c>
      <c r="I153" s="52">
        <v>26784</v>
      </c>
      <c r="J153" s="52">
        <v>31339</v>
      </c>
      <c r="K153" s="52">
        <v>39891</v>
      </c>
      <c r="L153" s="52">
        <v>36305</v>
      </c>
      <c r="M153" s="52">
        <v>38214</v>
      </c>
      <c r="N153" s="52">
        <v>38499</v>
      </c>
      <c r="O153" s="52">
        <v>44811</v>
      </c>
      <c r="P153" s="52">
        <v>44200</v>
      </c>
      <c r="Q153" s="52">
        <v>43820</v>
      </c>
      <c r="R153" s="52">
        <v>44796</v>
      </c>
      <c r="S153" s="52">
        <v>41060</v>
      </c>
      <c r="T153" s="52">
        <v>53031</v>
      </c>
      <c r="U153" s="52">
        <v>51854</v>
      </c>
      <c r="V153" s="52">
        <v>59633</v>
      </c>
      <c r="W153" s="52">
        <v>62490</v>
      </c>
      <c r="DA153" s="63" t="s">
        <v>1123</v>
      </c>
    </row>
    <row r="154" spans="1:105" ht="12" customHeight="1" x14ac:dyDescent="0.25">
      <c r="A154" s="97" t="s">
        <v>121</v>
      </c>
      <c r="B154" s="52">
        <v>3687</v>
      </c>
      <c r="C154" s="52">
        <v>6326</v>
      </c>
      <c r="D154" s="52">
        <v>12906</v>
      </c>
      <c r="E154" s="52">
        <v>16601</v>
      </c>
      <c r="F154" s="52">
        <v>22122</v>
      </c>
      <c r="G154" s="52">
        <v>30209</v>
      </c>
      <c r="H154" s="52">
        <v>34831</v>
      </c>
      <c r="I154" s="52">
        <v>48586</v>
      </c>
      <c r="J154" s="52">
        <v>76619</v>
      </c>
      <c r="K154" s="52">
        <v>113134</v>
      </c>
      <c r="L154" s="52">
        <v>163674</v>
      </c>
      <c r="M154" s="52">
        <v>210485</v>
      </c>
      <c r="N154" s="52">
        <v>260665</v>
      </c>
      <c r="O154" s="52">
        <v>299328</v>
      </c>
      <c r="P154" s="52">
        <v>358505</v>
      </c>
      <c r="Q154" s="52">
        <v>400461</v>
      </c>
      <c r="R154" s="52">
        <v>423849</v>
      </c>
      <c r="S154" s="52">
        <v>427511</v>
      </c>
      <c r="T154" s="52">
        <v>441739</v>
      </c>
      <c r="U154" s="52">
        <v>442976</v>
      </c>
      <c r="V154" s="52">
        <v>455565</v>
      </c>
      <c r="W154" s="52">
        <v>468930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43519</v>
      </c>
      <c r="C158" s="52">
        <v>64018</v>
      </c>
      <c r="D158" s="52">
        <v>119201</v>
      </c>
      <c r="E158" s="52">
        <v>180469</v>
      </c>
      <c r="F158" s="52">
        <v>218803</v>
      </c>
      <c r="G158" s="52">
        <v>240216</v>
      </c>
      <c r="H158" s="52">
        <v>254303</v>
      </c>
      <c r="I158" s="52">
        <v>277922</v>
      </c>
      <c r="J158" s="52">
        <v>304967</v>
      </c>
      <c r="K158" s="52">
        <v>372158</v>
      </c>
      <c r="L158" s="52">
        <v>451038</v>
      </c>
      <c r="M158" s="52">
        <v>531056</v>
      </c>
      <c r="N158" s="52">
        <v>656810</v>
      </c>
      <c r="O158" s="52">
        <v>772943</v>
      </c>
      <c r="P158" s="52">
        <v>817791</v>
      </c>
      <c r="Q158" s="52">
        <v>792052</v>
      </c>
      <c r="R158" s="52">
        <v>728722</v>
      </c>
      <c r="S158" s="52">
        <v>679724</v>
      </c>
      <c r="T158" s="52">
        <v>618062</v>
      </c>
      <c r="U158" s="52">
        <v>570919</v>
      </c>
      <c r="V158" s="52">
        <v>529340</v>
      </c>
      <c r="W158" s="52">
        <v>477544</v>
      </c>
      <c r="DA158" s="63" t="s">
        <v>1125</v>
      </c>
    </row>
    <row r="159" spans="1:105" ht="12" customHeight="1" x14ac:dyDescent="0.25">
      <c r="A159" s="109" t="s">
        <v>120</v>
      </c>
      <c r="B159" s="36">
        <v>46966</v>
      </c>
      <c r="C159" s="36">
        <v>68297</v>
      </c>
      <c r="D159" s="36">
        <v>123851</v>
      </c>
      <c r="E159" s="36">
        <v>175900</v>
      </c>
      <c r="F159" s="36">
        <v>227508</v>
      </c>
      <c r="G159" s="36">
        <v>287019</v>
      </c>
      <c r="H159" s="36">
        <v>339597</v>
      </c>
      <c r="I159" s="36">
        <v>432776</v>
      </c>
      <c r="J159" s="36">
        <v>545730</v>
      </c>
      <c r="K159" s="36">
        <v>658068</v>
      </c>
      <c r="L159" s="36">
        <v>706115</v>
      </c>
      <c r="M159" s="36">
        <v>722843</v>
      </c>
      <c r="N159" s="36">
        <v>720741</v>
      </c>
      <c r="O159" s="36">
        <v>747598</v>
      </c>
      <c r="P159" s="36">
        <v>825153</v>
      </c>
      <c r="Q159" s="36">
        <v>901077</v>
      </c>
      <c r="R159" s="36">
        <v>976943</v>
      </c>
      <c r="S159" s="36">
        <v>1026238</v>
      </c>
      <c r="T159" s="36">
        <v>1089753</v>
      </c>
      <c r="U159" s="36">
        <v>1142545</v>
      </c>
      <c r="V159" s="36">
        <v>1184875</v>
      </c>
      <c r="W159" s="36">
        <v>1242529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149865</v>
      </c>
      <c r="C161" s="120">
        <v>147828</v>
      </c>
      <c r="D161" s="120">
        <v>147835</v>
      </c>
      <c r="E161" s="120">
        <v>152987</v>
      </c>
      <c r="F161" s="120">
        <v>153698</v>
      </c>
      <c r="G161" s="120">
        <v>152563</v>
      </c>
      <c r="H161" s="120">
        <v>148210</v>
      </c>
      <c r="I161" s="120">
        <v>146138</v>
      </c>
      <c r="J161" s="120">
        <v>138912</v>
      </c>
      <c r="K161" s="120">
        <v>133714</v>
      </c>
      <c r="L161" s="120">
        <v>126374</v>
      </c>
      <c r="M161" s="120">
        <v>118503</v>
      </c>
      <c r="N161" s="120">
        <v>94176</v>
      </c>
      <c r="O161" s="120">
        <v>64772</v>
      </c>
      <c r="P161" s="120">
        <v>26441</v>
      </c>
      <c r="Q161" s="120">
        <v>9020</v>
      </c>
      <c r="R161" s="120">
        <v>1448</v>
      </c>
      <c r="S161" s="120">
        <v>1566</v>
      </c>
      <c r="T161" s="120">
        <v>1689</v>
      </c>
      <c r="U161" s="120">
        <v>1738</v>
      </c>
      <c r="V161" s="120">
        <v>1784</v>
      </c>
      <c r="W161" s="120">
        <v>1833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149865</v>
      </c>
      <c r="C163" s="52">
        <v>147828</v>
      </c>
      <c r="D163" s="52">
        <v>147835</v>
      </c>
      <c r="E163" s="52">
        <v>152987</v>
      </c>
      <c r="F163" s="52">
        <v>153698</v>
      </c>
      <c r="G163" s="52">
        <v>152563</v>
      </c>
      <c r="H163" s="52">
        <v>148210</v>
      </c>
      <c r="I163" s="52">
        <v>146138</v>
      </c>
      <c r="J163" s="52">
        <v>138912</v>
      </c>
      <c r="K163" s="52">
        <v>133714</v>
      </c>
      <c r="L163" s="52">
        <v>126374</v>
      </c>
      <c r="M163" s="52">
        <v>118503</v>
      </c>
      <c r="N163" s="52">
        <v>94176</v>
      </c>
      <c r="O163" s="52">
        <v>64772</v>
      </c>
      <c r="P163" s="52">
        <v>26441</v>
      </c>
      <c r="Q163" s="52">
        <v>9020</v>
      </c>
      <c r="R163" s="52">
        <v>1448</v>
      </c>
      <c r="S163" s="52">
        <v>1566</v>
      </c>
      <c r="T163" s="52">
        <v>1689</v>
      </c>
      <c r="U163" s="52">
        <v>1738</v>
      </c>
      <c r="V163" s="52">
        <v>1784</v>
      </c>
      <c r="W163" s="52">
        <v>1833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15037</v>
      </c>
      <c r="C165" s="52">
        <v>17459</v>
      </c>
      <c r="D165" s="52">
        <v>20255</v>
      </c>
      <c r="E165" s="52">
        <v>21951</v>
      </c>
      <c r="F165" s="52">
        <v>23079</v>
      </c>
      <c r="G165" s="52">
        <v>23606</v>
      </c>
      <c r="H165" s="52">
        <v>23172</v>
      </c>
      <c r="I165" s="52">
        <v>22266</v>
      </c>
      <c r="J165" s="52">
        <v>21256</v>
      </c>
      <c r="K165" s="52">
        <v>19315</v>
      </c>
      <c r="L165" s="52">
        <v>17116</v>
      </c>
      <c r="M165" s="52">
        <v>16636</v>
      </c>
      <c r="N165" s="52">
        <v>15791</v>
      </c>
      <c r="O165" s="52">
        <v>11466</v>
      </c>
      <c r="P165" s="52">
        <v>5317</v>
      </c>
      <c r="Q165" s="52">
        <v>2338</v>
      </c>
      <c r="R165" s="52">
        <v>997</v>
      </c>
      <c r="S165" s="52">
        <v>674</v>
      </c>
      <c r="T165" s="52">
        <v>539</v>
      </c>
      <c r="U165" s="52">
        <v>400</v>
      </c>
      <c r="V165" s="52">
        <v>353</v>
      </c>
      <c r="W165" s="52">
        <v>390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138591</v>
      </c>
      <c r="C167" s="52">
        <v>136407</v>
      </c>
      <c r="D167" s="52">
        <v>135936</v>
      </c>
      <c r="E167" s="52">
        <v>140442</v>
      </c>
      <c r="F167" s="52">
        <v>140479</v>
      </c>
      <c r="G167" s="52">
        <v>138392</v>
      </c>
      <c r="H167" s="52">
        <v>133275</v>
      </c>
      <c r="I167" s="52">
        <v>129874</v>
      </c>
      <c r="J167" s="52">
        <v>121940</v>
      </c>
      <c r="K167" s="52">
        <v>115177</v>
      </c>
      <c r="L167" s="52">
        <v>105135</v>
      </c>
      <c r="M167" s="52">
        <v>94463</v>
      </c>
      <c r="N167" s="52">
        <v>72843</v>
      </c>
      <c r="O167" s="52">
        <v>48731</v>
      </c>
      <c r="P167" s="52">
        <v>19641</v>
      </c>
      <c r="Q167" s="52">
        <v>6595</v>
      </c>
      <c r="R167" s="52">
        <v>1062</v>
      </c>
      <c r="S167" s="52">
        <v>1123</v>
      </c>
      <c r="T167" s="52">
        <v>1161</v>
      </c>
      <c r="U167" s="52">
        <v>1198</v>
      </c>
      <c r="V167" s="52">
        <v>1202</v>
      </c>
      <c r="W167" s="52">
        <v>1227</v>
      </c>
      <c r="DA167" s="63" t="s">
        <v>1129</v>
      </c>
    </row>
    <row r="168" spans="1:105" ht="12" customHeight="1" x14ac:dyDescent="0.25">
      <c r="A168" s="97" t="s">
        <v>123</v>
      </c>
      <c r="B168" s="52">
        <v>2285</v>
      </c>
      <c r="C168" s="52">
        <v>2127</v>
      </c>
      <c r="D168" s="52">
        <v>2012</v>
      </c>
      <c r="E168" s="52">
        <v>2524</v>
      </c>
      <c r="F168" s="52">
        <v>2468</v>
      </c>
      <c r="G168" s="52">
        <v>2202</v>
      </c>
      <c r="H168" s="52">
        <v>2107</v>
      </c>
      <c r="I168" s="52">
        <v>1935</v>
      </c>
      <c r="J168" s="52">
        <v>1975</v>
      </c>
      <c r="K168" s="52">
        <v>1941</v>
      </c>
      <c r="L168" s="52">
        <v>2666</v>
      </c>
      <c r="M168" s="52">
        <v>2857</v>
      </c>
      <c r="N168" s="52">
        <v>2622</v>
      </c>
      <c r="O168" s="52">
        <v>2060</v>
      </c>
      <c r="P168" s="52">
        <v>879</v>
      </c>
      <c r="Q168" s="52">
        <v>321</v>
      </c>
      <c r="R168" s="52">
        <v>47</v>
      </c>
      <c r="S168" s="52">
        <v>62</v>
      </c>
      <c r="T168" s="52">
        <v>53</v>
      </c>
      <c r="U168" s="52">
        <v>53</v>
      </c>
      <c r="V168" s="52">
        <v>60</v>
      </c>
      <c r="W168" s="52">
        <v>55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2882</v>
      </c>
      <c r="C171" s="52">
        <v>2912</v>
      </c>
      <c r="D171" s="52">
        <v>3115</v>
      </c>
      <c r="E171" s="52">
        <v>3251</v>
      </c>
      <c r="F171" s="52">
        <v>3521</v>
      </c>
      <c r="G171" s="52">
        <v>3651</v>
      </c>
      <c r="H171" s="52">
        <v>4234</v>
      </c>
      <c r="I171" s="52">
        <v>4936</v>
      </c>
      <c r="J171" s="52">
        <v>4794</v>
      </c>
      <c r="K171" s="52">
        <v>4915</v>
      </c>
      <c r="L171" s="52">
        <v>4199</v>
      </c>
      <c r="M171" s="52">
        <v>3887</v>
      </c>
      <c r="N171" s="52">
        <v>2962</v>
      </c>
      <c r="O171" s="52">
        <v>1939</v>
      </c>
      <c r="P171" s="52">
        <v>738</v>
      </c>
      <c r="Q171" s="52">
        <v>207</v>
      </c>
      <c r="R171" s="52">
        <v>27</v>
      </c>
      <c r="S171" s="52">
        <v>17</v>
      </c>
      <c r="T171" s="52">
        <v>51</v>
      </c>
      <c r="U171" s="52">
        <v>46</v>
      </c>
      <c r="V171" s="52">
        <v>56</v>
      </c>
      <c r="W171" s="52">
        <v>55</v>
      </c>
      <c r="DA171" s="63" t="s">
        <v>1131</v>
      </c>
    </row>
    <row r="172" spans="1:105" ht="12" customHeight="1" x14ac:dyDescent="0.25">
      <c r="A172" s="97" t="s">
        <v>121</v>
      </c>
      <c r="B172" s="52">
        <v>6107</v>
      </c>
      <c r="C172" s="52">
        <v>6382</v>
      </c>
      <c r="D172" s="52">
        <v>6772</v>
      </c>
      <c r="E172" s="52">
        <v>6770</v>
      </c>
      <c r="F172" s="52">
        <v>7230</v>
      </c>
      <c r="G172" s="52">
        <v>8318</v>
      </c>
      <c r="H172" s="52">
        <v>8594</v>
      </c>
      <c r="I172" s="52">
        <v>9393</v>
      </c>
      <c r="J172" s="52">
        <v>10203</v>
      </c>
      <c r="K172" s="52">
        <v>11681</v>
      </c>
      <c r="L172" s="52">
        <v>14374</v>
      </c>
      <c r="M172" s="52">
        <v>17296</v>
      </c>
      <c r="N172" s="52">
        <v>15749</v>
      </c>
      <c r="O172" s="52">
        <v>12042</v>
      </c>
      <c r="P172" s="52">
        <v>5183</v>
      </c>
      <c r="Q172" s="52">
        <v>1897</v>
      </c>
      <c r="R172" s="52">
        <v>312</v>
      </c>
      <c r="S172" s="52">
        <v>364</v>
      </c>
      <c r="T172" s="52">
        <v>424</v>
      </c>
      <c r="U172" s="52">
        <v>441</v>
      </c>
      <c r="V172" s="52">
        <v>466</v>
      </c>
      <c r="W172" s="52">
        <v>496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72077</v>
      </c>
      <c r="C176" s="52">
        <v>71243</v>
      </c>
      <c r="D176" s="52">
        <v>71606</v>
      </c>
      <c r="E176" s="52">
        <v>75608</v>
      </c>
      <c r="F176" s="52">
        <v>74794</v>
      </c>
      <c r="G176" s="52">
        <v>70086</v>
      </c>
      <c r="H176" s="52">
        <v>63672</v>
      </c>
      <c r="I176" s="52">
        <v>59164</v>
      </c>
      <c r="J176" s="52">
        <v>53558</v>
      </c>
      <c r="K176" s="52">
        <v>49999</v>
      </c>
      <c r="L176" s="52">
        <v>48233</v>
      </c>
      <c r="M176" s="52">
        <v>48021</v>
      </c>
      <c r="N176" s="52">
        <v>40657</v>
      </c>
      <c r="O176" s="52">
        <v>29958</v>
      </c>
      <c r="P176" s="52">
        <v>12651</v>
      </c>
      <c r="Q176" s="52">
        <v>4474</v>
      </c>
      <c r="R176" s="52">
        <v>729</v>
      </c>
      <c r="S176" s="52">
        <v>736</v>
      </c>
      <c r="T176" s="52">
        <v>686</v>
      </c>
      <c r="U176" s="52">
        <v>602</v>
      </c>
      <c r="V176" s="52">
        <v>570</v>
      </c>
      <c r="W176" s="52">
        <v>541</v>
      </c>
      <c r="DA176" s="63" t="s">
        <v>1133</v>
      </c>
    </row>
    <row r="177" spans="1:105" ht="12" customHeight="1" x14ac:dyDescent="0.25">
      <c r="A177" s="109" t="s">
        <v>120</v>
      </c>
      <c r="B177" s="36">
        <v>77788</v>
      </c>
      <c r="C177" s="36">
        <v>76585</v>
      </c>
      <c r="D177" s="36">
        <v>76229</v>
      </c>
      <c r="E177" s="36">
        <v>77379</v>
      </c>
      <c r="F177" s="36">
        <v>78904</v>
      </c>
      <c r="G177" s="36">
        <v>82477</v>
      </c>
      <c r="H177" s="36">
        <v>84538</v>
      </c>
      <c r="I177" s="36">
        <v>86974</v>
      </c>
      <c r="J177" s="36">
        <v>85354</v>
      </c>
      <c r="K177" s="36">
        <v>83715</v>
      </c>
      <c r="L177" s="36">
        <v>78141</v>
      </c>
      <c r="M177" s="36">
        <v>70482</v>
      </c>
      <c r="N177" s="36">
        <v>53519</v>
      </c>
      <c r="O177" s="36">
        <v>34814</v>
      </c>
      <c r="P177" s="36">
        <v>13790</v>
      </c>
      <c r="Q177" s="36">
        <v>4546</v>
      </c>
      <c r="R177" s="36">
        <v>719</v>
      </c>
      <c r="S177" s="36">
        <v>830</v>
      </c>
      <c r="T177" s="36">
        <v>1003</v>
      </c>
      <c r="U177" s="36">
        <v>1136</v>
      </c>
      <c r="V177" s="36">
        <v>1214</v>
      </c>
      <c r="W177" s="36">
        <v>1292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22353</v>
      </c>
      <c r="D26" s="52">
        <v>22359</v>
      </c>
      <c r="E26" s="52">
        <v>22401</v>
      </c>
      <c r="F26" s="52">
        <v>22517</v>
      </c>
      <c r="G26" s="52">
        <v>40698</v>
      </c>
      <c r="H26" s="52">
        <v>65911</v>
      </c>
      <c r="I26" s="52">
        <v>63772</v>
      </c>
      <c r="J26" s="52">
        <v>40809</v>
      </c>
      <c r="K26" s="52">
        <v>7123</v>
      </c>
      <c r="L26" s="52">
        <v>0</v>
      </c>
      <c r="M26" s="52">
        <v>7518</v>
      </c>
      <c r="N26" s="52">
        <v>22362</v>
      </c>
      <c r="O26" s="52">
        <v>17926</v>
      </c>
      <c r="P26" s="52">
        <v>7649</v>
      </c>
      <c r="Q26" s="52">
        <v>4661</v>
      </c>
      <c r="R26" s="52">
        <v>2002</v>
      </c>
      <c r="S26" s="52">
        <v>6055</v>
      </c>
      <c r="T26" s="52">
        <v>6802</v>
      </c>
      <c r="U26" s="52">
        <v>6604</v>
      </c>
      <c r="V26" s="52">
        <v>3643</v>
      </c>
      <c r="W26" s="52">
        <v>3633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897</v>
      </c>
      <c r="D29" s="52">
        <v>901</v>
      </c>
      <c r="E29" s="52">
        <v>933</v>
      </c>
      <c r="F29" s="52">
        <v>1016</v>
      </c>
      <c r="G29" s="52">
        <v>1169</v>
      </c>
      <c r="H29" s="52">
        <v>1423</v>
      </c>
      <c r="I29" s="52">
        <v>1237</v>
      </c>
      <c r="J29" s="52">
        <v>1344</v>
      </c>
      <c r="K29" s="52">
        <v>1920</v>
      </c>
      <c r="L29" s="52">
        <v>1657</v>
      </c>
      <c r="M29" s="52">
        <v>1267</v>
      </c>
      <c r="N29" s="52">
        <v>876</v>
      </c>
      <c r="O29" s="52">
        <v>592</v>
      </c>
      <c r="P29" s="52">
        <v>179</v>
      </c>
      <c r="Q29" s="52">
        <v>158</v>
      </c>
      <c r="R29" s="52">
        <v>326</v>
      </c>
      <c r="S29" s="52">
        <v>645</v>
      </c>
      <c r="T29" s="52">
        <v>1010</v>
      </c>
      <c r="U29" s="52">
        <v>1463</v>
      </c>
      <c r="V29" s="52">
        <v>1809</v>
      </c>
      <c r="W29" s="52">
        <v>1682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41343</v>
      </c>
      <c r="D31" s="52">
        <v>41426</v>
      </c>
      <c r="E31" s="52">
        <v>42006</v>
      </c>
      <c r="F31" s="52">
        <v>43607</v>
      </c>
      <c r="G31" s="52">
        <v>50108</v>
      </c>
      <c r="H31" s="52">
        <v>65077</v>
      </c>
      <c r="I31" s="52">
        <v>58132</v>
      </c>
      <c r="J31" s="52">
        <v>36939</v>
      </c>
      <c r="K31" s="52">
        <v>14764</v>
      </c>
      <c r="L31" s="52">
        <v>18285</v>
      </c>
      <c r="M31" s="52">
        <v>20939</v>
      </c>
      <c r="N31" s="52">
        <v>23788</v>
      </c>
      <c r="O31" s="52">
        <v>14400</v>
      </c>
      <c r="P31" s="52">
        <v>5544</v>
      </c>
      <c r="Q31" s="52">
        <v>4239</v>
      </c>
      <c r="R31" s="52">
        <v>4059</v>
      </c>
      <c r="S31" s="52">
        <v>9411</v>
      </c>
      <c r="T31" s="52">
        <v>12123</v>
      </c>
      <c r="U31" s="52">
        <v>13243</v>
      </c>
      <c r="V31" s="52">
        <v>10221</v>
      </c>
      <c r="W31" s="52">
        <v>5704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682</v>
      </c>
      <c r="D32" s="52">
        <v>681</v>
      </c>
      <c r="E32" s="52">
        <v>688</v>
      </c>
      <c r="F32" s="52">
        <v>710</v>
      </c>
      <c r="G32" s="52">
        <v>825</v>
      </c>
      <c r="H32" s="52">
        <v>1093</v>
      </c>
      <c r="I32" s="52">
        <v>981</v>
      </c>
      <c r="J32" s="52">
        <v>603</v>
      </c>
      <c r="K32" s="52">
        <v>171</v>
      </c>
      <c r="L32" s="52">
        <v>312</v>
      </c>
      <c r="M32" s="52">
        <v>577</v>
      </c>
      <c r="N32" s="52">
        <v>627</v>
      </c>
      <c r="O32" s="52">
        <v>741</v>
      </c>
      <c r="P32" s="52">
        <v>290</v>
      </c>
      <c r="Q32" s="52">
        <v>222</v>
      </c>
      <c r="R32" s="52">
        <v>229</v>
      </c>
      <c r="S32" s="52">
        <v>512</v>
      </c>
      <c r="T32" s="52">
        <v>729</v>
      </c>
      <c r="U32" s="52">
        <v>712</v>
      </c>
      <c r="V32" s="52">
        <v>544</v>
      </c>
      <c r="W32" s="52">
        <v>282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860</v>
      </c>
      <c r="D35" s="52">
        <v>862</v>
      </c>
      <c r="E35" s="52">
        <v>877</v>
      </c>
      <c r="F35" s="52">
        <v>919</v>
      </c>
      <c r="G35" s="52">
        <v>1094</v>
      </c>
      <c r="H35" s="52">
        <v>1502</v>
      </c>
      <c r="I35" s="52">
        <v>1498</v>
      </c>
      <c r="J35" s="52">
        <v>1047</v>
      </c>
      <c r="K35" s="52">
        <v>382</v>
      </c>
      <c r="L35" s="52">
        <v>527</v>
      </c>
      <c r="M35" s="52">
        <v>533</v>
      </c>
      <c r="N35" s="52">
        <v>699</v>
      </c>
      <c r="O35" s="52">
        <v>357</v>
      </c>
      <c r="P35" s="52">
        <v>184</v>
      </c>
      <c r="Q35" s="52">
        <v>141</v>
      </c>
      <c r="R35" s="52">
        <v>114</v>
      </c>
      <c r="S35" s="52">
        <v>299</v>
      </c>
      <c r="T35" s="52">
        <v>354</v>
      </c>
      <c r="U35" s="52">
        <v>475</v>
      </c>
      <c r="V35" s="52">
        <v>407</v>
      </c>
      <c r="W35" s="52">
        <v>299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1822</v>
      </c>
      <c r="D36" s="52">
        <v>1827</v>
      </c>
      <c r="E36" s="52">
        <v>1864</v>
      </c>
      <c r="F36" s="52">
        <v>1961</v>
      </c>
      <c r="G36" s="52">
        <v>2320</v>
      </c>
      <c r="H36" s="52">
        <v>3148</v>
      </c>
      <c r="I36" s="52">
        <v>3162</v>
      </c>
      <c r="J36" s="52">
        <v>2220</v>
      </c>
      <c r="K36" s="52">
        <v>919</v>
      </c>
      <c r="L36" s="52">
        <v>1042</v>
      </c>
      <c r="M36" s="52">
        <v>976</v>
      </c>
      <c r="N36" s="52">
        <v>3247</v>
      </c>
      <c r="O36" s="52">
        <v>3627</v>
      </c>
      <c r="P36" s="52">
        <v>1764</v>
      </c>
      <c r="Q36" s="52">
        <v>1289</v>
      </c>
      <c r="R36" s="52">
        <v>1195</v>
      </c>
      <c r="S36" s="52">
        <v>3062</v>
      </c>
      <c r="T36" s="52">
        <v>4222</v>
      </c>
      <c r="U36" s="52">
        <v>4535</v>
      </c>
      <c r="V36" s="52">
        <v>3458</v>
      </c>
      <c r="W36" s="52">
        <v>1772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21501</v>
      </c>
      <c r="D40" s="52">
        <v>21546</v>
      </c>
      <c r="E40" s="52">
        <v>21858</v>
      </c>
      <c r="F40" s="52">
        <v>22726</v>
      </c>
      <c r="G40" s="52">
        <v>26268</v>
      </c>
      <c r="H40" s="52">
        <v>34407</v>
      </c>
      <c r="I40" s="52">
        <v>30705</v>
      </c>
      <c r="J40" s="52">
        <v>19232</v>
      </c>
      <c r="K40" s="52">
        <v>7953</v>
      </c>
      <c r="L40" s="52">
        <v>10177</v>
      </c>
      <c r="M40" s="52">
        <v>11584</v>
      </c>
      <c r="N40" s="52">
        <v>12444</v>
      </c>
      <c r="O40" s="52">
        <v>9215</v>
      </c>
      <c r="P40" s="52">
        <v>4601</v>
      </c>
      <c r="Q40" s="52">
        <v>3334</v>
      </c>
      <c r="R40" s="52">
        <v>2921</v>
      </c>
      <c r="S40" s="52">
        <v>7231</v>
      </c>
      <c r="T40" s="52">
        <v>9775</v>
      </c>
      <c r="U40" s="52">
        <v>10938</v>
      </c>
      <c r="V40" s="52">
        <v>8668</v>
      </c>
      <c r="W40" s="52">
        <v>3662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23205</v>
      </c>
      <c r="D41" s="36">
        <v>23251</v>
      </c>
      <c r="E41" s="36">
        <v>23578</v>
      </c>
      <c r="F41" s="36">
        <v>24468</v>
      </c>
      <c r="G41" s="36">
        <v>28077</v>
      </c>
      <c r="H41" s="36">
        <v>36414</v>
      </c>
      <c r="I41" s="36">
        <v>33069</v>
      </c>
      <c r="J41" s="36">
        <v>21577</v>
      </c>
      <c r="K41" s="36">
        <v>8284</v>
      </c>
      <c r="L41" s="36">
        <v>9983</v>
      </c>
      <c r="M41" s="36">
        <v>11439</v>
      </c>
      <c r="N41" s="36">
        <v>15924</v>
      </c>
      <c r="O41" s="36">
        <v>9908</v>
      </c>
      <c r="P41" s="36">
        <v>3183</v>
      </c>
      <c r="Q41" s="36">
        <v>2554</v>
      </c>
      <c r="R41" s="36">
        <v>2675</v>
      </c>
      <c r="S41" s="36">
        <v>6061</v>
      </c>
      <c r="T41" s="36">
        <v>7651</v>
      </c>
      <c r="U41" s="36">
        <v>8024</v>
      </c>
      <c r="V41" s="36">
        <v>5970</v>
      </c>
      <c r="W41" s="36">
        <v>4392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6026</v>
      </c>
      <c r="D45" s="52">
        <v>6026</v>
      </c>
      <c r="E45" s="52">
        <v>6027</v>
      </c>
      <c r="F45" s="52">
        <v>6033</v>
      </c>
      <c r="G45" s="52">
        <v>6042</v>
      </c>
      <c r="H45" s="52">
        <v>6065</v>
      </c>
      <c r="I45" s="52">
        <v>6108</v>
      </c>
      <c r="J45" s="52">
        <v>6202</v>
      </c>
      <c r="K45" s="52">
        <v>6379</v>
      </c>
      <c r="L45" s="52">
        <v>6691</v>
      </c>
      <c r="M45" s="52">
        <v>7168</v>
      </c>
      <c r="N45" s="52">
        <v>8718</v>
      </c>
      <c r="O45" s="52">
        <v>21143</v>
      </c>
      <c r="P45" s="52">
        <v>16054</v>
      </c>
      <c r="Q45" s="52">
        <v>8197</v>
      </c>
      <c r="R45" s="52">
        <v>2991</v>
      </c>
      <c r="S45" s="52">
        <v>5434</v>
      </c>
      <c r="T45" s="52">
        <v>3025</v>
      </c>
      <c r="U45" s="52">
        <v>6515</v>
      </c>
      <c r="V45" s="52">
        <v>10814</v>
      </c>
      <c r="W45" s="52">
        <v>15500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242</v>
      </c>
      <c r="D48" s="52">
        <v>243</v>
      </c>
      <c r="E48" s="52">
        <v>249</v>
      </c>
      <c r="F48" s="52">
        <v>264</v>
      </c>
      <c r="G48" s="52">
        <v>294</v>
      </c>
      <c r="H48" s="52">
        <v>333</v>
      </c>
      <c r="I48" s="52">
        <v>253</v>
      </c>
      <c r="J48" s="52">
        <v>241</v>
      </c>
      <c r="K48" s="52">
        <v>363</v>
      </c>
      <c r="L48" s="52">
        <v>356</v>
      </c>
      <c r="M48" s="52">
        <v>367</v>
      </c>
      <c r="N48" s="52">
        <v>573</v>
      </c>
      <c r="O48" s="52">
        <v>947</v>
      </c>
      <c r="P48" s="52">
        <v>1283</v>
      </c>
      <c r="Q48" s="52">
        <v>1623</v>
      </c>
      <c r="R48" s="52">
        <v>1954</v>
      </c>
      <c r="S48" s="52">
        <v>2153</v>
      </c>
      <c r="T48" s="52">
        <v>2068</v>
      </c>
      <c r="U48" s="52">
        <v>1828</v>
      </c>
      <c r="V48" s="52">
        <v>1100</v>
      </c>
      <c r="W48" s="52">
        <v>359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5763</v>
      </c>
      <c r="D50" s="52">
        <v>5763</v>
      </c>
      <c r="E50" s="52">
        <v>5763</v>
      </c>
      <c r="F50" s="52">
        <v>5768</v>
      </c>
      <c r="G50" s="52">
        <v>5774</v>
      </c>
      <c r="H50" s="52">
        <v>5795</v>
      </c>
      <c r="I50" s="52">
        <v>5860</v>
      </c>
      <c r="J50" s="52">
        <v>6082</v>
      </c>
      <c r="K50" s="52">
        <v>6247</v>
      </c>
      <c r="L50" s="52">
        <v>6555</v>
      </c>
      <c r="M50" s="52">
        <v>7015</v>
      </c>
      <c r="N50" s="52">
        <v>9905</v>
      </c>
      <c r="O50" s="52">
        <v>33629</v>
      </c>
      <c r="P50" s="52">
        <v>28282</v>
      </c>
      <c r="Q50" s="52">
        <v>14800</v>
      </c>
      <c r="R50" s="52">
        <v>5624</v>
      </c>
      <c r="S50" s="52">
        <v>10204</v>
      </c>
      <c r="T50" s="52">
        <v>2898</v>
      </c>
      <c r="U50" s="52">
        <v>11294</v>
      </c>
      <c r="V50" s="52">
        <v>10388</v>
      </c>
      <c r="W50" s="52">
        <v>14683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82</v>
      </c>
      <c r="D51" s="52">
        <v>83</v>
      </c>
      <c r="E51" s="52">
        <v>82</v>
      </c>
      <c r="F51" s="52">
        <v>83</v>
      </c>
      <c r="G51" s="52">
        <v>84</v>
      </c>
      <c r="H51" s="52">
        <v>85</v>
      </c>
      <c r="I51" s="52">
        <v>87</v>
      </c>
      <c r="J51" s="52">
        <v>92</v>
      </c>
      <c r="K51" s="52">
        <v>93</v>
      </c>
      <c r="L51" s="52">
        <v>103</v>
      </c>
      <c r="M51" s="52">
        <v>109</v>
      </c>
      <c r="N51" s="52">
        <v>174</v>
      </c>
      <c r="O51" s="52">
        <v>804</v>
      </c>
      <c r="P51" s="52">
        <v>638</v>
      </c>
      <c r="Q51" s="52">
        <v>351</v>
      </c>
      <c r="R51" s="52">
        <v>130</v>
      </c>
      <c r="S51" s="52">
        <v>248</v>
      </c>
      <c r="T51" s="52">
        <v>66</v>
      </c>
      <c r="U51" s="52">
        <v>306</v>
      </c>
      <c r="V51" s="52">
        <v>279</v>
      </c>
      <c r="W51" s="52">
        <v>396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116</v>
      </c>
      <c r="D54" s="52">
        <v>116</v>
      </c>
      <c r="E54" s="52">
        <v>118</v>
      </c>
      <c r="F54" s="52">
        <v>121</v>
      </c>
      <c r="G54" s="52">
        <v>128</v>
      </c>
      <c r="H54" s="52">
        <v>136</v>
      </c>
      <c r="I54" s="52">
        <v>78</v>
      </c>
      <c r="J54" s="52">
        <v>57</v>
      </c>
      <c r="K54" s="52">
        <v>89</v>
      </c>
      <c r="L54" s="52">
        <v>80</v>
      </c>
      <c r="M54" s="52">
        <v>116</v>
      </c>
      <c r="N54" s="52">
        <v>165</v>
      </c>
      <c r="O54" s="52">
        <v>208</v>
      </c>
      <c r="P54" s="52">
        <v>234</v>
      </c>
      <c r="Q54" s="52">
        <v>173</v>
      </c>
      <c r="R54" s="52">
        <v>103</v>
      </c>
      <c r="S54" s="52">
        <v>76</v>
      </c>
      <c r="T54" s="52">
        <v>24</v>
      </c>
      <c r="U54" s="52">
        <v>37</v>
      </c>
      <c r="V54" s="52">
        <v>29</v>
      </c>
      <c r="W54" s="52">
        <v>35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246</v>
      </c>
      <c r="D55" s="52">
        <v>246</v>
      </c>
      <c r="E55" s="52">
        <v>250</v>
      </c>
      <c r="F55" s="52">
        <v>260</v>
      </c>
      <c r="G55" s="52">
        <v>273</v>
      </c>
      <c r="H55" s="52">
        <v>294</v>
      </c>
      <c r="I55" s="52">
        <v>182</v>
      </c>
      <c r="J55" s="52">
        <v>133</v>
      </c>
      <c r="K55" s="52">
        <v>203</v>
      </c>
      <c r="L55" s="52">
        <v>165</v>
      </c>
      <c r="M55" s="52">
        <v>243</v>
      </c>
      <c r="N55" s="52">
        <v>367</v>
      </c>
      <c r="O55" s="52">
        <v>493</v>
      </c>
      <c r="P55" s="52">
        <v>553</v>
      </c>
      <c r="Q55" s="52">
        <v>606</v>
      </c>
      <c r="R55" s="52">
        <v>646</v>
      </c>
      <c r="S55" s="52">
        <v>608</v>
      </c>
      <c r="T55" s="52">
        <v>540</v>
      </c>
      <c r="U55" s="52">
        <v>370</v>
      </c>
      <c r="V55" s="52">
        <v>318</v>
      </c>
      <c r="W55" s="52">
        <v>404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5796</v>
      </c>
      <c r="D59" s="52">
        <v>5803</v>
      </c>
      <c r="E59" s="52">
        <v>5848</v>
      </c>
      <c r="F59" s="52">
        <v>5979</v>
      </c>
      <c r="G59" s="52">
        <v>6237</v>
      </c>
      <c r="H59" s="52">
        <v>6669</v>
      </c>
      <c r="I59" s="52">
        <v>3862</v>
      </c>
      <c r="J59" s="52">
        <v>3302</v>
      </c>
      <c r="K59" s="52">
        <v>3851</v>
      </c>
      <c r="L59" s="52">
        <v>4502</v>
      </c>
      <c r="M59" s="52">
        <v>5077</v>
      </c>
      <c r="N59" s="52">
        <v>6551</v>
      </c>
      <c r="O59" s="52">
        <v>10087</v>
      </c>
      <c r="P59" s="52">
        <v>9775</v>
      </c>
      <c r="Q59" s="52">
        <v>9110</v>
      </c>
      <c r="R59" s="52">
        <v>11162</v>
      </c>
      <c r="S59" s="52">
        <v>13087</v>
      </c>
      <c r="T59" s="52">
        <v>11816</v>
      </c>
      <c r="U59" s="52">
        <v>6711</v>
      </c>
      <c r="V59" s="52">
        <v>5426</v>
      </c>
      <c r="W59" s="52">
        <v>5023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6256</v>
      </c>
      <c r="D60" s="36">
        <v>6261</v>
      </c>
      <c r="E60" s="36">
        <v>6310</v>
      </c>
      <c r="F60" s="36">
        <v>6445</v>
      </c>
      <c r="G60" s="36">
        <v>6706</v>
      </c>
      <c r="H60" s="36">
        <v>7162</v>
      </c>
      <c r="I60" s="36">
        <v>4194</v>
      </c>
      <c r="J60" s="36">
        <v>4154</v>
      </c>
      <c r="K60" s="36">
        <v>5050</v>
      </c>
      <c r="L60" s="36">
        <v>6722</v>
      </c>
      <c r="M60" s="36">
        <v>9009</v>
      </c>
      <c r="N60" s="36">
        <v>13017</v>
      </c>
      <c r="O60" s="36">
        <v>18428</v>
      </c>
      <c r="P60" s="36">
        <v>16919</v>
      </c>
      <c r="Q60" s="36">
        <v>16525</v>
      </c>
      <c r="R60" s="36">
        <v>16399</v>
      </c>
      <c r="S60" s="36">
        <v>13855</v>
      </c>
      <c r="T60" s="36">
        <v>10207</v>
      </c>
      <c r="U60" s="36">
        <v>6367</v>
      </c>
      <c r="V60" s="36">
        <v>7440</v>
      </c>
      <c r="W60" s="36">
        <v>11292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13643</v>
      </c>
      <c r="D64" s="52">
        <v>13653</v>
      </c>
      <c r="E64" s="52">
        <v>13716</v>
      </c>
      <c r="F64" s="52">
        <v>13900</v>
      </c>
      <c r="G64" s="52">
        <v>14249</v>
      </c>
      <c r="H64" s="52">
        <v>14828</v>
      </c>
      <c r="I64" s="52">
        <v>15683</v>
      </c>
      <c r="J64" s="52">
        <v>16881</v>
      </c>
      <c r="K64" s="52">
        <v>18452</v>
      </c>
      <c r="L64" s="52">
        <v>20492</v>
      </c>
      <c r="M64" s="52">
        <v>23089</v>
      </c>
      <c r="N64" s="52">
        <v>26324</v>
      </c>
      <c r="O64" s="52">
        <v>27530</v>
      </c>
      <c r="P64" s="52">
        <v>21301</v>
      </c>
      <c r="Q64" s="52">
        <v>26758</v>
      </c>
      <c r="R64" s="52">
        <v>33040</v>
      </c>
      <c r="S64" s="52">
        <v>40186</v>
      </c>
      <c r="T64" s="52">
        <v>40688</v>
      </c>
      <c r="U64" s="52">
        <v>40453</v>
      </c>
      <c r="V64" s="52">
        <v>41108</v>
      </c>
      <c r="W64" s="52">
        <v>41522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547</v>
      </c>
      <c r="D67" s="52">
        <v>552</v>
      </c>
      <c r="E67" s="52">
        <v>577</v>
      </c>
      <c r="F67" s="52">
        <v>655</v>
      </c>
      <c r="G67" s="52">
        <v>810</v>
      </c>
      <c r="H67" s="52">
        <v>1066</v>
      </c>
      <c r="I67" s="52">
        <v>1135</v>
      </c>
      <c r="J67" s="52">
        <v>1488</v>
      </c>
      <c r="K67" s="52">
        <v>2261</v>
      </c>
      <c r="L67" s="52">
        <v>2396</v>
      </c>
      <c r="M67" s="52">
        <v>2579</v>
      </c>
      <c r="N67" s="52">
        <v>2652</v>
      </c>
      <c r="O67" s="52">
        <v>2884</v>
      </c>
      <c r="P67" s="52">
        <v>3023</v>
      </c>
      <c r="Q67" s="52">
        <v>3292</v>
      </c>
      <c r="R67" s="52">
        <v>3994</v>
      </c>
      <c r="S67" s="52">
        <v>4940</v>
      </c>
      <c r="T67" s="52">
        <v>5559</v>
      </c>
      <c r="U67" s="52">
        <v>6249</v>
      </c>
      <c r="V67" s="52">
        <v>6122</v>
      </c>
      <c r="W67" s="52">
        <v>5578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13007</v>
      </c>
      <c r="D69" s="52">
        <v>13015</v>
      </c>
      <c r="E69" s="52">
        <v>13080</v>
      </c>
      <c r="F69" s="52">
        <v>13249</v>
      </c>
      <c r="G69" s="52">
        <v>13589</v>
      </c>
      <c r="H69" s="52">
        <v>14139</v>
      </c>
      <c r="I69" s="52">
        <v>15021</v>
      </c>
      <c r="J69" s="52">
        <v>16493</v>
      </c>
      <c r="K69" s="52">
        <v>17989</v>
      </c>
      <c r="L69" s="52">
        <v>19998</v>
      </c>
      <c r="M69" s="52">
        <v>22548</v>
      </c>
      <c r="N69" s="52">
        <v>25705</v>
      </c>
      <c r="O69" s="52">
        <v>26857</v>
      </c>
      <c r="P69" s="52">
        <v>20677</v>
      </c>
      <c r="Q69" s="52">
        <v>25986</v>
      </c>
      <c r="R69" s="52">
        <v>32080</v>
      </c>
      <c r="S69" s="52">
        <v>38991</v>
      </c>
      <c r="T69" s="52">
        <v>39339</v>
      </c>
      <c r="U69" s="52">
        <v>38983</v>
      </c>
      <c r="V69" s="52">
        <v>39502</v>
      </c>
      <c r="W69" s="52">
        <v>39729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198</v>
      </c>
      <c r="D70" s="52">
        <v>197</v>
      </c>
      <c r="E70" s="52">
        <v>199</v>
      </c>
      <c r="F70" s="52">
        <v>202</v>
      </c>
      <c r="G70" s="52">
        <v>209</v>
      </c>
      <c r="H70" s="52">
        <v>215</v>
      </c>
      <c r="I70" s="52">
        <v>232</v>
      </c>
      <c r="J70" s="52">
        <v>257</v>
      </c>
      <c r="K70" s="52">
        <v>278</v>
      </c>
      <c r="L70" s="52">
        <v>310</v>
      </c>
      <c r="M70" s="52">
        <v>354</v>
      </c>
      <c r="N70" s="52">
        <v>408</v>
      </c>
      <c r="O70" s="52">
        <v>453</v>
      </c>
      <c r="P70" s="52">
        <v>390</v>
      </c>
      <c r="Q70" s="52">
        <v>531</v>
      </c>
      <c r="R70" s="52">
        <v>697</v>
      </c>
      <c r="S70" s="52">
        <v>916</v>
      </c>
      <c r="T70" s="52">
        <v>1074</v>
      </c>
      <c r="U70" s="52">
        <v>1217</v>
      </c>
      <c r="V70" s="52">
        <v>1374</v>
      </c>
      <c r="W70" s="52">
        <v>1558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281</v>
      </c>
      <c r="D73" s="52">
        <v>282</v>
      </c>
      <c r="E73" s="52">
        <v>288</v>
      </c>
      <c r="F73" s="52">
        <v>305</v>
      </c>
      <c r="G73" s="52">
        <v>339</v>
      </c>
      <c r="H73" s="52">
        <v>398</v>
      </c>
      <c r="I73" s="52">
        <v>313</v>
      </c>
      <c r="J73" s="52">
        <v>321</v>
      </c>
      <c r="K73" s="52">
        <v>488</v>
      </c>
      <c r="L73" s="52">
        <v>513</v>
      </c>
      <c r="M73" s="52">
        <v>520</v>
      </c>
      <c r="N73" s="52">
        <v>526</v>
      </c>
      <c r="O73" s="52">
        <v>519</v>
      </c>
      <c r="P73" s="52">
        <v>555</v>
      </c>
      <c r="Q73" s="52">
        <v>401</v>
      </c>
      <c r="R73" s="52">
        <v>269</v>
      </c>
      <c r="S73" s="52">
        <v>245</v>
      </c>
      <c r="T73" s="52">
        <v>134</v>
      </c>
      <c r="U73" s="52">
        <v>194</v>
      </c>
      <c r="V73" s="52">
        <v>174</v>
      </c>
      <c r="W73" s="52">
        <v>195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595</v>
      </c>
      <c r="D74" s="52">
        <v>598</v>
      </c>
      <c r="E74" s="52">
        <v>613</v>
      </c>
      <c r="F74" s="52">
        <v>654</v>
      </c>
      <c r="G74" s="52">
        <v>727</v>
      </c>
      <c r="H74" s="52">
        <v>852</v>
      </c>
      <c r="I74" s="52">
        <v>678</v>
      </c>
      <c r="J74" s="52">
        <v>699</v>
      </c>
      <c r="K74" s="52">
        <v>1042</v>
      </c>
      <c r="L74" s="52">
        <v>1020</v>
      </c>
      <c r="M74" s="52">
        <v>1033</v>
      </c>
      <c r="N74" s="52">
        <v>1177</v>
      </c>
      <c r="O74" s="52">
        <v>1312</v>
      </c>
      <c r="P74" s="52">
        <v>1370</v>
      </c>
      <c r="Q74" s="52">
        <v>1574</v>
      </c>
      <c r="R74" s="52">
        <v>1878</v>
      </c>
      <c r="S74" s="52">
        <v>2017</v>
      </c>
      <c r="T74" s="52">
        <v>2082</v>
      </c>
      <c r="U74" s="52">
        <v>1924</v>
      </c>
      <c r="V74" s="52">
        <v>1744</v>
      </c>
      <c r="W74" s="52">
        <v>1675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26407</v>
      </c>
      <c r="D78" s="52">
        <v>26505</v>
      </c>
      <c r="E78" s="52">
        <v>27195</v>
      </c>
      <c r="F78" s="52">
        <v>29090</v>
      </c>
      <c r="G78" s="52">
        <v>32791</v>
      </c>
      <c r="H78" s="52">
        <v>38927</v>
      </c>
      <c r="I78" s="52">
        <v>32284</v>
      </c>
      <c r="J78" s="52">
        <v>38995</v>
      </c>
      <c r="K78" s="52">
        <v>51803</v>
      </c>
      <c r="L78" s="52">
        <v>54152</v>
      </c>
      <c r="M78" s="52">
        <v>55861</v>
      </c>
      <c r="N78" s="52">
        <v>60175</v>
      </c>
      <c r="O78" s="52">
        <v>63062</v>
      </c>
      <c r="P78" s="52">
        <v>60702</v>
      </c>
      <c r="Q78" s="52">
        <v>71126</v>
      </c>
      <c r="R78" s="52">
        <v>81055</v>
      </c>
      <c r="S78" s="52">
        <v>86760</v>
      </c>
      <c r="T78" s="52">
        <v>81731</v>
      </c>
      <c r="U78" s="52">
        <v>68666</v>
      </c>
      <c r="V78" s="52">
        <v>67290</v>
      </c>
      <c r="W78" s="52">
        <v>68014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879</v>
      </c>
      <c r="D79" s="36">
        <v>882</v>
      </c>
      <c r="E79" s="36">
        <v>904</v>
      </c>
      <c r="F79" s="36">
        <v>960</v>
      </c>
      <c r="G79" s="36">
        <v>1069</v>
      </c>
      <c r="H79" s="36">
        <v>1248</v>
      </c>
      <c r="I79" s="36">
        <v>986</v>
      </c>
      <c r="J79" s="36">
        <v>1013</v>
      </c>
      <c r="K79" s="36">
        <v>1523</v>
      </c>
      <c r="L79" s="36">
        <v>1526</v>
      </c>
      <c r="M79" s="36">
        <v>1568</v>
      </c>
      <c r="N79" s="36">
        <v>1707</v>
      </c>
      <c r="O79" s="36">
        <v>1820</v>
      </c>
      <c r="P79" s="36">
        <v>1904</v>
      </c>
      <c r="Q79" s="36">
        <v>1917</v>
      </c>
      <c r="R79" s="36">
        <v>2024</v>
      </c>
      <c r="S79" s="36">
        <v>2081</v>
      </c>
      <c r="T79" s="36">
        <v>1949</v>
      </c>
      <c r="U79" s="36">
        <v>1759</v>
      </c>
      <c r="V79" s="36">
        <v>1789</v>
      </c>
      <c r="W79" s="36">
        <v>1841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219490</v>
      </c>
      <c r="D83" s="52">
        <v>219541</v>
      </c>
      <c r="E83" s="52">
        <v>219877</v>
      </c>
      <c r="F83" s="52">
        <v>220702</v>
      </c>
      <c r="G83" s="52">
        <v>222189</v>
      </c>
      <c r="H83" s="52">
        <v>224561</v>
      </c>
      <c r="I83" s="52">
        <v>228081</v>
      </c>
      <c r="J83" s="52">
        <v>233077</v>
      </c>
      <c r="K83" s="52">
        <v>239775</v>
      </c>
      <c r="L83" s="52">
        <v>248343</v>
      </c>
      <c r="M83" s="52">
        <v>258859</v>
      </c>
      <c r="N83" s="52">
        <v>271467</v>
      </c>
      <c r="O83" s="52">
        <v>242529</v>
      </c>
      <c r="P83" s="52">
        <v>84574</v>
      </c>
      <c r="Q83" s="52">
        <v>105119</v>
      </c>
      <c r="R83" s="52">
        <v>128712</v>
      </c>
      <c r="S83" s="52">
        <v>155509</v>
      </c>
      <c r="T83" s="52">
        <v>143933</v>
      </c>
      <c r="U83" s="52">
        <v>147754</v>
      </c>
      <c r="V83" s="52">
        <v>153664</v>
      </c>
      <c r="W83" s="52">
        <v>154245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8809</v>
      </c>
      <c r="D86" s="52">
        <v>8852</v>
      </c>
      <c r="E86" s="52">
        <v>9138</v>
      </c>
      <c r="F86" s="52">
        <v>9884</v>
      </c>
      <c r="G86" s="52">
        <v>11230</v>
      </c>
      <c r="H86" s="52">
        <v>13292</v>
      </c>
      <c r="I86" s="52">
        <v>10918</v>
      </c>
      <c r="J86" s="52">
        <v>11317</v>
      </c>
      <c r="K86" s="52">
        <v>16383</v>
      </c>
      <c r="L86" s="52">
        <v>13700</v>
      </c>
      <c r="M86" s="52">
        <v>11237</v>
      </c>
      <c r="N86" s="52">
        <v>11111</v>
      </c>
      <c r="O86" s="52">
        <v>13810</v>
      </c>
      <c r="P86" s="52">
        <v>12316</v>
      </c>
      <c r="Q86" s="52">
        <v>11670</v>
      </c>
      <c r="R86" s="52">
        <v>12151</v>
      </c>
      <c r="S86" s="52">
        <v>13908</v>
      </c>
      <c r="T86" s="52">
        <v>16809</v>
      </c>
      <c r="U86" s="52">
        <v>22969</v>
      </c>
      <c r="V86" s="52">
        <v>29086</v>
      </c>
      <c r="W86" s="52">
        <v>30170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26925</v>
      </c>
      <c r="D88" s="52">
        <v>26933</v>
      </c>
      <c r="E88" s="52">
        <v>26990</v>
      </c>
      <c r="F88" s="52">
        <v>27140</v>
      </c>
      <c r="G88" s="52">
        <v>27424</v>
      </c>
      <c r="H88" s="52">
        <v>27904</v>
      </c>
      <c r="I88" s="52">
        <v>28627</v>
      </c>
      <c r="J88" s="52">
        <v>51765</v>
      </c>
      <c r="K88" s="52">
        <v>44383</v>
      </c>
      <c r="L88" s="52">
        <v>50906</v>
      </c>
      <c r="M88" s="52">
        <v>61778</v>
      </c>
      <c r="N88" s="52">
        <v>79022</v>
      </c>
      <c r="O88" s="52">
        <v>81439</v>
      </c>
      <c r="P88" s="52">
        <v>11957</v>
      </c>
      <c r="Q88" s="52">
        <v>17406</v>
      </c>
      <c r="R88" s="52">
        <v>26810</v>
      </c>
      <c r="S88" s="52">
        <v>50246</v>
      </c>
      <c r="T88" s="52">
        <v>49690</v>
      </c>
      <c r="U88" s="52">
        <v>52055</v>
      </c>
      <c r="V88" s="52">
        <v>62418</v>
      </c>
      <c r="W88" s="52">
        <v>65633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433</v>
      </c>
      <c r="D89" s="52">
        <v>432</v>
      </c>
      <c r="E89" s="52">
        <v>434</v>
      </c>
      <c r="F89" s="52">
        <v>433</v>
      </c>
      <c r="G89" s="52">
        <v>441</v>
      </c>
      <c r="H89" s="52">
        <v>445</v>
      </c>
      <c r="I89" s="52">
        <v>459</v>
      </c>
      <c r="J89" s="52">
        <v>798</v>
      </c>
      <c r="K89" s="52">
        <v>673</v>
      </c>
      <c r="L89" s="52">
        <v>769</v>
      </c>
      <c r="M89" s="52">
        <v>943</v>
      </c>
      <c r="N89" s="52">
        <v>1223</v>
      </c>
      <c r="O89" s="52">
        <v>1300</v>
      </c>
      <c r="P89" s="52">
        <v>443</v>
      </c>
      <c r="Q89" s="52">
        <v>700</v>
      </c>
      <c r="R89" s="52">
        <v>1067</v>
      </c>
      <c r="S89" s="52">
        <v>1722</v>
      </c>
      <c r="T89" s="52">
        <v>2090</v>
      </c>
      <c r="U89" s="52">
        <v>2511</v>
      </c>
      <c r="V89" s="52">
        <v>3086</v>
      </c>
      <c r="W89" s="52">
        <v>3297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355358</v>
      </c>
      <c r="D92" s="52">
        <v>356009</v>
      </c>
      <c r="E92" s="52">
        <v>360432</v>
      </c>
      <c r="F92" s="52">
        <v>371820</v>
      </c>
      <c r="G92" s="52">
        <v>393265</v>
      </c>
      <c r="H92" s="52">
        <v>428158</v>
      </c>
      <c r="I92" s="52">
        <v>267155</v>
      </c>
      <c r="J92" s="52">
        <v>248717</v>
      </c>
      <c r="K92" s="52">
        <v>304651</v>
      </c>
      <c r="L92" s="52">
        <v>286655</v>
      </c>
      <c r="M92" s="52">
        <v>290417</v>
      </c>
      <c r="N92" s="52">
        <v>291270</v>
      </c>
      <c r="O92" s="52">
        <v>260338</v>
      </c>
      <c r="P92" s="52">
        <v>168526</v>
      </c>
      <c r="Q92" s="52">
        <v>140904</v>
      </c>
      <c r="R92" s="52">
        <v>133657</v>
      </c>
      <c r="S92" s="52">
        <v>132917</v>
      </c>
      <c r="T92" s="52">
        <v>135949</v>
      </c>
      <c r="U92" s="52">
        <v>152871</v>
      </c>
      <c r="V92" s="52">
        <v>135970</v>
      </c>
      <c r="W92" s="52">
        <v>120654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5859</v>
      </c>
      <c r="D93" s="52">
        <v>5864</v>
      </c>
      <c r="E93" s="52">
        <v>5912</v>
      </c>
      <c r="F93" s="52">
        <v>6043</v>
      </c>
      <c r="G93" s="52">
        <v>6338</v>
      </c>
      <c r="H93" s="52">
        <v>6854</v>
      </c>
      <c r="I93" s="52">
        <v>4107</v>
      </c>
      <c r="J93" s="52">
        <v>3594</v>
      </c>
      <c r="K93" s="52">
        <v>4380</v>
      </c>
      <c r="L93" s="52">
        <v>4717</v>
      </c>
      <c r="M93" s="52">
        <v>5234</v>
      </c>
      <c r="N93" s="52">
        <v>3809</v>
      </c>
      <c r="O93" s="52">
        <v>3761</v>
      </c>
      <c r="P93" s="52">
        <v>3693</v>
      </c>
      <c r="Q93" s="52">
        <v>4099</v>
      </c>
      <c r="R93" s="52">
        <v>5732</v>
      </c>
      <c r="S93" s="52">
        <v>6517</v>
      </c>
      <c r="T93" s="52">
        <v>8068</v>
      </c>
      <c r="U93" s="52">
        <v>7812</v>
      </c>
      <c r="V93" s="52">
        <v>6841</v>
      </c>
      <c r="W93" s="52">
        <v>5804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7391</v>
      </c>
      <c r="D96" s="52">
        <v>7406</v>
      </c>
      <c r="E96" s="52">
        <v>7520</v>
      </c>
      <c r="F96" s="52">
        <v>7818</v>
      </c>
      <c r="G96" s="52">
        <v>8380</v>
      </c>
      <c r="H96" s="52">
        <v>9318</v>
      </c>
      <c r="I96" s="52">
        <v>6320</v>
      </c>
      <c r="J96" s="52">
        <v>7292</v>
      </c>
      <c r="K96" s="52">
        <v>9071</v>
      </c>
      <c r="L96" s="52">
        <v>9615</v>
      </c>
      <c r="M96" s="52">
        <v>10360</v>
      </c>
      <c r="N96" s="52">
        <v>12119</v>
      </c>
      <c r="O96" s="52">
        <v>12172</v>
      </c>
      <c r="P96" s="52">
        <v>9102</v>
      </c>
      <c r="Q96" s="52">
        <v>7341</v>
      </c>
      <c r="R96" s="52">
        <v>4877</v>
      </c>
      <c r="S96" s="52">
        <v>4644</v>
      </c>
      <c r="T96" s="52">
        <v>4075</v>
      </c>
      <c r="U96" s="52">
        <v>5829</v>
      </c>
      <c r="V96" s="52">
        <v>5276</v>
      </c>
      <c r="W96" s="52">
        <v>5421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15658</v>
      </c>
      <c r="D97" s="52">
        <v>15699</v>
      </c>
      <c r="E97" s="52">
        <v>15979</v>
      </c>
      <c r="F97" s="52">
        <v>16685</v>
      </c>
      <c r="G97" s="52">
        <v>17957</v>
      </c>
      <c r="H97" s="52">
        <v>20032</v>
      </c>
      <c r="I97" s="52">
        <v>13843</v>
      </c>
      <c r="J97" s="52">
        <v>15731</v>
      </c>
      <c r="K97" s="52">
        <v>19397</v>
      </c>
      <c r="L97" s="52">
        <v>19322</v>
      </c>
      <c r="M97" s="52">
        <v>21224</v>
      </c>
      <c r="N97" s="52">
        <v>26322</v>
      </c>
      <c r="O97" s="52">
        <v>27651</v>
      </c>
      <c r="P97" s="52">
        <v>23358</v>
      </c>
      <c r="Q97" s="52">
        <v>28845</v>
      </c>
      <c r="R97" s="52">
        <v>35243</v>
      </c>
      <c r="S97" s="52">
        <v>40393</v>
      </c>
      <c r="T97" s="52">
        <v>47663</v>
      </c>
      <c r="U97" s="52">
        <v>54385</v>
      </c>
      <c r="V97" s="52">
        <v>48376</v>
      </c>
      <c r="W97" s="52">
        <v>43885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173368</v>
      </c>
      <c r="D101" s="52">
        <v>173676</v>
      </c>
      <c r="E101" s="52">
        <v>175800</v>
      </c>
      <c r="F101" s="52">
        <v>181439</v>
      </c>
      <c r="G101" s="52">
        <v>192120</v>
      </c>
      <c r="H101" s="52">
        <v>209310</v>
      </c>
      <c r="I101" s="52">
        <v>130919</v>
      </c>
      <c r="J101" s="52">
        <v>135582</v>
      </c>
      <c r="K101" s="52">
        <v>146437</v>
      </c>
      <c r="L101" s="52">
        <v>148272</v>
      </c>
      <c r="M101" s="52">
        <v>155556</v>
      </c>
      <c r="N101" s="52">
        <v>176192</v>
      </c>
      <c r="O101" s="52">
        <v>191504</v>
      </c>
      <c r="P101" s="52">
        <v>119337</v>
      </c>
      <c r="Q101" s="52">
        <v>144639</v>
      </c>
      <c r="R101" s="52">
        <v>154098</v>
      </c>
      <c r="S101" s="52">
        <v>176084</v>
      </c>
      <c r="T101" s="52">
        <v>186790</v>
      </c>
      <c r="U101" s="52">
        <v>221189</v>
      </c>
      <c r="V101" s="52">
        <v>233037</v>
      </c>
      <c r="W101" s="52">
        <v>199222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127746</v>
      </c>
      <c r="D102" s="52">
        <v>128005</v>
      </c>
      <c r="E102" s="52">
        <v>129749</v>
      </c>
      <c r="F102" s="52">
        <v>134232</v>
      </c>
      <c r="G102" s="52">
        <v>142761</v>
      </c>
      <c r="H102" s="52">
        <v>156650</v>
      </c>
      <c r="I102" s="52">
        <v>100383</v>
      </c>
      <c r="J102" s="52">
        <v>90128</v>
      </c>
      <c r="K102" s="52">
        <v>111470</v>
      </c>
      <c r="L102" s="52">
        <v>100490</v>
      </c>
      <c r="M102" s="52">
        <v>98203</v>
      </c>
      <c r="N102" s="52">
        <v>87282</v>
      </c>
      <c r="O102" s="52">
        <v>66521</v>
      </c>
      <c r="P102" s="52">
        <v>40770</v>
      </c>
      <c r="Q102" s="52">
        <v>32553</v>
      </c>
      <c r="R102" s="52">
        <v>38582</v>
      </c>
      <c r="S102" s="52">
        <v>48496</v>
      </c>
      <c r="T102" s="52">
        <v>56507</v>
      </c>
      <c r="U102" s="52">
        <v>59451</v>
      </c>
      <c r="V102" s="52">
        <v>35532</v>
      </c>
      <c r="W102" s="52">
        <v>25498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137866</v>
      </c>
      <c r="D103" s="36">
        <v>138138</v>
      </c>
      <c r="E103" s="36">
        <v>139963</v>
      </c>
      <c r="F103" s="36">
        <v>144592</v>
      </c>
      <c r="G103" s="36">
        <v>153287</v>
      </c>
      <c r="H103" s="36">
        <v>167812</v>
      </c>
      <c r="I103" s="36">
        <v>107712</v>
      </c>
      <c r="J103" s="36">
        <v>104776</v>
      </c>
      <c r="K103" s="36">
        <v>129185</v>
      </c>
      <c r="L103" s="36">
        <v>127841</v>
      </c>
      <c r="M103" s="36">
        <v>141931</v>
      </c>
      <c r="N103" s="36">
        <v>158002</v>
      </c>
      <c r="O103" s="36">
        <v>141543</v>
      </c>
      <c r="P103" s="36">
        <v>79166</v>
      </c>
      <c r="Q103" s="36">
        <v>49699</v>
      </c>
      <c r="R103" s="36">
        <v>44209</v>
      </c>
      <c r="S103" s="36">
        <v>43326</v>
      </c>
      <c r="T103" s="36">
        <v>44820</v>
      </c>
      <c r="U103" s="36">
        <v>49020</v>
      </c>
      <c r="V103" s="36">
        <v>41832</v>
      </c>
      <c r="W103" s="36">
        <v>52971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473</v>
      </c>
      <c r="D126" s="52">
        <v>473</v>
      </c>
      <c r="E126" s="52">
        <v>474</v>
      </c>
      <c r="F126" s="52">
        <v>475</v>
      </c>
      <c r="G126" s="52">
        <v>793</v>
      </c>
      <c r="H126" s="52">
        <v>436</v>
      </c>
      <c r="I126" s="52">
        <v>358</v>
      </c>
      <c r="J126" s="52">
        <v>473</v>
      </c>
      <c r="K126" s="52">
        <v>483</v>
      </c>
      <c r="L126" s="52">
        <v>511</v>
      </c>
      <c r="M126" s="52">
        <v>548</v>
      </c>
      <c r="N126" s="52">
        <v>590</v>
      </c>
      <c r="O126" s="52">
        <v>523</v>
      </c>
      <c r="P126" s="52">
        <v>354</v>
      </c>
      <c r="Q126" s="52">
        <v>236</v>
      </c>
      <c r="R126" s="52">
        <v>210</v>
      </c>
      <c r="S126" s="52">
        <v>302</v>
      </c>
      <c r="T126" s="52">
        <v>270</v>
      </c>
      <c r="U126" s="52">
        <v>271</v>
      </c>
      <c r="V126" s="52">
        <v>254</v>
      </c>
      <c r="W126" s="52">
        <v>221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19</v>
      </c>
      <c r="D129" s="52">
        <v>19</v>
      </c>
      <c r="E129" s="52">
        <v>20</v>
      </c>
      <c r="F129" s="52">
        <v>21</v>
      </c>
      <c r="G129" s="52">
        <v>23</v>
      </c>
      <c r="H129" s="52">
        <v>28</v>
      </c>
      <c r="I129" s="52">
        <v>27</v>
      </c>
      <c r="J129" s="52">
        <v>25</v>
      </c>
      <c r="K129" s="52">
        <v>39</v>
      </c>
      <c r="L129" s="52">
        <v>30</v>
      </c>
      <c r="M129" s="52">
        <v>24</v>
      </c>
      <c r="N129" s="52">
        <v>19</v>
      </c>
      <c r="O129" s="52">
        <v>14</v>
      </c>
      <c r="P129" s="52">
        <v>14</v>
      </c>
      <c r="Q129" s="52">
        <v>19</v>
      </c>
      <c r="R129" s="52">
        <v>23</v>
      </c>
      <c r="S129" s="52">
        <v>41</v>
      </c>
      <c r="T129" s="52">
        <v>51</v>
      </c>
      <c r="U129" s="52">
        <v>64</v>
      </c>
      <c r="V129" s="52">
        <v>63</v>
      </c>
      <c r="W129" s="52">
        <v>52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303</v>
      </c>
      <c r="D135" s="52">
        <v>304</v>
      </c>
      <c r="E135" s="52">
        <v>307</v>
      </c>
      <c r="F135" s="52">
        <v>318</v>
      </c>
      <c r="G135" s="52">
        <v>359</v>
      </c>
      <c r="H135" s="52">
        <v>373</v>
      </c>
      <c r="I135" s="52">
        <v>231</v>
      </c>
      <c r="J135" s="52">
        <v>240</v>
      </c>
      <c r="K135" s="52">
        <v>286</v>
      </c>
      <c r="L135" s="52">
        <v>290</v>
      </c>
      <c r="M135" s="52">
        <v>288</v>
      </c>
      <c r="N135" s="52">
        <v>248</v>
      </c>
      <c r="O135" s="52">
        <v>194</v>
      </c>
      <c r="P135" s="52">
        <v>74</v>
      </c>
      <c r="Q135" s="52">
        <v>91</v>
      </c>
      <c r="R135" s="52">
        <v>86</v>
      </c>
      <c r="S135" s="52">
        <v>78</v>
      </c>
      <c r="T135" s="52">
        <v>41</v>
      </c>
      <c r="U135" s="52">
        <v>63</v>
      </c>
      <c r="V135" s="52">
        <v>47</v>
      </c>
      <c r="W135" s="52">
        <v>49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643</v>
      </c>
      <c r="D136" s="52">
        <v>643</v>
      </c>
      <c r="E136" s="52">
        <v>653</v>
      </c>
      <c r="F136" s="52">
        <v>679</v>
      </c>
      <c r="G136" s="52">
        <v>759</v>
      </c>
      <c r="H136" s="52">
        <v>795</v>
      </c>
      <c r="I136" s="52">
        <v>500</v>
      </c>
      <c r="J136" s="52">
        <v>499</v>
      </c>
      <c r="K136" s="52">
        <v>597</v>
      </c>
      <c r="L136" s="52">
        <v>551</v>
      </c>
      <c r="M136" s="52">
        <v>536</v>
      </c>
      <c r="N136" s="52">
        <v>522</v>
      </c>
      <c r="O136" s="52">
        <v>426</v>
      </c>
      <c r="P136" s="52">
        <v>366</v>
      </c>
      <c r="Q136" s="52">
        <v>408</v>
      </c>
      <c r="R136" s="52">
        <v>576</v>
      </c>
      <c r="S136" s="52">
        <v>707</v>
      </c>
      <c r="T136" s="52">
        <v>708</v>
      </c>
      <c r="U136" s="52">
        <v>584</v>
      </c>
      <c r="V136" s="52">
        <v>479</v>
      </c>
      <c r="W136" s="52">
        <v>346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455</v>
      </c>
      <c r="D140" s="52">
        <v>455</v>
      </c>
      <c r="E140" s="52">
        <v>462</v>
      </c>
      <c r="F140" s="52">
        <v>481</v>
      </c>
      <c r="G140" s="52">
        <v>538</v>
      </c>
      <c r="H140" s="52">
        <v>564</v>
      </c>
      <c r="I140" s="52">
        <v>355</v>
      </c>
      <c r="J140" s="52">
        <v>346</v>
      </c>
      <c r="K140" s="52">
        <v>419</v>
      </c>
      <c r="L140" s="52">
        <v>383</v>
      </c>
      <c r="M140" s="52">
        <v>355</v>
      </c>
      <c r="N140" s="52">
        <v>279</v>
      </c>
      <c r="O140" s="52">
        <v>212</v>
      </c>
      <c r="P140" s="52">
        <v>188</v>
      </c>
      <c r="Q140" s="52">
        <v>205</v>
      </c>
      <c r="R140" s="52">
        <v>290</v>
      </c>
      <c r="S140" s="52">
        <v>397</v>
      </c>
      <c r="T140" s="52">
        <v>400</v>
      </c>
      <c r="U140" s="52">
        <v>364</v>
      </c>
      <c r="V140" s="52">
        <v>267</v>
      </c>
      <c r="W140" s="52">
        <v>150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491</v>
      </c>
      <c r="D141" s="36">
        <v>491</v>
      </c>
      <c r="E141" s="36">
        <v>499</v>
      </c>
      <c r="F141" s="36">
        <v>516</v>
      </c>
      <c r="G141" s="36">
        <v>579</v>
      </c>
      <c r="H141" s="36">
        <v>605</v>
      </c>
      <c r="I141" s="36">
        <v>374</v>
      </c>
      <c r="J141" s="36">
        <v>393</v>
      </c>
      <c r="K141" s="36">
        <v>464</v>
      </c>
      <c r="L141" s="36">
        <v>454</v>
      </c>
      <c r="M141" s="36">
        <v>464</v>
      </c>
      <c r="N141" s="36">
        <v>493</v>
      </c>
      <c r="O141" s="36">
        <v>407</v>
      </c>
      <c r="P141" s="36">
        <v>252</v>
      </c>
      <c r="Q141" s="36">
        <v>296</v>
      </c>
      <c r="R141" s="36">
        <v>366</v>
      </c>
      <c r="S141" s="36">
        <v>396</v>
      </c>
      <c r="T141" s="36">
        <v>338</v>
      </c>
      <c r="U141" s="36">
        <v>292</v>
      </c>
      <c r="V141" s="36">
        <v>258</v>
      </c>
      <c r="W141" s="36">
        <v>241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7069</v>
      </c>
      <c r="D145" s="52">
        <v>7081</v>
      </c>
      <c r="E145" s="52">
        <v>7182</v>
      </c>
      <c r="F145" s="52">
        <v>7526</v>
      </c>
      <c r="G145" s="52">
        <v>8287</v>
      </c>
      <c r="H145" s="52">
        <v>9607</v>
      </c>
      <c r="I145" s="52">
        <v>11622</v>
      </c>
      <c r="J145" s="52">
        <v>14455</v>
      </c>
      <c r="K145" s="52">
        <v>18287</v>
      </c>
      <c r="L145" s="52">
        <v>23345</v>
      </c>
      <c r="M145" s="52">
        <v>29910</v>
      </c>
      <c r="N145" s="52">
        <v>38194</v>
      </c>
      <c r="O145" s="52">
        <v>46991</v>
      </c>
      <c r="P145" s="52">
        <v>53711</v>
      </c>
      <c r="Q145" s="52">
        <v>68495</v>
      </c>
      <c r="R145" s="52">
        <v>85972</v>
      </c>
      <c r="S145" s="52">
        <v>106309</v>
      </c>
      <c r="T145" s="52">
        <v>119894</v>
      </c>
      <c r="U145" s="52">
        <v>121676</v>
      </c>
      <c r="V145" s="52">
        <v>123267</v>
      </c>
      <c r="W145" s="52">
        <v>129744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2837</v>
      </c>
      <c r="D147" s="52">
        <v>2856</v>
      </c>
      <c r="E147" s="52">
        <v>3010</v>
      </c>
      <c r="F147" s="52">
        <v>3559</v>
      </c>
      <c r="G147" s="52">
        <v>4885</v>
      </c>
      <c r="H147" s="52">
        <v>7464</v>
      </c>
      <c r="I147" s="52">
        <v>10031</v>
      </c>
      <c r="J147" s="52">
        <v>15245</v>
      </c>
      <c r="K147" s="52">
        <v>24076</v>
      </c>
      <c r="L147" s="52">
        <v>31819</v>
      </c>
      <c r="M147" s="52">
        <v>37034</v>
      </c>
      <c r="N147" s="52">
        <v>43798</v>
      </c>
      <c r="O147" s="52">
        <v>47740</v>
      </c>
      <c r="P147" s="52">
        <v>58448</v>
      </c>
      <c r="Q147" s="52">
        <v>66703</v>
      </c>
      <c r="R147" s="52">
        <v>67188</v>
      </c>
      <c r="S147" s="52">
        <v>72071</v>
      </c>
      <c r="T147" s="52">
        <v>67364</v>
      </c>
      <c r="U147" s="52">
        <v>68875</v>
      </c>
      <c r="V147" s="52">
        <v>72827</v>
      </c>
      <c r="W147" s="52">
        <v>79825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13075</v>
      </c>
      <c r="D149" s="52">
        <v>13174</v>
      </c>
      <c r="E149" s="52">
        <v>13993</v>
      </c>
      <c r="F149" s="52">
        <v>16741</v>
      </c>
      <c r="G149" s="52">
        <v>22751</v>
      </c>
      <c r="H149" s="52">
        <v>33196</v>
      </c>
      <c r="I149" s="52">
        <v>41317</v>
      </c>
      <c r="J149" s="52">
        <v>60735</v>
      </c>
      <c r="K149" s="52">
        <v>89490</v>
      </c>
      <c r="L149" s="52">
        <v>109797</v>
      </c>
      <c r="M149" s="52">
        <v>111634</v>
      </c>
      <c r="N149" s="52">
        <v>112598</v>
      </c>
      <c r="O149" s="52">
        <v>122331</v>
      </c>
      <c r="P149" s="52">
        <v>136421</v>
      </c>
      <c r="Q149" s="52">
        <v>165277</v>
      </c>
      <c r="R149" s="52">
        <v>182636</v>
      </c>
      <c r="S149" s="52">
        <v>193984</v>
      </c>
      <c r="T149" s="52">
        <v>183586</v>
      </c>
      <c r="U149" s="52">
        <v>183479</v>
      </c>
      <c r="V149" s="52">
        <v>191184</v>
      </c>
      <c r="W149" s="52">
        <v>193507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216</v>
      </c>
      <c r="D150" s="52">
        <v>216</v>
      </c>
      <c r="E150" s="52">
        <v>225</v>
      </c>
      <c r="F150" s="52">
        <v>258</v>
      </c>
      <c r="G150" s="52">
        <v>357</v>
      </c>
      <c r="H150" s="52">
        <v>535</v>
      </c>
      <c r="I150" s="52">
        <v>672</v>
      </c>
      <c r="J150" s="52">
        <v>987</v>
      </c>
      <c r="K150" s="52">
        <v>1456</v>
      </c>
      <c r="L150" s="52">
        <v>1927</v>
      </c>
      <c r="M150" s="52">
        <v>2314</v>
      </c>
      <c r="N150" s="52">
        <v>1846</v>
      </c>
      <c r="O150" s="52">
        <v>2416</v>
      </c>
      <c r="P150" s="52">
        <v>3702</v>
      </c>
      <c r="Q150" s="52">
        <v>5365</v>
      </c>
      <c r="R150" s="52">
        <v>7824</v>
      </c>
      <c r="S150" s="52">
        <v>9337</v>
      </c>
      <c r="T150" s="52">
        <v>11495</v>
      </c>
      <c r="U150" s="52">
        <v>9266</v>
      </c>
      <c r="V150" s="52">
        <v>9505</v>
      </c>
      <c r="W150" s="52">
        <v>9191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272</v>
      </c>
      <c r="D153" s="52">
        <v>274</v>
      </c>
      <c r="E153" s="52">
        <v>296</v>
      </c>
      <c r="F153" s="52">
        <v>370</v>
      </c>
      <c r="G153" s="52">
        <v>536</v>
      </c>
      <c r="H153" s="52">
        <v>816</v>
      </c>
      <c r="I153" s="52">
        <v>1101</v>
      </c>
      <c r="J153" s="52">
        <v>1739</v>
      </c>
      <c r="K153" s="52">
        <v>2674</v>
      </c>
      <c r="L153" s="52">
        <v>3586</v>
      </c>
      <c r="M153" s="52">
        <v>3965</v>
      </c>
      <c r="N153" s="52">
        <v>4818</v>
      </c>
      <c r="O153" s="52">
        <v>5686</v>
      </c>
      <c r="P153" s="52">
        <v>6810</v>
      </c>
      <c r="Q153" s="52">
        <v>7768</v>
      </c>
      <c r="R153" s="52">
        <v>6500</v>
      </c>
      <c r="S153" s="52">
        <v>6702</v>
      </c>
      <c r="T153" s="52">
        <v>4909</v>
      </c>
      <c r="U153" s="52">
        <v>7154</v>
      </c>
      <c r="V153" s="52">
        <v>7732</v>
      </c>
      <c r="W153" s="52">
        <v>8826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576</v>
      </c>
      <c r="D154" s="52">
        <v>582</v>
      </c>
      <c r="E154" s="52">
        <v>633</v>
      </c>
      <c r="F154" s="52">
        <v>801</v>
      </c>
      <c r="G154" s="52">
        <v>1146</v>
      </c>
      <c r="H154" s="52">
        <v>1741</v>
      </c>
      <c r="I154" s="52">
        <v>2340</v>
      </c>
      <c r="J154" s="52">
        <v>3646</v>
      </c>
      <c r="K154" s="52">
        <v>5542</v>
      </c>
      <c r="L154" s="52">
        <v>7355</v>
      </c>
      <c r="M154" s="52">
        <v>8876</v>
      </c>
      <c r="N154" s="52">
        <v>12781</v>
      </c>
      <c r="O154" s="52">
        <v>17620</v>
      </c>
      <c r="P154" s="52">
        <v>23683</v>
      </c>
      <c r="Q154" s="52">
        <v>34639</v>
      </c>
      <c r="R154" s="52">
        <v>45982</v>
      </c>
      <c r="S154" s="52">
        <v>55524</v>
      </c>
      <c r="T154" s="52">
        <v>63689</v>
      </c>
      <c r="U154" s="52">
        <v>65068</v>
      </c>
      <c r="V154" s="52">
        <v>68009</v>
      </c>
      <c r="W154" s="52">
        <v>69773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6800</v>
      </c>
      <c r="D158" s="52">
        <v>6854</v>
      </c>
      <c r="E158" s="52">
        <v>7295</v>
      </c>
      <c r="F158" s="52">
        <v>8791</v>
      </c>
      <c r="G158" s="52">
        <v>12106</v>
      </c>
      <c r="H158" s="52">
        <v>17787</v>
      </c>
      <c r="I158" s="52">
        <v>22185</v>
      </c>
      <c r="J158" s="52">
        <v>32041</v>
      </c>
      <c r="K158" s="52">
        <v>46440</v>
      </c>
      <c r="L158" s="52">
        <v>55154</v>
      </c>
      <c r="M158" s="52">
        <v>52459</v>
      </c>
      <c r="N158" s="52">
        <v>47058</v>
      </c>
      <c r="O158" s="52">
        <v>50326</v>
      </c>
      <c r="P158" s="52">
        <v>62199</v>
      </c>
      <c r="Q158" s="52">
        <v>83833</v>
      </c>
      <c r="R158" s="52">
        <v>107378</v>
      </c>
      <c r="S158" s="52">
        <v>133052</v>
      </c>
      <c r="T158" s="52">
        <v>140389</v>
      </c>
      <c r="U158" s="52">
        <v>137823</v>
      </c>
      <c r="V158" s="52">
        <v>132998</v>
      </c>
      <c r="W158" s="52">
        <v>108425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7338</v>
      </c>
      <c r="D159" s="36">
        <v>7394</v>
      </c>
      <c r="E159" s="36">
        <v>7855</v>
      </c>
      <c r="F159" s="36">
        <v>9378</v>
      </c>
      <c r="G159" s="36">
        <v>12686</v>
      </c>
      <c r="H159" s="36">
        <v>18504</v>
      </c>
      <c r="I159" s="36">
        <v>23246</v>
      </c>
      <c r="J159" s="36">
        <v>35072</v>
      </c>
      <c r="K159" s="36">
        <v>52718</v>
      </c>
      <c r="L159" s="36">
        <v>67519</v>
      </c>
      <c r="M159" s="36">
        <v>74326</v>
      </c>
      <c r="N159" s="36">
        <v>84995</v>
      </c>
      <c r="O159" s="36">
        <v>97744</v>
      </c>
      <c r="P159" s="36">
        <v>108425</v>
      </c>
      <c r="Q159" s="36">
        <v>129225</v>
      </c>
      <c r="R159" s="36">
        <v>135581</v>
      </c>
      <c r="S159" s="36">
        <v>132509</v>
      </c>
      <c r="T159" s="36">
        <v>123300</v>
      </c>
      <c r="U159" s="36">
        <v>127147</v>
      </c>
      <c r="V159" s="36">
        <v>143481</v>
      </c>
      <c r="W159" s="36">
        <v>172876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11708</v>
      </c>
      <c r="D163" s="52">
        <v>11710</v>
      </c>
      <c r="E163" s="52">
        <v>11729</v>
      </c>
      <c r="F163" s="52">
        <v>11777</v>
      </c>
      <c r="G163" s="52">
        <v>11881</v>
      </c>
      <c r="H163" s="52">
        <v>12060</v>
      </c>
      <c r="I163" s="52">
        <v>12329</v>
      </c>
      <c r="J163" s="52">
        <v>12696</v>
      </c>
      <c r="K163" s="52">
        <v>13184</v>
      </c>
      <c r="L163" s="52">
        <v>13789</v>
      </c>
      <c r="M163" s="52">
        <v>14543</v>
      </c>
      <c r="N163" s="52">
        <v>24328</v>
      </c>
      <c r="O163" s="52">
        <v>29404</v>
      </c>
      <c r="P163" s="52">
        <v>38331</v>
      </c>
      <c r="Q163" s="52">
        <v>17421</v>
      </c>
      <c r="R163" s="52">
        <v>7577</v>
      </c>
      <c r="S163" s="52">
        <v>95</v>
      </c>
      <c r="T163" s="52">
        <v>134</v>
      </c>
      <c r="U163" s="52">
        <v>215</v>
      </c>
      <c r="V163" s="52">
        <v>169</v>
      </c>
      <c r="W163" s="52">
        <v>157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2350</v>
      </c>
      <c r="D165" s="52">
        <v>2358</v>
      </c>
      <c r="E165" s="52">
        <v>2425</v>
      </c>
      <c r="F165" s="52">
        <v>2607</v>
      </c>
      <c r="G165" s="52">
        <v>2949</v>
      </c>
      <c r="H165" s="52">
        <v>3497</v>
      </c>
      <c r="I165" s="52">
        <v>2894</v>
      </c>
      <c r="J165" s="52">
        <v>3033</v>
      </c>
      <c r="K165" s="52">
        <v>4429</v>
      </c>
      <c r="L165" s="52">
        <v>4126</v>
      </c>
      <c r="M165" s="52">
        <v>3524</v>
      </c>
      <c r="N165" s="52">
        <v>3146</v>
      </c>
      <c r="O165" s="52">
        <v>4430</v>
      </c>
      <c r="P165" s="52">
        <v>6274</v>
      </c>
      <c r="Q165" s="52">
        <v>2997</v>
      </c>
      <c r="R165" s="52">
        <v>1341</v>
      </c>
      <c r="S165" s="52">
        <v>349</v>
      </c>
      <c r="T165" s="52">
        <v>218</v>
      </c>
      <c r="U165" s="52">
        <v>238</v>
      </c>
      <c r="V165" s="52">
        <v>146</v>
      </c>
      <c r="W165" s="52">
        <v>49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21655</v>
      </c>
      <c r="D167" s="52">
        <v>21693</v>
      </c>
      <c r="E167" s="52">
        <v>21964</v>
      </c>
      <c r="F167" s="52">
        <v>22718</v>
      </c>
      <c r="G167" s="52">
        <v>24255</v>
      </c>
      <c r="H167" s="52">
        <v>26843</v>
      </c>
      <c r="I167" s="52">
        <v>17753</v>
      </c>
      <c r="J167" s="52">
        <v>17864</v>
      </c>
      <c r="K167" s="52">
        <v>21547</v>
      </c>
      <c r="L167" s="52">
        <v>22638</v>
      </c>
      <c r="M167" s="52">
        <v>23143</v>
      </c>
      <c r="N167" s="52">
        <v>25286</v>
      </c>
      <c r="O167" s="52">
        <v>25558</v>
      </c>
      <c r="P167" s="52">
        <v>29115</v>
      </c>
      <c r="Q167" s="52">
        <v>13209</v>
      </c>
      <c r="R167" s="52">
        <v>5596</v>
      </c>
      <c r="S167" s="52">
        <v>292</v>
      </c>
      <c r="T167" s="52">
        <v>296</v>
      </c>
      <c r="U167" s="52">
        <v>370</v>
      </c>
      <c r="V167" s="52">
        <v>187</v>
      </c>
      <c r="W167" s="52">
        <v>152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357</v>
      </c>
      <c r="D168" s="52">
        <v>357</v>
      </c>
      <c r="E168" s="52">
        <v>361</v>
      </c>
      <c r="F168" s="52">
        <v>370</v>
      </c>
      <c r="G168" s="52">
        <v>391</v>
      </c>
      <c r="H168" s="52">
        <v>436</v>
      </c>
      <c r="I168" s="52">
        <v>282</v>
      </c>
      <c r="J168" s="52">
        <v>276</v>
      </c>
      <c r="K168" s="52">
        <v>335</v>
      </c>
      <c r="L168" s="52">
        <v>398</v>
      </c>
      <c r="M168" s="52">
        <v>460</v>
      </c>
      <c r="N168" s="52">
        <v>436</v>
      </c>
      <c r="O168" s="52">
        <v>627</v>
      </c>
      <c r="P168" s="52">
        <v>1181</v>
      </c>
      <c r="Q168" s="52">
        <v>564</v>
      </c>
      <c r="R168" s="52">
        <v>275</v>
      </c>
      <c r="S168" s="52">
        <v>6</v>
      </c>
      <c r="T168" s="52">
        <v>24</v>
      </c>
      <c r="U168" s="52">
        <v>16</v>
      </c>
      <c r="V168" s="52">
        <v>9</v>
      </c>
      <c r="W168" s="52">
        <v>5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450</v>
      </c>
      <c r="D171" s="52">
        <v>452</v>
      </c>
      <c r="E171" s="52">
        <v>457</v>
      </c>
      <c r="F171" s="52">
        <v>478</v>
      </c>
      <c r="G171" s="52">
        <v>519</v>
      </c>
      <c r="H171" s="52">
        <v>589</v>
      </c>
      <c r="I171" s="52">
        <v>421</v>
      </c>
      <c r="J171" s="52">
        <v>523</v>
      </c>
      <c r="K171" s="52">
        <v>630</v>
      </c>
      <c r="L171" s="52">
        <v>716</v>
      </c>
      <c r="M171" s="52">
        <v>782</v>
      </c>
      <c r="N171" s="52">
        <v>1027</v>
      </c>
      <c r="O171" s="52">
        <v>1103</v>
      </c>
      <c r="P171" s="52">
        <v>1201</v>
      </c>
      <c r="Q171" s="52">
        <v>537</v>
      </c>
      <c r="R171" s="52">
        <v>181</v>
      </c>
      <c r="S171" s="52">
        <v>14</v>
      </c>
      <c r="T171" s="52">
        <v>0</v>
      </c>
      <c r="U171" s="52">
        <v>14</v>
      </c>
      <c r="V171" s="52">
        <v>4</v>
      </c>
      <c r="W171" s="52">
        <v>6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954</v>
      </c>
      <c r="D172" s="52">
        <v>956</v>
      </c>
      <c r="E172" s="52">
        <v>975</v>
      </c>
      <c r="F172" s="52">
        <v>1019</v>
      </c>
      <c r="G172" s="52">
        <v>1109</v>
      </c>
      <c r="H172" s="52">
        <v>1256</v>
      </c>
      <c r="I172" s="52">
        <v>918</v>
      </c>
      <c r="J172" s="52">
        <v>1107</v>
      </c>
      <c r="K172" s="52">
        <v>1331</v>
      </c>
      <c r="L172" s="52">
        <v>1445</v>
      </c>
      <c r="M172" s="52">
        <v>1596</v>
      </c>
      <c r="N172" s="52">
        <v>2847</v>
      </c>
      <c r="O172" s="52">
        <v>4088</v>
      </c>
      <c r="P172" s="52">
        <v>6869</v>
      </c>
      <c r="Q172" s="52">
        <v>3352</v>
      </c>
      <c r="R172" s="52">
        <v>1605</v>
      </c>
      <c r="S172" s="52">
        <v>54</v>
      </c>
      <c r="T172" s="52">
        <v>98</v>
      </c>
      <c r="U172" s="52">
        <v>130</v>
      </c>
      <c r="V172" s="52">
        <v>69</v>
      </c>
      <c r="W172" s="52">
        <v>47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11262</v>
      </c>
      <c r="D176" s="52">
        <v>11283</v>
      </c>
      <c r="E176" s="52">
        <v>11425</v>
      </c>
      <c r="F176" s="52">
        <v>11839</v>
      </c>
      <c r="G176" s="52">
        <v>12680</v>
      </c>
      <c r="H176" s="52">
        <v>14084</v>
      </c>
      <c r="I176" s="52">
        <v>9395</v>
      </c>
      <c r="J176" s="52">
        <v>9180</v>
      </c>
      <c r="K176" s="52">
        <v>11160</v>
      </c>
      <c r="L176" s="52">
        <v>11360</v>
      </c>
      <c r="M176" s="52">
        <v>10937</v>
      </c>
      <c r="N176" s="52">
        <v>10927</v>
      </c>
      <c r="O176" s="52">
        <v>11831</v>
      </c>
      <c r="P176" s="52">
        <v>17312</v>
      </c>
      <c r="Q176" s="52">
        <v>8223</v>
      </c>
      <c r="R176" s="52">
        <v>3755</v>
      </c>
      <c r="S176" s="52">
        <v>148</v>
      </c>
      <c r="T176" s="52">
        <v>212</v>
      </c>
      <c r="U176" s="52">
        <v>278</v>
      </c>
      <c r="V176" s="52">
        <v>136</v>
      </c>
      <c r="W176" s="52">
        <v>80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12154</v>
      </c>
      <c r="D177" s="36">
        <v>12177</v>
      </c>
      <c r="E177" s="36">
        <v>12327</v>
      </c>
      <c r="F177" s="36">
        <v>12746</v>
      </c>
      <c r="G177" s="36">
        <v>13598</v>
      </c>
      <c r="H177" s="36">
        <v>15040</v>
      </c>
      <c r="I177" s="36">
        <v>9992</v>
      </c>
      <c r="J177" s="36">
        <v>10586</v>
      </c>
      <c r="K177" s="36">
        <v>12691</v>
      </c>
      <c r="L177" s="36">
        <v>13841</v>
      </c>
      <c r="M177" s="36">
        <v>15031</v>
      </c>
      <c r="N177" s="36">
        <v>18674</v>
      </c>
      <c r="O177" s="36">
        <v>19549</v>
      </c>
      <c r="P177" s="36">
        <v>21041</v>
      </c>
      <c r="Q177" s="36">
        <v>9429</v>
      </c>
      <c r="R177" s="36">
        <v>3893</v>
      </c>
      <c r="S177" s="36">
        <v>220</v>
      </c>
      <c r="T177" s="36">
        <v>206</v>
      </c>
      <c r="U177" s="36">
        <v>254</v>
      </c>
      <c r="V177" s="36">
        <v>138</v>
      </c>
      <c r="W177" s="36">
        <v>137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23963</v>
      </c>
      <c r="D26" s="52">
        <v>26490</v>
      </c>
      <c r="E26" s="52">
        <v>30005</v>
      </c>
      <c r="F26" s="52">
        <v>17760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3869</v>
      </c>
      <c r="M26" s="52">
        <v>12937</v>
      </c>
      <c r="N26" s="52">
        <v>21706</v>
      </c>
      <c r="O26" s="52">
        <v>13548</v>
      </c>
      <c r="P26" s="52">
        <v>3</v>
      </c>
      <c r="Q26" s="52">
        <v>0</v>
      </c>
      <c r="R26" s="52">
        <v>0</v>
      </c>
      <c r="S26" s="52">
        <v>5624</v>
      </c>
      <c r="T26" s="52">
        <v>6726</v>
      </c>
      <c r="U26" s="52">
        <v>6476</v>
      </c>
      <c r="V26" s="52">
        <v>3972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2247</v>
      </c>
      <c r="D29" s="52">
        <v>2250</v>
      </c>
      <c r="E29" s="52">
        <v>1891</v>
      </c>
      <c r="F29" s="52">
        <v>1622</v>
      </c>
      <c r="G29" s="52">
        <v>1045</v>
      </c>
      <c r="H29" s="52">
        <v>426</v>
      </c>
      <c r="I29" s="52">
        <v>12</v>
      </c>
      <c r="J29" s="52">
        <v>22</v>
      </c>
      <c r="K29" s="52">
        <v>74</v>
      </c>
      <c r="L29" s="52">
        <v>75</v>
      </c>
      <c r="M29" s="52">
        <v>480</v>
      </c>
      <c r="N29" s="52">
        <v>1714</v>
      </c>
      <c r="O29" s="52">
        <v>2727</v>
      </c>
      <c r="P29" s="52">
        <v>2777</v>
      </c>
      <c r="Q29" s="52">
        <v>242</v>
      </c>
      <c r="R29" s="52">
        <v>92</v>
      </c>
      <c r="S29" s="52">
        <v>229</v>
      </c>
      <c r="T29" s="52">
        <v>726</v>
      </c>
      <c r="U29" s="52">
        <v>1094</v>
      </c>
      <c r="V29" s="52">
        <v>1145</v>
      </c>
      <c r="W29" s="52">
        <v>965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42185</v>
      </c>
      <c r="D31" s="52">
        <v>44253</v>
      </c>
      <c r="E31" s="52">
        <v>48560</v>
      </c>
      <c r="F31" s="52">
        <v>38177</v>
      </c>
      <c r="G31" s="52">
        <v>12036</v>
      </c>
      <c r="H31" s="52">
        <v>4305</v>
      </c>
      <c r="I31" s="52">
        <v>1</v>
      </c>
      <c r="J31" s="52">
        <v>0</v>
      </c>
      <c r="K31" s="52">
        <v>7222</v>
      </c>
      <c r="L31" s="52">
        <v>16946</v>
      </c>
      <c r="M31" s="52">
        <v>19585</v>
      </c>
      <c r="N31" s="52">
        <v>19260</v>
      </c>
      <c r="O31" s="52">
        <v>10793</v>
      </c>
      <c r="P31" s="52">
        <v>90</v>
      </c>
      <c r="Q31" s="52">
        <v>806</v>
      </c>
      <c r="R31" s="52">
        <v>2427</v>
      </c>
      <c r="S31" s="52">
        <v>9201</v>
      </c>
      <c r="T31" s="52">
        <v>10593</v>
      </c>
      <c r="U31" s="52">
        <v>13140</v>
      </c>
      <c r="V31" s="52">
        <v>8895</v>
      </c>
      <c r="W31" s="52">
        <v>2966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429</v>
      </c>
      <c r="D32" s="52">
        <v>506</v>
      </c>
      <c r="E32" s="52">
        <v>1605</v>
      </c>
      <c r="F32" s="52">
        <v>528</v>
      </c>
      <c r="G32" s="52">
        <v>69</v>
      </c>
      <c r="H32" s="52">
        <v>68</v>
      </c>
      <c r="I32" s="52">
        <v>0</v>
      </c>
      <c r="J32" s="52">
        <v>0</v>
      </c>
      <c r="K32" s="52">
        <v>149</v>
      </c>
      <c r="L32" s="52">
        <v>1517</v>
      </c>
      <c r="M32" s="52">
        <v>1026</v>
      </c>
      <c r="N32" s="52">
        <v>1068</v>
      </c>
      <c r="O32" s="52">
        <v>496</v>
      </c>
      <c r="P32" s="52">
        <v>5</v>
      </c>
      <c r="Q32" s="52">
        <v>31</v>
      </c>
      <c r="R32" s="52">
        <v>86</v>
      </c>
      <c r="S32" s="52">
        <v>646</v>
      </c>
      <c r="T32" s="52">
        <v>563</v>
      </c>
      <c r="U32" s="52">
        <v>663</v>
      </c>
      <c r="V32" s="52">
        <v>879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1043</v>
      </c>
      <c r="D35" s="52">
        <v>1366</v>
      </c>
      <c r="E35" s="52">
        <v>1085</v>
      </c>
      <c r="F35" s="52">
        <v>1254</v>
      </c>
      <c r="G35" s="52">
        <v>352</v>
      </c>
      <c r="H35" s="52">
        <v>233</v>
      </c>
      <c r="I35" s="52">
        <v>0</v>
      </c>
      <c r="J35" s="52">
        <v>0</v>
      </c>
      <c r="K35" s="52">
        <v>368</v>
      </c>
      <c r="L35" s="52">
        <v>0</v>
      </c>
      <c r="M35" s="52">
        <v>748</v>
      </c>
      <c r="N35" s="52">
        <v>553</v>
      </c>
      <c r="O35" s="52">
        <v>609</v>
      </c>
      <c r="P35" s="52">
        <v>3</v>
      </c>
      <c r="Q35" s="52">
        <v>33</v>
      </c>
      <c r="R35" s="52">
        <v>101</v>
      </c>
      <c r="S35" s="52">
        <v>141</v>
      </c>
      <c r="T35" s="52">
        <v>1107</v>
      </c>
      <c r="U35" s="52">
        <v>409</v>
      </c>
      <c r="V35" s="52">
        <v>830</v>
      </c>
      <c r="W35" s="52">
        <v>176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2660</v>
      </c>
      <c r="D36" s="52">
        <v>2802</v>
      </c>
      <c r="E36" s="52">
        <v>1789</v>
      </c>
      <c r="F36" s="52">
        <v>2481</v>
      </c>
      <c r="G36" s="52">
        <v>1192</v>
      </c>
      <c r="H36" s="52">
        <v>303</v>
      </c>
      <c r="I36" s="52">
        <v>0</v>
      </c>
      <c r="J36" s="52">
        <v>0</v>
      </c>
      <c r="K36" s="52">
        <v>1374</v>
      </c>
      <c r="L36" s="52">
        <v>5572</v>
      </c>
      <c r="M36" s="52">
        <v>7085</v>
      </c>
      <c r="N36" s="52">
        <v>6824</v>
      </c>
      <c r="O36" s="52">
        <v>2849</v>
      </c>
      <c r="P36" s="52">
        <v>38</v>
      </c>
      <c r="Q36" s="52">
        <v>360</v>
      </c>
      <c r="R36" s="52">
        <v>981</v>
      </c>
      <c r="S36" s="52">
        <v>2865</v>
      </c>
      <c r="T36" s="52">
        <v>5089</v>
      </c>
      <c r="U36" s="52">
        <v>4625</v>
      </c>
      <c r="V36" s="52">
        <v>4355</v>
      </c>
      <c r="W36" s="52">
        <v>1282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22591</v>
      </c>
      <c r="D40" s="52">
        <v>24285</v>
      </c>
      <c r="E40" s="52">
        <v>28309</v>
      </c>
      <c r="F40" s="52">
        <v>18499</v>
      </c>
      <c r="G40" s="52">
        <v>4326</v>
      </c>
      <c r="H40" s="52">
        <v>1519</v>
      </c>
      <c r="I40" s="52">
        <v>0</v>
      </c>
      <c r="J40" s="52">
        <v>0</v>
      </c>
      <c r="K40" s="52">
        <v>3716</v>
      </c>
      <c r="L40" s="52">
        <v>12905</v>
      </c>
      <c r="M40" s="52">
        <v>16858</v>
      </c>
      <c r="N40" s="52">
        <v>18729</v>
      </c>
      <c r="O40" s="52">
        <v>8433</v>
      </c>
      <c r="P40" s="52">
        <v>50</v>
      </c>
      <c r="Q40" s="52">
        <v>271</v>
      </c>
      <c r="R40" s="52">
        <v>618</v>
      </c>
      <c r="S40" s="52">
        <v>4066</v>
      </c>
      <c r="T40" s="52">
        <v>5143</v>
      </c>
      <c r="U40" s="52">
        <v>6307</v>
      </c>
      <c r="V40" s="52">
        <v>4939</v>
      </c>
      <c r="W40" s="52">
        <v>870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23725</v>
      </c>
      <c r="D41" s="36">
        <v>24643</v>
      </c>
      <c r="E41" s="36">
        <v>24731</v>
      </c>
      <c r="F41" s="36">
        <v>23938</v>
      </c>
      <c r="G41" s="36">
        <v>9321</v>
      </c>
      <c r="H41" s="36">
        <v>3391</v>
      </c>
      <c r="I41" s="36">
        <v>2</v>
      </c>
      <c r="J41" s="36">
        <v>0</v>
      </c>
      <c r="K41" s="36">
        <v>5398</v>
      </c>
      <c r="L41" s="36">
        <v>11124</v>
      </c>
      <c r="M41" s="36">
        <v>11584</v>
      </c>
      <c r="N41" s="36">
        <v>8983</v>
      </c>
      <c r="O41" s="36">
        <v>6312</v>
      </c>
      <c r="P41" s="36">
        <v>88</v>
      </c>
      <c r="Q41" s="36">
        <v>956</v>
      </c>
      <c r="R41" s="36">
        <v>2976</v>
      </c>
      <c r="S41" s="36">
        <v>8795</v>
      </c>
      <c r="T41" s="36">
        <v>12207</v>
      </c>
      <c r="U41" s="36">
        <v>12527</v>
      </c>
      <c r="V41" s="36">
        <v>10028</v>
      </c>
      <c r="W41" s="36">
        <v>3551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455</v>
      </c>
      <c r="D45" s="52">
        <v>2610</v>
      </c>
      <c r="E45" s="52">
        <v>158</v>
      </c>
      <c r="F45" s="52">
        <v>2220</v>
      </c>
      <c r="G45" s="52">
        <v>10144</v>
      </c>
      <c r="H45" s="52">
        <v>17535</v>
      </c>
      <c r="I45" s="52">
        <v>23153</v>
      </c>
      <c r="J45" s="52">
        <v>29918</v>
      </c>
      <c r="K45" s="52">
        <v>33550</v>
      </c>
      <c r="L45" s="52">
        <v>35793</v>
      </c>
      <c r="M45" s="52">
        <v>9075</v>
      </c>
      <c r="N45" s="52">
        <v>0</v>
      </c>
      <c r="O45" s="52">
        <v>0</v>
      </c>
      <c r="P45" s="52">
        <v>0</v>
      </c>
      <c r="Q45" s="52">
        <v>4</v>
      </c>
      <c r="R45" s="52">
        <v>0</v>
      </c>
      <c r="S45" s="52">
        <v>0</v>
      </c>
      <c r="T45" s="52">
        <v>3921</v>
      </c>
      <c r="U45" s="52">
        <v>1938</v>
      </c>
      <c r="V45" s="52">
        <v>9533</v>
      </c>
      <c r="W45" s="52">
        <v>15977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446</v>
      </c>
      <c r="D48" s="52">
        <v>469</v>
      </c>
      <c r="E48" s="52">
        <v>130</v>
      </c>
      <c r="F48" s="52">
        <v>124</v>
      </c>
      <c r="G48" s="52">
        <v>289</v>
      </c>
      <c r="H48" s="52">
        <v>732</v>
      </c>
      <c r="I48" s="52">
        <v>979</v>
      </c>
      <c r="J48" s="52">
        <v>1388</v>
      </c>
      <c r="K48" s="52">
        <v>2103</v>
      </c>
      <c r="L48" s="52">
        <v>2196</v>
      </c>
      <c r="M48" s="52">
        <v>3141</v>
      </c>
      <c r="N48" s="52">
        <v>2651</v>
      </c>
      <c r="O48" s="52">
        <v>626</v>
      </c>
      <c r="P48" s="52">
        <v>136</v>
      </c>
      <c r="Q48" s="52">
        <v>54</v>
      </c>
      <c r="R48" s="52">
        <v>173</v>
      </c>
      <c r="S48" s="52">
        <v>285</v>
      </c>
      <c r="T48" s="52">
        <v>288</v>
      </c>
      <c r="U48" s="52">
        <v>612</v>
      </c>
      <c r="V48" s="52">
        <v>745</v>
      </c>
      <c r="W48" s="52">
        <v>1406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2649</v>
      </c>
      <c r="E50" s="52">
        <v>289</v>
      </c>
      <c r="F50" s="52">
        <v>2195</v>
      </c>
      <c r="G50" s="52">
        <v>9820</v>
      </c>
      <c r="H50" s="52">
        <v>16795</v>
      </c>
      <c r="I50" s="52">
        <v>22203</v>
      </c>
      <c r="J50" s="52">
        <v>28592</v>
      </c>
      <c r="K50" s="52">
        <v>32531</v>
      </c>
      <c r="L50" s="52">
        <v>32504</v>
      </c>
      <c r="M50" s="52">
        <v>6389</v>
      </c>
      <c r="N50" s="52">
        <v>1858</v>
      </c>
      <c r="O50" s="52">
        <v>13935</v>
      </c>
      <c r="P50" s="52">
        <v>12888</v>
      </c>
      <c r="Q50" s="52">
        <v>6943</v>
      </c>
      <c r="R50" s="52">
        <v>2760</v>
      </c>
      <c r="S50" s="52">
        <v>5215</v>
      </c>
      <c r="T50" s="52">
        <v>3112</v>
      </c>
      <c r="U50" s="52">
        <v>7176</v>
      </c>
      <c r="V50" s="52">
        <v>9131</v>
      </c>
      <c r="W50" s="52">
        <v>15431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164</v>
      </c>
      <c r="D51" s="52">
        <v>39</v>
      </c>
      <c r="E51" s="52">
        <v>0</v>
      </c>
      <c r="F51" s="52">
        <v>0</v>
      </c>
      <c r="G51" s="52">
        <v>36</v>
      </c>
      <c r="H51" s="52">
        <v>210</v>
      </c>
      <c r="I51" s="52">
        <v>288</v>
      </c>
      <c r="J51" s="52">
        <v>668</v>
      </c>
      <c r="K51" s="52">
        <v>343</v>
      </c>
      <c r="L51" s="52">
        <v>2653</v>
      </c>
      <c r="M51" s="52">
        <v>2257</v>
      </c>
      <c r="N51" s="52">
        <v>0</v>
      </c>
      <c r="O51" s="52">
        <v>0</v>
      </c>
      <c r="P51" s="52">
        <v>387</v>
      </c>
      <c r="Q51" s="52">
        <v>222</v>
      </c>
      <c r="R51" s="52">
        <v>90</v>
      </c>
      <c r="S51" s="52">
        <v>0</v>
      </c>
      <c r="T51" s="52">
        <v>662</v>
      </c>
      <c r="U51" s="52">
        <v>0</v>
      </c>
      <c r="V51" s="52">
        <v>357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133</v>
      </c>
      <c r="D54" s="52">
        <v>34</v>
      </c>
      <c r="E54" s="52">
        <v>20</v>
      </c>
      <c r="F54" s="52">
        <v>75</v>
      </c>
      <c r="G54" s="52">
        <v>114</v>
      </c>
      <c r="H54" s="52">
        <v>336</v>
      </c>
      <c r="I54" s="52">
        <v>301</v>
      </c>
      <c r="J54" s="52">
        <v>136</v>
      </c>
      <c r="K54" s="52">
        <v>195</v>
      </c>
      <c r="L54" s="52">
        <v>0</v>
      </c>
      <c r="M54" s="52">
        <v>70</v>
      </c>
      <c r="N54" s="52">
        <v>2</v>
      </c>
      <c r="O54" s="52">
        <v>10</v>
      </c>
      <c r="P54" s="52">
        <v>27</v>
      </c>
      <c r="Q54" s="52">
        <v>48</v>
      </c>
      <c r="R54" s="52">
        <v>61</v>
      </c>
      <c r="S54" s="52">
        <v>22</v>
      </c>
      <c r="T54" s="52">
        <v>114</v>
      </c>
      <c r="U54" s="52">
        <v>20</v>
      </c>
      <c r="V54" s="52">
        <v>36</v>
      </c>
      <c r="W54" s="52">
        <v>69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339</v>
      </c>
      <c r="D55" s="52">
        <v>70</v>
      </c>
      <c r="E55" s="52">
        <v>35</v>
      </c>
      <c r="F55" s="52">
        <v>149</v>
      </c>
      <c r="G55" s="52">
        <v>391</v>
      </c>
      <c r="H55" s="52">
        <v>439</v>
      </c>
      <c r="I55" s="52">
        <v>460</v>
      </c>
      <c r="J55" s="52">
        <v>684</v>
      </c>
      <c r="K55" s="52">
        <v>734</v>
      </c>
      <c r="L55" s="52">
        <v>848</v>
      </c>
      <c r="M55" s="52">
        <v>674</v>
      </c>
      <c r="N55" s="52">
        <v>33</v>
      </c>
      <c r="O55" s="52">
        <v>46</v>
      </c>
      <c r="P55" s="52">
        <v>351</v>
      </c>
      <c r="Q55" s="52">
        <v>524</v>
      </c>
      <c r="R55" s="52">
        <v>601</v>
      </c>
      <c r="S55" s="52">
        <v>465</v>
      </c>
      <c r="T55" s="52">
        <v>536</v>
      </c>
      <c r="U55" s="52">
        <v>234</v>
      </c>
      <c r="V55" s="52">
        <v>209</v>
      </c>
      <c r="W55" s="52">
        <v>495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3161</v>
      </c>
      <c r="D59" s="52">
        <v>4292</v>
      </c>
      <c r="E59" s="52">
        <v>3356</v>
      </c>
      <c r="F59" s="52">
        <v>3754</v>
      </c>
      <c r="G59" s="52">
        <v>5404</v>
      </c>
      <c r="H59" s="52">
        <v>7834</v>
      </c>
      <c r="I59" s="52">
        <v>7087</v>
      </c>
      <c r="J59" s="52">
        <v>8894</v>
      </c>
      <c r="K59" s="52">
        <v>14709</v>
      </c>
      <c r="L59" s="52">
        <v>21658</v>
      </c>
      <c r="M59" s="52">
        <v>9479</v>
      </c>
      <c r="N59" s="52">
        <v>7329</v>
      </c>
      <c r="O59" s="52">
        <v>4216</v>
      </c>
      <c r="P59" s="52">
        <v>3886</v>
      </c>
      <c r="Q59" s="52">
        <v>3846</v>
      </c>
      <c r="R59" s="52">
        <v>4234</v>
      </c>
      <c r="S59" s="52">
        <v>6804</v>
      </c>
      <c r="T59" s="52">
        <v>6792</v>
      </c>
      <c r="U59" s="52">
        <v>2846</v>
      </c>
      <c r="V59" s="52">
        <v>3818</v>
      </c>
      <c r="W59" s="52">
        <v>3306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3320</v>
      </c>
      <c r="D60" s="36">
        <v>4356</v>
      </c>
      <c r="E60" s="36">
        <v>2933</v>
      </c>
      <c r="F60" s="36">
        <v>4857</v>
      </c>
      <c r="G60" s="36">
        <v>11641</v>
      </c>
      <c r="H60" s="36">
        <v>17467</v>
      </c>
      <c r="I60" s="36">
        <v>18014</v>
      </c>
      <c r="J60" s="36">
        <v>22278</v>
      </c>
      <c r="K60" s="36">
        <v>21363</v>
      </c>
      <c r="L60" s="36">
        <v>18668</v>
      </c>
      <c r="M60" s="36">
        <v>6514</v>
      </c>
      <c r="N60" s="36">
        <v>3521</v>
      </c>
      <c r="O60" s="36">
        <v>3156</v>
      </c>
      <c r="P60" s="36">
        <v>6754</v>
      </c>
      <c r="Q60" s="36">
        <v>13596</v>
      </c>
      <c r="R60" s="36">
        <v>20336</v>
      </c>
      <c r="S60" s="36">
        <v>14704</v>
      </c>
      <c r="T60" s="36">
        <v>16127</v>
      </c>
      <c r="U60" s="36">
        <v>5655</v>
      </c>
      <c r="V60" s="36">
        <v>7767</v>
      </c>
      <c r="W60" s="36">
        <v>13486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37756</v>
      </c>
      <c r="D64" s="52">
        <v>41608</v>
      </c>
      <c r="E64" s="52">
        <v>36958</v>
      </c>
      <c r="F64" s="52">
        <v>38581</v>
      </c>
      <c r="G64" s="52">
        <v>36708</v>
      </c>
      <c r="H64" s="52">
        <v>34947</v>
      </c>
      <c r="I64" s="52">
        <v>36755</v>
      </c>
      <c r="J64" s="52">
        <v>50640</v>
      </c>
      <c r="K64" s="52">
        <v>58977</v>
      </c>
      <c r="L64" s="52">
        <v>71953</v>
      </c>
      <c r="M64" s="52">
        <v>35992</v>
      </c>
      <c r="N64" s="52">
        <v>30769</v>
      </c>
      <c r="O64" s="52">
        <v>19072</v>
      </c>
      <c r="P64" s="52">
        <v>26351</v>
      </c>
      <c r="Q64" s="52">
        <v>29026</v>
      </c>
      <c r="R64" s="52">
        <v>27134</v>
      </c>
      <c r="S64" s="52">
        <v>46939</v>
      </c>
      <c r="T64" s="52">
        <v>53457</v>
      </c>
      <c r="U64" s="52">
        <v>51196</v>
      </c>
      <c r="V64" s="52">
        <v>42035</v>
      </c>
      <c r="W64" s="52">
        <v>32247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1989</v>
      </c>
      <c r="D67" s="52">
        <v>2082</v>
      </c>
      <c r="E67" s="52">
        <v>2529</v>
      </c>
      <c r="F67" s="52">
        <v>2541</v>
      </c>
      <c r="G67" s="52">
        <v>2555</v>
      </c>
      <c r="H67" s="52">
        <v>2937</v>
      </c>
      <c r="I67" s="52">
        <v>2243</v>
      </c>
      <c r="J67" s="52">
        <v>2482</v>
      </c>
      <c r="K67" s="52">
        <v>3689</v>
      </c>
      <c r="L67" s="52">
        <v>3987</v>
      </c>
      <c r="M67" s="52">
        <v>6406</v>
      </c>
      <c r="N67" s="52">
        <v>7495</v>
      </c>
      <c r="O67" s="52">
        <v>5276</v>
      </c>
      <c r="P67" s="52">
        <v>5478</v>
      </c>
      <c r="Q67" s="52">
        <v>3234</v>
      </c>
      <c r="R67" s="52">
        <v>6864</v>
      </c>
      <c r="S67" s="52">
        <v>7433</v>
      </c>
      <c r="T67" s="52">
        <v>7950</v>
      </c>
      <c r="U67" s="52">
        <v>8870</v>
      </c>
      <c r="V67" s="52">
        <v>9145</v>
      </c>
      <c r="W67" s="52">
        <v>8916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36029</v>
      </c>
      <c r="D69" s="52">
        <v>39883</v>
      </c>
      <c r="E69" s="52">
        <v>35268</v>
      </c>
      <c r="F69" s="52">
        <v>36928</v>
      </c>
      <c r="G69" s="52">
        <v>35430</v>
      </c>
      <c r="H69" s="52">
        <v>33482</v>
      </c>
      <c r="I69" s="52">
        <v>35503</v>
      </c>
      <c r="J69" s="52">
        <v>48406</v>
      </c>
      <c r="K69" s="52">
        <v>56999</v>
      </c>
      <c r="L69" s="52">
        <v>64282</v>
      </c>
      <c r="M69" s="52">
        <v>32399</v>
      </c>
      <c r="N69" s="52">
        <v>26509</v>
      </c>
      <c r="O69" s="52">
        <v>18870</v>
      </c>
      <c r="P69" s="52">
        <v>21824</v>
      </c>
      <c r="Q69" s="52">
        <v>26272</v>
      </c>
      <c r="R69" s="52">
        <v>27246</v>
      </c>
      <c r="S69" s="52">
        <v>46483</v>
      </c>
      <c r="T69" s="52">
        <v>49062</v>
      </c>
      <c r="U69" s="52">
        <v>49160</v>
      </c>
      <c r="V69" s="52">
        <v>40741</v>
      </c>
      <c r="W69" s="52">
        <v>29821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596</v>
      </c>
      <c r="D70" s="52">
        <v>614</v>
      </c>
      <c r="E70" s="52">
        <v>854</v>
      </c>
      <c r="F70" s="52">
        <v>632</v>
      </c>
      <c r="G70" s="52">
        <v>219</v>
      </c>
      <c r="H70" s="52">
        <v>364</v>
      </c>
      <c r="I70" s="52">
        <v>171</v>
      </c>
      <c r="J70" s="52">
        <v>1283</v>
      </c>
      <c r="K70" s="52">
        <v>996</v>
      </c>
      <c r="L70" s="52">
        <v>6643</v>
      </c>
      <c r="M70" s="52">
        <v>2371</v>
      </c>
      <c r="N70" s="52">
        <v>3636</v>
      </c>
      <c r="O70" s="52">
        <v>849</v>
      </c>
      <c r="P70" s="52">
        <v>3657</v>
      </c>
      <c r="Q70" s="52">
        <v>2164</v>
      </c>
      <c r="R70" s="52">
        <v>0</v>
      </c>
      <c r="S70" s="52">
        <v>834</v>
      </c>
      <c r="T70" s="52">
        <v>2376</v>
      </c>
      <c r="U70" s="52">
        <v>1942</v>
      </c>
      <c r="V70" s="52">
        <v>2572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442</v>
      </c>
      <c r="D73" s="52">
        <v>508</v>
      </c>
      <c r="E73" s="52">
        <v>492</v>
      </c>
      <c r="F73" s="52">
        <v>514</v>
      </c>
      <c r="G73" s="52">
        <v>380</v>
      </c>
      <c r="H73" s="52">
        <v>815</v>
      </c>
      <c r="I73" s="52">
        <v>649</v>
      </c>
      <c r="J73" s="52">
        <v>305</v>
      </c>
      <c r="K73" s="52">
        <v>490</v>
      </c>
      <c r="L73" s="52">
        <v>0</v>
      </c>
      <c r="M73" s="52">
        <v>247</v>
      </c>
      <c r="N73" s="52">
        <v>157</v>
      </c>
      <c r="O73" s="52">
        <v>169</v>
      </c>
      <c r="P73" s="52">
        <v>179</v>
      </c>
      <c r="Q73" s="52">
        <v>205</v>
      </c>
      <c r="R73" s="52">
        <v>174</v>
      </c>
      <c r="S73" s="52">
        <v>75</v>
      </c>
      <c r="T73" s="52">
        <v>705</v>
      </c>
      <c r="U73" s="52">
        <v>163</v>
      </c>
      <c r="V73" s="52">
        <v>66</v>
      </c>
      <c r="W73" s="52">
        <v>501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1127</v>
      </c>
      <c r="D74" s="52">
        <v>1042</v>
      </c>
      <c r="E74" s="52">
        <v>808</v>
      </c>
      <c r="F74" s="52">
        <v>1017</v>
      </c>
      <c r="G74" s="52">
        <v>1294</v>
      </c>
      <c r="H74" s="52">
        <v>1062</v>
      </c>
      <c r="I74" s="52">
        <v>993</v>
      </c>
      <c r="J74" s="52">
        <v>1535</v>
      </c>
      <c r="K74" s="52">
        <v>1837</v>
      </c>
      <c r="L74" s="52">
        <v>2377</v>
      </c>
      <c r="M74" s="52">
        <v>2341</v>
      </c>
      <c r="N74" s="52">
        <v>1959</v>
      </c>
      <c r="O74" s="52">
        <v>795</v>
      </c>
      <c r="P74" s="52">
        <v>2382</v>
      </c>
      <c r="Q74" s="52">
        <v>2119</v>
      </c>
      <c r="R74" s="52">
        <v>1598</v>
      </c>
      <c r="S74" s="52">
        <v>1530</v>
      </c>
      <c r="T74" s="52">
        <v>3255</v>
      </c>
      <c r="U74" s="52">
        <v>1796</v>
      </c>
      <c r="V74" s="52">
        <v>342</v>
      </c>
      <c r="W74" s="52">
        <v>3560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49828</v>
      </c>
      <c r="D78" s="52">
        <v>53849</v>
      </c>
      <c r="E78" s="52">
        <v>50014</v>
      </c>
      <c r="F78" s="52">
        <v>53206</v>
      </c>
      <c r="G78" s="52">
        <v>54647</v>
      </c>
      <c r="H78" s="52">
        <v>58412</v>
      </c>
      <c r="I78" s="52">
        <v>52693</v>
      </c>
      <c r="J78" s="52">
        <v>71929</v>
      </c>
      <c r="K78" s="52">
        <v>91528</v>
      </c>
      <c r="L78" s="52">
        <v>104767</v>
      </c>
      <c r="M78" s="52">
        <v>68606</v>
      </c>
      <c r="N78" s="52">
        <v>64608</v>
      </c>
      <c r="O78" s="52">
        <v>54844</v>
      </c>
      <c r="P78" s="52">
        <v>65691</v>
      </c>
      <c r="Q78" s="52">
        <v>73361</v>
      </c>
      <c r="R78" s="52">
        <v>75280</v>
      </c>
      <c r="S78" s="52">
        <v>93349</v>
      </c>
      <c r="T78" s="52">
        <v>94214</v>
      </c>
      <c r="U78" s="52">
        <v>79163</v>
      </c>
      <c r="V78" s="52">
        <v>68195</v>
      </c>
      <c r="W78" s="52">
        <v>58956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1571</v>
      </c>
      <c r="D79" s="36">
        <v>1493</v>
      </c>
      <c r="E79" s="36">
        <v>1327</v>
      </c>
      <c r="F79" s="36">
        <v>1525</v>
      </c>
      <c r="G79" s="36">
        <v>1672</v>
      </c>
      <c r="H79" s="36">
        <v>1882</v>
      </c>
      <c r="I79" s="36">
        <v>1649</v>
      </c>
      <c r="J79" s="36">
        <v>1838</v>
      </c>
      <c r="K79" s="36">
        <v>2323</v>
      </c>
      <c r="L79" s="36">
        <v>2372</v>
      </c>
      <c r="M79" s="36">
        <v>1726</v>
      </c>
      <c r="N79" s="36">
        <v>1719</v>
      </c>
      <c r="O79" s="36">
        <v>1580</v>
      </c>
      <c r="P79" s="36">
        <v>1965</v>
      </c>
      <c r="Q79" s="36">
        <v>1950</v>
      </c>
      <c r="R79" s="36">
        <v>1893</v>
      </c>
      <c r="S79" s="36">
        <v>2245</v>
      </c>
      <c r="T79" s="36">
        <v>2235</v>
      </c>
      <c r="U79" s="36">
        <v>2005</v>
      </c>
      <c r="V79" s="36">
        <v>1811</v>
      </c>
      <c r="W79" s="36">
        <v>1624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209243</v>
      </c>
      <c r="D83" s="52">
        <v>124143</v>
      </c>
      <c r="E83" s="52">
        <v>115931</v>
      </c>
      <c r="F83" s="52">
        <v>146219</v>
      </c>
      <c r="G83" s="52">
        <v>181386</v>
      </c>
      <c r="H83" s="52">
        <v>241889</v>
      </c>
      <c r="I83" s="52">
        <v>153781</v>
      </c>
      <c r="J83" s="52">
        <v>111139</v>
      </c>
      <c r="K83" s="52">
        <v>50130</v>
      </c>
      <c r="L83" s="52">
        <v>55429</v>
      </c>
      <c r="M83" s="52">
        <v>226766</v>
      </c>
      <c r="N83" s="52">
        <v>220796</v>
      </c>
      <c r="O83" s="52">
        <v>159026</v>
      </c>
      <c r="P83" s="52">
        <v>81841</v>
      </c>
      <c r="Q83" s="52">
        <v>101478</v>
      </c>
      <c r="R83" s="52">
        <v>118057</v>
      </c>
      <c r="S83" s="52">
        <v>179286</v>
      </c>
      <c r="T83" s="52">
        <v>152573</v>
      </c>
      <c r="U83" s="52">
        <v>162412</v>
      </c>
      <c r="V83" s="52">
        <v>126329</v>
      </c>
      <c r="W83" s="52">
        <v>157573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21372</v>
      </c>
      <c r="D86" s="52">
        <v>18920</v>
      </c>
      <c r="E86" s="52">
        <v>11561</v>
      </c>
      <c r="F86" s="52">
        <v>9009</v>
      </c>
      <c r="G86" s="52">
        <v>10411</v>
      </c>
      <c r="H86" s="52">
        <v>15147</v>
      </c>
      <c r="I86" s="52">
        <v>12707</v>
      </c>
      <c r="J86" s="52">
        <v>12142</v>
      </c>
      <c r="K86" s="52">
        <v>10508</v>
      </c>
      <c r="L86" s="52">
        <v>5264</v>
      </c>
      <c r="M86" s="52">
        <v>10370</v>
      </c>
      <c r="N86" s="52">
        <v>26264</v>
      </c>
      <c r="O86" s="52">
        <v>35409</v>
      </c>
      <c r="P86" s="52">
        <v>36949</v>
      </c>
      <c r="Q86" s="52">
        <v>12404</v>
      </c>
      <c r="R86" s="52">
        <v>23340</v>
      </c>
      <c r="S86" s="52">
        <v>28836</v>
      </c>
      <c r="T86" s="52">
        <v>30615</v>
      </c>
      <c r="U86" s="52">
        <v>28919</v>
      </c>
      <c r="V86" s="52">
        <v>28320</v>
      </c>
      <c r="W86" s="52">
        <v>28712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34305</v>
      </c>
      <c r="D88" s="52">
        <v>28753</v>
      </c>
      <c r="E88" s="52">
        <v>28272</v>
      </c>
      <c r="F88" s="52">
        <v>37437</v>
      </c>
      <c r="G88" s="52">
        <v>43760</v>
      </c>
      <c r="H88" s="52">
        <v>48269</v>
      </c>
      <c r="I88" s="52">
        <v>39197</v>
      </c>
      <c r="J88" s="52">
        <v>49764</v>
      </c>
      <c r="K88" s="52">
        <v>32825</v>
      </c>
      <c r="L88" s="52">
        <v>43838</v>
      </c>
      <c r="M88" s="52">
        <v>87202</v>
      </c>
      <c r="N88" s="52">
        <v>118523</v>
      </c>
      <c r="O88" s="52">
        <v>120489</v>
      </c>
      <c r="P88" s="52">
        <v>36053</v>
      </c>
      <c r="Q88" s="52">
        <v>28868</v>
      </c>
      <c r="R88" s="52">
        <v>29868</v>
      </c>
      <c r="S88" s="52">
        <v>46378</v>
      </c>
      <c r="T88" s="52">
        <v>41041</v>
      </c>
      <c r="U88" s="52">
        <v>48357</v>
      </c>
      <c r="V88" s="52">
        <v>54301</v>
      </c>
      <c r="W88" s="52">
        <v>70831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404</v>
      </c>
      <c r="D89" s="52">
        <v>252</v>
      </c>
      <c r="E89" s="52">
        <v>1049</v>
      </c>
      <c r="F89" s="52">
        <v>547</v>
      </c>
      <c r="G89" s="52">
        <v>178</v>
      </c>
      <c r="H89" s="52">
        <v>906</v>
      </c>
      <c r="I89" s="52">
        <v>97</v>
      </c>
      <c r="J89" s="52">
        <v>1818</v>
      </c>
      <c r="K89" s="52">
        <v>474</v>
      </c>
      <c r="L89" s="52">
        <v>3089</v>
      </c>
      <c r="M89" s="52">
        <v>5060</v>
      </c>
      <c r="N89" s="52">
        <v>6434</v>
      </c>
      <c r="O89" s="52">
        <v>4805</v>
      </c>
      <c r="P89" s="52">
        <v>3933</v>
      </c>
      <c r="Q89" s="52">
        <v>2319</v>
      </c>
      <c r="R89" s="52">
        <v>15</v>
      </c>
      <c r="S89" s="52">
        <v>2883</v>
      </c>
      <c r="T89" s="52">
        <v>1843</v>
      </c>
      <c r="U89" s="52">
        <v>2465</v>
      </c>
      <c r="V89" s="52">
        <v>3186</v>
      </c>
      <c r="W89" s="52">
        <v>2913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333956</v>
      </c>
      <c r="D92" s="52">
        <v>260430</v>
      </c>
      <c r="E92" s="52">
        <v>260021</v>
      </c>
      <c r="F92" s="52">
        <v>285575</v>
      </c>
      <c r="G92" s="52">
        <v>325446</v>
      </c>
      <c r="H92" s="52">
        <v>404182</v>
      </c>
      <c r="I92" s="52">
        <v>171666</v>
      </c>
      <c r="J92" s="52">
        <v>122185</v>
      </c>
      <c r="K92" s="52">
        <v>126503</v>
      </c>
      <c r="L92" s="52">
        <v>93152</v>
      </c>
      <c r="M92" s="52">
        <v>182866</v>
      </c>
      <c r="N92" s="52">
        <v>165547</v>
      </c>
      <c r="O92" s="52">
        <v>130121</v>
      </c>
      <c r="P92" s="52">
        <v>115537</v>
      </c>
      <c r="Q92" s="52">
        <v>107824</v>
      </c>
      <c r="R92" s="52">
        <v>112509</v>
      </c>
      <c r="S92" s="52">
        <v>151039</v>
      </c>
      <c r="T92" s="52">
        <v>130166</v>
      </c>
      <c r="U92" s="52">
        <v>166927</v>
      </c>
      <c r="V92" s="52">
        <v>105304</v>
      </c>
      <c r="W92" s="52">
        <v>116731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3400</v>
      </c>
      <c r="D93" s="52">
        <v>2976</v>
      </c>
      <c r="E93" s="52">
        <v>8592</v>
      </c>
      <c r="F93" s="52">
        <v>3953</v>
      </c>
      <c r="G93" s="52">
        <v>1857</v>
      </c>
      <c r="H93" s="52">
        <v>6349</v>
      </c>
      <c r="I93" s="52">
        <v>1291</v>
      </c>
      <c r="J93" s="52">
        <v>3887</v>
      </c>
      <c r="K93" s="52">
        <v>2590</v>
      </c>
      <c r="L93" s="52">
        <v>8339</v>
      </c>
      <c r="M93" s="52">
        <v>9590</v>
      </c>
      <c r="N93" s="52">
        <v>9195</v>
      </c>
      <c r="O93" s="52">
        <v>6015</v>
      </c>
      <c r="P93" s="52">
        <v>5820</v>
      </c>
      <c r="Q93" s="52">
        <v>4175</v>
      </c>
      <c r="R93" s="52">
        <v>4148</v>
      </c>
      <c r="S93" s="52">
        <v>10594</v>
      </c>
      <c r="T93" s="52">
        <v>6980</v>
      </c>
      <c r="U93" s="52">
        <v>8453</v>
      </c>
      <c r="V93" s="52">
        <v>10413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8252</v>
      </c>
      <c r="D96" s="52">
        <v>8036</v>
      </c>
      <c r="E96" s="52">
        <v>5820</v>
      </c>
      <c r="F96" s="52">
        <v>9375</v>
      </c>
      <c r="G96" s="52">
        <v>9520</v>
      </c>
      <c r="H96" s="52">
        <v>21852</v>
      </c>
      <c r="I96" s="52">
        <v>13427</v>
      </c>
      <c r="J96" s="52">
        <v>4694</v>
      </c>
      <c r="K96" s="52">
        <v>6429</v>
      </c>
      <c r="L96" s="52">
        <v>0</v>
      </c>
      <c r="M96" s="52">
        <v>6979</v>
      </c>
      <c r="N96" s="52">
        <v>4755</v>
      </c>
      <c r="O96" s="52">
        <v>7332</v>
      </c>
      <c r="P96" s="52">
        <v>3686</v>
      </c>
      <c r="Q96" s="52">
        <v>4619</v>
      </c>
      <c r="R96" s="52">
        <v>4881</v>
      </c>
      <c r="S96" s="52">
        <v>2354</v>
      </c>
      <c r="T96" s="52">
        <v>13558</v>
      </c>
      <c r="U96" s="52">
        <v>5292</v>
      </c>
      <c r="V96" s="52">
        <v>9912</v>
      </c>
      <c r="W96" s="52">
        <v>7096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21060</v>
      </c>
      <c r="D97" s="52">
        <v>16498</v>
      </c>
      <c r="E97" s="52">
        <v>9567</v>
      </c>
      <c r="F97" s="52">
        <v>18569</v>
      </c>
      <c r="G97" s="52">
        <v>32241</v>
      </c>
      <c r="H97" s="52">
        <v>28481</v>
      </c>
      <c r="I97" s="52">
        <v>20533</v>
      </c>
      <c r="J97" s="52">
        <v>23611</v>
      </c>
      <c r="K97" s="52">
        <v>24089</v>
      </c>
      <c r="L97" s="52">
        <v>30652</v>
      </c>
      <c r="M97" s="52">
        <v>66166</v>
      </c>
      <c r="N97" s="52">
        <v>58640</v>
      </c>
      <c r="O97" s="52">
        <v>34396</v>
      </c>
      <c r="P97" s="52">
        <v>49317</v>
      </c>
      <c r="Q97" s="52">
        <v>47849</v>
      </c>
      <c r="R97" s="52">
        <v>45310</v>
      </c>
      <c r="S97" s="52">
        <v>46968</v>
      </c>
      <c r="T97" s="52">
        <v>62587</v>
      </c>
      <c r="U97" s="52">
        <v>58627</v>
      </c>
      <c r="V97" s="52">
        <v>51516</v>
      </c>
      <c r="W97" s="52">
        <v>50451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157091</v>
      </c>
      <c r="D101" s="52">
        <v>145579</v>
      </c>
      <c r="E101" s="52">
        <v>129311</v>
      </c>
      <c r="F101" s="52">
        <v>116852</v>
      </c>
      <c r="G101" s="52">
        <v>159629</v>
      </c>
      <c r="H101" s="52">
        <v>227803</v>
      </c>
      <c r="I101" s="52">
        <v>179783</v>
      </c>
      <c r="J101" s="52">
        <v>145213</v>
      </c>
      <c r="K101" s="52">
        <v>129016</v>
      </c>
      <c r="L101" s="52">
        <v>103420</v>
      </c>
      <c r="M101" s="52">
        <v>181802</v>
      </c>
      <c r="N101" s="52">
        <v>284872</v>
      </c>
      <c r="O101" s="52">
        <v>282126</v>
      </c>
      <c r="P101" s="52">
        <v>157622</v>
      </c>
      <c r="Q101" s="52">
        <v>147905</v>
      </c>
      <c r="R101" s="52">
        <v>118808</v>
      </c>
      <c r="S101" s="52">
        <v>149182</v>
      </c>
      <c r="T101" s="52">
        <v>125873</v>
      </c>
      <c r="U101" s="52">
        <v>162445</v>
      </c>
      <c r="V101" s="52">
        <v>167490</v>
      </c>
      <c r="W101" s="52">
        <v>163698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132494</v>
      </c>
      <c r="D102" s="52">
        <v>98697</v>
      </c>
      <c r="E102" s="52">
        <v>113283</v>
      </c>
      <c r="F102" s="52">
        <v>117225</v>
      </c>
      <c r="G102" s="52">
        <v>91226</v>
      </c>
      <c r="H102" s="52">
        <v>100088</v>
      </c>
      <c r="I102" s="52">
        <v>23980</v>
      </c>
      <c r="J102" s="52">
        <v>18066</v>
      </c>
      <c r="K102" s="52">
        <v>27903</v>
      </c>
      <c r="L102" s="52">
        <v>43105</v>
      </c>
      <c r="M102" s="52">
        <v>107742</v>
      </c>
      <c r="N102" s="52">
        <v>58073</v>
      </c>
      <c r="O102" s="52">
        <v>19411</v>
      </c>
      <c r="P102" s="52">
        <v>28830</v>
      </c>
      <c r="Q102" s="52">
        <v>16628</v>
      </c>
      <c r="R102" s="52">
        <v>18524</v>
      </c>
      <c r="S102" s="52">
        <v>45052</v>
      </c>
      <c r="T102" s="52">
        <v>50664</v>
      </c>
      <c r="U102" s="52">
        <v>60949</v>
      </c>
      <c r="V102" s="52">
        <v>38107</v>
      </c>
      <c r="W102" s="52">
        <v>23132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139148</v>
      </c>
      <c r="D103" s="36">
        <v>100145</v>
      </c>
      <c r="E103" s="36">
        <v>98972</v>
      </c>
      <c r="F103" s="36">
        <v>151703</v>
      </c>
      <c r="G103" s="36">
        <v>196510</v>
      </c>
      <c r="H103" s="36">
        <v>223209</v>
      </c>
      <c r="I103" s="36">
        <v>60951</v>
      </c>
      <c r="J103" s="36">
        <v>45269</v>
      </c>
      <c r="K103" s="36">
        <v>40528</v>
      </c>
      <c r="L103" s="36">
        <v>37164</v>
      </c>
      <c r="M103" s="36">
        <v>74053</v>
      </c>
      <c r="N103" s="36">
        <v>27860</v>
      </c>
      <c r="O103" s="36">
        <v>14528</v>
      </c>
      <c r="P103" s="36">
        <v>50088</v>
      </c>
      <c r="Q103" s="36">
        <v>58717</v>
      </c>
      <c r="R103" s="36">
        <v>88902</v>
      </c>
      <c r="S103" s="36">
        <v>97449</v>
      </c>
      <c r="T103" s="36">
        <v>120220</v>
      </c>
      <c r="U103" s="36">
        <v>120924</v>
      </c>
      <c r="V103" s="36">
        <v>77469</v>
      </c>
      <c r="W103" s="36">
        <v>94189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486</v>
      </c>
      <c r="D126" s="52">
        <v>415</v>
      </c>
      <c r="E126" s="52">
        <v>463</v>
      </c>
      <c r="F126" s="52">
        <v>445</v>
      </c>
      <c r="G126" s="52">
        <v>0</v>
      </c>
      <c r="H126" s="52">
        <v>0</v>
      </c>
      <c r="I126" s="52">
        <v>86</v>
      </c>
      <c r="J126" s="52">
        <v>309</v>
      </c>
      <c r="K126" s="52">
        <v>407</v>
      </c>
      <c r="L126" s="52">
        <v>561</v>
      </c>
      <c r="M126" s="52">
        <v>556</v>
      </c>
      <c r="N126" s="52">
        <v>549</v>
      </c>
      <c r="O126" s="52">
        <v>335</v>
      </c>
      <c r="P126" s="52">
        <v>0</v>
      </c>
      <c r="Q126" s="52">
        <v>0</v>
      </c>
      <c r="R126" s="52">
        <v>224</v>
      </c>
      <c r="S126" s="52">
        <v>353</v>
      </c>
      <c r="T126" s="52">
        <v>283</v>
      </c>
      <c r="U126" s="52">
        <v>153</v>
      </c>
      <c r="V126" s="52">
        <v>7</v>
      </c>
      <c r="W126" s="52">
        <v>161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47</v>
      </c>
      <c r="D129" s="52">
        <v>45</v>
      </c>
      <c r="E129" s="52">
        <v>31</v>
      </c>
      <c r="F129" s="52">
        <v>29</v>
      </c>
      <c r="G129" s="52">
        <v>20</v>
      </c>
      <c r="H129" s="52">
        <v>12</v>
      </c>
      <c r="I129" s="52">
        <v>1</v>
      </c>
      <c r="J129" s="52">
        <v>6</v>
      </c>
      <c r="K129" s="52">
        <v>18</v>
      </c>
      <c r="L129" s="52">
        <v>27</v>
      </c>
      <c r="M129" s="52">
        <v>52</v>
      </c>
      <c r="N129" s="52">
        <v>83</v>
      </c>
      <c r="O129" s="52">
        <v>84</v>
      </c>
      <c r="P129" s="52">
        <v>72</v>
      </c>
      <c r="Q129" s="52">
        <v>6</v>
      </c>
      <c r="R129" s="52">
        <v>5</v>
      </c>
      <c r="S129" s="52">
        <v>33</v>
      </c>
      <c r="T129" s="52">
        <v>55</v>
      </c>
      <c r="U129" s="52">
        <v>49</v>
      </c>
      <c r="V129" s="52">
        <v>36</v>
      </c>
      <c r="W129" s="52">
        <v>18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269</v>
      </c>
      <c r="D135" s="52">
        <v>291</v>
      </c>
      <c r="E135" s="52">
        <v>359</v>
      </c>
      <c r="F135" s="52">
        <v>323</v>
      </c>
      <c r="G135" s="52">
        <v>73</v>
      </c>
      <c r="H135" s="52">
        <v>317</v>
      </c>
      <c r="I135" s="52">
        <v>181</v>
      </c>
      <c r="J135" s="52">
        <v>95</v>
      </c>
      <c r="K135" s="52">
        <v>170</v>
      </c>
      <c r="L135" s="52">
        <v>0</v>
      </c>
      <c r="M135" s="52">
        <v>78</v>
      </c>
      <c r="N135" s="52">
        <v>54</v>
      </c>
      <c r="O135" s="52">
        <v>75</v>
      </c>
      <c r="P135" s="52">
        <v>6</v>
      </c>
      <c r="Q135" s="52">
        <v>21</v>
      </c>
      <c r="R135" s="52">
        <v>60</v>
      </c>
      <c r="S135" s="52">
        <v>38</v>
      </c>
      <c r="T135" s="52">
        <v>132</v>
      </c>
      <c r="U135" s="52">
        <v>39</v>
      </c>
      <c r="V135" s="52">
        <v>38</v>
      </c>
      <c r="W135" s="52">
        <v>33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690</v>
      </c>
      <c r="D136" s="52">
        <v>598</v>
      </c>
      <c r="E136" s="52">
        <v>590</v>
      </c>
      <c r="F136" s="52">
        <v>644</v>
      </c>
      <c r="G136" s="52">
        <v>252</v>
      </c>
      <c r="H136" s="52">
        <v>415</v>
      </c>
      <c r="I136" s="52">
        <v>278</v>
      </c>
      <c r="J136" s="52">
        <v>480</v>
      </c>
      <c r="K136" s="52">
        <v>637</v>
      </c>
      <c r="L136" s="52">
        <v>891</v>
      </c>
      <c r="M136" s="52">
        <v>754</v>
      </c>
      <c r="N136" s="52">
        <v>675</v>
      </c>
      <c r="O136" s="52">
        <v>357</v>
      </c>
      <c r="P136" s="52">
        <v>80</v>
      </c>
      <c r="Q136" s="52">
        <v>242</v>
      </c>
      <c r="R136" s="52">
        <v>616</v>
      </c>
      <c r="S136" s="52">
        <v>798</v>
      </c>
      <c r="T136" s="52">
        <v>630</v>
      </c>
      <c r="U136" s="52">
        <v>490</v>
      </c>
      <c r="V136" s="52">
        <v>241</v>
      </c>
      <c r="W136" s="52">
        <v>302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468</v>
      </c>
      <c r="D140" s="52">
        <v>441</v>
      </c>
      <c r="E140" s="52">
        <v>508</v>
      </c>
      <c r="F140" s="52">
        <v>423</v>
      </c>
      <c r="G140" s="52">
        <v>103</v>
      </c>
      <c r="H140" s="52">
        <v>227</v>
      </c>
      <c r="I140" s="52">
        <v>129</v>
      </c>
      <c r="J140" s="52">
        <v>163</v>
      </c>
      <c r="K140" s="52">
        <v>327</v>
      </c>
      <c r="L140" s="52">
        <v>477</v>
      </c>
      <c r="M140" s="52">
        <v>490</v>
      </c>
      <c r="N140" s="52">
        <v>494</v>
      </c>
      <c r="O140" s="52">
        <v>247</v>
      </c>
      <c r="P140" s="52">
        <v>27</v>
      </c>
      <c r="Q140" s="52">
        <v>57</v>
      </c>
      <c r="R140" s="52">
        <v>114</v>
      </c>
      <c r="S140" s="52">
        <v>268</v>
      </c>
      <c r="T140" s="52">
        <v>223</v>
      </c>
      <c r="U140" s="52">
        <v>178</v>
      </c>
      <c r="V140" s="52">
        <v>89</v>
      </c>
      <c r="W140" s="52">
        <v>59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491</v>
      </c>
      <c r="D141" s="36">
        <v>447</v>
      </c>
      <c r="E141" s="36">
        <v>442</v>
      </c>
      <c r="F141" s="36">
        <v>544</v>
      </c>
      <c r="G141" s="36">
        <v>221</v>
      </c>
      <c r="H141" s="36">
        <v>506</v>
      </c>
      <c r="I141" s="36">
        <v>328</v>
      </c>
      <c r="J141" s="36">
        <v>412</v>
      </c>
      <c r="K141" s="36">
        <v>480</v>
      </c>
      <c r="L141" s="36">
        <v>410</v>
      </c>
      <c r="M141" s="36">
        <v>337</v>
      </c>
      <c r="N141" s="36">
        <v>237</v>
      </c>
      <c r="O141" s="36">
        <v>184</v>
      </c>
      <c r="P141" s="36">
        <v>59</v>
      </c>
      <c r="Q141" s="36">
        <v>208</v>
      </c>
      <c r="R141" s="36">
        <v>556</v>
      </c>
      <c r="S141" s="36">
        <v>576</v>
      </c>
      <c r="T141" s="36">
        <v>528</v>
      </c>
      <c r="U141" s="36">
        <v>360</v>
      </c>
      <c r="V141" s="36">
        <v>189</v>
      </c>
      <c r="W141" s="36">
        <v>272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48899</v>
      </c>
      <c r="D145" s="52">
        <v>117818</v>
      </c>
      <c r="E145" s="52">
        <v>120499</v>
      </c>
      <c r="F145" s="52">
        <v>97468</v>
      </c>
      <c r="G145" s="52">
        <v>89211</v>
      </c>
      <c r="H145" s="52">
        <v>76272</v>
      </c>
      <c r="I145" s="52">
        <v>128420</v>
      </c>
      <c r="J145" s="52">
        <v>154454</v>
      </c>
      <c r="K145" s="52">
        <v>197816</v>
      </c>
      <c r="L145" s="52">
        <v>150272</v>
      </c>
      <c r="M145" s="52">
        <v>126656</v>
      </c>
      <c r="N145" s="52">
        <v>161846</v>
      </c>
      <c r="O145" s="52">
        <v>189981</v>
      </c>
      <c r="P145" s="52">
        <v>176114</v>
      </c>
      <c r="Q145" s="52">
        <v>118680</v>
      </c>
      <c r="R145" s="52">
        <v>98508</v>
      </c>
      <c r="S145" s="52">
        <v>106606</v>
      </c>
      <c r="T145" s="52">
        <v>121747</v>
      </c>
      <c r="U145" s="52">
        <v>127325</v>
      </c>
      <c r="V145" s="52">
        <v>124018</v>
      </c>
      <c r="W145" s="52">
        <v>135602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9568</v>
      </c>
      <c r="D147" s="52">
        <v>21712</v>
      </c>
      <c r="E147" s="52">
        <v>34737</v>
      </c>
      <c r="F147" s="52">
        <v>40832</v>
      </c>
      <c r="G147" s="52">
        <v>37412</v>
      </c>
      <c r="H147" s="52">
        <v>34552</v>
      </c>
      <c r="I147" s="52">
        <v>31960</v>
      </c>
      <c r="J147" s="52">
        <v>38601</v>
      </c>
      <c r="K147" s="52">
        <v>58367</v>
      </c>
      <c r="L147" s="52">
        <v>71215</v>
      </c>
      <c r="M147" s="52">
        <v>80255</v>
      </c>
      <c r="N147" s="52">
        <v>75073</v>
      </c>
      <c r="O147" s="52">
        <v>74236</v>
      </c>
      <c r="P147" s="52">
        <v>89132</v>
      </c>
      <c r="Q147" s="52">
        <v>107999</v>
      </c>
      <c r="R147" s="52">
        <v>75981</v>
      </c>
      <c r="S147" s="52">
        <v>78604</v>
      </c>
      <c r="T147" s="52">
        <v>71481</v>
      </c>
      <c r="U147" s="52">
        <v>78352</v>
      </c>
      <c r="V147" s="52">
        <v>78101</v>
      </c>
      <c r="W147" s="52">
        <v>88602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50976</v>
      </c>
      <c r="D149" s="52">
        <v>113043</v>
      </c>
      <c r="E149" s="52">
        <v>117615</v>
      </c>
      <c r="F149" s="52">
        <v>97249</v>
      </c>
      <c r="G149" s="52">
        <v>93221</v>
      </c>
      <c r="H149" s="52">
        <v>90294</v>
      </c>
      <c r="I149" s="52">
        <v>134596</v>
      </c>
      <c r="J149" s="52">
        <v>163918</v>
      </c>
      <c r="K149" s="52">
        <v>220886</v>
      </c>
      <c r="L149" s="52">
        <v>175952</v>
      </c>
      <c r="M149" s="52">
        <v>153905</v>
      </c>
      <c r="N149" s="52">
        <v>177764</v>
      </c>
      <c r="O149" s="52">
        <v>212921</v>
      </c>
      <c r="P149" s="52">
        <v>194174</v>
      </c>
      <c r="Q149" s="52">
        <v>172571</v>
      </c>
      <c r="R149" s="52">
        <v>172277</v>
      </c>
      <c r="S149" s="52">
        <v>190342</v>
      </c>
      <c r="T149" s="52">
        <v>162051</v>
      </c>
      <c r="U149" s="52">
        <v>188777</v>
      </c>
      <c r="V149" s="52">
        <v>164775</v>
      </c>
      <c r="W149" s="52">
        <v>192334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519</v>
      </c>
      <c r="D150" s="52">
        <v>1291</v>
      </c>
      <c r="E150" s="52">
        <v>3887</v>
      </c>
      <c r="F150" s="52">
        <v>1347</v>
      </c>
      <c r="G150" s="52">
        <v>532</v>
      </c>
      <c r="H150" s="52">
        <v>1417</v>
      </c>
      <c r="I150" s="52">
        <v>1009</v>
      </c>
      <c r="J150" s="52">
        <v>5215</v>
      </c>
      <c r="K150" s="52">
        <v>4522</v>
      </c>
      <c r="L150" s="52">
        <v>15745</v>
      </c>
      <c r="M150" s="52">
        <v>8069</v>
      </c>
      <c r="N150" s="52">
        <v>9867</v>
      </c>
      <c r="O150" s="52">
        <v>9841</v>
      </c>
      <c r="P150" s="52">
        <v>9786</v>
      </c>
      <c r="Q150" s="52">
        <v>6680</v>
      </c>
      <c r="R150" s="52">
        <v>6355</v>
      </c>
      <c r="S150" s="52">
        <v>13350</v>
      </c>
      <c r="T150" s="52">
        <v>8684</v>
      </c>
      <c r="U150" s="52">
        <v>9557</v>
      </c>
      <c r="V150" s="52">
        <v>16297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1259</v>
      </c>
      <c r="D153" s="52">
        <v>3487</v>
      </c>
      <c r="E153" s="52">
        <v>2634</v>
      </c>
      <c r="F153" s="52">
        <v>3194</v>
      </c>
      <c r="G153" s="52">
        <v>2728</v>
      </c>
      <c r="H153" s="52">
        <v>4879</v>
      </c>
      <c r="I153" s="52">
        <v>10528</v>
      </c>
      <c r="J153" s="52">
        <v>6294</v>
      </c>
      <c r="K153" s="52">
        <v>11226</v>
      </c>
      <c r="L153" s="52">
        <v>0</v>
      </c>
      <c r="M153" s="52">
        <v>5874</v>
      </c>
      <c r="N153" s="52">
        <v>5103</v>
      </c>
      <c r="O153" s="52">
        <v>11998</v>
      </c>
      <c r="P153" s="52">
        <v>6199</v>
      </c>
      <c r="Q153" s="52">
        <v>7388</v>
      </c>
      <c r="R153" s="52">
        <v>7476</v>
      </c>
      <c r="S153" s="52">
        <v>2966</v>
      </c>
      <c r="T153" s="52">
        <v>16880</v>
      </c>
      <c r="U153" s="52">
        <v>5977</v>
      </c>
      <c r="V153" s="52">
        <v>15511</v>
      </c>
      <c r="W153" s="52">
        <v>11683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3215</v>
      </c>
      <c r="D154" s="52">
        <v>7162</v>
      </c>
      <c r="E154" s="52">
        <v>4328</v>
      </c>
      <c r="F154" s="52">
        <v>6322</v>
      </c>
      <c r="G154" s="52">
        <v>9233</v>
      </c>
      <c r="H154" s="52">
        <v>6363</v>
      </c>
      <c r="I154" s="52">
        <v>16095</v>
      </c>
      <c r="J154" s="52">
        <v>31679</v>
      </c>
      <c r="K154" s="52">
        <v>42057</v>
      </c>
      <c r="L154" s="52">
        <v>57895</v>
      </c>
      <c r="M154" s="52">
        <v>55687</v>
      </c>
      <c r="N154" s="52">
        <v>62961</v>
      </c>
      <c r="O154" s="52">
        <v>56283</v>
      </c>
      <c r="P154" s="52">
        <v>82860</v>
      </c>
      <c r="Q154" s="52">
        <v>76595</v>
      </c>
      <c r="R154" s="52">
        <v>69370</v>
      </c>
      <c r="S154" s="52">
        <v>59186</v>
      </c>
      <c r="T154" s="52">
        <v>77917</v>
      </c>
      <c r="U154" s="52">
        <v>66305</v>
      </c>
      <c r="V154" s="52">
        <v>80598</v>
      </c>
      <c r="W154" s="52">
        <v>83138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27299</v>
      </c>
      <c r="D158" s="52">
        <v>62037</v>
      </c>
      <c r="E158" s="52">
        <v>68563</v>
      </c>
      <c r="F158" s="52">
        <v>47125</v>
      </c>
      <c r="G158" s="52">
        <v>33519</v>
      </c>
      <c r="H158" s="52">
        <v>31874</v>
      </c>
      <c r="I158" s="52">
        <v>45804</v>
      </c>
      <c r="J158" s="52">
        <v>59086</v>
      </c>
      <c r="K158" s="52">
        <v>113631</v>
      </c>
      <c r="L158" s="52">
        <v>134034</v>
      </c>
      <c r="M158" s="52">
        <v>132477</v>
      </c>
      <c r="N158" s="52">
        <v>172812</v>
      </c>
      <c r="O158" s="52">
        <v>166459</v>
      </c>
      <c r="P158" s="52">
        <v>107047</v>
      </c>
      <c r="Q158" s="52">
        <v>58094</v>
      </c>
      <c r="R158" s="52">
        <v>44048</v>
      </c>
      <c r="S158" s="52">
        <v>84054</v>
      </c>
      <c r="T158" s="52">
        <v>78727</v>
      </c>
      <c r="U158" s="52">
        <v>90680</v>
      </c>
      <c r="V158" s="52">
        <v>91419</v>
      </c>
      <c r="W158" s="52">
        <v>56629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28669</v>
      </c>
      <c r="D159" s="36">
        <v>62948</v>
      </c>
      <c r="E159" s="36">
        <v>59904</v>
      </c>
      <c r="F159" s="36">
        <v>60986</v>
      </c>
      <c r="G159" s="36">
        <v>72197</v>
      </c>
      <c r="H159" s="36">
        <v>71082</v>
      </c>
      <c r="I159" s="36">
        <v>116425</v>
      </c>
      <c r="J159" s="36">
        <v>148026</v>
      </c>
      <c r="K159" s="36">
        <v>165056</v>
      </c>
      <c r="L159" s="36">
        <v>115566</v>
      </c>
      <c r="M159" s="36">
        <v>91054</v>
      </c>
      <c r="N159" s="36">
        <v>82893</v>
      </c>
      <c r="O159" s="36">
        <v>124601</v>
      </c>
      <c r="P159" s="36">
        <v>185980</v>
      </c>
      <c r="Q159" s="36">
        <v>205149</v>
      </c>
      <c r="R159" s="36">
        <v>211447</v>
      </c>
      <c r="S159" s="36">
        <v>181804</v>
      </c>
      <c r="T159" s="36">
        <v>186815</v>
      </c>
      <c r="U159" s="36">
        <v>179939</v>
      </c>
      <c r="V159" s="36">
        <v>185811</v>
      </c>
      <c r="W159" s="36">
        <v>230530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9671</v>
      </c>
      <c r="D163" s="52">
        <v>11717</v>
      </c>
      <c r="E163" s="52">
        <v>16881</v>
      </c>
      <c r="F163" s="52">
        <v>12488</v>
      </c>
      <c r="G163" s="52">
        <v>10746</v>
      </c>
      <c r="H163" s="52">
        <v>7707</v>
      </c>
      <c r="I163" s="52">
        <v>10257</v>
      </c>
      <c r="J163" s="52">
        <v>5470</v>
      </c>
      <c r="K163" s="52">
        <v>7986</v>
      </c>
      <c r="L163" s="52">
        <v>6449</v>
      </c>
      <c r="M163" s="52">
        <v>6672</v>
      </c>
      <c r="N163" s="52">
        <v>1</v>
      </c>
      <c r="O163" s="52">
        <v>0</v>
      </c>
      <c r="P163" s="52">
        <v>0</v>
      </c>
      <c r="Q163" s="52">
        <v>0</v>
      </c>
      <c r="R163" s="52">
        <v>5</v>
      </c>
      <c r="S163" s="52">
        <v>213</v>
      </c>
      <c r="T163" s="52">
        <v>257</v>
      </c>
      <c r="U163" s="52">
        <v>264</v>
      </c>
      <c r="V163" s="52">
        <v>215</v>
      </c>
      <c r="W163" s="52">
        <v>206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4772</v>
      </c>
      <c r="D165" s="52">
        <v>5154</v>
      </c>
      <c r="E165" s="52">
        <v>4121</v>
      </c>
      <c r="F165" s="52">
        <v>3735</v>
      </c>
      <c r="G165" s="52">
        <v>3476</v>
      </c>
      <c r="H165" s="52">
        <v>3063</v>
      </c>
      <c r="I165" s="52">
        <v>1988</v>
      </c>
      <c r="J165" s="52">
        <v>2023</v>
      </c>
      <c r="K165" s="52">
        <v>2488</v>
      </c>
      <c r="L165" s="52">
        <v>1927</v>
      </c>
      <c r="M165" s="52">
        <v>3044</v>
      </c>
      <c r="N165" s="52">
        <v>2301</v>
      </c>
      <c r="O165" s="52">
        <v>105</v>
      </c>
      <c r="P165" s="52">
        <v>125</v>
      </c>
      <c r="Q165" s="52">
        <v>18</v>
      </c>
      <c r="R165" s="52">
        <v>0</v>
      </c>
      <c r="S165" s="52">
        <v>26</v>
      </c>
      <c r="T165" s="52">
        <v>83</v>
      </c>
      <c r="U165" s="52">
        <v>99</v>
      </c>
      <c r="V165" s="52">
        <v>99</v>
      </c>
      <c r="W165" s="52">
        <v>86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19471</v>
      </c>
      <c r="D167" s="52">
        <v>21222</v>
      </c>
      <c r="E167" s="52">
        <v>26470</v>
      </c>
      <c r="F167" s="52">
        <v>22755</v>
      </c>
      <c r="G167" s="52">
        <v>22168</v>
      </c>
      <c r="H167" s="52">
        <v>21726</v>
      </c>
      <c r="I167" s="52">
        <v>14352</v>
      </c>
      <c r="J167" s="52">
        <v>9930</v>
      </c>
      <c r="K167" s="52">
        <v>14784</v>
      </c>
      <c r="L167" s="52">
        <v>12596</v>
      </c>
      <c r="M167" s="52">
        <v>12471</v>
      </c>
      <c r="N167" s="52">
        <v>3666</v>
      </c>
      <c r="O167" s="52">
        <v>1446</v>
      </c>
      <c r="P167" s="52">
        <v>25</v>
      </c>
      <c r="Q167" s="52">
        <v>163</v>
      </c>
      <c r="R167" s="52">
        <v>63</v>
      </c>
      <c r="S167" s="52">
        <v>353</v>
      </c>
      <c r="T167" s="52">
        <v>334</v>
      </c>
      <c r="U167" s="52">
        <v>407</v>
      </c>
      <c r="V167" s="52">
        <v>191</v>
      </c>
      <c r="W167" s="52">
        <v>177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199</v>
      </c>
      <c r="D168" s="52">
        <v>242</v>
      </c>
      <c r="E168" s="52">
        <v>873</v>
      </c>
      <c r="F168" s="52">
        <v>314</v>
      </c>
      <c r="G168" s="52">
        <v>125</v>
      </c>
      <c r="H168" s="52">
        <v>341</v>
      </c>
      <c r="I168" s="52">
        <v>110</v>
      </c>
      <c r="J168" s="52">
        <v>316</v>
      </c>
      <c r="K168" s="52">
        <v>301</v>
      </c>
      <c r="L168" s="52">
        <v>1123</v>
      </c>
      <c r="M168" s="52">
        <v>651</v>
      </c>
      <c r="N168" s="52">
        <v>201</v>
      </c>
      <c r="O168" s="52">
        <v>65</v>
      </c>
      <c r="P168" s="52">
        <v>0</v>
      </c>
      <c r="Q168" s="52">
        <v>6</v>
      </c>
      <c r="R168" s="52">
        <v>1</v>
      </c>
      <c r="S168" s="52">
        <v>21</v>
      </c>
      <c r="T168" s="52">
        <v>15</v>
      </c>
      <c r="U168" s="52">
        <v>16</v>
      </c>
      <c r="V168" s="52">
        <v>16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480</v>
      </c>
      <c r="D171" s="52">
        <v>655</v>
      </c>
      <c r="E171" s="52">
        <v>593</v>
      </c>
      <c r="F171" s="52">
        <v>748</v>
      </c>
      <c r="G171" s="52">
        <v>649</v>
      </c>
      <c r="H171" s="52">
        <v>1172</v>
      </c>
      <c r="I171" s="52">
        <v>1123</v>
      </c>
      <c r="J171" s="52">
        <v>381</v>
      </c>
      <c r="K171" s="52">
        <v>751</v>
      </c>
      <c r="L171" s="52">
        <v>0</v>
      </c>
      <c r="M171" s="52">
        <v>470</v>
      </c>
      <c r="N171" s="52">
        <v>102</v>
      </c>
      <c r="O171" s="52">
        <v>80</v>
      </c>
      <c r="P171" s="52">
        <v>0</v>
      </c>
      <c r="Q171" s="52">
        <v>6</v>
      </c>
      <c r="R171" s="52">
        <v>1</v>
      </c>
      <c r="S171" s="52">
        <v>4</v>
      </c>
      <c r="T171" s="52">
        <v>34</v>
      </c>
      <c r="U171" s="52">
        <v>9</v>
      </c>
      <c r="V171" s="52">
        <v>14</v>
      </c>
      <c r="W171" s="52">
        <v>5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1229</v>
      </c>
      <c r="D172" s="52">
        <v>1346</v>
      </c>
      <c r="E172" s="52">
        <v>973</v>
      </c>
      <c r="F172" s="52">
        <v>1479</v>
      </c>
      <c r="G172" s="52">
        <v>2197</v>
      </c>
      <c r="H172" s="52">
        <v>1532</v>
      </c>
      <c r="I172" s="52">
        <v>1717</v>
      </c>
      <c r="J172" s="52">
        <v>1917</v>
      </c>
      <c r="K172" s="52">
        <v>2809</v>
      </c>
      <c r="L172" s="52">
        <v>4138</v>
      </c>
      <c r="M172" s="52">
        <v>4518</v>
      </c>
      <c r="N172" s="52">
        <v>1300</v>
      </c>
      <c r="O172" s="52">
        <v>381</v>
      </c>
      <c r="P172" s="52">
        <v>10</v>
      </c>
      <c r="Q172" s="52">
        <v>66</v>
      </c>
      <c r="R172" s="52">
        <v>20</v>
      </c>
      <c r="S172" s="52">
        <v>106</v>
      </c>
      <c r="T172" s="52">
        <v>158</v>
      </c>
      <c r="U172" s="52">
        <v>147</v>
      </c>
      <c r="V172" s="52">
        <v>94</v>
      </c>
      <c r="W172" s="52">
        <v>77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10428</v>
      </c>
      <c r="D176" s="52">
        <v>11646</v>
      </c>
      <c r="E176" s="52">
        <v>15427</v>
      </c>
      <c r="F176" s="52">
        <v>11025</v>
      </c>
      <c r="G176" s="52">
        <v>7972</v>
      </c>
      <c r="H176" s="52">
        <v>7670</v>
      </c>
      <c r="I176" s="52">
        <v>4887</v>
      </c>
      <c r="J176" s="52">
        <v>3574</v>
      </c>
      <c r="K176" s="52">
        <v>7601</v>
      </c>
      <c r="L176" s="52">
        <v>9594</v>
      </c>
      <c r="M176" s="52">
        <v>10725</v>
      </c>
      <c r="N176" s="52">
        <v>3563</v>
      </c>
      <c r="O176" s="52">
        <v>1132</v>
      </c>
      <c r="P176" s="52">
        <v>5</v>
      </c>
      <c r="Q176" s="52">
        <v>46</v>
      </c>
      <c r="R176" s="52">
        <v>10</v>
      </c>
      <c r="S176" s="52">
        <v>155</v>
      </c>
      <c r="T176" s="52">
        <v>162</v>
      </c>
      <c r="U176" s="52">
        <v>194</v>
      </c>
      <c r="V176" s="52">
        <v>104</v>
      </c>
      <c r="W176" s="52">
        <v>51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10951</v>
      </c>
      <c r="D177" s="36">
        <v>11821</v>
      </c>
      <c r="E177" s="36">
        <v>13477</v>
      </c>
      <c r="F177" s="36">
        <v>14271</v>
      </c>
      <c r="G177" s="36">
        <v>17171</v>
      </c>
      <c r="H177" s="36">
        <v>17101</v>
      </c>
      <c r="I177" s="36">
        <v>12428</v>
      </c>
      <c r="J177" s="36">
        <v>8966</v>
      </c>
      <c r="K177" s="36">
        <v>11052</v>
      </c>
      <c r="L177" s="36">
        <v>8267</v>
      </c>
      <c r="M177" s="36">
        <v>7372</v>
      </c>
      <c r="N177" s="36">
        <v>1711</v>
      </c>
      <c r="O177" s="36">
        <v>844</v>
      </c>
      <c r="P177" s="36">
        <v>17</v>
      </c>
      <c r="Q177" s="36">
        <v>185</v>
      </c>
      <c r="R177" s="36">
        <v>66</v>
      </c>
      <c r="S177" s="36">
        <v>331</v>
      </c>
      <c r="T177" s="36">
        <v>379</v>
      </c>
      <c r="U177" s="36">
        <v>387</v>
      </c>
      <c r="V177" s="36">
        <v>216</v>
      </c>
      <c r="W177" s="36">
        <v>215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9527</v>
      </c>
      <c r="D26" s="52">
        <v>10338</v>
      </c>
      <c r="E26" s="52">
        <v>11528</v>
      </c>
      <c r="F26" s="52">
        <v>6590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1194</v>
      </c>
      <c r="M26" s="52">
        <v>5137</v>
      </c>
      <c r="N26" s="52">
        <v>6709</v>
      </c>
      <c r="O26" s="52">
        <v>3262</v>
      </c>
      <c r="P26" s="52">
        <v>1</v>
      </c>
      <c r="Q26" s="52">
        <v>0</v>
      </c>
      <c r="R26" s="52">
        <v>0</v>
      </c>
      <c r="S26" s="52">
        <v>1965</v>
      </c>
      <c r="T26" s="52">
        <v>2344</v>
      </c>
      <c r="U26" s="52">
        <v>2235</v>
      </c>
      <c r="V26" s="52">
        <v>1233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549</v>
      </c>
      <c r="D29" s="52">
        <v>483</v>
      </c>
      <c r="E29" s="52">
        <v>603</v>
      </c>
      <c r="F29" s="52">
        <v>430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52</v>
      </c>
      <c r="M29" s="52">
        <v>294</v>
      </c>
      <c r="N29" s="52">
        <v>465</v>
      </c>
      <c r="O29" s="52">
        <v>234</v>
      </c>
      <c r="P29" s="52">
        <v>0</v>
      </c>
      <c r="Q29" s="52">
        <v>0</v>
      </c>
      <c r="R29" s="52">
        <v>0</v>
      </c>
      <c r="S29" s="52">
        <v>74</v>
      </c>
      <c r="T29" s="52">
        <v>69</v>
      </c>
      <c r="U29" s="52">
        <v>59</v>
      </c>
      <c r="V29" s="52">
        <v>17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8677</v>
      </c>
      <c r="D31" s="52">
        <v>9350</v>
      </c>
      <c r="E31" s="52">
        <v>10554</v>
      </c>
      <c r="F31" s="52">
        <v>5928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842</v>
      </c>
      <c r="M31" s="52">
        <v>3537</v>
      </c>
      <c r="N31" s="52">
        <v>4664</v>
      </c>
      <c r="O31" s="52">
        <v>2387</v>
      </c>
      <c r="P31" s="52">
        <v>1</v>
      </c>
      <c r="Q31" s="52">
        <v>0</v>
      </c>
      <c r="R31" s="52">
        <v>0</v>
      </c>
      <c r="S31" s="52">
        <v>1407</v>
      </c>
      <c r="T31" s="52">
        <v>1430</v>
      </c>
      <c r="U31" s="52">
        <v>1559</v>
      </c>
      <c r="V31" s="52">
        <v>733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88</v>
      </c>
      <c r="D32" s="52">
        <v>107</v>
      </c>
      <c r="E32" s="52">
        <v>349</v>
      </c>
      <c r="F32" s="52">
        <v>82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75</v>
      </c>
      <c r="M32" s="52">
        <v>185</v>
      </c>
      <c r="N32" s="52">
        <v>259</v>
      </c>
      <c r="O32" s="52">
        <v>110</v>
      </c>
      <c r="P32" s="52">
        <v>0</v>
      </c>
      <c r="Q32" s="52">
        <v>0</v>
      </c>
      <c r="R32" s="52">
        <v>0</v>
      </c>
      <c r="S32" s="52">
        <v>99</v>
      </c>
      <c r="T32" s="52">
        <v>77</v>
      </c>
      <c r="U32" s="52">
        <v>79</v>
      </c>
      <c r="V32" s="52">
        <v>72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215</v>
      </c>
      <c r="D35" s="52">
        <v>289</v>
      </c>
      <c r="E35" s="52">
        <v>236</v>
      </c>
      <c r="F35" s="52">
        <v>195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135</v>
      </c>
      <c r="N35" s="52">
        <v>134</v>
      </c>
      <c r="O35" s="52">
        <v>134</v>
      </c>
      <c r="P35" s="52">
        <v>0</v>
      </c>
      <c r="Q35" s="52">
        <v>0</v>
      </c>
      <c r="R35" s="52">
        <v>0</v>
      </c>
      <c r="S35" s="52">
        <v>22</v>
      </c>
      <c r="T35" s="52">
        <v>149</v>
      </c>
      <c r="U35" s="52">
        <v>49</v>
      </c>
      <c r="V35" s="52">
        <v>69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547</v>
      </c>
      <c r="D36" s="52">
        <v>592</v>
      </c>
      <c r="E36" s="52">
        <v>389</v>
      </c>
      <c r="F36" s="52">
        <v>385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277</v>
      </c>
      <c r="M36" s="52">
        <v>1280</v>
      </c>
      <c r="N36" s="52">
        <v>1652</v>
      </c>
      <c r="O36" s="52">
        <v>631</v>
      </c>
      <c r="P36" s="52">
        <v>0</v>
      </c>
      <c r="Q36" s="52">
        <v>0</v>
      </c>
      <c r="R36" s="52">
        <v>0</v>
      </c>
      <c r="S36" s="52">
        <v>437</v>
      </c>
      <c r="T36" s="52">
        <v>688</v>
      </c>
      <c r="U36" s="52">
        <v>548</v>
      </c>
      <c r="V36" s="52">
        <v>359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4647</v>
      </c>
      <c r="D40" s="52">
        <v>5131</v>
      </c>
      <c r="E40" s="52">
        <v>6153</v>
      </c>
      <c r="F40" s="52">
        <v>2873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641</v>
      </c>
      <c r="M40" s="52">
        <v>3044</v>
      </c>
      <c r="N40" s="52">
        <v>4534</v>
      </c>
      <c r="O40" s="52">
        <v>1865</v>
      </c>
      <c r="P40" s="52">
        <v>0</v>
      </c>
      <c r="Q40" s="52">
        <v>0</v>
      </c>
      <c r="R40" s="52">
        <v>0</v>
      </c>
      <c r="S40" s="52">
        <v>621</v>
      </c>
      <c r="T40" s="52">
        <v>695</v>
      </c>
      <c r="U40" s="52">
        <v>749</v>
      </c>
      <c r="V40" s="52">
        <v>407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4880</v>
      </c>
      <c r="D41" s="36">
        <v>5207</v>
      </c>
      <c r="E41" s="36">
        <v>5375</v>
      </c>
      <c r="F41" s="36">
        <v>3717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553</v>
      </c>
      <c r="M41" s="36">
        <v>2093</v>
      </c>
      <c r="N41" s="36">
        <v>2175</v>
      </c>
      <c r="O41" s="36">
        <v>1397</v>
      </c>
      <c r="P41" s="36">
        <v>1</v>
      </c>
      <c r="Q41" s="36">
        <v>0</v>
      </c>
      <c r="R41" s="36">
        <v>0</v>
      </c>
      <c r="S41" s="36">
        <v>1344</v>
      </c>
      <c r="T41" s="36">
        <v>1649</v>
      </c>
      <c r="U41" s="36">
        <v>1486</v>
      </c>
      <c r="V41" s="36">
        <v>826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180</v>
      </c>
      <c r="D45" s="52">
        <v>1018</v>
      </c>
      <c r="E45" s="52">
        <v>60</v>
      </c>
      <c r="F45" s="52">
        <v>823</v>
      </c>
      <c r="G45" s="52">
        <v>3384</v>
      </c>
      <c r="H45" s="52">
        <v>6065</v>
      </c>
      <c r="I45" s="52">
        <v>6667</v>
      </c>
      <c r="J45" s="52">
        <v>9748</v>
      </c>
      <c r="K45" s="52">
        <v>12803</v>
      </c>
      <c r="L45" s="52">
        <v>11051</v>
      </c>
      <c r="M45" s="52">
        <v>3603</v>
      </c>
      <c r="N45" s="52">
        <v>0</v>
      </c>
      <c r="O45" s="52">
        <v>0</v>
      </c>
      <c r="P45" s="52">
        <v>0</v>
      </c>
      <c r="Q45" s="52">
        <v>1</v>
      </c>
      <c r="R45" s="52">
        <v>0</v>
      </c>
      <c r="S45" s="52">
        <v>0</v>
      </c>
      <c r="T45" s="52">
        <v>1366</v>
      </c>
      <c r="U45" s="52">
        <v>668</v>
      </c>
      <c r="V45" s="52">
        <v>2960</v>
      </c>
      <c r="W45" s="52">
        <v>4415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10</v>
      </c>
      <c r="D48" s="52">
        <v>48</v>
      </c>
      <c r="E48" s="52">
        <v>3</v>
      </c>
      <c r="F48" s="52">
        <v>53</v>
      </c>
      <c r="G48" s="52">
        <v>220</v>
      </c>
      <c r="H48" s="52">
        <v>360</v>
      </c>
      <c r="I48" s="52">
        <v>263</v>
      </c>
      <c r="J48" s="52">
        <v>308</v>
      </c>
      <c r="K48" s="52">
        <v>336</v>
      </c>
      <c r="L48" s="52">
        <v>486</v>
      </c>
      <c r="M48" s="52">
        <v>207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40</v>
      </c>
      <c r="U48" s="52">
        <v>18</v>
      </c>
      <c r="V48" s="52">
        <v>41</v>
      </c>
      <c r="W48" s="52">
        <v>101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963</v>
      </c>
      <c r="E50" s="52">
        <v>40</v>
      </c>
      <c r="F50" s="52">
        <v>740</v>
      </c>
      <c r="G50" s="52">
        <v>3204</v>
      </c>
      <c r="H50" s="52">
        <v>5725</v>
      </c>
      <c r="I50" s="52">
        <v>6365</v>
      </c>
      <c r="J50" s="52">
        <v>9264</v>
      </c>
      <c r="K50" s="52">
        <v>12319</v>
      </c>
      <c r="L50" s="52">
        <v>9975</v>
      </c>
      <c r="M50" s="52">
        <v>2444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939</v>
      </c>
      <c r="U50" s="52">
        <v>600</v>
      </c>
      <c r="V50" s="52">
        <v>2776</v>
      </c>
      <c r="W50" s="52">
        <v>4259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14</v>
      </c>
      <c r="E51" s="52">
        <v>0</v>
      </c>
      <c r="F51" s="52">
        <v>0</v>
      </c>
      <c r="G51" s="52">
        <v>12</v>
      </c>
      <c r="H51" s="52">
        <v>72</v>
      </c>
      <c r="I51" s="52">
        <v>83</v>
      </c>
      <c r="J51" s="52">
        <v>217</v>
      </c>
      <c r="K51" s="52">
        <v>130</v>
      </c>
      <c r="L51" s="52">
        <v>814</v>
      </c>
      <c r="M51" s="52">
        <v>864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200</v>
      </c>
      <c r="U51" s="52">
        <v>0</v>
      </c>
      <c r="V51" s="52">
        <v>108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51</v>
      </c>
      <c r="D54" s="52">
        <v>13</v>
      </c>
      <c r="E54" s="52">
        <v>8</v>
      </c>
      <c r="F54" s="52">
        <v>28</v>
      </c>
      <c r="G54" s="52">
        <v>38</v>
      </c>
      <c r="H54" s="52">
        <v>116</v>
      </c>
      <c r="I54" s="52">
        <v>87</v>
      </c>
      <c r="J54" s="52">
        <v>44</v>
      </c>
      <c r="K54" s="52">
        <v>75</v>
      </c>
      <c r="L54" s="52">
        <v>0</v>
      </c>
      <c r="M54" s="52">
        <v>28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40</v>
      </c>
      <c r="U54" s="52">
        <v>6</v>
      </c>
      <c r="V54" s="52">
        <v>12</v>
      </c>
      <c r="W54" s="52">
        <v>19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129</v>
      </c>
      <c r="D55" s="52">
        <v>28</v>
      </c>
      <c r="E55" s="52">
        <v>12</v>
      </c>
      <c r="F55" s="52">
        <v>55</v>
      </c>
      <c r="G55" s="52">
        <v>130</v>
      </c>
      <c r="H55" s="52">
        <v>152</v>
      </c>
      <c r="I55" s="52">
        <v>132</v>
      </c>
      <c r="J55" s="52">
        <v>223</v>
      </c>
      <c r="K55" s="52">
        <v>279</v>
      </c>
      <c r="L55" s="52">
        <v>262</v>
      </c>
      <c r="M55" s="52">
        <v>267</v>
      </c>
      <c r="N55" s="52">
        <v>0</v>
      </c>
      <c r="O55" s="52">
        <v>0</v>
      </c>
      <c r="P55" s="52">
        <v>0</v>
      </c>
      <c r="Q55" s="52">
        <v>1</v>
      </c>
      <c r="R55" s="52">
        <v>0</v>
      </c>
      <c r="S55" s="52">
        <v>0</v>
      </c>
      <c r="T55" s="52">
        <v>187</v>
      </c>
      <c r="U55" s="52">
        <v>62</v>
      </c>
      <c r="V55" s="52">
        <v>64</v>
      </c>
      <c r="W55" s="52">
        <v>137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88</v>
      </c>
      <c r="D59" s="52">
        <v>505</v>
      </c>
      <c r="E59" s="52">
        <v>32</v>
      </c>
      <c r="F59" s="52">
        <v>359</v>
      </c>
      <c r="G59" s="52">
        <v>1073</v>
      </c>
      <c r="H59" s="52">
        <v>1878</v>
      </c>
      <c r="I59" s="52">
        <v>1882</v>
      </c>
      <c r="J59" s="52">
        <v>2781</v>
      </c>
      <c r="K59" s="52">
        <v>5220</v>
      </c>
      <c r="L59" s="52">
        <v>5934</v>
      </c>
      <c r="M59" s="52">
        <v>2135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405</v>
      </c>
      <c r="U59" s="52">
        <v>224</v>
      </c>
      <c r="V59" s="52">
        <v>976</v>
      </c>
      <c r="W59" s="52">
        <v>871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92</v>
      </c>
      <c r="D60" s="36">
        <v>513</v>
      </c>
      <c r="E60" s="36">
        <v>28</v>
      </c>
      <c r="F60" s="36">
        <v>464</v>
      </c>
      <c r="G60" s="36">
        <v>2311</v>
      </c>
      <c r="H60" s="36">
        <v>4187</v>
      </c>
      <c r="I60" s="36">
        <v>4785</v>
      </c>
      <c r="J60" s="36">
        <v>6967</v>
      </c>
      <c r="K60" s="36">
        <v>7583</v>
      </c>
      <c r="L60" s="36">
        <v>5117</v>
      </c>
      <c r="M60" s="36">
        <v>1468</v>
      </c>
      <c r="N60" s="36">
        <v>0</v>
      </c>
      <c r="O60" s="36">
        <v>0</v>
      </c>
      <c r="P60" s="36">
        <v>0</v>
      </c>
      <c r="Q60" s="36">
        <v>1</v>
      </c>
      <c r="R60" s="36">
        <v>0</v>
      </c>
      <c r="S60" s="36">
        <v>0</v>
      </c>
      <c r="T60" s="36">
        <v>961</v>
      </c>
      <c r="U60" s="36">
        <v>444</v>
      </c>
      <c r="V60" s="36">
        <v>1984</v>
      </c>
      <c r="W60" s="36">
        <v>3544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15010</v>
      </c>
      <c r="D64" s="52">
        <v>16238</v>
      </c>
      <c r="E64" s="52">
        <v>14199</v>
      </c>
      <c r="F64" s="52">
        <v>14316</v>
      </c>
      <c r="G64" s="52">
        <v>12246</v>
      </c>
      <c r="H64" s="52">
        <v>12087</v>
      </c>
      <c r="I64" s="52">
        <v>10584</v>
      </c>
      <c r="J64" s="52">
        <v>16499</v>
      </c>
      <c r="K64" s="52">
        <v>22507</v>
      </c>
      <c r="L64" s="52">
        <v>22215</v>
      </c>
      <c r="M64" s="52">
        <v>14292</v>
      </c>
      <c r="N64" s="52">
        <v>9510</v>
      </c>
      <c r="O64" s="52">
        <v>4592</v>
      </c>
      <c r="P64" s="52">
        <v>14293</v>
      </c>
      <c r="Q64" s="52">
        <v>12999</v>
      </c>
      <c r="R64" s="52">
        <v>10424</v>
      </c>
      <c r="S64" s="52">
        <v>16402</v>
      </c>
      <c r="T64" s="52">
        <v>18629</v>
      </c>
      <c r="U64" s="52">
        <v>17672</v>
      </c>
      <c r="V64" s="52">
        <v>13053</v>
      </c>
      <c r="W64" s="52">
        <v>8911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866</v>
      </c>
      <c r="D67" s="52">
        <v>759</v>
      </c>
      <c r="E67" s="52">
        <v>742</v>
      </c>
      <c r="F67" s="52">
        <v>933</v>
      </c>
      <c r="G67" s="52">
        <v>797</v>
      </c>
      <c r="H67" s="52">
        <v>717</v>
      </c>
      <c r="I67" s="52">
        <v>417</v>
      </c>
      <c r="J67" s="52">
        <v>521</v>
      </c>
      <c r="K67" s="52">
        <v>591</v>
      </c>
      <c r="L67" s="52">
        <v>976</v>
      </c>
      <c r="M67" s="52">
        <v>820</v>
      </c>
      <c r="N67" s="52">
        <v>658</v>
      </c>
      <c r="O67" s="52">
        <v>330</v>
      </c>
      <c r="P67" s="52">
        <v>579</v>
      </c>
      <c r="Q67" s="52">
        <v>627</v>
      </c>
      <c r="R67" s="52">
        <v>367</v>
      </c>
      <c r="S67" s="52">
        <v>621</v>
      </c>
      <c r="T67" s="52">
        <v>549</v>
      </c>
      <c r="U67" s="52">
        <v>464</v>
      </c>
      <c r="V67" s="52">
        <v>182</v>
      </c>
      <c r="W67" s="52">
        <v>204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14152</v>
      </c>
      <c r="D69" s="52">
        <v>15396</v>
      </c>
      <c r="E69" s="52">
        <v>13376</v>
      </c>
      <c r="F69" s="52">
        <v>13516</v>
      </c>
      <c r="G69" s="52">
        <v>11615</v>
      </c>
      <c r="H69" s="52">
        <v>11315</v>
      </c>
      <c r="I69" s="52">
        <v>10062</v>
      </c>
      <c r="J69" s="52">
        <v>15489</v>
      </c>
      <c r="K69" s="52">
        <v>21248</v>
      </c>
      <c r="L69" s="52">
        <v>19468</v>
      </c>
      <c r="M69" s="52">
        <v>12359</v>
      </c>
      <c r="N69" s="52">
        <v>7787</v>
      </c>
      <c r="O69" s="52">
        <v>4172</v>
      </c>
      <c r="P69" s="52">
        <v>11051</v>
      </c>
      <c r="Q69" s="52">
        <v>11046</v>
      </c>
      <c r="R69" s="52">
        <v>9743</v>
      </c>
      <c r="S69" s="52">
        <v>15561</v>
      </c>
      <c r="T69" s="52">
        <v>16450</v>
      </c>
      <c r="U69" s="52">
        <v>16346</v>
      </c>
      <c r="V69" s="52">
        <v>12155</v>
      </c>
      <c r="W69" s="52">
        <v>7788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234</v>
      </c>
      <c r="D70" s="52">
        <v>237</v>
      </c>
      <c r="E70" s="52">
        <v>324</v>
      </c>
      <c r="F70" s="52">
        <v>232</v>
      </c>
      <c r="G70" s="52">
        <v>72</v>
      </c>
      <c r="H70" s="52">
        <v>123</v>
      </c>
      <c r="I70" s="52">
        <v>49</v>
      </c>
      <c r="J70" s="52">
        <v>411</v>
      </c>
      <c r="K70" s="52">
        <v>371</v>
      </c>
      <c r="L70" s="52">
        <v>2013</v>
      </c>
      <c r="M70" s="52">
        <v>905</v>
      </c>
      <c r="N70" s="52">
        <v>1069</v>
      </c>
      <c r="O70" s="52">
        <v>188</v>
      </c>
      <c r="P70" s="52">
        <v>1853</v>
      </c>
      <c r="Q70" s="52">
        <v>912</v>
      </c>
      <c r="R70" s="52">
        <v>0</v>
      </c>
      <c r="S70" s="52">
        <v>280</v>
      </c>
      <c r="T70" s="52">
        <v>799</v>
      </c>
      <c r="U70" s="52">
        <v>649</v>
      </c>
      <c r="V70" s="52">
        <v>771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176</v>
      </c>
      <c r="D73" s="52">
        <v>198</v>
      </c>
      <c r="E73" s="52">
        <v>189</v>
      </c>
      <c r="F73" s="52">
        <v>191</v>
      </c>
      <c r="G73" s="52">
        <v>127</v>
      </c>
      <c r="H73" s="52">
        <v>282</v>
      </c>
      <c r="I73" s="52">
        <v>187</v>
      </c>
      <c r="J73" s="52">
        <v>99</v>
      </c>
      <c r="K73" s="52">
        <v>187</v>
      </c>
      <c r="L73" s="52">
        <v>0</v>
      </c>
      <c r="M73" s="52">
        <v>98</v>
      </c>
      <c r="N73" s="52">
        <v>49</v>
      </c>
      <c r="O73" s="52">
        <v>41</v>
      </c>
      <c r="P73" s="52">
        <v>97</v>
      </c>
      <c r="Q73" s="52">
        <v>92</v>
      </c>
      <c r="R73" s="52">
        <v>66</v>
      </c>
      <c r="S73" s="52">
        <v>27</v>
      </c>
      <c r="T73" s="52">
        <v>246</v>
      </c>
      <c r="U73" s="52">
        <v>56</v>
      </c>
      <c r="V73" s="52">
        <v>20</v>
      </c>
      <c r="W73" s="52">
        <v>139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448</v>
      </c>
      <c r="D74" s="52">
        <v>407</v>
      </c>
      <c r="E74" s="52">
        <v>310</v>
      </c>
      <c r="F74" s="52">
        <v>377</v>
      </c>
      <c r="G74" s="52">
        <v>432</v>
      </c>
      <c r="H74" s="52">
        <v>367</v>
      </c>
      <c r="I74" s="52">
        <v>286</v>
      </c>
      <c r="J74" s="52">
        <v>500</v>
      </c>
      <c r="K74" s="52">
        <v>701</v>
      </c>
      <c r="L74" s="52">
        <v>734</v>
      </c>
      <c r="M74" s="52">
        <v>930</v>
      </c>
      <c r="N74" s="52">
        <v>605</v>
      </c>
      <c r="O74" s="52">
        <v>191</v>
      </c>
      <c r="P74" s="52">
        <v>1292</v>
      </c>
      <c r="Q74" s="52">
        <v>949</v>
      </c>
      <c r="R74" s="52">
        <v>615</v>
      </c>
      <c r="S74" s="52">
        <v>534</v>
      </c>
      <c r="T74" s="52">
        <v>1134</v>
      </c>
      <c r="U74" s="52">
        <v>621</v>
      </c>
      <c r="V74" s="52">
        <v>107</v>
      </c>
      <c r="W74" s="52">
        <v>984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14385</v>
      </c>
      <c r="D78" s="52">
        <v>15655</v>
      </c>
      <c r="E78" s="52">
        <v>13689</v>
      </c>
      <c r="F78" s="52">
        <v>13750</v>
      </c>
      <c r="G78" s="52">
        <v>11688</v>
      </c>
      <c r="H78" s="52">
        <v>11436</v>
      </c>
      <c r="I78" s="52">
        <v>10116</v>
      </c>
      <c r="J78" s="52">
        <v>15925</v>
      </c>
      <c r="K78" s="52">
        <v>21710</v>
      </c>
      <c r="L78" s="52">
        <v>21545</v>
      </c>
      <c r="M78" s="52">
        <v>13788</v>
      </c>
      <c r="N78" s="52">
        <v>9145</v>
      </c>
      <c r="O78" s="52">
        <v>4381</v>
      </c>
      <c r="P78" s="52">
        <v>13587</v>
      </c>
      <c r="Q78" s="52">
        <v>12403</v>
      </c>
      <c r="R78" s="52">
        <v>9971</v>
      </c>
      <c r="S78" s="52">
        <v>15800</v>
      </c>
      <c r="T78" s="52">
        <v>18017</v>
      </c>
      <c r="U78" s="52">
        <v>17097</v>
      </c>
      <c r="V78" s="52">
        <v>12598</v>
      </c>
      <c r="W78" s="52">
        <v>8563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625</v>
      </c>
      <c r="D79" s="36">
        <v>583</v>
      </c>
      <c r="E79" s="36">
        <v>510</v>
      </c>
      <c r="F79" s="36">
        <v>566</v>
      </c>
      <c r="G79" s="36">
        <v>558</v>
      </c>
      <c r="H79" s="36">
        <v>651</v>
      </c>
      <c r="I79" s="36">
        <v>468</v>
      </c>
      <c r="J79" s="36">
        <v>574</v>
      </c>
      <c r="K79" s="36">
        <v>797</v>
      </c>
      <c r="L79" s="36">
        <v>670</v>
      </c>
      <c r="M79" s="36">
        <v>504</v>
      </c>
      <c r="N79" s="36">
        <v>365</v>
      </c>
      <c r="O79" s="36">
        <v>211</v>
      </c>
      <c r="P79" s="36">
        <v>706</v>
      </c>
      <c r="Q79" s="36">
        <v>596</v>
      </c>
      <c r="R79" s="36">
        <v>453</v>
      </c>
      <c r="S79" s="36">
        <v>602</v>
      </c>
      <c r="T79" s="36">
        <v>612</v>
      </c>
      <c r="U79" s="36">
        <v>575</v>
      </c>
      <c r="V79" s="36">
        <v>455</v>
      </c>
      <c r="W79" s="36">
        <v>348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83193</v>
      </c>
      <c r="D83" s="52">
        <v>48455</v>
      </c>
      <c r="E83" s="52">
        <v>44542</v>
      </c>
      <c r="F83" s="52">
        <v>54260</v>
      </c>
      <c r="G83" s="52">
        <v>60515</v>
      </c>
      <c r="H83" s="52">
        <v>83666</v>
      </c>
      <c r="I83" s="52">
        <v>44290</v>
      </c>
      <c r="J83" s="52">
        <v>36212</v>
      </c>
      <c r="K83" s="52">
        <v>19130</v>
      </c>
      <c r="L83" s="52">
        <v>17113</v>
      </c>
      <c r="M83" s="52">
        <v>90056</v>
      </c>
      <c r="N83" s="52">
        <v>68253</v>
      </c>
      <c r="O83" s="52">
        <v>38293</v>
      </c>
      <c r="P83" s="52">
        <v>44393</v>
      </c>
      <c r="Q83" s="52">
        <v>45448</v>
      </c>
      <c r="R83" s="52">
        <v>45360</v>
      </c>
      <c r="S83" s="52">
        <v>62654</v>
      </c>
      <c r="T83" s="52">
        <v>53175</v>
      </c>
      <c r="U83" s="52">
        <v>56068</v>
      </c>
      <c r="V83" s="52">
        <v>39233</v>
      </c>
      <c r="W83" s="52">
        <v>43549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4798</v>
      </c>
      <c r="D86" s="52">
        <v>2266</v>
      </c>
      <c r="E86" s="52">
        <v>2330</v>
      </c>
      <c r="F86" s="52">
        <v>3538</v>
      </c>
      <c r="G86" s="52">
        <v>3937</v>
      </c>
      <c r="H86" s="52">
        <v>4967</v>
      </c>
      <c r="I86" s="52">
        <v>1746</v>
      </c>
      <c r="J86" s="52">
        <v>1143</v>
      </c>
      <c r="K86" s="52">
        <v>502</v>
      </c>
      <c r="L86" s="52">
        <v>752</v>
      </c>
      <c r="M86" s="52">
        <v>5161</v>
      </c>
      <c r="N86" s="52">
        <v>4727</v>
      </c>
      <c r="O86" s="52">
        <v>2754</v>
      </c>
      <c r="P86" s="52">
        <v>1796</v>
      </c>
      <c r="Q86" s="52">
        <v>2190</v>
      </c>
      <c r="R86" s="52">
        <v>1597</v>
      </c>
      <c r="S86" s="52">
        <v>2374</v>
      </c>
      <c r="T86" s="52">
        <v>1567</v>
      </c>
      <c r="U86" s="52">
        <v>1472</v>
      </c>
      <c r="V86" s="52">
        <v>546</v>
      </c>
      <c r="W86" s="52">
        <v>998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1020</v>
      </c>
      <c r="D88" s="52">
        <v>826</v>
      </c>
      <c r="E88" s="52">
        <v>661</v>
      </c>
      <c r="F88" s="52">
        <v>1126</v>
      </c>
      <c r="G88" s="52">
        <v>1547</v>
      </c>
      <c r="H88" s="52">
        <v>2377</v>
      </c>
      <c r="I88" s="52">
        <v>1607</v>
      </c>
      <c r="J88" s="52">
        <v>6238</v>
      </c>
      <c r="K88" s="52">
        <v>1926</v>
      </c>
      <c r="L88" s="52">
        <v>2612</v>
      </c>
      <c r="M88" s="52">
        <v>14500</v>
      </c>
      <c r="N88" s="52">
        <v>15919</v>
      </c>
      <c r="O88" s="52">
        <v>11452</v>
      </c>
      <c r="P88" s="52">
        <v>4574</v>
      </c>
      <c r="Q88" s="52">
        <v>4000</v>
      </c>
      <c r="R88" s="52">
        <v>4056</v>
      </c>
      <c r="S88" s="52">
        <v>6996</v>
      </c>
      <c r="T88" s="52">
        <v>5106</v>
      </c>
      <c r="U88" s="52">
        <v>5514</v>
      </c>
      <c r="V88" s="52">
        <v>5768</v>
      </c>
      <c r="W88" s="52">
        <v>8551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12</v>
      </c>
      <c r="D89" s="52">
        <v>7</v>
      </c>
      <c r="E89" s="52">
        <v>25</v>
      </c>
      <c r="F89" s="52">
        <v>16</v>
      </c>
      <c r="G89" s="52">
        <v>6</v>
      </c>
      <c r="H89" s="52">
        <v>45</v>
      </c>
      <c r="I89" s="52">
        <v>4</v>
      </c>
      <c r="J89" s="52">
        <v>228</v>
      </c>
      <c r="K89" s="52">
        <v>28</v>
      </c>
      <c r="L89" s="52">
        <v>184</v>
      </c>
      <c r="M89" s="52">
        <v>842</v>
      </c>
      <c r="N89" s="52">
        <v>864</v>
      </c>
      <c r="O89" s="52">
        <v>457</v>
      </c>
      <c r="P89" s="52">
        <v>500</v>
      </c>
      <c r="Q89" s="52">
        <v>322</v>
      </c>
      <c r="R89" s="52">
        <v>2</v>
      </c>
      <c r="S89" s="52">
        <v>436</v>
      </c>
      <c r="T89" s="52">
        <v>230</v>
      </c>
      <c r="U89" s="52">
        <v>281</v>
      </c>
      <c r="V89" s="52">
        <v>339</v>
      </c>
      <c r="W89" s="52">
        <v>352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74831</v>
      </c>
      <c r="D92" s="52">
        <v>43072</v>
      </c>
      <c r="E92" s="52">
        <v>40153</v>
      </c>
      <c r="F92" s="52">
        <v>47782</v>
      </c>
      <c r="G92" s="52">
        <v>51993</v>
      </c>
      <c r="H92" s="52">
        <v>71252</v>
      </c>
      <c r="I92" s="52">
        <v>35408</v>
      </c>
      <c r="J92" s="52">
        <v>23543</v>
      </c>
      <c r="K92" s="52">
        <v>13613</v>
      </c>
      <c r="L92" s="52">
        <v>10093</v>
      </c>
      <c r="M92" s="52">
        <v>51441</v>
      </c>
      <c r="N92" s="52">
        <v>35781</v>
      </c>
      <c r="O92" s="52">
        <v>19302</v>
      </c>
      <c r="P92" s="52">
        <v>26055</v>
      </c>
      <c r="Q92" s="52">
        <v>26961</v>
      </c>
      <c r="R92" s="52">
        <v>27851</v>
      </c>
      <c r="S92" s="52">
        <v>39538</v>
      </c>
      <c r="T92" s="52">
        <v>29194</v>
      </c>
      <c r="U92" s="52">
        <v>35069</v>
      </c>
      <c r="V92" s="52">
        <v>19691</v>
      </c>
      <c r="W92" s="52">
        <v>23206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762</v>
      </c>
      <c r="D93" s="52">
        <v>492</v>
      </c>
      <c r="E93" s="52">
        <v>1327</v>
      </c>
      <c r="F93" s="52">
        <v>661</v>
      </c>
      <c r="G93" s="52">
        <v>297</v>
      </c>
      <c r="H93" s="52">
        <v>1119</v>
      </c>
      <c r="I93" s="52">
        <v>266</v>
      </c>
      <c r="J93" s="52">
        <v>749</v>
      </c>
      <c r="K93" s="52">
        <v>279</v>
      </c>
      <c r="L93" s="52">
        <v>903</v>
      </c>
      <c r="M93" s="52">
        <v>2698</v>
      </c>
      <c r="N93" s="52">
        <v>1987</v>
      </c>
      <c r="O93" s="52">
        <v>892</v>
      </c>
      <c r="P93" s="52">
        <v>1313</v>
      </c>
      <c r="Q93" s="52">
        <v>1045</v>
      </c>
      <c r="R93" s="52">
        <v>1027</v>
      </c>
      <c r="S93" s="52">
        <v>2773</v>
      </c>
      <c r="T93" s="52">
        <v>1566</v>
      </c>
      <c r="U93" s="52">
        <v>1776</v>
      </c>
      <c r="V93" s="52">
        <v>1948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1849</v>
      </c>
      <c r="D96" s="52">
        <v>1329</v>
      </c>
      <c r="E96" s="52">
        <v>899</v>
      </c>
      <c r="F96" s="52">
        <v>1569</v>
      </c>
      <c r="G96" s="52">
        <v>1521</v>
      </c>
      <c r="H96" s="52">
        <v>3852</v>
      </c>
      <c r="I96" s="52">
        <v>2770</v>
      </c>
      <c r="J96" s="52">
        <v>905</v>
      </c>
      <c r="K96" s="52">
        <v>692</v>
      </c>
      <c r="L96" s="52">
        <v>0</v>
      </c>
      <c r="M96" s="52">
        <v>1964</v>
      </c>
      <c r="N96" s="52">
        <v>1028</v>
      </c>
      <c r="O96" s="52">
        <v>1088</v>
      </c>
      <c r="P96" s="52">
        <v>832</v>
      </c>
      <c r="Q96" s="52">
        <v>1155</v>
      </c>
      <c r="R96" s="52">
        <v>1208</v>
      </c>
      <c r="S96" s="52">
        <v>617</v>
      </c>
      <c r="T96" s="52">
        <v>3041</v>
      </c>
      <c r="U96" s="52">
        <v>1112</v>
      </c>
      <c r="V96" s="52">
        <v>1854</v>
      </c>
      <c r="W96" s="52">
        <v>1411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4719</v>
      </c>
      <c r="D97" s="52">
        <v>2729</v>
      </c>
      <c r="E97" s="52">
        <v>1477</v>
      </c>
      <c r="F97" s="52">
        <v>3106</v>
      </c>
      <c r="G97" s="52">
        <v>5151</v>
      </c>
      <c r="H97" s="52">
        <v>5021</v>
      </c>
      <c r="I97" s="52">
        <v>4235</v>
      </c>
      <c r="J97" s="52">
        <v>4549</v>
      </c>
      <c r="K97" s="52">
        <v>2592</v>
      </c>
      <c r="L97" s="52">
        <v>3321</v>
      </c>
      <c r="M97" s="52">
        <v>18611</v>
      </c>
      <c r="N97" s="52">
        <v>12674</v>
      </c>
      <c r="O97" s="52">
        <v>5102</v>
      </c>
      <c r="P97" s="52">
        <v>11119</v>
      </c>
      <c r="Q97" s="52">
        <v>11965</v>
      </c>
      <c r="R97" s="52">
        <v>11216</v>
      </c>
      <c r="S97" s="52">
        <v>12294</v>
      </c>
      <c r="T97" s="52">
        <v>14038</v>
      </c>
      <c r="U97" s="52">
        <v>12316</v>
      </c>
      <c r="V97" s="52">
        <v>9633</v>
      </c>
      <c r="W97" s="52">
        <v>10029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4669</v>
      </c>
      <c r="D101" s="52">
        <v>4993</v>
      </c>
      <c r="E101" s="52">
        <v>4807</v>
      </c>
      <c r="F101" s="52">
        <v>4762</v>
      </c>
      <c r="G101" s="52">
        <v>7408</v>
      </c>
      <c r="H101" s="52">
        <v>15560</v>
      </c>
      <c r="I101" s="52">
        <v>23197</v>
      </c>
      <c r="J101" s="52">
        <v>22512</v>
      </c>
      <c r="K101" s="52">
        <v>10360</v>
      </c>
      <c r="L101" s="52">
        <v>7343</v>
      </c>
      <c r="M101" s="52">
        <v>34430</v>
      </c>
      <c r="N101" s="52">
        <v>46670</v>
      </c>
      <c r="O101" s="52">
        <v>32348</v>
      </c>
      <c r="P101" s="52">
        <v>24545</v>
      </c>
      <c r="Q101" s="52">
        <v>24642</v>
      </c>
      <c r="R101" s="52">
        <v>17169</v>
      </c>
      <c r="S101" s="52">
        <v>23198</v>
      </c>
      <c r="T101" s="52">
        <v>14648</v>
      </c>
      <c r="U101" s="52">
        <v>17982</v>
      </c>
      <c r="V101" s="52">
        <v>17916</v>
      </c>
      <c r="W101" s="52">
        <v>20285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38300</v>
      </c>
      <c r="D102" s="52">
        <v>21573</v>
      </c>
      <c r="E102" s="52">
        <v>21207</v>
      </c>
      <c r="F102" s="52">
        <v>21576</v>
      </c>
      <c r="G102" s="52">
        <v>16837</v>
      </c>
      <c r="H102" s="52">
        <v>21085</v>
      </c>
      <c r="I102" s="52">
        <v>5956</v>
      </c>
      <c r="J102" s="52">
        <v>3908</v>
      </c>
      <c r="K102" s="52">
        <v>3576</v>
      </c>
      <c r="L102" s="52">
        <v>5246</v>
      </c>
      <c r="M102" s="52">
        <v>32967</v>
      </c>
      <c r="N102" s="52">
        <v>14586</v>
      </c>
      <c r="O102" s="52">
        <v>3400</v>
      </c>
      <c r="P102" s="52">
        <v>7251</v>
      </c>
      <c r="Q102" s="52">
        <v>4592</v>
      </c>
      <c r="R102" s="52">
        <v>4860</v>
      </c>
      <c r="S102" s="52">
        <v>12475</v>
      </c>
      <c r="T102" s="52">
        <v>11423</v>
      </c>
      <c r="U102" s="52">
        <v>12763</v>
      </c>
      <c r="V102" s="52">
        <v>7029</v>
      </c>
      <c r="W102" s="52">
        <v>4588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40224</v>
      </c>
      <c r="D103" s="36">
        <v>21889</v>
      </c>
      <c r="E103" s="36">
        <v>18528</v>
      </c>
      <c r="F103" s="36">
        <v>27922</v>
      </c>
      <c r="G103" s="36">
        <v>36270</v>
      </c>
      <c r="H103" s="36">
        <v>47021</v>
      </c>
      <c r="I103" s="36">
        <v>15137</v>
      </c>
      <c r="J103" s="36">
        <v>9792</v>
      </c>
      <c r="K103" s="36">
        <v>5194</v>
      </c>
      <c r="L103" s="36">
        <v>4524</v>
      </c>
      <c r="M103" s="36">
        <v>22659</v>
      </c>
      <c r="N103" s="36">
        <v>6997</v>
      </c>
      <c r="O103" s="36">
        <v>2545</v>
      </c>
      <c r="P103" s="36">
        <v>12597</v>
      </c>
      <c r="Q103" s="36">
        <v>16214</v>
      </c>
      <c r="R103" s="36">
        <v>23331</v>
      </c>
      <c r="S103" s="36">
        <v>26981</v>
      </c>
      <c r="T103" s="36">
        <v>27104</v>
      </c>
      <c r="U103" s="36">
        <v>25323</v>
      </c>
      <c r="V103" s="36">
        <v>14288</v>
      </c>
      <c r="W103" s="36">
        <v>18676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193</v>
      </c>
      <c r="D126" s="52">
        <v>161</v>
      </c>
      <c r="E126" s="52">
        <v>177</v>
      </c>
      <c r="F126" s="52">
        <v>165</v>
      </c>
      <c r="G126" s="52">
        <v>0</v>
      </c>
      <c r="H126" s="52">
        <v>0</v>
      </c>
      <c r="I126" s="52">
        <v>24</v>
      </c>
      <c r="J126" s="52">
        <v>100</v>
      </c>
      <c r="K126" s="52">
        <v>155</v>
      </c>
      <c r="L126" s="52">
        <v>173</v>
      </c>
      <c r="M126" s="52">
        <v>220</v>
      </c>
      <c r="N126" s="52">
        <v>169</v>
      </c>
      <c r="O126" s="52">
        <v>80</v>
      </c>
      <c r="P126" s="52">
        <v>0</v>
      </c>
      <c r="Q126" s="52">
        <v>0</v>
      </c>
      <c r="R126" s="52">
        <v>86</v>
      </c>
      <c r="S126" s="52">
        <v>123</v>
      </c>
      <c r="T126" s="52">
        <v>98</v>
      </c>
      <c r="U126" s="52">
        <v>52</v>
      </c>
      <c r="V126" s="52">
        <v>2</v>
      </c>
      <c r="W126" s="52">
        <v>44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11</v>
      </c>
      <c r="D129" s="52">
        <v>8</v>
      </c>
      <c r="E129" s="52">
        <v>9</v>
      </c>
      <c r="F129" s="52">
        <v>11</v>
      </c>
      <c r="G129" s="52">
        <v>0</v>
      </c>
      <c r="H129" s="52">
        <v>0</v>
      </c>
      <c r="I129" s="52">
        <v>1</v>
      </c>
      <c r="J129" s="52">
        <v>3</v>
      </c>
      <c r="K129" s="52">
        <v>4</v>
      </c>
      <c r="L129" s="52">
        <v>8</v>
      </c>
      <c r="M129" s="52">
        <v>13</v>
      </c>
      <c r="N129" s="52">
        <v>12</v>
      </c>
      <c r="O129" s="52">
        <v>6</v>
      </c>
      <c r="P129" s="52">
        <v>0</v>
      </c>
      <c r="Q129" s="52">
        <v>0</v>
      </c>
      <c r="R129" s="52">
        <v>3</v>
      </c>
      <c r="S129" s="52">
        <v>4</v>
      </c>
      <c r="T129" s="52">
        <v>3</v>
      </c>
      <c r="U129" s="52">
        <v>1</v>
      </c>
      <c r="V129" s="52">
        <v>0</v>
      </c>
      <c r="W129" s="52">
        <v>1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54</v>
      </c>
      <c r="D135" s="52">
        <v>53</v>
      </c>
      <c r="E135" s="52">
        <v>67</v>
      </c>
      <c r="F135" s="52">
        <v>55</v>
      </c>
      <c r="G135" s="52">
        <v>0</v>
      </c>
      <c r="H135" s="52">
        <v>0</v>
      </c>
      <c r="I135" s="52">
        <v>9</v>
      </c>
      <c r="J135" s="52">
        <v>17</v>
      </c>
      <c r="K135" s="52">
        <v>33</v>
      </c>
      <c r="L135" s="52">
        <v>0</v>
      </c>
      <c r="M135" s="52">
        <v>21</v>
      </c>
      <c r="N135" s="52">
        <v>13</v>
      </c>
      <c r="O135" s="52">
        <v>14</v>
      </c>
      <c r="P135" s="52">
        <v>0</v>
      </c>
      <c r="Q135" s="52">
        <v>0</v>
      </c>
      <c r="R135" s="52">
        <v>8</v>
      </c>
      <c r="S135" s="52">
        <v>6</v>
      </c>
      <c r="T135" s="52">
        <v>17</v>
      </c>
      <c r="U135" s="52">
        <v>4</v>
      </c>
      <c r="V135" s="52">
        <v>0</v>
      </c>
      <c r="W135" s="52">
        <v>5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139</v>
      </c>
      <c r="D136" s="52">
        <v>108</v>
      </c>
      <c r="E136" s="52">
        <v>110</v>
      </c>
      <c r="F136" s="52">
        <v>110</v>
      </c>
      <c r="G136" s="52">
        <v>0</v>
      </c>
      <c r="H136" s="52">
        <v>0</v>
      </c>
      <c r="I136" s="52">
        <v>15</v>
      </c>
      <c r="J136" s="52">
        <v>83</v>
      </c>
      <c r="K136" s="52">
        <v>122</v>
      </c>
      <c r="L136" s="52">
        <v>173</v>
      </c>
      <c r="M136" s="52">
        <v>199</v>
      </c>
      <c r="N136" s="52">
        <v>156</v>
      </c>
      <c r="O136" s="52">
        <v>66</v>
      </c>
      <c r="P136" s="52">
        <v>0</v>
      </c>
      <c r="Q136" s="52">
        <v>0</v>
      </c>
      <c r="R136" s="52">
        <v>78</v>
      </c>
      <c r="S136" s="52">
        <v>117</v>
      </c>
      <c r="T136" s="52">
        <v>81</v>
      </c>
      <c r="U136" s="52">
        <v>48</v>
      </c>
      <c r="V136" s="52">
        <v>2</v>
      </c>
      <c r="W136" s="52">
        <v>39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94</v>
      </c>
      <c r="D140" s="52">
        <v>80</v>
      </c>
      <c r="E140" s="52">
        <v>94</v>
      </c>
      <c r="F140" s="52">
        <v>72</v>
      </c>
      <c r="G140" s="52">
        <v>0</v>
      </c>
      <c r="H140" s="52">
        <v>0</v>
      </c>
      <c r="I140" s="52">
        <v>7</v>
      </c>
      <c r="J140" s="52">
        <v>29</v>
      </c>
      <c r="K140" s="52">
        <v>63</v>
      </c>
      <c r="L140" s="52">
        <v>93</v>
      </c>
      <c r="M140" s="52">
        <v>130</v>
      </c>
      <c r="N140" s="52">
        <v>114</v>
      </c>
      <c r="O140" s="52">
        <v>46</v>
      </c>
      <c r="P140" s="52">
        <v>0</v>
      </c>
      <c r="Q140" s="52">
        <v>0</v>
      </c>
      <c r="R140" s="52">
        <v>15</v>
      </c>
      <c r="S140" s="52">
        <v>39</v>
      </c>
      <c r="T140" s="52">
        <v>29</v>
      </c>
      <c r="U140" s="52">
        <v>17</v>
      </c>
      <c r="V140" s="52">
        <v>1</v>
      </c>
      <c r="W140" s="52">
        <v>9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99</v>
      </c>
      <c r="D141" s="36">
        <v>81</v>
      </c>
      <c r="E141" s="36">
        <v>83</v>
      </c>
      <c r="F141" s="36">
        <v>93</v>
      </c>
      <c r="G141" s="36">
        <v>0</v>
      </c>
      <c r="H141" s="36">
        <v>0</v>
      </c>
      <c r="I141" s="36">
        <v>17</v>
      </c>
      <c r="J141" s="36">
        <v>71</v>
      </c>
      <c r="K141" s="36">
        <v>92</v>
      </c>
      <c r="L141" s="36">
        <v>80</v>
      </c>
      <c r="M141" s="36">
        <v>90</v>
      </c>
      <c r="N141" s="36">
        <v>55</v>
      </c>
      <c r="O141" s="36">
        <v>34</v>
      </c>
      <c r="P141" s="36">
        <v>0</v>
      </c>
      <c r="Q141" s="36">
        <v>0</v>
      </c>
      <c r="R141" s="36">
        <v>71</v>
      </c>
      <c r="S141" s="36">
        <v>84</v>
      </c>
      <c r="T141" s="36">
        <v>69</v>
      </c>
      <c r="U141" s="36">
        <v>35</v>
      </c>
      <c r="V141" s="36">
        <v>1</v>
      </c>
      <c r="W141" s="36">
        <v>35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19440</v>
      </c>
      <c r="D145" s="52">
        <v>45982</v>
      </c>
      <c r="E145" s="52">
        <v>46302</v>
      </c>
      <c r="F145" s="52">
        <v>36167</v>
      </c>
      <c r="G145" s="52">
        <v>29762</v>
      </c>
      <c r="H145" s="52">
        <v>26381</v>
      </c>
      <c r="I145" s="52">
        <v>36983</v>
      </c>
      <c r="J145" s="52">
        <v>50328</v>
      </c>
      <c r="K145" s="52">
        <v>75494</v>
      </c>
      <c r="L145" s="52">
        <v>46398</v>
      </c>
      <c r="M145" s="52">
        <v>50296</v>
      </c>
      <c r="N145" s="52">
        <v>50027</v>
      </c>
      <c r="O145" s="52">
        <v>45750</v>
      </c>
      <c r="P145" s="52">
        <v>95532</v>
      </c>
      <c r="Q145" s="52">
        <v>53154</v>
      </c>
      <c r="R145" s="52">
        <v>37846</v>
      </c>
      <c r="S145" s="52">
        <v>37253</v>
      </c>
      <c r="T145" s="52">
        <v>42428</v>
      </c>
      <c r="U145" s="52">
        <v>43952</v>
      </c>
      <c r="V145" s="52">
        <v>38512</v>
      </c>
      <c r="W145" s="52">
        <v>37474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3508</v>
      </c>
      <c r="D147" s="52">
        <v>10480</v>
      </c>
      <c r="E147" s="52">
        <v>13341</v>
      </c>
      <c r="F147" s="52">
        <v>12134</v>
      </c>
      <c r="G147" s="52">
        <v>11299</v>
      </c>
      <c r="H147" s="52">
        <v>11007</v>
      </c>
      <c r="I147" s="52">
        <v>14563</v>
      </c>
      <c r="J147" s="52">
        <v>15846</v>
      </c>
      <c r="K147" s="52">
        <v>19647</v>
      </c>
      <c r="L147" s="52">
        <v>20336</v>
      </c>
      <c r="M147" s="52">
        <v>28702</v>
      </c>
      <c r="N147" s="52">
        <v>33181</v>
      </c>
      <c r="O147" s="52">
        <v>32778</v>
      </c>
      <c r="P147" s="52">
        <v>38241</v>
      </c>
      <c r="Q147" s="52">
        <v>25491</v>
      </c>
      <c r="R147" s="52">
        <v>13136</v>
      </c>
      <c r="S147" s="52">
        <v>13789</v>
      </c>
      <c r="T147" s="52">
        <v>12262</v>
      </c>
      <c r="U147" s="52">
        <v>11296</v>
      </c>
      <c r="V147" s="52">
        <v>5243</v>
      </c>
      <c r="W147" s="52">
        <v>8342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17706</v>
      </c>
      <c r="D149" s="52">
        <v>41589</v>
      </c>
      <c r="E149" s="52">
        <v>42392</v>
      </c>
      <c r="F149" s="52">
        <v>32534</v>
      </c>
      <c r="G149" s="52">
        <v>26244</v>
      </c>
      <c r="H149" s="52">
        <v>23137</v>
      </c>
      <c r="I149" s="52">
        <v>30682</v>
      </c>
      <c r="J149" s="52">
        <v>39832</v>
      </c>
      <c r="K149" s="52">
        <v>59834</v>
      </c>
      <c r="L149" s="52">
        <v>32708</v>
      </c>
      <c r="M149" s="52">
        <v>34629</v>
      </c>
      <c r="N149" s="52">
        <v>34778</v>
      </c>
      <c r="O149" s="52">
        <v>33468</v>
      </c>
      <c r="P149" s="52">
        <v>63304</v>
      </c>
      <c r="Q149" s="52">
        <v>34846</v>
      </c>
      <c r="R149" s="52">
        <v>25520</v>
      </c>
      <c r="S149" s="52">
        <v>26672</v>
      </c>
      <c r="T149" s="52">
        <v>25892</v>
      </c>
      <c r="U149" s="52">
        <v>30660</v>
      </c>
      <c r="V149" s="52">
        <v>22894</v>
      </c>
      <c r="W149" s="52">
        <v>25100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180</v>
      </c>
      <c r="D150" s="52">
        <v>475</v>
      </c>
      <c r="E150" s="52">
        <v>1401</v>
      </c>
      <c r="F150" s="52">
        <v>450</v>
      </c>
      <c r="G150" s="52">
        <v>150</v>
      </c>
      <c r="H150" s="52">
        <v>363</v>
      </c>
      <c r="I150" s="52">
        <v>231</v>
      </c>
      <c r="J150" s="52">
        <v>1268</v>
      </c>
      <c r="K150" s="52">
        <v>1226</v>
      </c>
      <c r="L150" s="52">
        <v>2927</v>
      </c>
      <c r="M150" s="52">
        <v>1816</v>
      </c>
      <c r="N150" s="52">
        <v>1931</v>
      </c>
      <c r="O150" s="52">
        <v>1548</v>
      </c>
      <c r="P150" s="52">
        <v>3191</v>
      </c>
      <c r="Q150" s="52">
        <v>1350</v>
      </c>
      <c r="R150" s="52">
        <v>942</v>
      </c>
      <c r="S150" s="52">
        <v>1871</v>
      </c>
      <c r="T150" s="52">
        <v>1389</v>
      </c>
      <c r="U150" s="52">
        <v>1553</v>
      </c>
      <c r="V150" s="52">
        <v>2264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437</v>
      </c>
      <c r="D153" s="52">
        <v>1283</v>
      </c>
      <c r="E153" s="52">
        <v>949</v>
      </c>
      <c r="F153" s="52">
        <v>1068</v>
      </c>
      <c r="G153" s="52">
        <v>768</v>
      </c>
      <c r="H153" s="52">
        <v>1251</v>
      </c>
      <c r="I153" s="52">
        <v>2401</v>
      </c>
      <c r="J153" s="52">
        <v>1531</v>
      </c>
      <c r="K153" s="52">
        <v>3042</v>
      </c>
      <c r="L153" s="52">
        <v>0</v>
      </c>
      <c r="M153" s="52">
        <v>1322</v>
      </c>
      <c r="N153" s="52">
        <v>999</v>
      </c>
      <c r="O153" s="52">
        <v>1886</v>
      </c>
      <c r="P153" s="52">
        <v>2023</v>
      </c>
      <c r="Q153" s="52">
        <v>1492</v>
      </c>
      <c r="R153" s="52">
        <v>1107</v>
      </c>
      <c r="S153" s="52">
        <v>416</v>
      </c>
      <c r="T153" s="52">
        <v>2697</v>
      </c>
      <c r="U153" s="52">
        <v>972</v>
      </c>
      <c r="V153" s="52">
        <v>2155</v>
      </c>
      <c r="W153" s="52">
        <v>1526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1117</v>
      </c>
      <c r="D154" s="52">
        <v>2635</v>
      </c>
      <c r="E154" s="52">
        <v>1560</v>
      </c>
      <c r="F154" s="52">
        <v>2115</v>
      </c>
      <c r="G154" s="52">
        <v>2600</v>
      </c>
      <c r="H154" s="52">
        <v>1630</v>
      </c>
      <c r="I154" s="52">
        <v>3669</v>
      </c>
      <c r="J154" s="52">
        <v>7697</v>
      </c>
      <c r="K154" s="52">
        <v>11392</v>
      </c>
      <c r="L154" s="52">
        <v>10763</v>
      </c>
      <c r="M154" s="52">
        <v>12529</v>
      </c>
      <c r="N154" s="52">
        <v>12319</v>
      </c>
      <c r="O154" s="52">
        <v>8848</v>
      </c>
      <c r="P154" s="52">
        <v>27014</v>
      </c>
      <c r="Q154" s="52">
        <v>15466</v>
      </c>
      <c r="R154" s="52">
        <v>10277</v>
      </c>
      <c r="S154" s="52">
        <v>8294</v>
      </c>
      <c r="T154" s="52">
        <v>12450</v>
      </c>
      <c r="U154" s="52">
        <v>10767</v>
      </c>
      <c r="V154" s="52">
        <v>11199</v>
      </c>
      <c r="W154" s="52">
        <v>10848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9482</v>
      </c>
      <c r="D158" s="52">
        <v>22824</v>
      </c>
      <c r="E158" s="52">
        <v>24712</v>
      </c>
      <c r="F158" s="52">
        <v>15765</v>
      </c>
      <c r="G158" s="52">
        <v>9436</v>
      </c>
      <c r="H158" s="52">
        <v>8167</v>
      </c>
      <c r="I158" s="52">
        <v>10442</v>
      </c>
      <c r="J158" s="52">
        <v>14357</v>
      </c>
      <c r="K158" s="52">
        <v>30782</v>
      </c>
      <c r="L158" s="52">
        <v>24915</v>
      </c>
      <c r="M158" s="52">
        <v>29808</v>
      </c>
      <c r="N158" s="52">
        <v>33810</v>
      </c>
      <c r="O158" s="52">
        <v>26164</v>
      </c>
      <c r="P158" s="52">
        <v>34900</v>
      </c>
      <c r="Q158" s="52">
        <v>11730</v>
      </c>
      <c r="R158" s="52">
        <v>6525</v>
      </c>
      <c r="S158" s="52">
        <v>11778</v>
      </c>
      <c r="T158" s="52">
        <v>12579</v>
      </c>
      <c r="U158" s="52">
        <v>14729</v>
      </c>
      <c r="V158" s="52">
        <v>12699</v>
      </c>
      <c r="W158" s="52">
        <v>7390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9958</v>
      </c>
      <c r="D159" s="36">
        <v>23158</v>
      </c>
      <c r="E159" s="36">
        <v>21590</v>
      </c>
      <c r="F159" s="36">
        <v>20402</v>
      </c>
      <c r="G159" s="36">
        <v>20326</v>
      </c>
      <c r="H159" s="36">
        <v>18214</v>
      </c>
      <c r="I159" s="36">
        <v>26541</v>
      </c>
      <c r="J159" s="36">
        <v>35971</v>
      </c>
      <c r="K159" s="36">
        <v>44712</v>
      </c>
      <c r="L159" s="36">
        <v>21483</v>
      </c>
      <c r="M159" s="36">
        <v>20488</v>
      </c>
      <c r="N159" s="36">
        <v>16217</v>
      </c>
      <c r="O159" s="36">
        <v>19586</v>
      </c>
      <c r="P159" s="36">
        <v>60632</v>
      </c>
      <c r="Q159" s="36">
        <v>41424</v>
      </c>
      <c r="R159" s="36">
        <v>31321</v>
      </c>
      <c r="S159" s="36">
        <v>25475</v>
      </c>
      <c r="T159" s="36">
        <v>29849</v>
      </c>
      <c r="U159" s="36">
        <v>29223</v>
      </c>
      <c r="V159" s="36">
        <v>25813</v>
      </c>
      <c r="W159" s="36">
        <v>30084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3844</v>
      </c>
      <c r="D163" s="52">
        <v>4572</v>
      </c>
      <c r="E163" s="52">
        <v>6486</v>
      </c>
      <c r="F163" s="52">
        <v>4633</v>
      </c>
      <c r="G163" s="52">
        <v>3585</v>
      </c>
      <c r="H163" s="52">
        <v>2665</v>
      </c>
      <c r="I163" s="52">
        <v>2953</v>
      </c>
      <c r="J163" s="52">
        <v>1782</v>
      </c>
      <c r="K163" s="52">
        <v>3047</v>
      </c>
      <c r="L163" s="52">
        <v>1991</v>
      </c>
      <c r="M163" s="52">
        <v>2649</v>
      </c>
      <c r="N163" s="52">
        <v>0</v>
      </c>
      <c r="O163" s="52">
        <v>0</v>
      </c>
      <c r="P163" s="52">
        <v>0</v>
      </c>
      <c r="Q163" s="52">
        <v>0</v>
      </c>
      <c r="R163" s="52">
        <v>1</v>
      </c>
      <c r="S163" s="52">
        <v>74</v>
      </c>
      <c r="T163" s="52">
        <v>89</v>
      </c>
      <c r="U163" s="52">
        <v>91</v>
      </c>
      <c r="V163" s="52">
        <v>66</v>
      </c>
      <c r="W163" s="52">
        <v>56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694</v>
      </c>
      <c r="D165" s="52">
        <v>1042</v>
      </c>
      <c r="E165" s="52">
        <v>1688</v>
      </c>
      <c r="F165" s="52">
        <v>1508</v>
      </c>
      <c r="G165" s="52">
        <v>1165</v>
      </c>
      <c r="H165" s="52">
        <v>789</v>
      </c>
      <c r="I165" s="52">
        <v>581</v>
      </c>
      <c r="J165" s="52">
        <v>281</v>
      </c>
      <c r="K165" s="52">
        <v>399</v>
      </c>
      <c r="L165" s="52">
        <v>437</v>
      </c>
      <c r="M165" s="52">
        <v>758</v>
      </c>
      <c r="N165" s="52">
        <v>0</v>
      </c>
      <c r="O165" s="52">
        <v>0</v>
      </c>
      <c r="P165" s="52">
        <v>0</v>
      </c>
      <c r="Q165" s="52">
        <v>0</v>
      </c>
      <c r="R165" s="52">
        <v>0</v>
      </c>
      <c r="S165" s="52">
        <v>14</v>
      </c>
      <c r="T165" s="52">
        <v>13</v>
      </c>
      <c r="U165" s="52">
        <v>12</v>
      </c>
      <c r="V165" s="52">
        <v>5</v>
      </c>
      <c r="W165" s="52">
        <v>6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3501</v>
      </c>
      <c r="D167" s="52">
        <v>4135</v>
      </c>
      <c r="E167" s="52">
        <v>5939</v>
      </c>
      <c r="F167" s="52">
        <v>4167</v>
      </c>
      <c r="G167" s="52">
        <v>3161</v>
      </c>
      <c r="H167" s="52">
        <v>2337</v>
      </c>
      <c r="I167" s="52">
        <v>2450</v>
      </c>
      <c r="J167" s="52">
        <v>1410</v>
      </c>
      <c r="K167" s="52">
        <v>2415</v>
      </c>
      <c r="L167" s="52">
        <v>1403</v>
      </c>
      <c r="M167" s="52">
        <v>1823</v>
      </c>
      <c r="N167" s="52">
        <v>0</v>
      </c>
      <c r="O167" s="52">
        <v>0</v>
      </c>
      <c r="P167" s="52">
        <v>0</v>
      </c>
      <c r="Q167" s="52">
        <v>0</v>
      </c>
      <c r="R167" s="52">
        <v>1</v>
      </c>
      <c r="S167" s="52">
        <v>53</v>
      </c>
      <c r="T167" s="52">
        <v>54</v>
      </c>
      <c r="U167" s="52">
        <v>64</v>
      </c>
      <c r="V167" s="52">
        <v>39</v>
      </c>
      <c r="W167" s="52">
        <v>38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36</v>
      </c>
      <c r="D168" s="52">
        <v>47</v>
      </c>
      <c r="E168" s="52">
        <v>196</v>
      </c>
      <c r="F168" s="52">
        <v>58</v>
      </c>
      <c r="G168" s="52">
        <v>18</v>
      </c>
      <c r="H168" s="52">
        <v>37</v>
      </c>
      <c r="I168" s="52">
        <v>18</v>
      </c>
      <c r="J168" s="52">
        <v>45</v>
      </c>
      <c r="K168" s="52">
        <v>49</v>
      </c>
      <c r="L168" s="52">
        <v>126</v>
      </c>
      <c r="M168" s="52">
        <v>96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4</v>
      </c>
      <c r="T168" s="52">
        <v>3</v>
      </c>
      <c r="U168" s="52">
        <v>3</v>
      </c>
      <c r="V168" s="52">
        <v>4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86</v>
      </c>
      <c r="D171" s="52">
        <v>128</v>
      </c>
      <c r="E171" s="52">
        <v>133</v>
      </c>
      <c r="F171" s="52">
        <v>137</v>
      </c>
      <c r="G171" s="52">
        <v>93</v>
      </c>
      <c r="H171" s="52">
        <v>126</v>
      </c>
      <c r="I171" s="52">
        <v>192</v>
      </c>
      <c r="J171" s="52">
        <v>54</v>
      </c>
      <c r="K171" s="52">
        <v>123</v>
      </c>
      <c r="L171" s="52">
        <v>0</v>
      </c>
      <c r="M171" s="52">
        <v>70</v>
      </c>
      <c r="N171" s="52">
        <v>0</v>
      </c>
      <c r="O171" s="52">
        <v>0</v>
      </c>
      <c r="P171" s="52">
        <v>0</v>
      </c>
      <c r="Q171" s="52">
        <v>0</v>
      </c>
      <c r="R171" s="52">
        <v>0</v>
      </c>
      <c r="S171" s="52">
        <v>1</v>
      </c>
      <c r="T171" s="52">
        <v>6</v>
      </c>
      <c r="U171" s="52">
        <v>2</v>
      </c>
      <c r="V171" s="52">
        <v>4</v>
      </c>
      <c r="W171" s="52">
        <v>2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221</v>
      </c>
      <c r="D172" s="52">
        <v>262</v>
      </c>
      <c r="E172" s="52">
        <v>218</v>
      </c>
      <c r="F172" s="52">
        <v>271</v>
      </c>
      <c r="G172" s="52">
        <v>313</v>
      </c>
      <c r="H172" s="52">
        <v>165</v>
      </c>
      <c r="I172" s="52">
        <v>293</v>
      </c>
      <c r="J172" s="52">
        <v>273</v>
      </c>
      <c r="K172" s="52">
        <v>460</v>
      </c>
      <c r="L172" s="52">
        <v>462</v>
      </c>
      <c r="M172" s="52">
        <v>660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16</v>
      </c>
      <c r="T172" s="52">
        <v>26</v>
      </c>
      <c r="U172" s="52">
        <v>22</v>
      </c>
      <c r="V172" s="52">
        <v>19</v>
      </c>
      <c r="W172" s="52">
        <v>16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1875</v>
      </c>
      <c r="D176" s="52">
        <v>2269</v>
      </c>
      <c r="E176" s="52">
        <v>3462</v>
      </c>
      <c r="F176" s="52">
        <v>2020</v>
      </c>
      <c r="G176" s="52">
        <v>1137</v>
      </c>
      <c r="H176" s="52">
        <v>825</v>
      </c>
      <c r="I176" s="52">
        <v>834</v>
      </c>
      <c r="J176" s="52">
        <v>508</v>
      </c>
      <c r="K176" s="52">
        <v>1242</v>
      </c>
      <c r="L176" s="52">
        <v>1069</v>
      </c>
      <c r="M176" s="52">
        <v>1570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23</v>
      </c>
      <c r="T176" s="52">
        <v>26</v>
      </c>
      <c r="U176" s="52">
        <v>30</v>
      </c>
      <c r="V176" s="52">
        <v>22</v>
      </c>
      <c r="W176" s="52">
        <v>11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1969</v>
      </c>
      <c r="D177" s="36">
        <v>2303</v>
      </c>
      <c r="E177" s="36">
        <v>3024</v>
      </c>
      <c r="F177" s="36">
        <v>2613</v>
      </c>
      <c r="G177" s="36">
        <v>2448</v>
      </c>
      <c r="H177" s="36">
        <v>1840</v>
      </c>
      <c r="I177" s="36">
        <v>2119</v>
      </c>
      <c r="J177" s="36">
        <v>1274</v>
      </c>
      <c r="K177" s="36">
        <v>1805</v>
      </c>
      <c r="L177" s="36">
        <v>922</v>
      </c>
      <c r="M177" s="36">
        <v>1079</v>
      </c>
      <c r="N177" s="36">
        <v>0</v>
      </c>
      <c r="O177" s="36">
        <v>0</v>
      </c>
      <c r="P177" s="36">
        <v>0</v>
      </c>
      <c r="Q177" s="36">
        <v>0</v>
      </c>
      <c r="R177" s="36">
        <v>1</v>
      </c>
      <c r="S177" s="36">
        <v>51</v>
      </c>
      <c r="T177" s="36">
        <v>63</v>
      </c>
      <c r="U177" s="36">
        <v>61</v>
      </c>
      <c r="V177" s="36">
        <v>44</v>
      </c>
      <c r="W177" s="36">
        <v>45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14436</v>
      </c>
      <c r="D26" s="52">
        <v>16152</v>
      </c>
      <c r="E26" s="52">
        <v>18477</v>
      </c>
      <c r="F26" s="52">
        <v>11170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2675</v>
      </c>
      <c r="M26" s="52">
        <v>7800</v>
      </c>
      <c r="N26" s="52">
        <v>14997</v>
      </c>
      <c r="O26" s="52">
        <v>10286</v>
      </c>
      <c r="P26" s="52">
        <v>2</v>
      </c>
      <c r="Q26" s="52">
        <v>0</v>
      </c>
      <c r="R26" s="52">
        <v>0</v>
      </c>
      <c r="S26" s="52">
        <v>3659</v>
      </c>
      <c r="T26" s="52">
        <v>4382</v>
      </c>
      <c r="U26" s="52">
        <v>4241</v>
      </c>
      <c r="V26" s="52">
        <v>2739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1698</v>
      </c>
      <c r="D29" s="52">
        <v>1767</v>
      </c>
      <c r="E29" s="52">
        <v>1288</v>
      </c>
      <c r="F29" s="52">
        <v>1192</v>
      </c>
      <c r="G29" s="52">
        <v>1045</v>
      </c>
      <c r="H29" s="52">
        <v>426</v>
      </c>
      <c r="I29" s="52">
        <v>12</v>
      </c>
      <c r="J29" s="52">
        <v>22</v>
      </c>
      <c r="K29" s="52">
        <v>74</v>
      </c>
      <c r="L29" s="52">
        <v>23</v>
      </c>
      <c r="M29" s="52">
        <v>186</v>
      </c>
      <c r="N29" s="52">
        <v>1249</v>
      </c>
      <c r="O29" s="52">
        <v>2493</v>
      </c>
      <c r="P29" s="52">
        <v>2777</v>
      </c>
      <c r="Q29" s="52">
        <v>242</v>
      </c>
      <c r="R29" s="52">
        <v>92</v>
      </c>
      <c r="S29" s="52">
        <v>155</v>
      </c>
      <c r="T29" s="52">
        <v>657</v>
      </c>
      <c r="U29" s="52">
        <v>1035</v>
      </c>
      <c r="V29" s="52">
        <v>1128</v>
      </c>
      <c r="W29" s="52">
        <v>965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33508</v>
      </c>
      <c r="D31" s="52">
        <f>RES_hhdet_in!D31-RES_hhdet_in_new!D31</f>
        <v>34903</v>
      </c>
      <c r="E31" s="52">
        <f>RES_hhdet_in!E31-RES_hhdet_in_new!E31</f>
        <v>38006</v>
      </c>
      <c r="F31" s="52">
        <f>RES_hhdet_in!F31-RES_hhdet_in_new!F31</f>
        <v>32249</v>
      </c>
      <c r="G31" s="52">
        <f>RES_hhdet_in!G31-RES_hhdet_in_new!G31</f>
        <v>12036</v>
      </c>
      <c r="H31" s="52">
        <f>RES_hhdet_in!H31-RES_hhdet_in_new!H31</f>
        <v>4305</v>
      </c>
      <c r="I31" s="52">
        <f>RES_hhdet_in!I31-RES_hhdet_in_new!I31</f>
        <v>1</v>
      </c>
      <c r="J31" s="52">
        <f>RES_hhdet_in!J31-RES_hhdet_in_new!J31</f>
        <v>0</v>
      </c>
      <c r="K31" s="52">
        <f>RES_hhdet_in!K31-RES_hhdet_in_new!K31</f>
        <v>7222</v>
      </c>
      <c r="L31" s="52">
        <f>RES_hhdet_in!L31-RES_hhdet_in_new!L31</f>
        <v>16104</v>
      </c>
      <c r="M31" s="52">
        <f>RES_hhdet_in!M31-RES_hhdet_in_new!M31</f>
        <v>16048</v>
      </c>
      <c r="N31" s="52">
        <f>RES_hhdet_in!N31-RES_hhdet_in_new!N31</f>
        <v>14596</v>
      </c>
      <c r="O31" s="52">
        <f>RES_hhdet_in!O31-RES_hhdet_in_new!O31</f>
        <v>8406</v>
      </c>
      <c r="P31" s="52">
        <f>RES_hhdet_in!P31-RES_hhdet_in_new!P31</f>
        <v>89</v>
      </c>
      <c r="Q31" s="52">
        <f>RES_hhdet_in!Q31-RES_hhdet_in_new!Q31</f>
        <v>806</v>
      </c>
      <c r="R31" s="52">
        <f>RES_hhdet_in!R31-RES_hhdet_in_new!R31</f>
        <v>2427</v>
      </c>
      <c r="S31" s="52">
        <f>RES_hhdet_in!S31-RES_hhdet_in_new!S31</f>
        <v>7794</v>
      </c>
      <c r="T31" s="52">
        <f>RES_hhdet_in!T31-RES_hhdet_in_new!T31</f>
        <v>9163</v>
      </c>
      <c r="U31" s="52">
        <f>RES_hhdet_in!U31-RES_hhdet_in_new!U31</f>
        <v>11581</v>
      </c>
      <c r="V31" s="52">
        <f>RES_hhdet_in!V31-RES_hhdet_in_new!V31</f>
        <v>8162</v>
      </c>
      <c r="W31" s="52">
        <f>RES_hhdet_in!W31-RES_hhdet_in_new!W31</f>
        <v>2966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341</v>
      </c>
      <c r="D32" s="52">
        <f>RES_hhdet_in!D32-RES_hhdet_in_new!D32</f>
        <v>399</v>
      </c>
      <c r="E32" s="52">
        <f>RES_hhdet_in!E32-RES_hhdet_in_new!E32</f>
        <v>1256</v>
      </c>
      <c r="F32" s="52">
        <f>RES_hhdet_in!F32-RES_hhdet_in_new!F32</f>
        <v>446</v>
      </c>
      <c r="G32" s="52">
        <f>RES_hhdet_in!G32-RES_hhdet_in_new!G32</f>
        <v>69</v>
      </c>
      <c r="H32" s="52">
        <f>RES_hhdet_in!H32-RES_hhdet_in_new!H32</f>
        <v>68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149</v>
      </c>
      <c r="L32" s="52">
        <f>RES_hhdet_in!L32-RES_hhdet_in_new!L32</f>
        <v>1442</v>
      </c>
      <c r="M32" s="52">
        <f>RES_hhdet_in!M32-RES_hhdet_in_new!M32</f>
        <v>841</v>
      </c>
      <c r="N32" s="52">
        <f>RES_hhdet_in!N32-RES_hhdet_in_new!N32</f>
        <v>809</v>
      </c>
      <c r="O32" s="52">
        <f>RES_hhdet_in!O32-RES_hhdet_in_new!O32</f>
        <v>386</v>
      </c>
      <c r="P32" s="52">
        <f>RES_hhdet_in!P32-RES_hhdet_in_new!P32</f>
        <v>5</v>
      </c>
      <c r="Q32" s="52">
        <f>RES_hhdet_in!Q32-RES_hhdet_in_new!Q32</f>
        <v>31</v>
      </c>
      <c r="R32" s="52">
        <f>RES_hhdet_in!R32-RES_hhdet_in_new!R32</f>
        <v>86</v>
      </c>
      <c r="S32" s="52">
        <f>RES_hhdet_in!S32-RES_hhdet_in_new!S32</f>
        <v>547</v>
      </c>
      <c r="T32" s="52">
        <f>RES_hhdet_in!T32-RES_hhdet_in_new!T32</f>
        <v>486</v>
      </c>
      <c r="U32" s="52">
        <f>RES_hhdet_in!U32-RES_hhdet_in_new!U32</f>
        <v>584</v>
      </c>
      <c r="V32" s="52">
        <f>RES_hhdet_in!V32-RES_hhdet_in_new!V32</f>
        <v>807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828</v>
      </c>
      <c r="D35" s="52">
        <f>RES_hhdet_in!D35-RES_hhdet_in_new!D35</f>
        <v>1077</v>
      </c>
      <c r="E35" s="52">
        <f>RES_hhdet_in!E35-RES_hhdet_in_new!E35</f>
        <v>849</v>
      </c>
      <c r="F35" s="52">
        <f>RES_hhdet_in!F35-RES_hhdet_in_new!F35</f>
        <v>1059</v>
      </c>
      <c r="G35" s="52">
        <f>RES_hhdet_in!G35-RES_hhdet_in_new!G35</f>
        <v>352</v>
      </c>
      <c r="H35" s="52">
        <f>RES_hhdet_in!H35-RES_hhdet_in_new!H35</f>
        <v>233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368</v>
      </c>
      <c r="L35" s="52">
        <f>RES_hhdet_in!L35-RES_hhdet_in_new!L35</f>
        <v>0</v>
      </c>
      <c r="M35" s="52">
        <f>RES_hhdet_in!M35-RES_hhdet_in_new!M35</f>
        <v>613</v>
      </c>
      <c r="N35" s="52">
        <f>RES_hhdet_in!N35-RES_hhdet_in_new!N35</f>
        <v>419</v>
      </c>
      <c r="O35" s="52">
        <f>RES_hhdet_in!O35-RES_hhdet_in_new!O35</f>
        <v>475</v>
      </c>
      <c r="P35" s="52">
        <f>RES_hhdet_in!P35-RES_hhdet_in_new!P35</f>
        <v>3</v>
      </c>
      <c r="Q35" s="52">
        <f>RES_hhdet_in!Q35-RES_hhdet_in_new!Q35</f>
        <v>33</v>
      </c>
      <c r="R35" s="52">
        <f>RES_hhdet_in!R35-RES_hhdet_in_new!R35</f>
        <v>101</v>
      </c>
      <c r="S35" s="52">
        <f>RES_hhdet_in!S35-RES_hhdet_in_new!S35</f>
        <v>119</v>
      </c>
      <c r="T35" s="52">
        <f>RES_hhdet_in!T35-RES_hhdet_in_new!T35</f>
        <v>958</v>
      </c>
      <c r="U35" s="52">
        <f>RES_hhdet_in!U35-RES_hhdet_in_new!U35</f>
        <v>360</v>
      </c>
      <c r="V35" s="52">
        <f>RES_hhdet_in!V35-RES_hhdet_in_new!V35</f>
        <v>761</v>
      </c>
      <c r="W35" s="52">
        <f>RES_hhdet_in!W35-RES_hhdet_in_new!W35</f>
        <v>176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2113</v>
      </c>
      <c r="D36" s="52">
        <f>RES_hhdet_in!D36-RES_hhdet_in_new!D36</f>
        <v>2210</v>
      </c>
      <c r="E36" s="52">
        <f>RES_hhdet_in!E36-RES_hhdet_in_new!E36</f>
        <v>1400</v>
      </c>
      <c r="F36" s="52">
        <f>RES_hhdet_in!F36-RES_hhdet_in_new!F36</f>
        <v>2096</v>
      </c>
      <c r="G36" s="52">
        <f>RES_hhdet_in!G36-RES_hhdet_in_new!G36</f>
        <v>1192</v>
      </c>
      <c r="H36" s="52">
        <f>RES_hhdet_in!H36-RES_hhdet_in_new!H36</f>
        <v>303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1374</v>
      </c>
      <c r="L36" s="52">
        <f>RES_hhdet_in!L36-RES_hhdet_in_new!L36</f>
        <v>5295</v>
      </c>
      <c r="M36" s="52">
        <f>RES_hhdet_in!M36-RES_hhdet_in_new!M36</f>
        <v>5805</v>
      </c>
      <c r="N36" s="52">
        <f>RES_hhdet_in!N36-RES_hhdet_in_new!N36</f>
        <v>5172</v>
      </c>
      <c r="O36" s="52">
        <f>RES_hhdet_in!O36-RES_hhdet_in_new!O36</f>
        <v>2218</v>
      </c>
      <c r="P36" s="52">
        <f>RES_hhdet_in!P36-RES_hhdet_in_new!P36</f>
        <v>38</v>
      </c>
      <c r="Q36" s="52">
        <f>RES_hhdet_in!Q36-RES_hhdet_in_new!Q36</f>
        <v>360</v>
      </c>
      <c r="R36" s="52">
        <f>RES_hhdet_in!R36-RES_hhdet_in_new!R36</f>
        <v>981</v>
      </c>
      <c r="S36" s="52">
        <f>RES_hhdet_in!S36-RES_hhdet_in_new!S36</f>
        <v>2428</v>
      </c>
      <c r="T36" s="52">
        <f>RES_hhdet_in!T36-RES_hhdet_in_new!T36</f>
        <v>4401</v>
      </c>
      <c r="U36" s="52">
        <f>RES_hhdet_in!U36-RES_hhdet_in_new!U36</f>
        <v>4077</v>
      </c>
      <c r="V36" s="52">
        <f>RES_hhdet_in!V36-RES_hhdet_in_new!V36</f>
        <v>3996</v>
      </c>
      <c r="W36" s="52">
        <f>RES_hhdet_in!W36-RES_hhdet_in_new!W36</f>
        <v>1282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17944</v>
      </c>
      <c r="D40" s="52">
        <v>19154</v>
      </c>
      <c r="E40" s="52">
        <v>22156</v>
      </c>
      <c r="F40" s="52">
        <v>15626</v>
      </c>
      <c r="G40" s="52">
        <v>4326</v>
      </c>
      <c r="H40" s="52">
        <v>1519</v>
      </c>
      <c r="I40" s="52">
        <v>0</v>
      </c>
      <c r="J40" s="52">
        <v>0</v>
      </c>
      <c r="K40" s="52">
        <v>3716</v>
      </c>
      <c r="L40" s="52">
        <v>12264</v>
      </c>
      <c r="M40" s="52">
        <v>13814</v>
      </c>
      <c r="N40" s="52">
        <v>14195</v>
      </c>
      <c r="O40" s="52">
        <v>6568</v>
      </c>
      <c r="P40" s="52">
        <v>50</v>
      </c>
      <c r="Q40" s="52">
        <v>271</v>
      </c>
      <c r="R40" s="52">
        <v>618</v>
      </c>
      <c r="S40" s="52">
        <v>3445</v>
      </c>
      <c r="T40" s="52">
        <v>4448</v>
      </c>
      <c r="U40" s="52">
        <v>5558</v>
      </c>
      <c r="V40" s="52">
        <v>4532</v>
      </c>
      <c r="W40" s="52">
        <v>870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18845</v>
      </c>
      <c r="D41" s="36">
        <v>19436</v>
      </c>
      <c r="E41" s="36">
        <v>19356</v>
      </c>
      <c r="F41" s="36">
        <v>20221</v>
      </c>
      <c r="G41" s="36">
        <v>9321</v>
      </c>
      <c r="H41" s="36">
        <v>3391</v>
      </c>
      <c r="I41" s="36">
        <v>2</v>
      </c>
      <c r="J41" s="36">
        <v>0</v>
      </c>
      <c r="K41" s="36">
        <v>5398</v>
      </c>
      <c r="L41" s="36">
        <v>10571</v>
      </c>
      <c r="M41" s="36">
        <v>9491</v>
      </c>
      <c r="N41" s="36">
        <v>6808</v>
      </c>
      <c r="O41" s="36">
        <v>4915</v>
      </c>
      <c r="P41" s="36">
        <v>87</v>
      </c>
      <c r="Q41" s="36">
        <v>956</v>
      </c>
      <c r="R41" s="36">
        <v>2976</v>
      </c>
      <c r="S41" s="36">
        <v>7451</v>
      </c>
      <c r="T41" s="36">
        <v>10558</v>
      </c>
      <c r="U41" s="36">
        <v>11041</v>
      </c>
      <c r="V41" s="36">
        <v>9202</v>
      </c>
      <c r="W41" s="36">
        <v>3551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275</v>
      </c>
      <c r="D45" s="52">
        <v>1592</v>
      </c>
      <c r="E45" s="52">
        <v>98</v>
      </c>
      <c r="F45" s="52">
        <v>1397</v>
      </c>
      <c r="G45" s="52">
        <v>6760</v>
      </c>
      <c r="H45" s="52">
        <v>11470</v>
      </c>
      <c r="I45" s="52">
        <v>16486</v>
      </c>
      <c r="J45" s="52">
        <v>20170</v>
      </c>
      <c r="K45" s="52">
        <v>20747</v>
      </c>
      <c r="L45" s="52">
        <v>24742</v>
      </c>
      <c r="M45" s="52">
        <v>5472</v>
      </c>
      <c r="N45" s="52">
        <v>0</v>
      </c>
      <c r="O45" s="52">
        <v>0</v>
      </c>
      <c r="P45" s="52">
        <v>0</v>
      </c>
      <c r="Q45" s="52">
        <v>3</v>
      </c>
      <c r="R45" s="52">
        <v>0</v>
      </c>
      <c r="S45" s="52">
        <v>0</v>
      </c>
      <c r="T45" s="52">
        <v>2555</v>
      </c>
      <c r="U45" s="52">
        <v>1270</v>
      </c>
      <c r="V45" s="52">
        <v>6573</v>
      </c>
      <c r="W45" s="52">
        <v>11562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436</v>
      </c>
      <c r="D48" s="52">
        <v>421</v>
      </c>
      <c r="E48" s="52">
        <v>127</v>
      </c>
      <c r="F48" s="52">
        <v>71</v>
      </c>
      <c r="G48" s="52">
        <v>69</v>
      </c>
      <c r="H48" s="52">
        <v>372</v>
      </c>
      <c r="I48" s="52">
        <v>716</v>
      </c>
      <c r="J48" s="52">
        <v>1080</v>
      </c>
      <c r="K48" s="52">
        <v>1767</v>
      </c>
      <c r="L48" s="52">
        <v>1710</v>
      </c>
      <c r="M48" s="52">
        <v>2934</v>
      </c>
      <c r="N48" s="52">
        <v>2651</v>
      </c>
      <c r="O48" s="52">
        <v>626</v>
      </c>
      <c r="P48" s="52">
        <v>136</v>
      </c>
      <c r="Q48" s="52">
        <v>54</v>
      </c>
      <c r="R48" s="52">
        <v>173</v>
      </c>
      <c r="S48" s="52">
        <v>285</v>
      </c>
      <c r="T48" s="52">
        <v>248</v>
      </c>
      <c r="U48" s="52">
        <v>594</v>
      </c>
      <c r="V48" s="52">
        <v>704</v>
      </c>
      <c r="W48" s="52">
        <v>1305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1686</v>
      </c>
      <c r="E50" s="52">
        <f>RES_hhdet_in!E50-RES_hhdet_in_new!E50</f>
        <v>249</v>
      </c>
      <c r="F50" s="52">
        <f>RES_hhdet_in!F50-RES_hhdet_in_new!F50</f>
        <v>1455</v>
      </c>
      <c r="G50" s="52">
        <f>RES_hhdet_in!G50-RES_hhdet_in_new!G50</f>
        <v>6616</v>
      </c>
      <c r="H50" s="52">
        <f>RES_hhdet_in!H50-RES_hhdet_in_new!H50</f>
        <v>11070</v>
      </c>
      <c r="I50" s="52">
        <f>RES_hhdet_in!I50-RES_hhdet_in_new!I50</f>
        <v>15838</v>
      </c>
      <c r="J50" s="52">
        <f>RES_hhdet_in!J50-RES_hhdet_in_new!J50</f>
        <v>19328</v>
      </c>
      <c r="K50" s="52">
        <f>RES_hhdet_in!K50-RES_hhdet_in_new!K50</f>
        <v>20212</v>
      </c>
      <c r="L50" s="52">
        <f>RES_hhdet_in!L50-RES_hhdet_in_new!L50</f>
        <v>22529</v>
      </c>
      <c r="M50" s="52">
        <f>RES_hhdet_in!M50-RES_hhdet_in_new!M50</f>
        <v>3945</v>
      </c>
      <c r="N50" s="52">
        <f>RES_hhdet_in!N50-RES_hhdet_in_new!N50</f>
        <v>1858</v>
      </c>
      <c r="O50" s="52">
        <f>RES_hhdet_in!O50-RES_hhdet_in_new!O50</f>
        <v>13935</v>
      </c>
      <c r="P50" s="52">
        <f>RES_hhdet_in!P50-RES_hhdet_in_new!P50</f>
        <v>12888</v>
      </c>
      <c r="Q50" s="52">
        <f>RES_hhdet_in!Q50-RES_hhdet_in_new!Q50</f>
        <v>6943</v>
      </c>
      <c r="R50" s="52">
        <f>RES_hhdet_in!R50-RES_hhdet_in_new!R50</f>
        <v>2760</v>
      </c>
      <c r="S50" s="52">
        <f>RES_hhdet_in!S50-RES_hhdet_in_new!S50</f>
        <v>5215</v>
      </c>
      <c r="T50" s="52">
        <f>RES_hhdet_in!T50-RES_hhdet_in_new!T50</f>
        <v>2173</v>
      </c>
      <c r="U50" s="52">
        <f>RES_hhdet_in!U50-RES_hhdet_in_new!U50</f>
        <v>6576</v>
      </c>
      <c r="V50" s="52">
        <f>RES_hhdet_in!V50-RES_hhdet_in_new!V50</f>
        <v>6355</v>
      </c>
      <c r="W50" s="52">
        <f>RES_hhdet_in!W50-RES_hhdet_in_new!W50</f>
        <v>11172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164</v>
      </c>
      <c r="D51" s="52">
        <f>RES_hhdet_in!D51-RES_hhdet_in_new!D51</f>
        <v>25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24</v>
      </c>
      <c r="H51" s="52">
        <f>RES_hhdet_in!H51-RES_hhdet_in_new!H51</f>
        <v>138</v>
      </c>
      <c r="I51" s="52">
        <f>RES_hhdet_in!I51-RES_hhdet_in_new!I51</f>
        <v>205</v>
      </c>
      <c r="J51" s="52">
        <f>RES_hhdet_in!J51-RES_hhdet_in_new!J51</f>
        <v>451</v>
      </c>
      <c r="K51" s="52">
        <f>RES_hhdet_in!K51-RES_hhdet_in_new!K51</f>
        <v>213</v>
      </c>
      <c r="L51" s="52">
        <f>RES_hhdet_in!L51-RES_hhdet_in_new!L51</f>
        <v>1839</v>
      </c>
      <c r="M51" s="52">
        <f>RES_hhdet_in!M51-RES_hhdet_in_new!M51</f>
        <v>1393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387</v>
      </c>
      <c r="Q51" s="52">
        <f>RES_hhdet_in!Q51-RES_hhdet_in_new!Q51</f>
        <v>222</v>
      </c>
      <c r="R51" s="52">
        <f>RES_hhdet_in!R51-RES_hhdet_in_new!R51</f>
        <v>90</v>
      </c>
      <c r="S51" s="52">
        <f>RES_hhdet_in!S51-RES_hhdet_in_new!S51</f>
        <v>0</v>
      </c>
      <c r="T51" s="52">
        <f>RES_hhdet_in!T51-RES_hhdet_in_new!T51</f>
        <v>462</v>
      </c>
      <c r="U51" s="52">
        <f>RES_hhdet_in!U51-RES_hhdet_in_new!U51</f>
        <v>0</v>
      </c>
      <c r="V51" s="52">
        <f>RES_hhdet_in!V51-RES_hhdet_in_new!V51</f>
        <v>249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82</v>
      </c>
      <c r="D54" s="52">
        <f>RES_hhdet_in!D54-RES_hhdet_in_new!D54</f>
        <v>21</v>
      </c>
      <c r="E54" s="52">
        <f>RES_hhdet_in!E54-RES_hhdet_in_new!E54</f>
        <v>12</v>
      </c>
      <c r="F54" s="52">
        <f>RES_hhdet_in!F54-RES_hhdet_in_new!F54</f>
        <v>47</v>
      </c>
      <c r="G54" s="52">
        <f>RES_hhdet_in!G54-RES_hhdet_in_new!G54</f>
        <v>76</v>
      </c>
      <c r="H54" s="52">
        <f>RES_hhdet_in!H54-RES_hhdet_in_new!H54</f>
        <v>220</v>
      </c>
      <c r="I54" s="52">
        <f>RES_hhdet_in!I54-RES_hhdet_in_new!I54</f>
        <v>214</v>
      </c>
      <c r="J54" s="52">
        <f>RES_hhdet_in!J54-RES_hhdet_in_new!J54</f>
        <v>92</v>
      </c>
      <c r="K54" s="52">
        <f>RES_hhdet_in!K54-RES_hhdet_in_new!K54</f>
        <v>120</v>
      </c>
      <c r="L54" s="52">
        <f>RES_hhdet_in!L54-RES_hhdet_in_new!L54</f>
        <v>0</v>
      </c>
      <c r="M54" s="52">
        <f>RES_hhdet_in!M54-RES_hhdet_in_new!M54</f>
        <v>42</v>
      </c>
      <c r="N54" s="52">
        <f>RES_hhdet_in!N54-RES_hhdet_in_new!N54</f>
        <v>2</v>
      </c>
      <c r="O54" s="52">
        <f>RES_hhdet_in!O54-RES_hhdet_in_new!O54</f>
        <v>10</v>
      </c>
      <c r="P54" s="52">
        <f>RES_hhdet_in!P54-RES_hhdet_in_new!P54</f>
        <v>27</v>
      </c>
      <c r="Q54" s="52">
        <f>RES_hhdet_in!Q54-RES_hhdet_in_new!Q54</f>
        <v>48</v>
      </c>
      <c r="R54" s="52">
        <f>RES_hhdet_in!R54-RES_hhdet_in_new!R54</f>
        <v>61</v>
      </c>
      <c r="S54" s="52">
        <f>RES_hhdet_in!S54-RES_hhdet_in_new!S54</f>
        <v>22</v>
      </c>
      <c r="T54" s="52">
        <f>RES_hhdet_in!T54-RES_hhdet_in_new!T54</f>
        <v>74</v>
      </c>
      <c r="U54" s="52">
        <f>RES_hhdet_in!U54-RES_hhdet_in_new!U54</f>
        <v>14</v>
      </c>
      <c r="V54" s="52">
        <f>RES_hhdet_in!V54-RES_hhdet_in_new!V54</f>
        <v>24</v>
      </c>
      <c r="W54" s="52">
        <f>RES_hhdet_in!W54-RES_hhdet_in_new!W54</f>
        <v>50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210</v>
      </c>
      <c r="D55" s="52">
        <f>RES_hhdet_in!D55-RES_hhdet_in_new!D55</f>
        <v>42</v>
      </c>
      <c r="E55" s="52">
        <f>RES_hhdet_in!E55-RES_hhdet_in_new!E55</f>
        <v>23</v>
      </c>
      <c r="F55" s="52">
        <f>RES_hhdet_in!F55-RES_hhdet_in_new!F55</f>
        <v>94</v>
      </c>
      <c r="G55" s="52">
        <f>RES_hhdet_in!G55-RES_hhdet_in_new!G55</f>
        <v>261</v>
      </c>
      <c r="H55" s="52">
        <f>RES_hhdet_in!H55-RES_hhdet_in_new!H55</f>
        <v>287</v>
      </c>
      <c r="I55" s="52">
        <f>RES_hhdet_in!I55-RES_hhdet_in_new!I55</f>
        <v>328</v>
      </c>
      <c r="J55" s="52">
        <f>RES_hhdet_in!J55-RES_hhdet_in_new!J55</f>
        <v>461</v>
      </c>
      <c r="K55" s="52">
        <f>RES_hhdet_in!K55-RES_hhdet_in_new!K55</f>
        <v>455</v>
      </c>
      <c r="L55" s="52">
        <f>RES_hhdet_in!L55-RES_hhdet_in_new!L55</f>
        <v>586</v>
      </c>
      <c r="M55" s="52">
        <f>RES_hhdet_in!M55-RES_hhdet_in_new!M55</f>
        <v>407</v>
      </c>
      <c r="N55" s="52">
        <f>RES_hhdet_in!N55-RES_hhdet_in_new!N55</f>
        <v>33</v>
      </c>
      <c r="O55" s="52">
        <f>RES_hhdet_in!O55-RES_hhdet_in_new!O55</f>
        <v>46</v>
      </c>
      <c r="P55" s="52">
        <f>RES_hhdet_in!P55-RES_hhdet_in_new!P55</f>
        <v>351</v>
      </c>
      <c r="Q55" s="52">
        <f>RES_hhdet_in!Q55-RES_hhdet_in_new!Q55</f>
        <v>523</v>
      </c>
      <c r="R55" s="52">
        <f>RES_hhdet_in!R55-RES_hhdet_in_new!R55</f>
        <v>601</v>
      </c>
      <c r="S55" s="52">
        <f>RES_hhdet_in!S55-RES_hhdet_in_new!S55</f>
        <v>465</v>
      </c>
      <c r="T55" s="52">
        <f>RES_hhdet_in!T55-RES_hhdet_in_new!T55</f>
        <v>349</v>
      </c>
      <c r="U55" s="52">
        <f>RES_hhdet_in!U55-RES_hhdet_in_new!U55</f>
        <v>172</v>
      </c>
      <c r="V55" s="52">
        <f>RES_hhdet_in!V55-RES_hhdet_in_new!V55</f>
        <v>145</v>
      </c>
      <c r="W55" s="52">
        <f>RES_hhdet_in!W55-RES_hhdet_in_new!W55</f>
        <v>358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3073</v>
      </c>
      <c r="D59" s="52">
        <v>3787</v>
      </c>
      <c r="E59" s="52">
        <v>3324</v>
      </c>
      <c r="F59" s="52">
        <v>3395</v>
      </c>
      <c r="G59" s="52">
        <v>4331</v>
      </c>
      <c r="H59" s="52">
        <v>5956</v>
      </c>
      <c r="I59" s="52">
        <v>5205</v>
      </c>
      <c r="J59" s="52">
        <v>6113</v>
      </c>
      <c r="K59" s="52">
        <v>9489</v>
      </c>
      <c r="L59" s="52">
        <v>15724</v>
      </c>
      <c r="M59" s="52">
        <v>7344</v>
      </c>
      <c r="N59" s="52">
        <v>7329</v>
      </c>
      <c r="O59" s="52">
        <v>4216</v>
      </c>
      <c r="P59" s="52">
        <v>3886</v>
      </c>
      <c r="Q59" s="52">
        <v>3846</v>
      </c>
      <c r="R59" s="52">
        <v>4234</v>
      </c>
      <c r="S59" s="52">
        <v>6804</v>
      </c>
      <c r="T59" s="52">
        <v>6387</v>
      </c>
      <c r="U59" s="52">
        <v>2622</v>
      </c>
      <c r="V59" s="52">
        <v>2842</v>
      </c>
      <c r="W59" s="52">
        <v>2435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3228</v>
      </c>
      <c r="D60" s="36">
        <v>3843</v>
      </c>
      <c r="E60" s="36">
        <v>2905</v>
      </c>
      <c r="F60" s="36">
        <v>4393</v>
      </c>
      <c r="G60" s="36">
        <v>9330</v>
      </c>
      <c r="H60" s="36">
        <v>13280</v>
      </c>
      <c r="I60" s="36">
        <v>13229</v>
      </c>
      <c r="J60" s="36">
        <v>15311</v>
      </c>
      <c r="K60" s="36">
        <v>13780</v>
      </c>
      <c r="L60" s="36">
        <v>13551</v>
      </c>
      <c r="M60" s="36">
        <v>5046</v>
      </c>
      <c r="N60" s="36">
        <v>3521</v>
      </c>
      <c r="O60" s="36">
        <v>3156</v>
      </c>
      <c r="P60" s="36">
        <v>6754</v>
      </c>
      <c r="Q60" s="36">
        <v>13595</v>
      </c>
      <c r="R60" s="36">
        <v>20336</v>
      </c>
      <c r="S60" s="36">
        <v>14704</v>
      </c>
      <c r="T60" s="36">
        <v>15166</v>
      </c>
      <c r="U60" s="36">
        <v>5211</v>
      </c>
      <c r="V60" s="36">
        <v>5783</v>
      </c>
      <c r="W60" s="36">
        <v>9942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22746</v>
      </c>
      <c r="D64" s="52">
        <v>25370</v>
      </c>
      <c r="E64" s="52">
        <v>22759</v>
      </c>
      <c r="F64" s="52">
        <v>24265</v>
      </c>
      <c r="G64" s="52">
        <v>24462</v>
      </c>
      <c r="H64" s="52">
        <v>22860</v>
      </c>
      <c r="I64" s="52">
        <v>26171</v>
      </c>
      <c r="J64" s="52">
        <v>34141</v>
      </c>
      <c r="K64" s="52">
        <v>36470</v>
      </c>
      <c r="L64" s="52">
        <v>49738</v>
      </c>
      <c r="M64" s="52">
        <v>21700</v>
      </c>
      <c r="N64" s="52">
        <v>21259</v>
      </c>
      <c r="O64" s="52">
        <v>14480</v>
      </c>
      <c r="P64" s="52">
        <v>12058</v>
      </c>
      <c r="Q64" s="52">
        <v>16027</v>
      </c>
      <c r="R64" s="52">
        <v>16710</v>
      </c>
      <c r="S64" s="52">
        <v>30537</v>
      </c>
      <c r="T64" s="52">
        <v>34828</v>
      </c>
      <c r="U64" s="52">
        <v>33524</v>
      </c>
      <c r="V64" s="52">
        <v>28982</v>
      </c>
      <c r="W64" s="52">
        <v>23336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1123</v>
      </c>
      <c r="D67" s="52">
        <v>1323</v>
      </c>
      <c r="E67" s="52">
        <v>1787</v>
      </c>
      <c r="F67" s="52">
        <v>1608</v>
      </c>
      <c r="G67" s="52">
        <v>1758</v>
      </c>
      <c r="H67" s="52">
        <v>2220</v>
      </c>
      <c r="I67" s="52">
        <v>1826</v>
      </c>
      <c r="J67" s="52">
        <v>1961</v>
      </c>
      <c r="K67" s="52">
        <v>3098</v>
      </c>
      <c r="L67" s="52">
        <v>3011</v>
      </c>
      <c r="M67" s="52">
        <v>5586</v>
      </c>
      <c r="N67" s="52">
        <v>6837</v>
      </c>
      <c r="O67" s="52">
        <v>4946</v>
      </c>
      <c r="P67" s="52">
        <v>4899</v>
      </c>
      <c r="Q67" s="52">
        <v>2607</v>
      </c>
      <c r="R67" s="52">
        <v>6497</v>
      </c>
      <c r="S67" s="52">
        <v>6812</v>
      </c>
      <c r="T67" s="52">
        <v>7401</v>
      </c>
      <c r="U67" s="52">
        <v>8406</v>
      </c>
      <c r="V67" s="52">
        <v>8963</v>
      </c>
      <c r="W67" s="52">
        <v>8712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21877</v>
      </c>
      <c r="D69" s="52">
        <f>RES_hhdet_in!D69-RES_hhdet_in_new!D69</f>
        <v>24487</v>
      </c>
      <c r="E69" s="52">
        <f>RES_hhdet_in!E69-RES_hhdet_in_new!E69</f>
        <v>21892</v>
      </c>
      <c r="F69" s="52">
        <f>RES_hhdet_in!F69-RES_hhdet_in_new!F69</f>
        <v>23412</v>
      </c>
      <c r="G69" s="52">
        <f>RES_hhdet_in!G69-RES_hhdet_in_new!G69</f>
        <v>23815</v>
      </c>
      <c r="H69" s="52">
        <f>RES_hhdet_in!H69-RES_hhdet_in_new!H69</f>
        <v>22167</v>
      </c>
      <c r="I69" s="52">
        <f>RES_hhdet_in!I69-RES_hhdet_in_new!I69</f>
        <v>25441</v>
      </c>
      <c r="J69" s="52">
        <f>RES_hhdet_in!J69-RES_hhdet_in_new!J69</f>
        <v>32917</v>
      </c>
      <c r="K69" s="52">
        <f>RES_hhdet_in!K69-RES_hhdet_in_new!K69</f>
        <v>35751</v>
      </c>
      <c r="L69" s="52">
        <f>RES_hhdet_in!L69-RES_hhdet_in_new!L69</f>
        <v>44814</v>
      </c>
      <c r="M69" s="52">
        <f>RES_hhdet_in!M69-RES_hhdet_in_new!M69</f>
        <v>20040</v>
      </c>
      <c r="N69" s="52">
        <f>RES_hhdet_in!N69-RES_hhdet_in_new!N69</f>
        <v>18722</v>
      </c>
      <c r="O69" s="52">
        <f>RES_hhdet_in!O69-RES_hhdet_in_new!O69</f>
        <v>14698</v>
      </c>
      <c r="P69" s="52">
        <f>RES_hhdet_in!P69-RES_hhdet_in_new!P69</f>
        <v>10773</v>
      </c>
      <c r="Q69" s="52">
        <f>RES_hhdet_in!Q69-RES_hhdet_in_new!Q69</f>
        <v>15226</v>
      </c>
      <c r="R69" s="52">
        <f>RES_hhdet_in!R69-RES_hhdet_in_new!R69</f>
        <v>17503</v>
      </c>
      <c r="S69" s="52">
        <f>RES_hhdet_in!S69-RES_hhdet_in_new!S69</f>
        <v>30922</v>
      </c>
      <c r="T69" s="52">
        <f>RES_hhdet_in!T69-RES_hhdet_in_new!T69</f>
        <v>32612</v>
      </c>
      <c r="U69" s="52">
        <f>RES_hhdet_in!U69-RES_hhdet_in_new!U69</f>
        <v>32814</v>
      </c>
      <c r="V69" s="52">
        <f>RES_hhdet_in!V69-RES_hhdet_in_new!V69</f>
        <v>28586</v>
      </c>
      <c r="W69" s="52">
        <f>RES_hhdet_in!W69-RES_hhdet_in_new!W69</f>
        <v>22033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362</v>
      </c>
      <c r="D70" s="52">
        <f>RES_hhdet_in!D70-RES_hhdet_in_new!D70</f>
        <v>377</v>
      </c>
      <c r="E70" s="52">
        <f>RES_hhdet_in!E70-RES_hhdet_in_new!E70</f>
        <v>530</v>
      </c>
      <c r="F70" s="52">
        <f>RES_hhdet_in!F70-RES_hhdet_in_new!F70</f>
        <v>400</v>
      </c>
      <c r="G70" s="52">
        <f>RES_hhdet_in!G70-RES_hhdet_in_new!G70</f>
        <v>147</v>
      </c>
      <c r="H70" s="52">
        <f>RES_hhdet_in!H70-RES_hhdet_in_new!H70</f>
        <v>241</v>
      </c>
      <c r="I70" s="52">
        <f>RES_hhdet_in!I70-RES_hhdet_in_new!I70</f>
        <v>122</v>
      </c>
      <c r="J70" s="52">
        <f>RES_hhdet_in!J70-RES_hhdet_in_new!J70</f>
        <v>872</v>
      </c>
      <c r="K70" s="52">
        <f>RES_hhdet_in!K70-RES_hhdet_in_new!K70</f>
        <v>625</v>
      </c>
      <c r="L70" s="52">
        <f>RES_hhdet_in!L70-RES_hhdet_in_new!L70</f>
        <v>4630</v>
      </c>
      <c r="M70" s="52">
        <f>RES_hhdet_in!M70-RES_hhdet_in_new!M70</f>
        <v>1466</v>
      </c>
      <c r="N70" s="52">
        <f>RES_hhdet_in!N70-RES_hhdet_in_new!N70</f>
        <v>2567</v>
      </c>
      <c r="O70" s="52">
        <f>RES_hhdet_in!O70-RES_hhdet_in_new!O70</f>
        <v>661</v>
      </c>
      <c r="P70" s="52">
        <f>RES_hhdet_in!P70-RES_hhdet_in_new!P70</f>
        <v>1804</v>
      </c>
      <c r="Q70" s="52">
        <f>RES_hhdet_in!Q70-RES_hhdet_in_new!Q70</f>
        <v>1252</v>
      </c>
      <c r="R70" s="52">
        <f>RES_hhdet_in!R70-RES_hhdet_in_new!R70</f>
        <v>0</v>
      </c>
      <c r="S70" s="52">
        <f>RES_hhdet_in!S70-RES_hhdet_in_new!S70</f>
        <v>554</v>
      </c>
      <c r="T70" s="52">
        <f>RES_hhdet_in!T70-RES_hhdet_in_new!T70</f>
        <v>1577</v>
      </c>
      <c r="U70" s="52">
        <f>RES_hhdet_in!U70-RES_hhdet_in_new!U70</f>
        <v>1293</v>
      </c>
      <c r="V70" s="52">
        <f>RES_hhdet_in!V70-RES_hhdet_in_new!V70</f>
        <v>1801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266</v>
      </c>
      <c r="D73" s="52">
        <f>RES_hhdet_in!D73-RES_hhdet_in_new!D73</f>
        <v>310</v>
      </c>
      <c r="E73" s="52">
        <f>RES_hhdet_in!E73-RES_hhdet_in_new!E73</f>
        <v>303</v>
      </c>
      <c r="F73" s="52">
        <f>RES_hhdet_in!F73-RES_hhdet_in_new!F73</f>
        <v>323</v>
      </c>
      <c r="G73" s="52">
        <f>RES_hhdet_in!G73-RES_hhdet_in_new!G73</f>
        <v>253</v>
      </c>
      <c r="H73" s="52">
        <f>RES_hhdet_in!H73-RES_hhdet_in_new!H73</f>
        <v>533</v>
      </c>
      <c r="I73" s="52">
        <f>RES_hhdet_in!I73-RES_hhdet_in_new!I73</f>
        <v>462</v>
      </c>
      <c r="J73" s="52">
        <f>RES_hhdet_in!J73-RES_hhdet_in_new!J73</f>
        <v>206</v>
      </c>
      <c r="K73" s="52">
        <f>RES_hhdet_in!K73-RES_hhdet_in_new!K73</f>
        <v>303</v>
      </c>
      <c r="L73" s="52">
        <f>RES_hhdet_in!L73-RES_hhdet_in_new!L73</f>
        <v>0</v>
      </c>
      <c r="M73" s="52">
        <f>RES_hhdet_in!M73-RES_hhdet_in_new!M73</f>
        <v>149</v>
      </c>
      <c r="N73" s="52">
        <f>RES_hhdet_in!N73-RES_hhdet_in_new!N73</f>
        <v>108</v>
      </c>
      <c r="O73" s="52">
        <f>RES_hhdet_in!O73-RES_hhdet_in_new!O73</f>
        <v>128</v>
      </c>
      <c r="P73" s="52">
        <f>RES_hhdet_in!P73-RES_hhdet_in_new!P73</f>
        <v>82</v>
      </c>
      <c r="Q73" s="52">
        <f>RES_hhdet_in!Q73-RES_hhdet_in_new!Q73</f>
        <v>113</v>
      </c>
      <c r="R73" s="52">
        <f>RES_hhdet_in!R73-RES_hhdet_in_new!R73</f>
        <v>108</v>
      </c>
      <c r="S73" s="52">
        <f>RES_hhdet_in!S73-RES_hhdet_in_new!S73</f>
        <v>48</v>
      </c>
      <c r="T73" s="52">
        <f>RES_hhdet_in!T73-RES_hhdet_in_new!T73</f>
        <v>459</v>
      </c>
      <c r="U73" s="52">
        <f>RES_hhdet_in!U73-RES_hhdet_in_new!U73</f>
        <v>107</v>
      </c>
      <c r="V73" s="52">
        <f>RES_hhdet_in!V73-RES_hhdet_in_new!V73</f>
        <v>46</v>
      </c>
      <c r="W73" s="52">
        <f>RES_hhdet_in!W73-RES_hhdet_in_new!W73</f>
        <v>362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679</v>
      </c>
      <c r="D74" s="52">
        <f>RES_hhdet_in!D74-RES_hhdet_in_new!D74</f>
        <v>635</v>
      </c>
      <c r="E74" s="52">
        <f>RES_hhdet_in!E74-RES_hhdet_in_new!E74</f>
        <v>498</v>
      </c>
      <c r="F74" s="52">
        <f>RES_hhdet_in!F74-RES_hhdet_in_new!F74</f>
        <v>640</v>
      </c>
      <c r="G74" s="52">
        <f>RES_hhdet_in!G74-RES_hhdet_in_new!G74</f>
        <v>862</v>
      </c>
      <c r="H74" s="52">
        <f>RES_hhdet_in!H74-RES_hhdet_in_new!H74</f>
        <v>695</v>
      </c>
      <c r="I74" s="52">
        <f>RES_hhdet_in!I74-RES_hhdet_in_new!I74</f>
        <v>707</v>
      </c>
      <c r="J74" s="52">
        <f>RES_hhdet_in!J74-RES_hhdet_in_new!J74</f>
        <v>1035</v>
      </c>
      <c r="K74" s="52">
        <f>RES_hhdet_in!K74-RES_hhdet_in_new!K74</f>
        <v>1136</v>
      </c>
      <c r="L74" s="52">
        <f>RES_hhdet_in!L74-RES_hhdet_in_new!L74</f>
        <v>1643</v>
      </c>
      <c r="M74" s="52">
        <f>RES_hhdet_in!M74-RES_hhdet_in_new!M74</f>
        <v>1411</v>
      </c>
      <c r="N74" s="52">
        <f>RES_hhdet_in!N74-RES_hhdet_in_new!N74</f>
        <v>1354</v>
      </c>
      <c r="O74" s="52">
        <f>RES_hhdet_in!O74-RES_hhdet_in_new!O74</f>
        <v>604</v>
      </c>
      <c r="P74" s="52">
        <f>RES_hhdet_in!P74-RES_hhdet_in_new!P74</f>
        <v>1090</v>
      </c>
      <c r="Q74" s="52">
        <f>RES_hhdet_in!Q74-RES_hhdet_in_new!Q74</f>
        <v>1170</v>
      </c>
      <c r="R74" s="52">
        <f>RES_hhdet_in!R74-RES_hhdet_in_new!R74</f>
        <v>983</v>
      </c>
      <c r="S74" s="52">
        <f>RES_hhdet_in!S74-RES_hhdet_in_new!S74</f>
        <v>996</v>
      </c>
      <c r="T74" s="52">
        <f>RES_hhdet_in!T74-RES_hhdet_in_new!T74</f>
        <v>2121</v>
      </c>
      <c r="U74" s="52">
        <f>RES_hhdet_in!U74-RES_hhdet_in_new!U74</f>
        <v>1175</v>
      </c>
      <c r="V74" s="52">
        <f>RES_hhdet_in!V74-RES_hhdet_in_new!V74</f>
        <v>235</v>
      </c>
      <c r="W74" s="52">
        <f>RES_hhdet_in!W74-RES_hhdet_in_new!W74</f>
        <v>2576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35443</v>
      </c>
      <c r="D78" s="52">
        <v>38194</v>
      </c>
      <c r="E78" s="52">
        <v>36325</v>
      </c>
      <c r="F78" s="52">
        <v>39456</v>
      </c>
      <c r="G78" s="52">
        <v>42959</v>
      </c>
      <c r="H78" s="52">
        <v>46976</v>
      </c>
      <c r="I78" s="52">
        <v>42577</v>
      </c>
      <c r="J78" s="52">
        <v>56004</v>
      </c>
      <c r="K78" s="52">
        <v>69818</v>
      </c>
      <c r="L78" s="52">
        <v>83222</v>
      </c>
      <c r="M78" s="52">
        <v>54818</v>
      </c>
      <c r="N78" s="52">
        <v>55463</v>
      </c>
      <c r="O78" s="52">
        <v>50463</v>
      </c>
      <c r="P78" s="52">
        <v>52104</v>
      </c>
      <c r="Q78" s="52">
        <v>60958</v>
      </c>
      <c r="R78" s="52">
        <v>65309</v>
      </c>
      <c r="S78" s="52">
        <v>77549</v>
      </c>
      <c r="T78" s="52">
        <v>76197</v>
      </c>
      <c r="U78" s="52">
        <v>62066</v>
      </c>
      <c r="V78" s="52">
        <v>55597</v>
      </c>
      <c r="W78" s="52">
        <v>50393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946</v>
      </c>
      <c r="D79" s="36">
        <v>910</v>
      </c>
      <c r="E79" s="36">
        <v>817</v>
      </c>
      <c r="F79" s="36">
        <v>959</v>
      </c>
      <c r="G79" s="36">
        <v>1114</v>
      </c>
      <c r="H79" s="36">
        <v>1231</v>
      </c>
      <c r="I79" s="36">
        <v>1181</v>
      </c>
      <c r="J79" s="36">
        <v>1264</v>
      </c>
      <c r="K79" s="36">
        <v>1526</v>
      </c>
      <c r="L79" s="36">
        <v>1702</v>
      </c>
      <c r="M79" s="36">
        <v>1222</v>
      </c>
      <c r="N79" s="36">
        <v>1354</v>
      </c>
      <c r="O79" s="36">
        <v>1369</v>
      </c>
      <c r="P79" s="36">
        <v>1259</v>
      </c>
      <c r="Q79" s="36">
        <v>1354</v>
      </c>
      <c r="R79" s="36">
        <v>1440</v>
      </c>
      <c r="S79" s="36">
        <v>1643</v>
      </c>
      <c r="T79" s="36">
        <v>1623</v>
      </c>
      <c r="U79" s="36">
        <v>1430</v>
      </c>
      <c r="V79" s="36">
        <v>1356</v>
      </c>
      <c r="W79" s="36">
        <v>1276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126050</v>
      </c>
      <c r="D83" s="52">
        <v>75688</v>
      </c>
      <c r="E83" s="52">
        <v>71389</v>
      </c>
      <c r="F83" s="52">
        <v>91959</v>
      </c>
      <c r="G83" s="52">
        <v>120871</v>
      </c>
      <c r="H83" s="52">
        <v>158223</v>
      </c>
      <c r="I83" s="52">
        <v>109491</v>
      </c>
      <c r="J83" s="52">
        <v>74927</v>
      </c>
      <c r="K83" s="52">
        <v>31000</v>
      </c>
      <c r="L83" s="52">
        <v>38316</v>
      </c>
      <c r="M83" s="52">
        <v>136710</v>
      </c>
      <c r="N83" s="52">
        <v>152543</v>
      </c>
      <c r="O83" s="52">
        <v>120733</v>
      </c>
      <c r="P83" s="52">
        <v>37448</v>
      </c>
      <c r="Q83" s="52">
        <v>56030</v>
      </c>
      <c r="R83" s="52">
        <v>72697</v>
      </c>
      <c r="S83" s="52">
        <v>116632</v>
      </c>
      <c r="T83" s="52">
        <v>99398</v>
      </c>
      <c r="U83" s="52">
        <v>106344</v>
      </c>
      <c r="V83" s="52">
        <v>87096</v>
      </c>
      <c r="W83" s="52">
        <v>114024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16574</v>
      </c>
      <c r="D86" s="52">
        <v>16654</v>
      </c>
      <c r="E86" s="52">
        <v>9231</v>
      </c>
      <c r="F86" s="52">
        <v>5471</v>
      </c>
      <c r="G86" s="52">
        <v>6474</v>
      </c>
      <c r="H86" s="52">
        <v>10180</v>
      </c>
      <c r="I86" s="52">
        <v>10961</v>
      </c>
      <c r="J86" s="52">
        <v>10999</v>
      </c>
      <c r="K86" s="52">
        <v>10006</v>
      </c>
      <c r="L86" s="52">
        <v>4512</v>
      </c>
      <c r="M86" s="52">
        <v>5209</v>
      </c>
      <c r="N86" s="52">
        <v>21537</v>
      </c>
      <c r="O86" s="52">
        <v>32655</v>
      </c>
      <c r="P86" s="52">
        <v>35153</v>
      </c>
      <c r="Q86" s="52">
        <v>10214</v>
      </c>
      <c r="R86" s="52">
        <v>21743</v>
      </c>
      <c r="S86" s="52">
        <v>26462</v>
      </c>
      <c r="T86" s="52">
        <v>29048</v>
      </c>
      <c r="U86" s="52">
        <v>27447</v>
      </c>
      <c r="V86" s="52">
        <v>27774</v>
      </c>
      <c r="W86" s="52">
        <v>27714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33285</v>
      </c>
      <c r="D88" s="52">
        <f>RES_hhdet_in!D88-RES_hhdet_in_new!D88</f>
        <v>27927</v>
      </c>
      <c r="E88" s="52">
        <f>RES_hhdet_in!E88-RES_hhdet_in_new!E88</f>
        <v>27611</v>
      </c>
      <c r="F88" s="52">
        <f>RES_hhdet_in!F88-RES_hhdet_in_new!F88</f>
        <v>36311</v>
      </c>
      <c r="G88" s="52">
        <f>RES_hhdet_in!G88-RES_hhdet_in_new!G88</f>
        <v>42213</v>
      </c>
      <c r="H88" s="52">
        <f>RES_hhdet_in!H88-RES_hhdet_in_new!H88</f>
        <v>45892</v>
      </c>
      <c r="I88" s="52">
        <f>RES_hhdet_in!I88-RES_hhdet_in_new!I88</f>
        <v>37590</v>
      </c>
      <c r="J88" s="52">
        <f>RES_hhdet_in!J88-RES_hhdet_in_new!J88</f>
        <v>43526</v>
      </c>
      <c r="K88" s="52">
        <f>RES_hhdet_in!K88-RES_hhdet_in_new!K88</f>
        <v>30899</v>
      </c>
      <c r="L88" s="52">
        <f>RES_hhdet_in!L88-RES_hhdet_in_new!L88</f>
        <v>41226</v>
      </c>
      <c r="M88" s="52">
        <f>RES_hhdet_in!M88-RES_hhdet_in_new!M88</f>
        <v>72702</v>
      </c>
      <c r="N88" s="52">
        <f>RES_hhdet_in!N88-RES_hhdet_in_new!N88</f>
        <v>102604</v>
      </c>
      <c r="O88" s="52">
        <f>RES_hhdet_in!O88-RES_hhdet_in_new!O88</f>
        <v>109037</v>
      </c>
      <c r="P88" s="52">
        <f>RES_hhdet_in!P88-RES_hhdet_in_new!P88</f>
        <v>31479</v>
      </c>
      <c r="Q88" s="52">
        <f>RES_hhdet_in!Q88-RES_hhdet_in_new!Q88</f>
        <v>24868</v>
      </c>
      <c r="R88" s="52">
        <f>RES_hhdet_in!R88-RES_hhdet_in_new!R88</f>
        <v>25812</v>
      </c>
      <c r="S88" s="52">
        <f>RES_hhdet_in!S88-RES_hhdet_in_new!S88</f>
        <v>39382</v>
      </c>
      <c r="T88" s="52">
        <f>RES_hhdet_in!T88-RES_hhdet_in_new!T88</f>
        <v>35935</v>
      </c>
      <c r="U88" s="52">
        <f>RES_hhdet_in!U88-RES_hhdet_in_new!U88</f>
        <v>42843</v>
      </c>
      <c r="V88" s="52">
        <f>RES_hhdet_in!V88-RES_hhdet_in_new!V88</f>
        <v>48533</v>
      </c>
      <c r="W88" s="52">
        <f>RES_hhdet_in!W88-RES_hhdet_in_new!W88</f>
        <v>62280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392</v>
      </c>
      <c r="D89" s="52">
        <f>RES_hhdet_in!D89-RES_hhdet_in_new!D89</f>
        <v>245</v>
      </c>
      <c r="E89" s="52">
        <f>RES_hhdet_in!E89-RES_hhdet_in_new!E89</f>
        <v>1024</v>
      </c>
      <c r="F89" s="52">
        <f>RES_hhdet_in!F89-RES_hhdet_in_new!F89</f>
        <v>531</v>
      </c>
      <c r="G89" s="52">
        <f>RES_hhdet_in!G89-RES_hhdet_in_new!G89</f>
        <v>172</v>
      </c>
      <c r="H89" s="52">
        <f>RES_hhdet_in!H89-RES_hhdet_in_new!H89</f>
        <v>861</v>
      </c>
      <c r="I89" s="52">
        <f>RES_hhdet_in!I89-RES_hhdet_in_new!I89</f>
        <v>93</v>
      </c>
      <c r="J89" s="52">
        <f>RES_hhdet_in!J89-RES_hhdet_in_new!J89</f>
        <v>1590</v>
      </c>
      <c r="K89" s="52">
        <f>RES_hhdet_in!K89-RES_hhdet_in_new!K89</f>
        <v>446</v>
      </c>
      <c r="L89" s="52">
        <f>RES_hhdet_in!L89-RES_hhdet_in_new!L89</f>
        <v>2905</v>
      </c>
      <c r="M89" s="52">
        <f>RES_hhdet_in!M89-RES_hhdet_in_new!M89</f>
        <v>4218</v>
      </c>
      <c r="N89" s="52">
        <f>RES_hhdet_in!N89-RES_hhdet_in_new!N89</f>
        <v>5570</v>
      </c>
      <c r="O89" s="52">
        <f>RES_hhdet_in!O89-RES_hhdet_in_new!O89</f>
        <v>4348</v>
      </c>
      <c r="P89" s="52">
        <f>RES_hhdet_in!P89-RES_hhdet_in_new!P89</f>
        <v>3433</v>
      </c>
      <c r="Q89" s="52">
        <f>RES_hhdet_in!Q89-RES_hhdet_in_new!Q89</f>
        <v>1997</v>
      </c>
      <c r="R89" s="52">
        <f>RES_hhdet_in!R89-RES_hhdet_in_new!R89</f>
        <v>13</v>
      </c>
      <c r="S89" s="52">
        <f>RES_hhdet_in!S89-RES_hhdet_in_new!S89</f>
        <v>2447</v>
      </c>
      <c r="T89" s="52">
        <f>RES_hhdet_in!T89-RES_hhdet_in_new!T89</f>
        <v>1613</v>
      </c>
      <c r="U89" s="52">
        <f>RES_hhdet_in!U89-RES_hhdet_in_new!U89</f>
        <v>2184</v>
      </c>
      <c r="V89" s="52">
        <f>RES_hhdet_in!V89-RES_hhdet_in_new!V89</f>
        <v>2847</v>
      </c>
      <c r="W89" s="52">
        <f>RES_hhdet_in!W89-RES_hhdet_in_new!W89</f>
        <v>2561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259125</v>
      </c>
      <c r="D92" s="52">
        <f>RES_hhdet_in!D92-RES_hhdet_in_new!D92</f>
        <v>217358</v>
      </c>
      <c r="E92" s="52">
        <f>RES_hhdet_in!E92-RES_hhdet_in_new!E92</f>
        <v>219868</v>
      </c>
      <c r="F92" s="52">
        <f>RES_hhdet_in!F92-RES_hhdet_in_new!F92</f>
        <v>237793</v>
      </c>
      <c r="G92" s="52">
        <f>RES_hhdet_in!G92-RES_hhdet_in_new!G92</f>
        <v>273453</v>
      </c>
      <c r="H92" s="52">
        <f>RES_hhdet_in!H92-RES_hhdet_in_new!H92</f>
        <v>332930</v>
      </c>
      <c r="I92" s="52">
        <f>RES_hhdet_in!I92-RES_hhdet_in_new!I92</f>
        <v>136258</v>
      </c>
      <c r="J92" s="52">
        <f>RES_hhdet_in!J92-RES_hhdet_in_new!J92</f>
        <v>98642</v>
      </c>
      <c r="K92" s="52">
        <f>RES_hhdet_in!K92-RES_hhdet_in_new!K92</f>
        <v>112890</v>
      </c>
      <c r="L92" s="52">
        <f>RES_hhdet_in!L92-RES_hhdet_in_new!L92</f>
        <v>83059</v>
      </c>
      <c r="M92" s="52">
        <f>RES_hhdet_in!M92-RES_hhdet_in_new!M92</f>
        <v>131425</v>
      </c>
      <c r="N92" s="52">
        <f>RES_hhdet_in!N92-RES_hhdet_in_new!N92</f>
        <v>129766</v>
      </c>
      <c r="O92" s="52">
        <f>RES_hhdet_in!O92-RES_hhdet_in_new!O92</f>
        <v>110819</v>
      </c>
      <c r="P92" s="52">
        <f>RES_hhdet_in!P92-RES_hhdet_in_new!P92</f>
        <v>89482</v>
      </c>
      <c r="Q92" s="52">
        <f>RES_hhdet_in!Q92-RES_hhdet_in_new!Q92</f>
        <v>80863</v>
      </c>
      <c r="R92" s="52">
        <f>RES_hhdet_in!R92-RES_hhdet_in_new!R92</f>
        <v>84658</v>
      </c>
      <c r="S92" s="52">
        <f>RES_hhdet_in!S92-RES_hhdet_in_new!S92</f>
        <v>111501</v>
      </c>
      <c r="T92" s="52">
        <f>RES_hhdet_in!T92-RES_hhdet_in_new!T92</f>
        <v>100972</v>
      </c>
      <c r="U92" s="52">
        <f>RES_hhdet_in!U92-RES_hhdet_in_new!U92</f>
        <v>131858</v>
      </c>
      <c r="V92" s="52">
        <f>RES_hhdet_in!V92-RES_hhdet_in_new!V92</f>
        <v>85613</v>
      </c>
      <c r="W92" s="52">
        <f>RES_hhdet_in!W92-RES_hhdet_in_new!W92</f>
        <v>93525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2638</v>
      </c>
      <c r="D93" s="52">
        <f>RES_hhdet_in!D93-RES_hhdet_in_new!D93</f>
        <v>2484</v>
      </c>
      <c r="E93" s="52">
        <f>RES_hhdet_in!E93-RES_hhdet_in_new!E93</f>
        <v>7265</v>
      </c>
      <c r="F93" s="52">
        <f>RES_hhdet_in!F93-RES_hhdet_in_new!F93</f>
        <v>3292</v>
      </c>
      <c r="G93" s="52">
        <f>RES_hhdet_in!G93-RES_hhdet_in_new!G93</f>
        <v>1560</v>
      </c>
      <c r="H93" s="52">
        <f>RES_hhdet_in!H93-RES_hhdet_in_new!H93</f>
        <v>5230</v>
      </c>
      <c r="I93" s="52">
        <f>RES_hhdet_in!I93-RES_hhdet_in_new!I93</f>
        <v>1025</v>
      </c>
      <c r="J93" s="52">
        <f>RES_hhdet_in!J93-RES_hhdet_in_new!J93</f>
        <v>3138</v>
      </c>
      <c r="K93" s="52">
        <f>RES_hhdet_in!K93-RES_hhdet_in_new!K93</f>
        <v>2311</v>
      </c>
      <c r="L93" s="52">
        <f>RES_hhdet_in!L93-RES_hhdet_in_new!L93</f>
        <v>7436</v>
      </c>
      <c r="M93" s="52">
        <f>RES_hhdet_in!M93-RES_hhdet_in_new!M93</f>
        <v>6892</v>
      </c>
      <c r="N93" s="52">
        <f>RES_hhdet_in!N93-RES_hhdet_in_new!N93</f>
        <v>7208</v>
      </c>
      <c r="O93" s="52">
        <f>RES_hhdet_in!O93-RES_hhdet_in_new!O93</f>
        <v>5123</v>
      </c>
      <c r="P93" s="52">
        <f>RES_hhdet_in!P93-RES_hhdet_in_new!P93</f>
        <v>4507</v>
      </c>
      <c r="Q93" s="52">
        <f>RES_hhdet_in!Q93-RES_hhdet_in_new!Q93</f>
        <v>3130</v>
      </c>
      <c r="R93" s="52">
        <f>RES_hhdet_in!R93-RES_hhdet_in_new!R93</f>
        <v>3121</v>
      </c>
      <c r="S93" s="52">
        <f>RES_hhdet_in!S93-RES_hhdet_in_new!S93</f>
        <v>7821</v>
      </c>
      <c r="T93" s="52">
        <f>RES_hhdet_in!T93-RES_hhdet_in_new!T93</f>
        <v>5414</v>
      </c>
      <c r="U93" s="52">
        <f>RES_hhdet_in!U93-RES_hhdet_in_new!U93</f>
        <v>6677</v>
      </c>
      <c r="V93" s="52">
        <f>RES_hhdet_in!V93-RES_hhdet_in_new!V93</f>
        <v>8465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6403</v>
      </c>
      <c r="D96" s="52">
        <f>RES_hhdet_in!D96-RES_hhdet_in_new!D96</f>
        <v>6707</v>
      </c>
      <c r="E96" s="52">
        <f>RES_hhdet_in!E96-RES_hhdet_in_new!E96</f>
        <v>4921</v>
      </c>
      <c r="F96" s="52">
        <f>RES_hhdet_in!F96-RES_hhdet_in_new!F96</f>
        <v>7806</v>
      </c>
      <c r="G96" s="52">
        <f>RES_hhdet_in!G96-RES_hhdet_in_new!G96</f>
        <v>7999</v>
      </c>
      <c r="H96" s="52">
        <f>RES_hhdet_in!H96-RES_hhdet_in_new!H96</f>
        <v>18000</v>
      </c>
      <c r="I96" s="52">
        <f>RES_hhdet_in!I96-RES_hhdet_in_new!I96</f>
        <v>10657</v>
      </c>
      <c r="J96" s="52">
        <f>RES_hhdet_in!J96-RES_hhdet_in_new!J96</f>
        <v>3789</v>
      </c>
      <c r="K96" s="52">
        <f>RES_hhdet_in!K96-RES_hhdet_in_new!K96</f>
        <v>5737</v>
      </c>
      <c r="L96" s="52">
        <f>RES_hhdet_in!L96-RES_hhdet_in_new!L96</f>
        <v>0</v>
      </c>
      <c r="M96" s="52">
        <f>RES_hhdet_in!M96-RES_hhdet_in_new!M96</f>
        <v>5015</v>
      </c>
      <c r="N96" s="52">
        <f>RES_hhdet_in!N96-RES_hhdet_in_new!N96</f>
        <v>3727</v>
      </c>
      <c r="O96" s="52">
        <f>RES_hhdet_in!O96-RES_hhdet_in_new!O96</f>
        <v>6244</v>
      </c>
      <c r="P96" s="52">
        <f>RES_hhdet_in!P96-RES_hhdet_in_new!P96</f>
        <v>2854</v>
      </c>
      <c r="Q96" s="52">
        <f>RES_hhdet_in!Q96-RES_hhdet_in_new!Q96</f>
        <v>3464</v>
      </c>
      <c r="R96" s="52">
        <f>RES_hhdet_in!R96-RES_hhdet_in_new!R96</f>
        <v>3673</v>
      </c>
      <c r="S96" s="52">
        <f>RES_hhdet_in!S96-RES_hhdet_in_new!S96</f>
        <v>1737</v>
      </c>
      <c r="T96" s="52">
        <f>RES_hhdet_in!T96-RES_hhdet_in_new!T96</f>
        <v>10517</v>
      </c>
      <c r="U96" s="52">
        <f>RES_hhdet_in!U96-RES_hhdet_in_new!U96</f>
        <v>4180</v>
      </c>
      <c r="V96" s="52">
        <f>RES_hhdet_in!V96-RES_hhdet_in_new!V96</f>
        <v>8058</v>
      </c>
      <c r="W96" s="52">
        <f>RES_hhdet_in!W96-RES_hhdet_in_new!W96</f>
        <v>5685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16341</v>
      </c>
      <c r="D97" s="52">
        <f>RES_hhdet_in!D97-RES_hhdet_in_new!D97</f>
        <v>13769</v>
      </c>
      <c r="E97" s="52">
        <f>RES_hhdet_in!E97-RES_hhdet_in_new!E97</f>
        <v>8090</v>
      </c>
      <c r="F97" s="52">
        <f>RES_hhdet_in!F97-RES_hhdet_in_new!F97</f>
        <v>15463</v>
      </c>
      <c r="G97" s="52">
        <f>RES_hhdet_in!G97-RES_hhdet_in_new!G97</f>
        <v>27090</v>
      </c>
      <c r="H97" s="52">
        <f>RES_hhdet_in!H97-RES_hhdet_in_new!H97</f>
        <v>23460</v>
      </c>
      <c r="I97" s="52">
        <f>RES_hhdet_in!I97-RES_hhdet_in_new!I97</f>
        <v>16298</v>
      </c>
      <c r="J97" s="52">
        <f>RES_hhdet_in!J97-RES_hhdet_in_new!J97</f>
        <v>19062</v>
      </c>
      <c r="K97" s="52">
        <f>RES_hhdet_in!K97-RES_hhdet_in_new!K97</f>
        <v>21497</v>
      </c>
      <c r="L97" s="52">
        <f>RES_hhdet_in!L97-RES_hhdet_in_new!L97</f>
        <v>27331</v>
      </c>
      <c r="M97" s="52">
        <f>RES_hhdet_in!M97-RES_hhdet_in_new!M97</f>
        <v>47555</v>
      </c>
      <c r="N97" s="52">
        <f>RES_hhdet_in!N97-RES_hhdet_in_new!N97</f>
        <v>45966</v>
      </c>
      <c r="O97" s="52">
        <f>RES_hhdet_in!O97-RES_hhdet_in_new!O97</f>
        <v>29294</v>
      </c>
      <c r="P97" s="52">
        <f>RES_hhdet_in!P97-RES_hhdet_in_new!P97</f>
        <v>38198</v>
      </c>
      <c r="Q97" s="52">
        <f>RES_hhdet_in!Q97-RES_hhdet_in_new!Q97</f>
        <v>35884</v>
      </c>
      <c r="R97" s="52">
        <f>RES_hhdet_in!R97-RES_hhdet_in_new!R97</f>
        <v>34094</v>
      </c>
      <c r="S97" s="52">
        <f>RES_hhdet_in!S97-RES_hhdet_in_new!S97</f>
        <v>34674</v>
      </c>
      <c r="T97" s="52">
        <f>RES_hhdet_in!T97-RES_hhdet_in_new!T97</f>
        <v>48549</v>
      </c>
      <c r="U97" s="52">
        <f>RES_hhdet_in!U97-RES_hhdet_in_new!U97</f>
        <v>46311</v>
      </c>
      <c r="V97" s="52">
        <f>RES_hhdet_in!V97-RES_hhdet_in_new!V97</f>
        <v>41883</v>
      </c>
      <c r="W97" s="52">
        <f>RES_hhdet_in!W97-RES_hhdet_in_new!W97</f>
        <v>40422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152422</v>
      </c>
      <c r="D101" s="52">
        <v>140586</v>
      </c>
      <c r="E101" s="52">
        <v>124504</v>
      </c>
      <c r="F101" s="52">
        <v>112090</v>
      </c>
      <c r="G101" s="52">
        <v>152221</v>
      </c>
      <c r="H101" s="52">
        <v>212243</v>
      </c>
      <c r="I101" s="52">
        <v>156586</v>
      </c>
      <c r="J101" s="52">
        <v>122701</v>
      </c>
      <c r="K101" s="52">
        <v>118656</v>
      </c>
      <c r="L101" s="52">
        <v>96077</v>
      </c>
      <c r="M101" s="52">
        <v>147372</v>
      </c>
      <c r="N101" s="52">
        <v>238202</v>
      </c>
      <c r="O101" s="52">
        <v>249778</v>
      </c>
      <c r="P101" s="52">
        <v>133077</v>
      </c>
      <c r="Q101" s="52">
        <v>123263</v>
      </c>
      <c r="R101" s="52">
        <v>101639</v>
      </c>
      <c r="S101" s="52">
        <v>125984</v>
      </c>
      <c r="T101" s="52">
        <v>111225</v>
      </c>
      <c r="U101" s="52">
        <v>144463</v>
      </c>
      <c r="V101" s="52">
        <v>149574</v>
      </c>
      <c r="W101" s="52">
        <v>143413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94194</v>
      </c>
      <c r="D102" s="52">
        <v>77124</v>
      </c>
      <c r="E102" s="52">
        <v>92076</v>
      </c>
      <c r="F102" s="52">
        <v>95649</v>
      </c>
      <c r="G102" s="52">
        <v>74389</v>
      </c>
      <c r="H102" s="52">
        <v>79003</v>
      </c>
      <c r="I102" s="52">
        <v>18024</v>
      </c>
      <c r="J102" s="52">
        <v>14158</v>
      </c>
      <c r="K102" s="52">
        <v>24327</v>
      </c>
      <c r="L102" s="52">
        <v>37859</v>
      </c>
      <c r="M102" s="52">
        <v>74775</v>
      </c>
      <c r="N102" s="52">
        <v>43487</v>
      </c>
      <c r="O102" s="52">
        <v>16011</v>
      </c>
      <c r="P102" s="52">
        <v>21579</v>
      </c>
      <c r="Q102" s="52">
        <v>12036</v>
      </c>
      <c r="R102" s="52">
        <v>13664</v>
      </c>
      <c r="S102" s="52">
        <v>32577</v>
      </c>
      <c r="T102" s="52">
        <v>39241</v>
      </c>
      <c r="U102" s="52">
        <v>48186</v>
      </c>
      <c r="V102" s="52">
        <v>31078</v>
      </c>
      <c r="W102" s="52">
        <v>18544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98924</v>
      </c>
      <c r="D103" s="36">
        <v>78256</v>
      </c>
      <c r="E103" s="36">
        <v>80444</v>
      </c>
      <c r="F103" s="36">
        <v>123781</v>
      </c>
      <c r="G103" s="36">
        <v>160240</v>
      </c>
      <c r="H103" s="36">
        <v>176188</v>
      </c>
      <c r="I103" s="36">
        <v>45814</v>
      </c>
      <c r="J103" s="36">
        <v>35477</v>
      </c>
      <c r="K103" s="36">
        <v>35334</v>
      </c>
      <c r="L103" s="36">
        <v>32640</v>
      </c>
      <c r="M103" s="36">
        <v>51394</v>
      </c>
      <c r="N103" s="36">
        <v>20863</v>
      </c>
      <c r="O103" s="36">
        <v>11983</v>
      </c>
      <c r="P103" s="36">
        <v>37491</v>
      </c>
      <c r="Q103" s="36">
        <v>42503</v>
      </c>
      <c r="R103" s="36">
        <v>65571</v>
      </c>
      <c r="S103" s="36">
        <v>70468</v>
      </c>
      <c r="T103" s="36">
        <v>93116</v>
      </c>
      <c r="U103" s="36">
        <v>95601</v>
      </c>
      <c r="V103" s="36">
        <v>63181</v>
      </c>
      <c r="W103" s="36">
        <v>75513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293</v>
      </c>
      <c r="D126" s="52">
        <v>254</v>
      </c>
      <c r="E126" s="52">
        <v>286</v>
      </c>
      <c r="F126" s="52">
        <v>280</v>
      </c>
      <c r="G126" s="52">
        <v>0</v>
      </c>
      <c r="H126" s="52">
        <v>0</v>
      </c>
      <c r="I126" s="52">
        <v>62</v>
      </c>
      <c r="J126" s="52">
        <v>209</v>
      </c>
      <c r="K126" s="52">
        <v>252</v>
      </c>
      <c r="L126" s="52">
        <v>388</v>
      </c>
      <c r="M126" s="52">
        <v>336</v>
      </c>
      <c r="N126" s="52">
        <v>380</v>
      </c>
      <c r="O126" s="52">
        <v>255</v>
      </c>
      <c r="P126" s="52">
        <v>0</v>
      </c>
      <c r="Q126" s="52">
        <v>0</v>
      </c>
      <c r="R126" s="52">
        <v>138</v>
      </c>
      <c r="S126" s="52">
        <v>230</v>
      </c>
      <c r="T126" s="52">
        <v>185</v>
      </c>
      <c r="U126" s="52">
        <v>101</v>
      </c>
      <c r="V126" s="52">
        <v>5</v>
      </c>
      <c r="W126" s="52">
        <v>117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36</v>
      </c>
      <c r="D129" s="52">
        <v>37</v>
      </c>
      <c r="E129" s="52">
        <v>22</v>
      </c>
      <c r="F129" s="52">
        <v>18</v>
      </c>
      <c r="G129" s="52">
        <v>20</v>
      </c>
      <c r="H129" s="52">
        <v>12</v>
      </c>
      <c r="I129" s="52">
        <v>0</v>
      </c>
      <c r="J129" s="52">
        <v>3</v>
      </c>
      <c r="K129" s="52">
        <v>14</v>
      </c>
      <c r="L129" s="52">
        <v>19</v>
      </c>
      <c r="M129" s="52">
        <v>39</v>
      </c>
      <c r="N129" s="52">
        <v>71</v>
      </c>
      <c r="O129" s="52">
        <v>78</v>
      </c>
      <c r="P129" s="52">
        <v>72</v>
      </c>
      <c r="Q129" s="52">
        <v>6</v>
      </c>
      <c r="R129" s="52">
        <v>2</v>
      </c>
      <c r="S129" s="52">
        <v>29</v>
      </c>
      <c r="T129" s="52">
        <v>52</v>
      </c>
      <c r="U129" s="52">
        <v>48</v>
      </c>
      <c r="V129" s="52">
        <v>36</v>
      </c>
      <c r="W129" s="52">
        <v>17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215</v>
      </c>
      <c r="D135" s="52">
        <f>RES_hhdet_in!D135-RES_hhdet_in_new!D135</f>
        <v>238</v>
      </c>
      <c r="E135" s="52">
        <f>RES_hhdet_in!E135-RES_hhdet_in_new!E135</f>
        <v>292</v>
      </c>
      <c r="F135" s="52">
        <f>RES_hhdet_in!F135-RES_hhdet_in_new!F135</f>
        <v>268</v>
      </c>
      <c r="G135" s="52">
        <f>RES_hhdet_in!G135-RES_hhdet_in_new!G135</f>
        <v>73</v>
      </c>
      <c r="H135" s="52">
        <f>RES_hhdet_in!H135-RES_hhdet_in_new!H135</f>
        <v>317</v>
      </c>
      <c r="I135" s="52">
        <f>RES_hhdet_in!I135-RES_hhdet_in_new!I135</f>
        <v>172</v>
      </c>
      <c r="J135" s="52">
        <f>RES_hhdet_in!J135-RES_hhdet_in_new!J135</f>
        <v>78</v>
      </c>
      <c r="K135" s="52">
        <f>RES_hhdet_in!K135-RES_hhdet_in_new!K135</f>
        <v>137</v>
      </c>
      <c r="L135" s="52">
        <f>RES_hhdet_in!L135-RES_hhdet_in_new!L135</f>
        <v>0</v>
      </c>
      <c r="M135" s="52">
        <f>RES_hhdet_in!M135-RES_hhdet_in_new!M135</f>
        <v>57</v>
      </c>
      <c r="N135" s="52">
        <f>RES_hhdet_in!N135-RES_hhdet_in_new!N135</f>
        <v>41</v>
      </c>
      <c r="O135" s="52">
        <f>RES_hhdet_in!O135-RES_hhdet_in_new!O135</f>
        <v>61</v>
      </c>
      <c r="P135" s="52">
        <f>RES_hhdet_in!P135-RES_hhdet_in_new!P135</f>
        <v>6</v>
      </c>
      <c r="Q135" s="52">
        <f>RES_hhdet_in!Q135-RES_hhdet_in_new!Q135</f>
        <v>21</v>
      </c>
      <c r="R135" s="52">
        <f>RES_hhdet_in!R135-RES_hhdet_in_new!R135</f>
        <v>52</v>
      </c>
      <c r="S135" s="52">
        <f>RES_hhdet_in!S135-RES_hhdet_in_new!S135</f>
        <v>32</v>
      </c>
      <c r="T135" s="52">
        <f>RES_hhdet_in!T135-RES_hhdet_in_new!T135</f>
        <v>115</v>
      </c>
      <c r="U135" s="52">
        <f>RES_hhdet_in!U135-RES_hhdet_in_new!U135</f>
        <v>35</v>
      </c>
      <c r="V135" s="52">
        <f>RES_hhdet_in!V135-RES_hhdet_in_new!V135</f>
        <v>38</v>
      </c>
      <c r="W135" s="52">
        <f>RES_hhdet_in!W135-RES_hhdet_in_new!W135</f>
        <v>28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551</v>
      </c>
      <c r="D136" s="52">
        <f>RES_hhdet_in!D136-RES_hhdet_in_new!D136</f>
        <v>490</v>
      </c>
      <c r="E136" s="52">
        <f>RES_hhdet_in!E136-RES_hhdet_in_new!E136</f>
        <v>480</v>
      </c>
      <c r="F136" s="52">
        <f>RES_hhdet_in!F136-RES_hhdet_in_new!F136</f>
        <v>534</v>
      </c>
      <c r="G136" s="52">
        <f>RES_hhdet_in!G136-RES_hhdet_in_new!G136</f>
        <v>252</v>
      </c>
      <c r="H136" s="52">
        <f>RES_hhdet_in!H136-RES_hhdet_in_new!H136</f>
        <v>415</v>
      </c>
      <c r="I136" s="52">
        <f>RES_hhdet_in!I136-RES_hhdet_in_new!I136</f>
        <v>263</v>
      </c>
      <c r="J136" s="52">
        <f>RES_hhdet_in!J136-RES_hhdet_in_new!J136</f>
        <v>397</v>
      </c>
      <c r="K136" s="52">
        <f>RES_hhdet_in!K136-RES_hhdet_in_new!K136</f>
        <v>515</v>
      </c>
      <c r="L136" s="52">
        <f>RES_hhdet_in!L136-RES_hhdet_in_new!L136</f>
        <v>718</v>
      </c>
      <c r="M136" s="52">
        <f>RES_hhdet_in!M136-RES_hhdet_in_new!M136</f>
        <v>555</v>
      </c>
      <c r="N136" s="52">
        <f>RES_hhdet_in!N136-RES_hhdet_in_new!N136</f>
        <v>519</v>
      </c>
      <c r="O136" s="52">
        <f>RES_hhdet_in!O136-RES_hhdet_in_new!O136</f>
        <v>291</v>
      </c>
      <c r="P136" s="52">
        <f>RES_hhdet_in!P136-RES_hhdet_in_new!P136</f>
        <v>80</v>
      </c>
      <c r="Q136" s="52">
        <f>RES_hhdet_in!Q136-RES_hhdet_in_new!Q136</f>
        <v>242</v>
      </c>
      <c r="R136" s="52">
        <f>RES_hhdet_in!R136-RES_hhdet_in_new!R136</f>
        <v>538</v>
      </c>
      <c r="S136" s="52">
        <f>RES_hhdet_in!S136-RES_hhdet_in_new!S136</f>
        <v>681</v>
      </c>
      <c r="T136" s="52">
        <f>RES_hhdet_in!T136-RES_hhdet_in_new!T136</f>
        <v>549</v>
      </c>
      <c r="U136" s="52">
        <f>RES_hhdet_in!U136-RES_hhdet_in_new!U136</f>
        <v>442</v>
      </c>
      <c r="V136" s="52">
        <f>RES_hhdet_in!V136-RES_hhdet_in_new!V136</f>
        <v>239</v>
      </c>
      <c r="W136" s="52">
        <f>RES_hhdet_in!W136-RES_hhdet_in_new!W136</f>
        <v>263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374</v>
      </c>
      <c r="D140" s="52">
        <v>361</v>
      </c>
      <c r="E140" s="52">
        <v>414</v>
      </c>
      <c r="F140" s="52">
        <v>351</v>
      </c>
      <c r="G140" s="52">
        <v>103</v>
      </c>
      <c r="H140" s="52">
        <v>227</v>
      </c>
      <c r="I140" s="52">
        <v>122</v>
      </c>
      <c r="J140" s="52">
        <v>134</v>
      </c>
      <c r="K140" s="52">
        <v>264</v>
      </c>
      <c r="L140" s="52">
        <v>384</v>
      </c>
      <c r="M140" s="52">
        <v>360</v>
      </c>
      <c r="N140" s="52">
        <v>380</v>
      </c>
      <c r="O140" s="52">
        <v>201</v>
      </c>
      <c r="P140" s="52">
        <v>27</v>
      </c>
      <c r="Q140" s="52">
        <v>57</v>
      </c>
      <c r="R140" s="52">
        <v>99</v>
      </c>
      <c r="S140" s="52">
        <v>229</v>
      </c>
      <c r="T140" s="52">
        <v>194</v>
      </c>
      <c r="U140" s="52">
        <v>161</v>
      </c>
      <c r="V140" s="52">
        <v>88</v>
      </c>
      <c r="W140" s="52">
        <v>50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392</v>
      </c>
      <c r="D141" s="36">
        <v>366</v>
      </c>
      <c r="E141" s="36">
        <v>359</v>
      </c>
      <c r="F141" s="36">
        <v>451</v>
      </c>
      <c r="G141" s="36">
        <v>221</v>
      </c>
      <c r="H141" s="36">
        <v>506</v>
      </c>
      <c r="I141" s="36">
        <v>311</v>
      </c>
      <c r="J141" s="36">
        <v>341</v>
      </c>
      <c r="K141" s="36">
        <v>388</v>
      </c>
      <c r="L141" s="36">
        <v>330</v>
      </c>
      <c r="M141" s="36">
        <v>247</v>
      </c>
      <c r="N141" s="36">
        <v>182</v>
      </c>
      <c r="O141" s="36">
        <v>150</v>
      </c>
      <c r="P141" s="36">
        <v>59</v>
      </c>
      <c r="Q141" s="36">
        <v>208</v>
      </c>
      <c r="R141" s="36">
        <v>485</v>
      </c>
      <c r="S141" s="36">
        <v>492</v>
      </c>
      <c r="T141" s="36">
        <v>459</v>
      </c>
      <c r="U141" s="36">
        <v>325</v>
      </c>
      <c r="V141" s="36">
        <v>188</v>
      </c>
      <c r="W141" s="36">
        <v>237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29459</v>
      </c>
      <c r="D145" s="52">
        <v>71836</v>
      </c>
      <c r="E145" s="52">
        <v>74197</v>
      </c>
      <c r="F145" s="52">
        <v>61301</v>
      </c>
      <c r="G145" s="52">
        <v>59449</v>
      </c>
      <c r="H145" s="52">
        <v>49891</v>
      </c>
      <c r="I145" s="52">
        <v>91437</v>
      </c>
      <c r="J145" s="52">
        <v>104126</v>
      </c>
      <c r="K145" s="52">
        <v>122322</v>
      </c>
      <c r="L145" s="52">
        <v>103874</v>
      </c>
      <c r="M145" s="52">
        <v>76360</v>
      </c>
      <c r="N145" s="52">
        <v>111819</v>
      </c>
      <c r="O145" s="52">
        <v>144231</v>
      </c>
      <c r="P145" s="52">
        <v>80582</v>
      </c>
      <c r="Q145" s="52">
        <v>65526</v>
      </c>
      <c r="R145" s="52">
        <v>60662</v>
      </c>
      <c r="S145" s="52">
        <v>69353</v>
      </c>
      <c r="T145" s="52">
        <v>79319</v>
      </c>
      <c r="U145" s="52">
        <v>83373</v>
      </c>
      <c r="V145" s="52">
        <v>85506</v>
      </c>
      <c r="W145" s="52">
        <v>98128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6060</v>
      </c>
      <c r="D147" s="52">
        <v>11232</v>
      </c>
      <c r="E147" s="52">
        <v>21396</v>
      </c>
      <c r="F147" s="52">
        <v>28698</v>
      </c>
      <c r="G147" s="52">
        <v>26113</v>
      </c>
      <c r="H147" s="52">
        <v>23545</v>
      </c>
      <c r="I147" s="52">
        <v>17397</v>
      </c>
      <c r="J147" s="52">
        <v>22755</v>
      </c>
      <c r="K147" s="52">
        <v>38720</v>
      </c>
      <c r="L147" s="52">
        <v>50879</v>
      </c>
      <c r="M147" s="52">
        <v>51553</v>
      </c>
      <c r="N147" s="52">
        <v>41892</v>
      </c>
      <c r="O147" s="52">
        <v>41458</v>
      </c>
      <c r="P147" s="52">
        <v>50891</v>
      </c>
      <c r="Q147" s="52">
        <v>82508</v>
      </c>
      <c r="R147" s="52">
        <v>62845</v>
      </c>
      <c r="S147" s="52">
        <v>64815</v>
      </c>
      <c r="T147" s="52">
        <v>59219</v>
      </c>
      <c r="U147" s="52">
        <v>67056</v>
      </c>
      <c r="V147" s="52">
        <v>72858</v>
      </c>
      <c r="W147" s="52">
        <v>80260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33270</v>
      </c>
      <c r="D149" s="52">
        <f>RES_hhdet_in!D149-RES_hhdet_in_new!D149</f>
        <v>71454</v>
      </c>
      <c r="E149" s="52">
        <f>RES_hhdet_in!E149-RES_hhdet_in_new!E149</f>
        <v>75223</v>
      </c>
      <c r="F149" s="52">
        <f>RES_hhdet_in!F149-RES_hhdet_in_new!F149</f>
        <v>64715</v>
      </c>
      <c r="G149" s="52">
        <f>RES_hhdet_in!G149-RES_hhdet_in_new!G149</f>
        <v>66977</v>
      </c>
      <c r="H149" s="52">
        <f>RES_hhdet_in!H149-RES_hhdet_in_new!H149</f>
        <v>67157</v>
      </c>
      <c r="I149" s="52">
        <f>RES_hhdet_in!I149-RES_hhdet_in_new!I149</f>
        <v>103914</v>
      </c>
      <c r="J149" s="52">
        <f>RES_hhdet_in!J149-RES_hhdet_in_new!J149</f>
        <v>124086</v>
      </c>
      <c r="K149" s="52">
        <f>RES_hhdet_in!K149-RES_hhdet_in_new!K149</f>
        <v>161052</v>
      </c>
      <c r="L149" s="52">
        <f>RES_hhdet_in!L149-RES_hhdet_in_new!L149</f>
        <v>143244</v>
      </c>
      <c r="M149" s="52">
        <f>RES_hhdet_in!M149-RES_hhdet_in_new!M149</f>
        <v>119276</v>
      </c>
      <c r="N149" s="52">
        <f>RES_hhdet_in!N149-RES_hhdet_in_new!N149</f>
        <v>142986</v>
      </c>
      <c r="O149" s="52">
        <f>RES_hhdet_in!O149-RES_hhdet_in_new!O149</f>
        <v>179453</v>
      </c>
      <c r="P149" s="52">
        <f>RES_hhdet_in!P149-RES_hhdet_in_new!P149</f>
        <v>130870</v>
      </c>
      <c r="Q149" s="52">
        <f>RES_hhdet_in!Q149-RES_hhdet_in_new!Q149</f>
        <v>137725</v>
      </c>
      <c r="R149" s="52">
        <f>RES_hhdet_in!R149-RES_hhdet_in_new!R149</f>
        <v>146757</v>
      </c>
      <c r="S149" s="52">
        <f>RES_hhdet_in!S149-RES_hhdet_in_new!S149</f>
        <v>163670</v>
      </c>
      <c r="T149" s="52">
        <f>RES_hhdet_in!T149-RES_hhdet_in_new!T149</f>
        <v>136159</v>
      </c>
      <c r="U149" s="52">
        <f>RES_hhdet_in!U149-RES_hhdet_in_new!U149</f>
        <v>158117</v>
      </c>
      <c r="V149" s="52">
        <f>RES_hhdet_in!V149-RES_hhdet_in_new!V149</f>
        <v>141881</v>
      </c>
      <c r="W149" s="52">
        <f>RES_hhdet_in!W149-RES_hhdet_in_new!W149</f>
        <v>167234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339</v>
      </c>
      <c r="D150" s="52">
        <f>RES_hhdet_in!D150-RES_hhdet_in_new!D150</f>
        <v>816</v>
      </c>
      <c r="E150" s="52">
        <f>RES_hhdet_in!E150-RES_hhdet_in_new!E150</f>
        <v>2486</v>
      </c>
      <c r="F150" s="52">
        <f>RES_hhdet_in!F150-RES_hhdet_in_new!F150</f>
        <v>897</v>
      </c>
      <c r="G150" s="52">
        <f>RES_hhdet_in!G150-RES_hhdet_in_new!G150</f>
        <v>382</v>
      </c>
      <c r="H150" s="52">
        <f>RES_hhdet_in!H150-RES_hhdet_in_new!H150</f>
        <v>1054</v>
      </c>
      <c r="I150" s="52">
        <f>RES_hhdet_in!I150-RES_hhdet_in_new!I150</f>
        <v>778</v>
      </c>
      <c r="J150" s="52">
        <f>RES_hhdet_in!J150-RES_hhdet_in_new!J150</f>
        <v>3947</v>
      </c>
      <c r="K150" s="52">
        <f>RES_hhdet_in!K150-RES_hhdet_in_new!K150</f>
        <v>3296</v>
      </c>
      <c r="L150" s="52">
        <f>RES_hhdet_in!L150-RES_hhdet_in_new!L150</f>
        <v>12818</v>
      </c>
      <c r="M150" s="52">
        <f>RES_hhdet_in!M150-RES_hhdet_in_new!M150</f>
        <v>6253</v>
      </c>
      <c r="N150" s="52">
        <f>RES_hhdet_in!N150-RES_hhdet_in_new!N150</f>
        <v>7936</v>
      </c>
      <c r="O150" s="52">
        <f>RES_hhdet_in!O150-RES_hhdet_in_new!O150</f>
        <v>8293</v>
      </c>
      <c r="P150" s="52">
        <f>RES_hhdet_in!P150-RES_hhdet_in_new!P150</f>
        <v>6595</v>
      </c>
      <c r="Q150" s="52">
        <f>RES_hhdet_in!Q150-RES_hhdet_in_new!Q150</f>
        <v>5330</v>
      </c>
      <c r="R150" s="52">
        <f>RES_hhdet_in!R150-RES_hhdet_in_new!R150</f>
        <v>5413</v>
      </c>
      <c r="S150" s="52">
        <f>RES_hhdet_in!S150-RES_hhdet_in_new!S150</f>
        <v>11479</v>
      </c>
      <c r="T150" s="52">
        <f>RES_hhdet_in!T150-RES_hhdet_in_new!T150</f>
        <v>7295</v>
      </c>
      <c r="U150" s="52">
        <f>RES_hhdet_in!U150-RES_hhdet_in_new!U150</f>
        <v>8004</v>
      </c>
      <c r="V150" s="52">
        <f>RES_hhdet_in!V150-RES_hhdet_in_new!V150</f>
        <v>14033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822</v>
      </c>
      <c r="D153" s="52">
        <f>RES_hhdet_in!D153-RES_hhdet_in_new!D153</f>
        <v>2204</v>
      </c>
      <c r="E153" s="52">
        <f>RES_hhdet_in!E153-RES_hhdet_in_new!E153</f>
        <v>1685</v>
      </c>
      <c r="F153" s="52">
        <f>RES_hhdet_in!F153-RES_hhdet_in_new!F153</f>
        <v>2126</v>
      </c>
      <c r="G153" s="52">
        <f>RES_hhdet_in!G153-RES_hhdet_in_new!G153</f>
        <v>1960</v>
      </c>
      <c r="H153" s="52">
        <f>RES_hhdet_in!H153-RES_hhdet_in_new!H153</f>
        <v>3628</v>
      </c>
      <c r="I153" s="52">
        <f>RES_hhdet_in!I153-RES_hhdet_in_new!I153</f>
        <v>8127</v>
      </c>
      <c r="J153" s="52">
        <f>RES_hhdet_in!J153-RES_hhdet_in_new!J153</f>
        <v>4763</v>
      </c>
      <c r="K153" s="52">
        <f>RES_hhdet_in!K153-RES_hhdet_in_new!K153</f>
        <v>8184</v>
      </c>
      <c r="L153" s="52">
        <f>RES_hhdet_in!L153-RES_hhdet_in_new!L153</f>
        <v>0</v>
      </c>
      <c r="M153" s="52">
        <f>RES_hhdet_in!M153-RES_hhdet_in_new!M153</f>
        <v>4552</v>
      </c>
      <c r="N153" s="52">
        <f>RES_hhdet_in!N153-RES_hhdet_in_new!N153</f>
        <v>4104</v>
      </c>
      <c r="O153" s="52">
        <f>RES_hhdet_in!O153-RES_hhdet_in_new!O153</f>
        <v>10112</v>
      </c>
      <c r="P153" s="52">
        <f>RES_hhdet_in!P153-RES_hhdet_in_new!P153</f>
        <v>4176</v>
      </c>
      <c r="Q153" s="52">
        <f>RES_hhdet_in!Q153-RES_hhdet_in_new!Q153</f>
        <v>5896</v>
      </c>
      <c r="R153" s="52">
        <f>RES_hhdet_in!R153-RES_hhdet_in_new!R153</f>
        <v>6369</v>
      </c>
      <c r="S153" s="52">
        <f>RES_hhdet_in!S153-RES_hhdet_in_new!S153</f>
        <v>2550</v>
      </c>
      <c r="T153" s="52">
        <f>RES_hhdet_in!T153-RES_hhdet_in_new!T153</f>
        <v>14183</v>
      </c>
      <c r="U153" s="52">
        <f>RES_hhdet_in!U153-RES_hhdet_in_new!U153</f>
        <v>5005</v>
      </c>
      <c r="V153" s="52">
        <f>RES_hhdet_in!V153-RES_hhdet_in_new!V153</f>
        <v>13356</v>
      </c>
      <c r="W153" s="52">
        <f>RES_hhdet_in!W153-RES_hhdet_in_new!W153</f>
        <v>10157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2098</v>
      </c>
      <c r="D154" s="52">
        <f>RES_hhdet_in!D154-RES_hhdet_in_new!D154</f>
        <v>4527</v>
      </c>
      <c r="E154" s="52">
        <f>RES_hhdet_in!E154-RES_hhdet_in_new!E154</f>
        <v>2768</v>
      </c>
      <c r="F154" s="52">
        <f>RES_hhdet_in!F154-RES_hhdet_in_new!F154</f>
        <v>4207</v>
      </c>
      <c r="G154" s="52">
        <f>RES_hhdet_in!G154-RES_hhdet_in_new!G154</f>
        <v>6633</v>
      </c>
      <c r="H154" s="52">
        <f>RES_hhdet_in!H154-RES_hhdet_in_new!H154</f>
        <v>4733</v>
      </c>
      <c r="I154" s="52">
        <f>RES_hhdet_in!I154-RES_hhdet_in_new!I154</f>
        <v>12426</v>
      </c>
      <c r="J154" s="52">
        <f>RES_hhdet_in!J154-RES_hhdet_in_new!J154</f>
        <v>23982</v>
      </c>
      <c r="K154" s="52">
        <f>RES_hhdet_in!K154-RES_hhdet_in_new!K154</f>
        <v>30665</v>
      </c>
      <c r="L154" s="52">
        <f>RES_hhdet_in!L154-RES_hhdet_in_new!L154</f>
        <v>47132</v>
      </c>
      <c r="M154" s="52">
        <f>RES_hhdet_in!M154-RES_hhdet_in_new!M154</f>
        <v>43158</v>
      </c>
      <c r="N154" s="52">
        <f>RES_hhdet_in!N154-RES_hhdet_in_new!N154</f>
        <v>50642</v>
      </c>
      <c r="O154" s="52">
        <f>RES_hhdet_in!O154-RES_hhdet_in_new!O154</f>
        <v>47435</v>
      </c>
      <c r="P154" s="52">
        <f>RES_hhdet_in!P154-RES_hhdet_in_new!P154</f>
        <v>55846</v>
      </c>
      <c r="Q154" s="52">
        <f>RES_hhdet_in!Q154-RES_hhdet_in_new!Q154</f>
        <v>61129</v>
      </c>
      <c r="R154" s="52">
        <f>RES_hhdet_in!R154-RES_hhdet_in_new!R154</f>
        <v>59093</v>
      </c>
      <c r="S154" s="52">
        <f>RES_hhdet_in!S154-RES_hhdet_in_new!S154</f>
        <v>50892</v>
      </c>
      <c r="T154" s="52">
        <f>RES_hhdet_in!T154-RES_hhdet_in_new!T154</f>
        <v>65467</v>
      </c>
      <c r="U154" s="52">
        <f>RES_hhdet_in!U154-RES_hhdet_in_new!U154</f>
        <v>55538</v>
      </c>
      <c r="V154" s="52">
        <f>RES_hhdet_in!V154-RES_hhdet_in_new!V154</f>
        <v>69399</v>
      </c>
      <c r="W154" s="52">
        <f>RES_hhdet_in!W154-RES_hhdet_in_new!W154</f>
        <v>72290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17817</v>
      </c>
      <c r="D158" s="52">
        <v>39213</v>
      </c>
      <c r="E158" s="52">
        <v>43851</v>
      </c>
      <c r="F158" s="52">
        <v>31360</v>
      </c>
      <c r="G158" s="52">
        <v>24083</v>
      </c>
      <c r="H158" s="52">
        <v>23707</v>
      </c>
      <c r="I158" s="52">
        <v>35362</v>
      </c>
      <c r="J158" s="52">
        <v>44729</v>
      </c>
      <c r="K158" s="52">
        <v>82849</v>
      </c>
      <c r="L158" s="52">
        <v>109119</v>
      </c>
      <c r="M158" s="52">
        <v>102669</v>
      </c>
      <c r="N158" s="52">
        <v>139002</v>
      </c>
      <c r="O158" s="52">
        <v>140295</v>
      </c>
      <c r="P158" s="52">
        <v>72147</v>
      </c>
      <c r="Q158" s="52">
        <v>46364</v>
      </c>
      <c r="R158" s="52">
        <v>37523</v>
      </c>
      <c r="S158" s="52">
        <v>72276</v>
      </c>
      <c r="T158" s="52">
        <v>66148</v>
      </c>
      <c r="U158" s="52">
        <v>75951</v>
      </c>
      <c r="V158" s="52">
        <v>78720</v>
      </c>
      <c r="W158" s="52">
        <v>49239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18711</v>
      </c>
      <c r="D159" s="36">
        <v>39790</v>
      </c>
      <c r="E159" s="36">
        <v>38314</v>
      </c>
      <c r="F159" s="36">
        <v>40584</v>
      </c>
      <c r="G159" s="36">
        <v>51871</v>
      </c>
      <c r="H159" s="36">
        <v>52868</v>
      </c>
      <c r="I159" s="36">
        <v>89884</v>
      </c>
      <c r="J159" s="36">
        <v>112055</v>
      </c>
      <c r="K159" s="36">
        <v>120344</v>
      </c>
      <c r="L159" s="36">
        <v>94083</v>
      </c>
      <c r="M159" s="36">
        <v>70566</v>
      </c>
      <c r="N159" s="36">
        <v>66676</v>
      </c>
      <c r="O159" s="36">
        <v>105015</v>
      </c>
      <c r="P159" s="36">
        <v>125348</v>
      </c>
      <c r="Q159" s="36">
        <v>163725</v>
      </c>
      <c r="R159" s="36">
        <v>180126</v>
      </c>
      <c r="S159" s="36">
        <v>156329</v>
      </c>
      <c r="T159" s="36">
        <v>156966</v>
      </c>
      <c r="U159" s="36">
        <v>150716</v>
      </c>
      <c r="V159" s="36">
        <v>159998</v>
      </c>
      <c r="W159" s="36">
        <v>200446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5827</v>
      </c>
      <c r="D163" s="52">
        <v>7145</v>
      </c>
      <c r="E163" s="52">
        <v>10395</v>
      </c>
      <c r="F163" s="52">
        <v>7855</v>
      </c>
      <c r="G163" s="52">
        <v>7161</v>
      </c>
      <c r="H163" s="52">
        <v>5042</v>
      </c>
      <c r="I163" s="52">
        <v>7304</v>
      </c>
      <c r="J163" s="52">
        <v>3688</v>
      </c>
      <c r="K163" s="52">
        <v>4939</v>
      </c>
      <c r="L163" s="52">
        <v>4458</v>
      </c>
      <c r="M163" s="52">
        <v>4023</v>
      </c>
      <c r="N163" s="52">
        <v>1</v>
      </c>
      <c r="O163" s="52">
        <v>0</v>
      </c>
      <c r="P163" s="52">
        <v>0</v>
      </c>
      <c r="Q163" s="52">
        <v>0</v>
      </c>
      <c r="R163" s="52">
        <v>4</v>
      </c>
      <c r="S163" s="52">
        <v>139</v>
      </c>
      <c r="T163" s="52">
        <v>168</v>
      </c>
      <c r="U163" s="52">
        <v>173</v>
      </c>
      <c r="V163" s="52">
        <v>149</v>
      </c>
      <c r="W163" s="52">
        <v>150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4078</v>
      </c>
      <c r="D165" s="52">
        <v>4112</v>
      </c>
      <c r="E165" s="52">
        <v>2433</v>
      </c>
      <c r="F165" s="52">
        <v>2227</v>
      </c>
      <c r="G165" s="52">
        <v>2311</v>
      </c>
      <c r="H165" s="52">
        <v>2274</v>
      </c>
      <c r="I165" s="52">
        <v>1407</v>
      </c>
      <c r="J165" s="52">
        <v>1742</v>
      </c>
      <c r="K165" s="52">
        <v>2089</v>
      </c>
      <c r="L165" s="52">
        <v>1490</v>
      </c>
      <c r="M165" s="52">
        <v>2286</v>
      </c>
      <c r="N165" s="52">
        <v>2301</v>
      </c>
      <c r="O165" s="52">
        <v>105</v>
      </c>
      <c r="P165" s="52">
        <v>125</v>
      </c>
      <c r="Q165" s="52">
        <v>18</v>
      </c>
      <c r="R165" s="52">
        <v>0</v>
      </c>
      <c r="S165" s="52">
        <v>12</v>
      </c>
      <c r="T165" s="52">
        <v>70</v>
      </c>
      <c r="U165" s="52">
        <v>87</v>
      </c>
      <c r="V165" s="52">
        <v>94</v>
      </c>
      <c r="W165" s="52">
        <v>80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15970</v>
      </c>
      <c r="D167" s="52">
        <f>RES_hhdet_in!D167-RES_hhdet_in_new!D167</f>
        <v>17087</v>
      </c>
      <c r="E167" s="52">
        <f>RES_hhdet_in!E167-RES_hhdet_in_new!E167</f>
        <v>20531</v>
      </c>
      <c r="F167" s="52">
        <f>RES_hhdet_in!F167-RES_hhdet_in_new!F167</f>
        <v>18588</v>
      </c>
      <c r="G167" s="52">
        <f>RES_hhdet_in!G167-RES_hhdet_in_new!G167</f>
        <v>19007</v>
      </c>
      <c r="H167" s="52">
        <f>RES_hhdet_in!H167-RES_hhdet_in_new!H167</f>
        <v>19389</v>
      </c>
      <c r="I167" s="52">
        <f>RES_hhdet_in!I167-RES_hhdet_in_new!I167</f>
        <v>11902</v>
      </c>
      <c r="J167" s="52">
        <f>RES_hhdet_in!J167-RES_hhdet_in_new!J167</f>
        <v>8520</v>
      </c>
      <c r="K167" s="52">
        <f>RES_hhdet_in!K167-RES_hhdet_in_new!K167</f>
        <v>12369</v>
      </c>
      <c r="L167" s="52">
        <f>RES_hhdet_in!L167-RES_hhdet_in_new!L167</f>
        <v>11193</v>
      </c>
      <c r="M167" s="52">
        <f>RES_hhdet_in!M167-RES_hhdet_in_new!M167</f>
        <v>10648</v>
      </c>
      <c r="N167" s="52">
        <f>RES_hhdet_in!N167-RES_hhdet_in_new!N167</f>
        <v>3666</v>
      </c>
      <c r="O167" s="52">
        <f>RES_hhdet_in!O167-RES_hhdet_in_new!O167</f>
        <v>1446</v>
      </c>
      <c r="P167" s="52">
        <f>RES_hhdet_in!P167-RES_hhdet_in_new!P167</f>
        <v>25</v>
      </c>
      <c r="Q167" s="52">
        <f>RES_hhdet_in!Q167-RES_hhdet_in_new!Q167</f>
        <v>163</v>
      </c>
      <c r="R167" s="52">
        <f>RES_hhdet_in!R167-RES_hhdet_in_new!R167</f>
        <v>62</v>
      </c>
      <c r="S167" s="52">
        <f>RES_hhdet_in!S167-RES_hhdet_in_new!S167</f>
        <v>300</v>
      </c>
      <c r="T167" s="52">
        <f>RES_hhdet_in!T167-RES_hhdet_in_new!T167</f>
        <v>280</v>
      </c>
      <c r="U167" s="52">
        <f>RES_hhdet_in!U167-RES_hhdet_in_new!U167</f>
        <v>343</v>
      </c>
      <c r="V167" s="52">
        <f>RES_hhdet_in!V167-RES_hhdet_in_new!V167</f>
        <v>152</v>
      </c>
      <c r="W167" s="52">
        <f>RES_hhdet_in!W167-RES_hhdet_in_new!W167</f>
        <v>139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163</v>
      </c>
      <c r="D168" s="52">
        <f>RES_hhdet_in!D168-RES_hhdet_in_new!D168</f>
        <v>195</v>
      </c>
      <c r="E168" s="52">
        <f>RES_hhdet_in!E168-RES_hhdet_in_new!E168</f>
        <v>677</v>
      </c>
      <c r="F168" s="52">
        <f>RES_hhdet_in!F168-RES_hhdet_in_new!F168</f>
        <v>256</v>
      </c>
      <c r="G168" s="52">
        <f>RES_hhdet_in!G168-RES_hhdet_in_new!G168</f>
        <v>107</v>
      </c>
      <c r="H168" s="52">
        <f>RES_hhdet_in!H168-RES_hhdet_in_new!H168</f>
        <v>304</v>
      </c>
      <c r="I168" s="52">
        <f>RES_hhdet_in!I168-RES_hhdet_in_new!I168</f>
        <v>92</v>
      </c>
      <c r="J168" s="52">
        <f>RES_hhdet_in!J168-RES_hhdet_in_new!J168</f>
        <v>271</v>
      </c>
      <c r="K168" s="52">
        <f>RES_hhdet_in!K168-RES_hhdet_in_new!K168</f>
        <v>252</v>
      </c>
      <c r="L168" s="52">
        <f>RES_hhdet_in!L168-RES_hhdet_in_new!L168</f>
        <v>997</v>
      </c>
      <c r="M168" s="52">
        <f>RES_hhdet_in!M168-RES_hhdet_in_new!M168</f>
        <v>555</v>
      </c>
      <c r="N168" s="52">
        <f>RES_hhdet_in!N168-RES_hhdet_in_new!N168</f>
        <v>201</v>
      </c>
      <c r="O168" s="52">
        <f>RES_hhdet_in!O168-RES_hhdet_in_new!O168</f>
        <v>65</v>
      </c>
      <c r="P168" s="52">
        <f>RES_hhdet_in!P168-RES_hhdet_in_new!P168</f>
        <v>0</v>
      </c>
      <c r="Q168" s="52">
        <f>RES_hhdet_in!Q168-RES_hhdet_in_new!Q168</f>
        <v>6</v>
      </c>
      <c r="R168" s="52">
        <f>RES_hhdet_in!R168-RES_hhdet_in_new!R168</f>
        <v>1</v>
      </c>
      <c r="S168" s="52">
        <f>RES_hhdet_in!S168-RES_hhdet_in_new!S168</f>
        <v>17</v>
      </c>
      <c r="T168" s="52">
        <f>RES_hhdet_in!T168-RES_hhdet_in_new!T168</f>
        <v>12</v>
      </c>
      <c r="U168" s="52">
        <f>RES_hhdet_in!U168-RES_hhdet_in_new!U168</f>
        <v>13</v>
      </c>
      <c r="V168" s="52">
        <f>RES_hhdet_in!V168-RES_hhdet_in_new!V168</f>
        <v>12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394</v>
      </c>
      <c r="D171" s="52">
        <f>RES_hhdet_in!D171-RES_hhdet_in_new!D171</f>
        <v>527</v>
      </c>
      <c r="E171" s="52">
        <f>RES_hhdet_in!E171-RES_hhdet_in_new!E171</f>
        <v>460</v>
      </c>
      <c r="F171" s="52">
        <f>RES_hhdet_in!F171-RES_hhdet_in_new!F171</f>
        <v>611</v>
      </c>
      <c r="G171" s="52">
        <f>RES_hhdet_in!G171-RES_hhdet_in_new!G171</f>
        <v>556</v>
      </c>
      <c r="H171" s="52">
        <f>RES_hhdet_in!H171-RES_hhdet_in_new!H171</f>
        <v>1046</v>
      </c>
      <c r="I171" s="52">
        <f>RES_hhdet_in!I171-RES_hhdet_in_new!I171</f>
        <v>931</v>
      </c>
      <c r="J171" s="52">
        <f>RES_hhdet_in!J171-RES_hhdet_in_new!J171</f>
        <v>327</v>
      </c>
      <c r="K171" s="52">
        <f>RES_hhdet_in!K171-RES_hhdet_in_new!K171</f>
        <v>628</v>
      </c>
      <c r="L171" s="52">
        <f>RES_hhdet_in!L171-RES_hhdet_in_new!L171</f>
        <v>0</v>
      </c>
      <c r="M171" s="52">
        <f>RES_hhdet_in!M171-RES_hhdet_in_new!M171</f>
        <v>400</v>
      </c>
      <c r="N171" s="52">
        <f>RES_hhdet_in!N171-RES_hhdet_in_new!N171</f>
        <v>102</v>
      </c>
      <c r="O171" s="52">
        <f>RES_hhdet_in!O171-RES_hhdet_in_new!O171</f>
        <v>80</v>
      </c>
      <c r="P171" s="52">
        <f>RES_hhdet_in!P171-RES_hhdet_in_new!P171</f>
        <v>0</v>
      </c>
      <c r="Q171" s="52">
        <f>RES_hhdet_in!Q171-RES_hhdet_in_new!Q171</f>
        <v>6</v>
      </c>
      <c r="R171" s="52">
        <f>RES_hhdet_in!R171-RES_hhdet_in_new!R171</f>
        <v>1</v>
      </c>
      <c r="S171" s="52">
        <f>RES_hhdet_in!S171-RES_hhdet_in_new!S171</f>
        <v>3</v>
      </c>
      <c r="T171" s="52">
        <f>RES_hhdet_in!T171-RES_hhdet_in_new!T171</f>
        <v>28</v>
      </c>
      <c r="U171" s="52">
        <f>RES_hhdet_in!U171-RES_hhdet_in_new!U171</f>
        <v>7</v>
      </c>
      <c r="V171" s="52">
        <f>RES_hhdet_in!V171-RES_hhdet_in_new!V171</f>
        <v>10</v>
      </c>
      <c r="W171" s="52">
        <f>RES_hhdet_in!W171-RES_hhdet_in_new!W171</f>
        <v>3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1008</v>
      </c>
      <c r="D172" s="52">
        <f>RES_hhdet_in!D172-RES_hhdet_in_new!D172</f>
        <v>1084</v>
      </c>
      <c r="E172" s="52">
        <f>RES_hhdet_in!E172-RES_hhdet_in_new!E172</f>
        <v>755</v>
      </c>
      <c r="F172" s="52">
        <f>RES_hhdet_in!F172-RES_hhdet_in_new!F172</f>
        <v>1208</v>
      </c>
      <c r="G172" s="52">
        <f>RES_hhdet_in!G172-RES_hhdet_in_new!G172</f>
        <v>1884</v>
      </c>
      <c r="H172" s="52">
        <f>RES_hhdet_in!H172-RES_hhdet_in_new!H172</f>
        <v>1367</v>
      </c>
      <c r="I172" s="52">
        <f>RES_hhdet_in!I172-RES_hhdet_in_new!I172</f>
        <v>1424</v>
      </c>
      <c r="J172" s="52">
        <f>RES_hhdet_in!J172-RES_hhdet_in_new!J172</f>
        <v>1644</v>
      </c>
      <c r="K172" s="52">
        <f>RES_hhdet_in!K172-RES_hhdet_in_new!K172</f>
        <v>2349</v>
      </c>
      <c r="L172" s="52">
        <f>RES_hhdet_in!L172-RES_hhdet_in_new!L172</f>
        <v>3676</v>
      </c>
      <c r="M172" s="52">
        <f>RES_hhdet_in!M172-RES_hhdet_in_new!M172</f>
        <v>3858</v>
      </c>
      <c r="N172" s="52">
        <f>RES_hhdet_in!N172-RES_hhdet_in_new!N172</f>
        <v>1300</v>
      </c>
      <c r="O172" s="52">
        <f>RES_hhdet_in!O172-RES_hhdet_in_new!O172</f>
        <v>381</v>
      </c>
      <c r="P172" s="52">
        <f>RES_hhdet_in!P172-RES_hhdet_in_new!P172</f>
        <v>10</v>
      </c>
      <c r="Q172" s="52">
        <f>RES_hhdet_in!Q172-RES_hhdet_in_new!Q172</f>
        <v>66</v>
      </c>
      <c r="R172" s="52">
        <f>RES_hhdet_in!R172-RES_hhdet_in_new!R172</f>
        <v>20</v>
      </c>
      <c r="S172" s="52">
        <f>RES_hhdet_in!S172-RES_hhdet_in_new!S172</f>
        <v>90</v>
      </c>
      <c r="T172" s="52">
        <f>RES_hhdet_in!T172-RES_hhdet_in_new!T172</f>
        <v>132</v>
      </c>
      <c r="U172" s="52">
        <f>RES_hhdet_in!U172-RES_hhdet_in_new!U172</f>
        <v>125</v>
      </c>
      <c r="V172" s="52">
        <f>RES_hhdet_in!V172-RES_hhdet_in_new!V172</f>
        <v>75</v>
      </c>
      <c r="W172" s="52">
        <f>RES_hhdet_in!W172-RES_hhdet_in_new!W172</f>
        <v>61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8553</v>
      </c>
      <c r="D176" s="52">
        <v>9377</v>
      </c>
      <c r="E176" s="52">
        <v>11965</v>
      </c>
      <c r="F176" s="52">
        <v>9005</v>
      </c>
      <c r="G176" s="52">
        <v>6835</v>
      </c>
      <c r="H176" s="52">
        <v>6845</v>
      </c>
      <c r="I176" s="52">
        <v>4053</v>
      </c>
      <c r="J176" s="52">
        <v>3066</v>
      </c>
      <c r="K176" s="52">
        <v>6359</v>
      </c>
      <c r="L176" s="52">
        <v>8525</v>
      </c>
      <c r="M176" s="52">
        <v>9155</v>
      </c>
      <c r="N176" s="52">
        <v>3563</v>
      </c>
      <c r="O176" s="52">
        <v>1132</v>
      </c>
      <c r="P176" s="52">
        <v>5</v>
      </c>
      <c r="Q176" s="52">
        <v>46</v>
      </c>
      <c r="R176" s="52">
        <v>10</v>
      </c>
      <c r="S176" s="52">
        <v>132</v>
      </c>
      <c r="T176" s="52">
        <v>136</v>
      </c>
      <c r="U176" s="52">
        <v>164</v>
      </c>
      <c r="V176" s="52">
        <v>82</v>
      </c>
      <c r="W176" s="52">
        <v>40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8982</v>
      </c>
      <c r="D177" s="36">
        <v>9518</v>
      </c>
      <c r="E177" s="36">
        <v>10453</v>
      </c>
      <c r="F177" s="36">
        <v>11658</v>
      </c>
      <c r="G177" s="36">
        <v>14723</v>
      </c>
      <c r="H177" s="36">
        <v>15261</v>
      </c>
      <c r="I177" s="36">
        <v>10309</v>
      </c>
      <c r="J177" s="36">
        <v>7692</v>
      </c>
      <c r="K177" s="36">
        <v>9247</v>
      </c>
      <c r="L177" s="36">
        <v>7345</v>
      </c>
      <c r="M177" s="36">
        <v>6293</v>
      </c>
      <c r="N177" s="36">
        <v>1711</v>
      </c>
      <c r="O177" s="36">
        <v>844</v>
      </c>
      <c r="P177" s="36">
        <v>17</v>
      </c>
      <c r="Q177" s="36">
        <v>185</v>
      </c>
      <c r="R177" s="36">
        <v>65</v>
      </c>
      <c r="S177" s="36">
        <v>280</v>
      </c>
      <c r="T177" s="36">
        <v>316</v>
      </c>
      <c r="U177" s="36">
        <v>326</v>
      </c>
      <c r="V177" s="36">
        <v>172</v>
      </c>
      <c r="W177" s="36">
        <v>170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2533</v>
      </c>
      <c r="M26" s="52">
        <v>9487</v>
      </c>
      <c r="N26" s="52">
        <v>17307</v>
      </c>
      <c r="O26" s="52">
        <v>11093</v>
      </c>
      <c r="P26" s="52">
        <v>3</v>
      </c>
      <c r="Q26" s="52">
        <v>0</v>
      </c>
      <c r="R26" s="52">
        <v>0</v>
      </c>
      <c r="S26" s="52">
        <v>5371</v>
      </c>
      <c r="T26" s="52">
        <v>6482</v>
      </c>
      <c r="U26" s="52">
        <v>6271</v>
      </c>
      <c r="V26" s="52">
        <v>3854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905</v>
      </c>
      <c r="Q29" s="52">
        <v>134</v>
      </c>
      <c r="R29" s="52">
        <v>44</v>
      </c>
      <c r="S29" s="52">
        <v>163</v>
      </c>
      <c r="T29" s="52">
        <v>668</v>
      </c>
      <c r="U29" s="52">
        <v>1071</v>
      </c>
      <c r="V29" s="52">
        <v>1143</v>
      </c>
      <c r="W29" s="52">
        <v>965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49</v>
      </c>
      <c r="R31" s="52">
        <v>761</v>
      </c>
      <c r="S31" s="52">
        <v>6556</v>
      </c>
      <c r="T31" s="52">
        <v>9195</v>
      </c>
      <c r="U31" s="52">
        <v>12505</v>
      </c>
      <c r="V31" s="52">
        <v>8647</v>
      </c>
      <c r="W31" s="52">
        <v>2966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2</v>
      </c>
      <c r="R32" s="52">
        <v>26</v>
      </c>
      <c r="S32" s="52">
        <v>464</v>
      </c>
      <c r="T32" s="52">
        <v>495</v>
      </c>
      <c r="U32" s="52">
        <v>637</v>
      </c>
      <c r="V32" s="52">
        <v>861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2</v>
      </c>
      <c r="R35" s="52">
        <v>30</v>
      </c>
      <c r="S35" s="52">
        <v>103</v>
      </c>
      <c r="T35" s="52">
        <v>967</v>
      </c>
      <c r="U35" s="52">
        <v>393</v>
      </c>
      <c r="V35" s="52">
        <v>813</v>
      </c>
      <c r="W35" s="52">
        <v>176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21</v>
      </c>
      <c r="R36" s="52">
        <v>314</v>
      </c>
      <c r="S36" s="52">
        <v>2052</v>
      </c>
      <c r="T36" s="52">
        <v>4424</v>
      </c>
      <c r="U36" s="52">
        <v>4415</v>
      </c>
      <c r="V36" s="52">
        <v>4245</v>
      </c>
      <c r="W36" s="52">
        <v>1282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17</v>
      </c>
      <c r="R40" s="52">
        <v>197</v>
      </c>
      <c r="S40" s="52">
        <v>2906</v>
      </c>
      <c r="T40" s="52">
        <v>4477</v>
      </c>
      <c r="U40" s="52">
        <v>6015</v>
      </c>
      <c r="V40" s="52">
        <v>4815</v>
      </c>
      <c r="W40" s="52">
        <v>870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58</v>
      </c>
      <c r="R41" s="36">
        <v>934</v>
      </c>
      <c r="S41" s="36">
        <v>6273</v>
      </c>
      <c r="T41" s="36">
        <v>10597</v>
      </c>
      <c r="U41" s="36">
        <v>11930</v>
      </c>
      <c r="V41" s="36">
        <v>9761</v>
      </c>
      <c r="W41" s="36">
        <v>3551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3087</v>
      </c>
      <c r="I45" s="52">
        <v>7644</v>
      </c>
      <c r="J45" s="52">
        <v>13872</v>
      </c>
      <c r="K45" s="52">
        <v>19398</v>
      </c>
      <c r="L45" s="52">
        <v>24162</v>
      </c>
      <c r="M45" s="52">
        <v>6452</v>
      </c>
      <c r="N45" s="52">
        <v>0</v>
      </c>
      <c r="O45" s="52">
        <v>0</v>
      </c>
      <c r="P45" s="52">
        <v>0</v>
      </c>
      <c r="Q45" s="52">
        <v>4</v>
      </c>
      <c r="R45" s="52">
        <v>0</v>
      </c>
      <c r="S45" s="52">
        <v>0</v>
      </c>
      <c r="T45" s="52">
        <v>3896</v>
      </c>
      <c r="U45" s="52">
        <v>1936</v>
      </c>
      <c r="V45" s="52">
        <v>9531</v>
      </c>
      <c r="W45" s="52">
        <v>15977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41</v>
      </c>
      <c r="Q48" s="52">
        <v>29</v>
      </c>
      <c r="R48" s="52">
        <v>121</v>
      </c>
      <c r="S48" s="52">
        <v>236</v>
      </c>
      <c r="T48" s="52">
        <v>261</v>
      </c>
      <c r="U48" s="52">
        <v>594</v>
      </c>
      <c r="V48" s="52">
        <v>740</v>
      </c>
      <c r="W48" s="52">
        <v>1406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1813</v>
      </c>
      <c r="I50" s="52">
        <v>4990</v>
      </c>
      <c r="J50" s="52">
        <v>8552</v>
      </c>
      <c r="K50" s="52">
        <v>11715</v>
      </c>
      <c r="L50" s="52">
        <v>13507</v>
      </c>
      <c r="M50" s="52">
        <v>2742</v>
      </c>
      <c r="N50" s="52">
        <v>530</v>
      </c>
      <c r="O50" s="52">
        <v>5198</v>
      </c>
      <c r="P50" s="52">
        <v>6100</v>
      </c>
      <c r="Q50" s="52">
        <v>3834</v>
      </c>
      <c r="R50" s="52">
        <v>1650</v>
      </c>
      <c r="S50" s="52">
        <v>3601</v>
      </c>
      <c r="T50" s="52">
        <v>2851</v>
      </c>
      <c r="U50" s="52">
        <v>6453</v>
      </c>
      <c r="V50" s="52">
        <v>9122</v>
      </c>
      <c r="W50" s="52">
        <v>15431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22</v>
      </c>
      <c r="I51" s="52">
        <v>68</v>
      </c>
      <c r="J51" s="52">
        <v>248</v>
      </c>
      <c r="K51" s="52">
        <v>171</v>
      </c>
      <c r="L51" s="52">
        <v>1668</v>
      </c>
      <c r="M51" s="52">
        <v>1465</v>
      </c>
      <c r="N51" s="52">
        <v>0</v>
      </c>
      <c r="O51" s="52">
        <v>0</v>
      </c>
      <c r="P51" s="52">
        <v>222</v>
      </c>
      <c r="Q51" s="52">
        <v>140</v>
      </c>
      <c r="R51" s="52">
        <v>60</v>
      </c>
      <c r="S51" s="52">
        <v>0</v>
      </c>
      <c r="T51" s="52">
        <v>633</v>
      </c>
      <c r="U51" s="52">
        <v>0</v>
      </c>
      <c r="V51" s="52">
        <v>357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8</v>
      </c>
      <c r="Q54" s="52">
        <v>23</v>
      </c>
      <c r="R54" s="52">
        <v>41</v>
      </c>
      <c r="S54" s="52">
        <v>19</v>
      </c>
      <c r="T54" s="52">
        <v>110</v>
      </c>
      <c r="U54" s="52">
        <v>20</v>
      </c>
      <c r="V54" s="52">
        <v>36</v>
      </c>
      <c r="W54" s="52">
        <v>69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77</v>
      </c>
      <c r="Q55" s="52">
        <v>234</v>
      </c>
      <c r="R55" s="52">
        <v>381</v>
      </c>
      <c r="S55" s="52">
        <v>356</v>
      </c>
      <c r="T55" s="52">
        <v>508</v>
      </c>
      <c r="U55" s="52">
        <v>230</v>
      </c>
      <c r="V55" s="52">
        <v>209</v>
      </c>
      <c r="W55" s="52">
        <v>495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1173</v>
      </c>
      <c r="Q59" s="52">
        <v>2147</v>
      </c>
      <c r="R59" s="52">
        <v>3025</v>
      </c>
      <c r="S59" s="52">
        <v>5751</v>
      </c>
      <c r="T59" s="52">
        <v>6221</v>
      </c>
      <c r="U59" s="52">
        <v>2706</v>
      </c>
      <c r="V59" s="52">
        <v>3799</v>
      </c>
      <c r="W59" s="52">
        <v>3306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2039</v>
      </c>
      <c r="Q60" s="36">
        <v>7563</v>
      </c>
      <c r="R60" s="36">
        <v>14486</v>
      </c>
      <c r="S60" s="36">
        <v>12408</v>
      </c>
      <c r="T60" s="36">
        <v>14754</v>
      </c>
      <c r="U60" s="36">
        <v>5369</v>
      </c>
      <c r="V60" s="36">
        <v>7726</v>
      </c>
      <c r="W60" s="36">
        <v>13486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6151</v>
      </c>
      <c r="I64" s="52">
        <v>12133</v>
      </c>
      <c r="J64" s="52">
        <v>23477</v>
      </c>
      <c r="K64" s="52">
        <v>34097</v>
      </c>
      <c r="L64" s="52">
        <v>48572</v>
      </c>
      <c r="M64" s="52">
        <v>27204</v>
      </c>
      <c r="N64" s="52">
        <v>25293</v>
      </c>
      <c r="O64" s="52">
        <v>16689</v>
      </c>
      <c r="P64" s="52">
        <v>24143</v>
      </c>
      <c r="Q64" s="52">
        <v>27495</v>
      </c>
      <c r="R64" s="52">
        <v>26304</v>
      </c>
      <c r="S64" s="52">
        <v>46206</v>
      </c>
      <c r="T64" s="52">
        <v>53104</v>
      </c>
      <c r="U64" s="52">
        <v>51096</v>
      </c>
      <c r="V64" s="52">
        <v>42026</v>
      </c>
      <c r="W64" s="52">
        <v>32247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1752</v>
      </c>
      <c r="Q67" s="52">
        <v>1840</v>
      </c>
      <c r="R67" s="52">
        <v>5100</v>
      </c>
      <c r="S67" s="52">
        <v>6379</v>
      </c>
      <c r="T67" s="52">
        <v>7460</v>
      </c>
      <c r="U67" s="52">
        <v>8687</v>
      </c>
      <c r="V67" s="52">
        <v>9112</v>
      </c>
      <c r="W67" s="52">
        <v>8916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4945</v>
      </c>
      <c r="I69" s="52">
        <v>10879</v>
      </c>
      <c r="J69" s="52">
        <v>21460</v>
      </c>
      <c r="K69" s="52">
        <v>31675</v>
      </c>
      <c r="L69" s="52">
        <v>42311</v>
      </c>
      <c r="M69" s="52">
        <v>23534</v>
      </c>
      <c r="N69" s="52">
        <v>21076</v>
      </c>
      <c r="O69" s="52">
        <v>16033</v>
      </c>
      <c r="P69" s="52">
        <v>19890</v>
      </c>
      <c r="Q69" s="52">
        <v>24844</v>
      </c>
      <c r="R69" s="52">
        <v>26392</v>
      </c>
      <c r="S69" s="52">
        <v>45737</v>
      </c>
      <c r="T69" s="52">
        <v>48730</v>
      </c>
      <c r="U69" s="52">
        <v>49054</v>
      </c>
      <c r="V69" s="52">
        <v>40730</v>
      </c>
      <c r="W69" s="52">
        <v>29821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56</v>
      </c>
      <c r="I70" s="52">
        <v>54</v>
      </c>
      <c r="J70" s="52">
        <v>570</v>
      </c>
      <c r="K70" s="52">
        <v>554</v>
      </c>
      <c r="L70" s="52">
        <v>4377</v>
      </c>
      <c r="M70" s="52">
        <v>1726</v>
      </c>
      <c r="N70" s="52">
        <v>2894</v>
      </c>
      <c r="O70" s="52">
        <v>725</v>
      </c>
      <c r="P70" s="52">
        <v>3334</v>
      </c>
      <c r="Q70" s="52">
        <v>2048</v>
      </c>
      <c r="R70" s="52">
        <v>0</v>
      </c>
      <c r="S70" s="52">
        <v>823</v>
      </c>
      <c r="T70" s="52">
        <v>2362</v>
      </c>
      <c r="U70" s="52">
        <v>1940</v>
      </c>
      <c r="V70" s="52">
        <v>2572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59</v>
      </c>
      <c r="Q73" s="52">
        <v>119</v>
      </c>
      <c r="R73" s="52">
        <v>133</v>
      </c>
      <c r="S73" s="52">
        <v>68</v>
      </c>
      <c r="T73" s="52">
        <v>668</v>
      </c>
      <c r="U73" s="52">
        <v>161</v>
      </c>
      <c r="V73" s="52">
        <v>66</v>
      </c>
      <c r="W73" s="52">
        <v>501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786</v>
      </c>
      <c r="Q74" s="52">
        <v>1226</v>
      </c>
      <c r="R74" s="52">
        <v>1209</v>
      </c>
      <c r="S74" s="52">
        <v>1339</v>
      </c>
      <c r="T74" s="52">
        <v>3085</v>
      </c>
      <c r="U74" s="52">
        <v>1769</v>
      </c>
      <c r="V74" s="52">
        <v>342</v>
      </c>
      <c r="W74" s="52">
        <v>3560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20953</v>
      </c>
      <c r="Q78" s="52">
        <v>40479</v>
      </c>
      <c r="R78" s="52">
        <v>54286</v>
      </c>
      <c r="S78" s="52">
        <v>78597</v>
      </c>
      <c r="T78" s="52">
        <v>86147</v>
      </c>
      <c r="U78" s="52">
        <v>76291</v>
      </c>
      <c r="V78" s="52">
        <v>67846</v>
      </c>
      <c r="W78" s="52">
        <v>58956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645</v>
      </c>
      <c r="Q79" s="36">
        <v>1131</v>
      </c>
      <c r="R79" s="36">
        <v>1434</v>
      </c>
      <c r="S79" s="36">
        <v>1967</v>
      </c>
      <c r="T79" s="36">
        <v>2112</v>
      </c>
      <c r="U79" s="36">
        <v>1965</v>
      </c>
      <c r="V79" s="36">
        <v>1804</v>
      </c>
      <c r="W79" s="36">
        <v>1624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42579</v>
      </c>
      <c r="I83" s="52">
        <v>50760</v>
      </c>
      <c r="J83" s="52">
        <v>51527</v>
      </c>
      <c r="K83" s="52">
        <v>28981</v>
      </c>
      <c r="L83" s="52">
        <v>37416</v>
      </c>
      <c r="M83" s="52">
        <v>171402</v>
      </c>
      <c r="N83" s="52">
        <v>181501</v>
      </c>
      <c r="O83" s="52">
        <v>139148</v>
      </c>
      <c r="P83" s="52">
        <v>74988</v>
      </c>
      <c r="Q83" s="52">
        <v>96126</v>
      </c>
      <c r="R83" s="52">
        <v>114454</v>
      </c>
      <c r="S83" s="52">
        <v>176483</v>
      </c>
      <c r="T83" s="52">
        <v>151567</v>
      </c>
      <c r="U83" s="52">
        <v>162094</v>
      </c>
      <c r="V83" s="52">
        <v>126299</v>
      </c>
      <c r="W83" s="52">
        <v>157573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11993</v>
      </c>
      <c r="Q86" s="52">
        <v>7051</v>
      </c>
      <c r="R86" s="52">
        <v>17238</v>
      </c>
      <c r="S86" s="52">
        <v>24695</v>
      </c>
      <c r="T86" s="52">
        <v>28673</v>
      </c>
      <c r="U86" s="52">
        <v>28260</v>
      </c>
      <c r="V86" s="52">
        <v>28177</v>
      </c>
      <c r="W86" s="52">
        <v>28712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809</v>
      </c>
      <c r="I88" s="52">
        <v>1585</v>
      </c>
      <c r="J88" s="52">
        <v>8643</v>
      </c>
      <c r="K88" s="52">
        <v>4870</v>
      </c>
      <c r="L88" s="52">
        <v>9902</v>
      </c>
      <c r="M88" s="52">
        <v>35941</v>
      </c>
      <c r="N88" s="52">
        <v>57636</v>
      </c>
      <c r="O88" s="52">
        <v>66568</v>
      </c>
      <c r="P88" s="52">
        <v>23645</v>
      </c>
      <c r="Q88" s="52">
        <v>23290</v>
      </c>
      <c r="R88" s="52">
        <v>26792</v>
      </c>
      <c r="S88" s="52">
        <v>44062</v>
      </c>
      <c r="T88" s="52">
        <v>39688</v>
      </c>
      <c r="U88" s="52">
        <v>47295</v>
      </c>
      <c r="V88" s="52">
        <v>53962</v>
      </c>
      <c r="W88" s="52">
        <v>70831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14</v>
      </c>
      <c r="I89" s="52">
        <v>3</v>
      </c>
      <c r="J89" s="52">
        <v>314</v>
      </c>
      <c r="K89" s="52">
        <v>73</v>
      </c>
      <c r="L89" s="52">
        <v>700</v>
      </c>
      <c r="M89" s="52">
        <v>2088</v>
      </c>
      <c r="N89" s="52">
        <v>3132</v>
      </c>
      <c r="O89" s="52">
        <v>2657</v>
      </c>
      <c r="P89" s="52">
        <v>2592</v>
      </c>
      <c r="Q89" s="52">
        <v>1882</v>
      </c>
      <c r="R89" s="52">
        <v>15</v>
      </c>
      <c r="S89" s="52">
        <v>2751</v>
      </c>
      <c r="T89" s="52">
        <v>1789</v>
      </c>
      <c r="U89" s="52">
        <v>2417</v>
      </c>
      <c r="V89" s="52">
        <v>3168</v>
      </c>
      <c r="W89" s="52">
        <v>2913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32361</v>
      </c>
      <c r="Q92" s="52">
        <v>58341</v>
      </c>
      <c r="R92" s="52">
        <v>81920</v>
      </c>
      <c r="S92" s="52">
        <v>129888</v>
      </c>
      <c r="T92" s="52">
        <v>121153</v>
      </c>
      <c r="U92" s="52">
        <v>161447</v>
      </c>
      <c r="V92" s="52">
        <v>104442</v>
      </c>
      <c r="W92" s="52">
        <v>116731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1628</v>
      </c>
      <c r="Q93" s="52">
        <v>2268</v>
      </c>
      <c r="R93" s="52">
        <v>3028</v>
      </c>
      <c r="S93" s="52">
        <v>9123</v>
      </c>
      <c r="T93" s="52">
        <v>6511</v>
      </c>
      <c r="U93" s="52">
        <v>8184</v>
      </c>
      <c r="V93" s="52">
        <v>10333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1036</v>
      </c>
      <c r="Q96" s="52">
        <v>2503</v>
      </c>
      <c r="R96" s="52">
        <v>3562</v>
      </c>
      <c r="S96" s="52">
        <v>2033</v>
      </c>
      <c r="T96" s="52">
        <v>12629</v>
      </c>
      <c r="U96" s="52">
        <v>5127</v>
      </c>
      <c r="V96" s="52">
        <v>9836</v>
      </c>
      <c r="W96" s="52">
        <v>7096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13820</v>
      </c>
      <c r="Q97" s="52">
        <v>25899</v>
      </c>
      <c r="R97" s="52">
        <v>33017</v>
      </c>
      <c r="S97" s="52">
        <v>40414</v>
      </c>
      <c r="T97" s="52">
        <v>58274</v>
      </c>
      <c r="U97" s="52">
        <v>56720</v>
      </c>
      <c r="V97" s="52">
        <v>51096</v>
      </c>
      <c r="W97" s="52">
        <v>50451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48644</v>
      </c>
      <c r="Q101" s="52">
        <v>78158</v>
      </c>
      <c r="R101" s="52">
        <v>82393</v>
      </c>
      <c r="S101" s="52">
        <v>119815</v>
      </c>
      <c r="T101" s="52">
        <v>108812</v>
      </c>
      <c r="U101" s="52">
        <v>152784</v>
      </c>
      <c r="V101" s="52">
        <v>166202</v>
      </c>
      <c r="W101" s="52">
        <v>163698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9470</v>
      </c>
      <c r="Q102" s="52">
        <v>9592</v>
      </c>
      <c r="R102" s="52">
        <v>13856</v>
      </c>
      <c r="S102" s="52">
        <v>39246</v>
      </c>
      <c r="T102" s="52">
        <v>47272</v>
      </c>
      <c r="U102" s="52">
        <v>59355</v>
      </c>
      <c r="V102" s="52">
        <v>37820</v>
      </c>
      <c r="W102" s="52">
        <v>23132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16447</v>
      </c>
      <c r="Q103" s="36">
        <v>33868</v>
      </c>
      <c r="R103" s="36">
        <v>66466</v>
      </c>
      <c r="S103" s="36">
        <v>84873</v>
      </c>
      <c r="T103" s="36">
        <v>112176</v>
      </c>
      <c r="U103" s="36">
        <v>117747</v>
      </c>
      <c r="V103" s="36">
        <v>76883</v>
      </c>
      <c r="W103" s="36">
        <v>94189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28</v>
      </c>
      <c r="J126" s="52">
        <v>142</v>
      </c>
      <c r="K126" s="52">
        <v>235</v>
      </c>
      <c r="L126" s="52">
        <v>378</v>
      </c>
      <c r="M126" s="52">
        <v>421</v>
      </c>
      <c r="N126" s="52">
        <v>452</v>
      </c>
      <c r="O126" s="52">
        <v>295</v>
      </c>
      <c r="P126" s="52">
        <v>0</v>
      </c>
      <c r="Q126" s="52">
        <v>0</v>
      </c>
      <c r="R126" s="52">
        <v>218</v>
      </c>
      <c r="S126" s="52">
        <v>349</v>
      </c>
      <c r="T126" s="52">
        <v>281</v>
      </c>
      <c r="U126" s="52">
        <v>153</v>
      </c>
      <c r="V126" s="52">
        <v>7</v>
      </c>
      <c r="W126" s="52">
        <v>161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24</v>
      </c>
      <c r="Q129" s="52">
        <v>3</v>
      </c>
      <c r="R129" s="52">
        <v>4</v>
      </c>
      <c r="S129" s="52">
        <v>30</v>
      </c>
      <c r="T129" s="52">
        <v>52</v>
      </c>
      <c r="U129" s="52">
        <v>49</v>
      </c>
      <c r="V129" s="52">
        <v>36</v>
      </c>
      <c r="W129" s="52">
        <v>18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1</v>
      </c>
      <c r="Q135" s="52">
        <v>12</v>
      </c>
      <c r="R135" s="52">
        <v>46</v>
      </c>
      <c r="S135" s="52">
        <v>35</v>
      </c>
      <c r="T135" s="52">
        <v>121</v>
      </c>
      <c r="U135" s="52">
        <v>39</v>
      </c>
      <c r="V135" s="52">
        <v>37</v>
      </c>
      <c r="W135" s="52">
        <v>33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24</v>
      </c>
      <c r="Q136" s="52">
        <v>121</v>
      </c>
      <c r="R136" s="52">
        <v>428</v>
      </c>
      <c r="S136" s="52">
        <v>659</v>
      </c>
      <c r="T136" s="52">
        <v>562</v>
      </c>
      <c r="U136" s="52">
        <v>465</v>
      </c>
      <c r="V136" s="52">
        <v>235</v>
      </c>
      <c r="W136" s="52">
        <v>302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8</v>
      </c>
      <c r="Q140" s="52">
        <v>27</v>
      </c>
      <c r="R140" s="52">
        <v>83</v>
      </c>
      <c r="S140" s="52">
        <v>222</v>
      </c>
      <c r="T140" s="52">
        <v>203</v>
      </c>
      <c r="U140" s="52">
        <v>170</v>
      </c>
      <c r="V140" s="52">
        <v>87</v>
      </c>
      <c r="W140" s="52">
        <v>59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17</v>
      </c>
      <c r="Q141" s="36">
        <v>102</v>
      </c>
      <c r="R141" s="36">
        <v>388</v>
      </c>
      <c r="S141" s="36">
        <v>485</v>
      </c>
      <c r="T141" s="36">
        <v>471</v>
      </c>
      <c r="U141" s="36">
        <v>341</v>
      </c>
      <c r="V141" s="36">
        <v>185</v>
      </c>
      <c r="W141" s="36">
        <v>272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13425</v>
      </c>
      <c r="I145" s="52">
        <v>42388</v>
      </c>
      <c r="J145" s="52">
        <v>71607</v>
      </c>
      <c r="K145" s="52">
        <v>114361</v>
      </c>
      <c r="L145" s="52">
        <v>101440</v>
      </c>
      <c r="M145" s="52">
        <v>95732</v>
      </c>
      <c r="N145" s="52">
        <v>133041</v>
      </c>
      <c r="O145" s="52">
        <v>166236</v>
      </c>
      <c r="P145" s="52">
        <v>161367</v>
      </c>
      <c r="Q145" s="52">
        <v>112421</v>
      </c>
      <c r="R145" s="52">
        <v>95501</v>
      </c>
      <c r="S145" s="52">
        <v>104942</v>
      </c>
      <c r="T145" s="52">
        <v>120945</v>
      </c>
      <c r="U145" s="52">
        <v>127076</v>
      </c>
      <c r="V145" s="52">
        <v>123989</v>
      </c>
      <c r="W145" s="52">
        <v>135602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28206</v>
      </c>
      <c r="Q147" s="52">
        <v>61628</v>
      </c>
      <c r="R147" s="52">
        <v>54865</v>
      </c>
      <c r="S147" s="52">
        <v>64026</v>
      </c>
      <c r="T147" s="52">
        <v>61952</v>
      </c>
      <c r="U147" s="52">
        <v>72697</v>
      </c>
      <c r="V147" s="52">
        <v>75299</v>
      </c>
      <c r="W147" s="52">
        <v>88602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63199</v>
      </c>
      <c r="Q149" s="52">
        <v>96752</v>
      </c>
      <c r="R149" s="52">
        <v>125010</v>
      </c>
      <c r="S149" s="52">
        <v>160355</v>
      </c>
      <c r="T149" s="52">
        <v>148592</v>
      </c>
      <c r="U149" s="52">
        <v>182407</v>
      </c>
      <c r="V149" s="52">
        <v>163764</v>
      </c>
      <c r="W149" s="52">
        <v>192334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3185</v>
      </c>
      <c r="Q150" s="52">
        <v>3749</v>
      </c>
      <c r="R150" s="52">
        <v>4623</v>
      </c>
      <c r="S150" s="52">
        <v>11259</v>
      </c>
      <c r="T150" s="52">
        <v>7974</v>
      </c>
      <c r="U150" s="52">
        <v>9246</v>
      </c>
      <c r="V150" s="52">
        <v>16204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2015</v>
      </c>
      <c r="Q153" s="52">
        <v>4153</v>
      </c>
      <c r="R153" s="52">
        <v>5434</v>
      </c>
      <c r="S153" s="52">
        <v>2512</v>
      </c>
      <c r="T153" s="52">
        <v>15480</v>
      </c>
      <c r="U153" s="52">
        <v>5791</v>
      </c>
      <c r="V153" s="52">
        <v>15422</v>
      </c>
      <c r="W153" s="52">
        <v>11683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26976</v>
      </c>
      <c r="Q154" s="52">
        <v>42948</v>
      </c>
      <c r="R154" s="52">
        <v>50348</v>
      </c>
      <c r="S154" s="52">
        <v>49871</v>
      </c>
      <c r="T154" s="52">
        <v>71452</v>
      </c>
      <c r="U154" s="52">
        <v>64082</v>
      </c>
      <c r="V154" s="52">
        <v>80115</v>
      </c>
      <c r="W154" s="52">
        <v>83138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34846</v>
      </c>
      <c r="Q158" s="52">
        <v>32572</v>
      </c>
      <c r="R158" s="52">
        <v>31969</v>
      </c>
      <c r="S158" s="52">
        <v>70814</v>
      </c>
      <c r="T158" s="52">
        <v>72204</v>
      </c>
      <c r="U158" s="52">
        <v>87642</v>
      </c>
      <c r="V158" s="52">
        <v>90868</v>
      </c>
      <c r="W158" s="52">
        <v>56629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60536</v>
      </c>
      <c r="Q159" s="36">
        <v>115005</v>
      </c>
      <c r="R159" s="36">
        <v>153423</v>
      </c>
      <c r="S159" s="36">
        <v>153157</v>
      </c>
      <c r="T159" s="36">
        <v>171314</v>
      </c>
      <c r="U159" s="36">
        <v>173886</v>
      </c>
      <c r="V159" s="36">
        <v>184678</v>
      </c>
      <c r="W159" s="36">
        <v>230530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113</v>
      </c>
      <c r="I163" s="52">
        <v>154</v>
      </c>
      <c r="J163" s="52">
        <v>83</v>
      </c>
      <c r="K163" s="52">
        <v>123</v>
      </c>
      <c r="L163" s="52">
        <v>100</v>
      </c>
      <c r="M163" s="52">
        <v>104</v>
      </c>
      <c r="N163" s="52">
        <v>0</v>
      </c>
      <c r="O163" s="52">
        <v>0</v>
      </c>
      <c r="P163" s="52">
        <v>0</v>
      </c>
      <c r="Q163" s="52">
        <v>0</v>
      </c>
      <c r="R163" s="52">
        <v>5</v>
      </c>
      <c r="S163" s="52">
        <v>211</v>
      </c>
      <c r="T163" s="52">
        <v>255</v>
      </c>
      <c r="U163" s="52">
        <v>264</v>
      </c>
      <c r="V163" s="52">
        <v>215</v>
      </c>
      <c r="W163" s="52">
        <v>206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14</v>
      </c>
      <c r="Q165" s="52">
        <v>6</v>
      </c>
      <c r="R165" s="52">
        <v>0</v>
      </c>
      <c r="S165" s="52">
        <v>18</v>
      </c>
      <c r="T165" s="52">
        <v>75</v>
      </c>
      <c r="U165" s="52">
        <v>94</v>
      </c>
      <c r="V165" s="52">
        <v>97</v>
      </c>
      <c r="W165" s="52">
        <v>86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25</v>
      </c>
      <c r="R167" s="52">
        <v>47</v>
      </c>
      <c r="S167" s="52">
        <v>225</v>
      </c>
      <c r="T167" s="52">
        <v>244</v>
      </c>
      <c r="U167" s="52">
        <v>340</v>
      </c>
      <c r="V167" s="52">
        <v>169</v>
      </c>
      <c r="W167" s="52">
        <v>177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1</v>
      </c>
      <c r="R168" s="52">
        <v>1</v>
      </c>
      <c r="S168" s="52">
        <v>15</v>
      </c>
      <c r="T168" s="52">
        <v>11</v>
      </c>
      <c r="U168" s="52">
        <v>13</v>
      </c>
      <c r="V168" s="52">
        <v>14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1</v>
      </c>
      <c r="R171" s="52">
        <v>1</v>
      </c>
      <c r="S171" s="52">
        <v>4</v>
      </c>
      <c r="T171" s="52">
        <v>25</v>
      </c>
      <c r="U171" s="52">
        <v>7</v>
      </c>
      <c r="V171" s="52">
        <v>12</v>
      </c>
      <c r="W171" s="52">
        <v>5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11</v>
      </c>
      <c r="R172" s="52">
        <v>16</v>
      </c>
      <c r="S172" s="52">
        <v>67</v>
      </c>
      <c r="T172" s="52">
        <v>117</v>
      </c>
      <c r="U172" s="52">
        <v>124</v>
      </c>
      <c r="V172" s="52">
        <v>84</v>
      </c>
      <c r="W172" s="52">
        <v>77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7</v>
      </c>
      <c r="R176" s="52">
        <v>8</v>
      </c>
      <c r="S176" s="52">
        <v>99</v>
      </c>
      <c r="T176" s="52">
        <v>121</v>
      </c>
      <c r="U176" s="52">
        <v>163</v>
      </c>
      <c r="V176" s="52">
        <v>92</v>
      </c>
      <c r="W176" s="52">
        <v>51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28</v>
      </c>
      <c r="R177" s="36">
        <v>49</v>
      </c>
      <c r="S177" s="36">
        <v>212</v>
      </c>
      <c r="T177" s="36">
        <v>275</v>
      </c>
      <c r="U177" s="36">
        <v>322</v>
      </c>
      <c r="V177" s="36">
        <v>191</v>
      </c>
      <c r="W177" s="36">
        <v>215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170.42336172153281</v>
      </c>
      <c r="C24" s="117">
        <f t="shared" si="7"/>
        <v>168.0181272009558</v>
      </c>
      <c r="D24" s="117">
        <f t="shared" si="7"/>
        <v>169.85654972526913</v>
      </c>
      <c r="E24" s="117">
        <f t="shared" si="7"/>
        <v>222.34676766207551</v>
      </c>
      <c r="F24" s="117">
        <f t="shared" si="7"/>
        <v>217.49966232842377</v>
      </c>
      <c r="G24" s="117">
        <f t="shared" si="7"/>
        <v>172.78321354806241</v>
      </c>
      <c r="H24" s="117">
        <f t="shared" si="7"/>
        <v>125.97976903773176</v>
      </c>
      <c r="I24" s="117">
        <f t="shared" si="7"/>
        <v>85.566125559705412</v>
      </c>
      <c r="J24" s="117">
        <f t="shared" si="7"/>
        <v>49.023474887650735</v>
      </c>
      <c r="K24" s="117">
        <f t="shared" si="7"/>
        <v>32.90202478753725</v>
      </c>
      <c r="L24" s="117">
        <f t="shared" si="7"/>
        <v>61.2881116389282</v>
      </c>
      <c r="M24" s="117">
        <f t="shared" si="7"/>
        <v>53.368439064375806</v>
      </c>
      <c r="N24" s="117">
        <f t="shared" si="7"/>
        <v>48.44875064796836</v>
      </c>
      <c r="O24" s="117">
        <f t="shared" si="7"/>
        <v>45.380417894939896</v>
      </c>
      <c r="P24" s="117">
        <f t="shared" si="7"/>
        <v>39.790858732266841</v>
      </c>
      <c r="Q24" s="117">
        <f t="shared" si="7"/>
        <v>36.606556872345038</v>
      </c>
      <c r="R24" s="117">
        <f t="shared" ref="R24:V24" si="8">R25+R28+R30+R39</f>
        <v>37.435834649026532</v>
      </c>
      <c r="S24" s="117">
        <f t="shared" si="8"/>
        <v>37.194273709868725</v>
      </c>
      <c r="T24" s="117">
        <f t="shared" si="8"/>
        <v>36.509449343533667</v>
      </c>
      <c r="U24" s="117">
        <f t="shared" si="8"/>
        <v>36.454462942852416</v>
      </c>
      <c r="V24" s="117">
        <f t="shared" si="8"/>
        <v>39.772861867664481</v>
      </c>
      <c r="W24" s="117">
        <f t="shared" ref="W24" si="9">W25+W28+W30+W39</f>
        <v>35.178752601455741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77.320988747587194</v>
      </c>
      <c r="C25" s="122">
        <f t="shared" si="10"/>
        <v>74.643119339920247</v>
      </c>
      <c r="D25" s="122">
        <f t="shared" si="10"/>
        <v>73.787649222463543</v>
      </c>
      <c r="E25" s="122">
        <f t="shared" si="10"/>
        <v>120.62150936096621</v>
      </c>
      <c r="F25" s="122">
        <f t="shared" si="10"/>
        <v>117.8044394474062</v>
      </c>
      <c r="G25" s="122">
        <f t="shared" si="10"/>
        <v>88.513392716226974</v>
      </c>
      <c r="H25" s="122">
        <f t="shared" si="10"/>
        <v>65.048797821889664</v>
      </c>
      <c r="I25" s="122">
        <f t="shared" si="10"/>
        <v>44.558828811973427</v>
      </c>
      <c r="J25" s="122">
        <f t="shared" si="10"/>
        <v>23.655086482564904</v>
      </c>
      <c r="K25" s="122">
        <f t="shared" si="10"/>
        <v>9.8641262760781157</v>
      </c>
      <c r="L25" s="122">
        <f t="shared" si="10"/>
        <v>35.164370702787885</v>
      </c>
      <c r="M25" s="122">
        <f t="shared" si="10"/>
        <v>29.653624991932105</v>
      </c>
      <c r="N25" s="122">
        <f t="shared" si="10"/>
        <v>27.701320337483168</v>
      </c>
      <c r="O25" s="122">
        <f t="shared" si="10"/>
        <v>26.92840683946628</v>
      </c>
      <c r="P25" s="122">
        <f t="shared" si="10"/>
        <v>24.375722342193932</v>
      </c>
      <c r="Q25" s="122">
        <f t="shared" si="10"/>
        <v>22.544596549746938</v>
      </c>
      <c r="R25" s="122">
        <f t="shared" ref="R25:V25" si="11">SUM(R26:R27)</f>
        <v>22.290728001326549</v>
      </c>
      <c r="S25" s="122">
        <f t="shared" si="11"/>
        <v>22.25980925061263</v>
      </c>
      <c r="T25" s="122">
        <f t="shared" si="11"/>
        <v>21.182253844385784</v>
      </c>
      <c r="U25" s="122">
        <f t="shared" si="11"/>
        <v>21.447596167087305</v>
      </c>
      <c r="V25" s="122">
        <f t="shared" si="11"/>
        <v>23.491464943604011</v>
      </c>
      <c r="W25" s="122">
        <f t="shared" ref="W25" si="12">SUM(W26:W27)</f>
        <v>20.109987901405376</v>
      </c>
      <c r="DA25" s="130" t="s">
        <v>1592</v>
      </c>
    </row>
    <row r="26" spans="1:105" ht="12" customHeight="1" x14ac:dyDescent="0.25">
      <c r="A26" s="97" t="s">
        <v>74</v>
      </c>
      <c r="B26" s="98">
        <v>76.418755326291603</v>
      </c>
      <c r="C26" s="98">
        <v>73.794372664258034</v>
      </c>
      <c r="D26" s="98">
        <v>72.971141593556467</v>
      </c>
      <c r="E26" s="98">
        <v>119.47995547845484</v>
      </c>
      <c r="F26" s="98">
        <v>116.73083190369803</v>
      </c>
      <c r="G26" s="98">
        <v>87.706645788004607</v>
      </c>
      <c r="H26" s="98">
        <v>64.451153441103429</v>
      </c>
      <c r="I26" s="98">
        <v>44.139646608940872</v>
      </c>
      <c r="J26" s="98">
        <v>23.424770383489207</v>
      </c>
      <c r="K26" s="98">
        <v>9.7735584134902052</v>
      </c>
      <c r="L26" s="98">
        <v>34.926997494159529</v>
      </c>
      <c r="M26" s="98">
        <v>29.429530906659011</v>
      </c>
      <c r="N26" s="98">
        <v>27.484876277825506</v>
      </c>
      <c r="O26" s="98">
        <v>26.706945638673908</v>
      </c>
      <c r="P26" s="98">
        <v>24.17888602273803</v>
      </c>
      <c r="Q26" s="98">
        <v>22.363829177414747</v>
      </c>
      <c r="R26" s="98">
        <v>22.104547625871763</v>
      </c>
      <c r="S26" s="98">
        <v>22.071586892137198</v>
      </c>
      <c r="T26" s="98">
        <v>21.001452183051537</v>
      </c>
      <c r="U26" s="98">
        <v>21.261851533390647</v>
      </c>
      <c r="V26" s="98">
        <v>23.282382726664764</v>
      </c>
      <c r="W26" s="98">
        <v>19.931365243145088</v>
      </c>
      <c r="DA26" s="63" t="s">
        <v>1593</v>
      </c>
    </row>
    <row r="27" spans="1:105" ht="12" customHeight="1" x14ac:dyDescent="0.25">
      <c r="A27" s="97" t="s">
        <v>53</v>
      </c>
      <c r="B27" s="98">
        <v>0.90223342129559359</v>
      </c>
      <c r="C27" s="98">
        <v>0.84874667566221662</v>
      </c>
      <c r="D27" s="98">
        <v>0.81650762890707973</v>
      </c>
      <c r="E27" s="98">
        <v>1.1415538825113714</v>
      </c>
      <c r="F27" s="98">
        <v>1.0736075437081687</v>
      </c>
      <c r="G27" s="98">
        <v>0.80674692822236294</v>
      </c>
      <c r="H27" s="98">
        <v>0.59764438078623838</v>
      </c>
      <c r="I27" s="98">
        <v>0.41918220303255593</v>
      </c>
      <c r="J27" s="98">
        <v>0.2303160990756975</v>
      </c>
      <c r="K27" s="98">
        <v>9.0567862587909789E-2</v>
      </c>
      <c r="L27" s="98">
        <v>0.23737320862835806</v>
      </c>
      <c r="M27" s="98">
        <v>0.22409408527309299</v>
      </c>
      <c r="N27" s="98">
        <v>0.21644405965766245</v>
      </c>
      <c r="O27" s="98">
        <v>0.22146120079237341</v>
      </c>
      <c r="P27" s="98">
        <v>0.19683631945590035</v>
      </c>
      <c r="Q27" s="98">
        <v>0.1807673723321927</v>
      </c>
      <c r="R27" s="98">
        <v>0.18618037545478425</v>
      </c>
      <c r="S27" s="98">
        <v>0.18822235847543226</v>
      </c>
      <c r="T27" s="98">
        <v>0.18080166133424624</v>
      </c>
      <c r="U27" s="98">
        <v>0.18574463369665745</v>
      </c>
      <c r="V27" s="98">
        <v>0.2090822169392462</v>
      </c>
      <c r="W27" s="98">
        <v>0.17862265826028936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0.36282900482971409</v>
      </c>
      <c r="C28" s="122">
        <f t="shared" si="13"/>
        <v>0.40328348260611746</v>
      </c>
      <c r="D28" s="122">
        <f t="shared" si="13"/>
        <v>0.32358151877102259</v>
      </c>
      <c r="E28" s="122">
        <f t="shared" si="13"/>
        <v>0.71044056702892999</v>
      </c>
      <c r="F28" s="122">
        <f t="shared" si="13"/>
        <v>0.52271123883711845</v>
      </c>
      <c r="G28" s="122">
        <f t="shared" si="13"/>
        <v>0.60403887846098492</v>
      </c>
      <c r="H28" s="122">
        <f t="shared" si="13"/>
        <v>0.62687868011005576</v>
      </c>
      <c r="I28" s="122">
        <f t="shared" si="13"/>
        <v>0.25030719410006019</v>
      </c>
      <c r="J28" s="122">
        <f t="shared" si="13"/>
        <v>0.19326825319673907</v>
      </c>
      <c r="K28" s="122">
        <f t="shared" si="13"/>
        <v>0.2213646001704235</v>
      </c>
      <c r="L28" s="122">
        <f t="shared" si="13"/>
        <v>0.21447695729188823</v>
      </c>
      <c r="M28" s="122">
        <f t="shared" si="13"/>
        <v>0.12961226610416768</v>
      </c>
      <c r="N28" s="122">
        <f t="shared" si="13"/>
        <v>0.13869246360799875</v>
      </c>
      <c r="O28" s="122">
        <f t="shared" si="13"/>
        <v>0.20063648403162432</v>
      </c>
      <c r="P28" s="122">
        <f t="shared" si="13"/>
        <v>0.26923616808559558</v>
      </c>
      <c r="Q28" s="122">
        <f t="shared" si="13"/>
        <v>0.26625018161136821</v>
      </c>
      <c r="R28" s="122">
        <f t="shared" si="13"/>
        <v>0.27964800755746927</v>
      </c>
      <c r="S28" s="122">
        <f t="shared" si="13"/>
        <v>0.25527245006689736</v>
      </c>
      <c r="T28" s="122">
        <f t="shared" si="13"/>
        <v>0.25373251980833111</v>
      </c>
      <c r="U28" s="122">
        <f t="shared" si="13"/>
        <v>0.23367262040268252</v>
      </c>
      <c r="V28" s="122">
        <f t="shared" si="13"/>
        <v>0.2097478199750451</v>
      </c>
      <c r="W28" s="122">
        <f t="shared" si="13"/>
        <v>0.18357767584550624</v>
      </c>
      <c r="DA28" s="130" t="s">
        <v>1595</v>
      </c>
    </row>
    <row r="29" spans="1:105" ht="12" customHeight="1" x14ac:dyDescent="0.25">
      <c r="A29" s="97" t="s">
        <v>53</v>
      </c>
      <c r="B29" s="98">
        <v>0.36282900482971409</v>
      </c>
      <c r="C29" s="98">
        <v>0.40328348260611746</v>
      </c>
      <c r="D29" s="98">
        <v>0.32358151877102259</v>
      </c>
      <c r="E29" s="98">
        <v>0.71044056702892999</v>
      </c>
      <c r="F29" s="98">
        <v>0.52271123883711845</v>
      </c>
      <c r="G29" s="98">
        <v>0.60403887846098492</v>
      </c>
      <c r="H29" s="98">
        <v>0.62687868011005576</v>
      </c>
      <c r="I29" s="98">
        <v>0.25030719410006019</v>
      </c>
      <c r="J29" s="98">
        <v>0.19326825319673907</v>
      </c>
      <c r="K29" s="98">
        <v>0.2213646001704235</v>
      </c>
      <c r="L29" s="98">
        <v>0.21447695729188823</v>
      </c>
      <c r="M29" s="98">
        <v>0.12961226610416768</v>
      </c>
      <c r="N29" s="98">
        <v>0.13869246360799875</v>
      </c>
      <c r="O29" s="98">
        <v>0.20063648403162432</v>
      </c>
      <c r="P29" s="98">
        <v>0.26923616808559558</v>
      </c>
      <c r="Q29" s="98">
        <v>0.26625018161136821</v>
      </c>
      <c r="R29" s="98">
        <v>0.27964800755746927</v>
      </c>
      <c r="S29" s="98">
        <v>0.25527245006689736</v>
      </c>
      <c r="T29" s="98">
        <v>0.25373251980833111</v>
      </c>
      <c r="U29" s="98">
        <v>0.23367262040268252</v>
      </c>
      <c r="V29" s="98">
        <v>0.2097478199750451</v>
      </c>
      <c r="W29" s="98">
        <v>0.18357767584550624</v>
      </c>
      <c r="DA29" s="63" t="s">
        <v>1596</v>
      </c>
    </row>
    <row r="30" spans="1:105" ht="12" customHeight="1" x14ac:dyDescent="0.25">
      <c r="A30" s="121" t="s">
        <v>55</v>
      </c>
      <c r="B30" s="122">
        <v>36.682900434335728</v>
      </c>
      <c r="C30" s="122">
        <v>35.958653252161</v>
      </c>
      <c r="D30" s="122">
        <v>35.971516253644147</v>
      </c>
      <c r="E30" s="122">
        <v>37.407361375441091</v>
      </c>
      <c r="F30" s="122">
        <v>36.22596132745177</v>
      </c>
      <c r="G30" s="122">
        <v>30.687171034143255</v>
      </c>
      <c r="H30" s="122">
        <v>22.730073840689212</v>
      </c>
      <c r="I30" s="122">
        <v>15.32376632959374</v>
      </c>
      <c r="J30" s="122">
        <v>10.356510749860465</v>
      </c>
      <c r="K30" s="122">
        <v>9.5112129218834909</v>
      </c>
      <c r="L30" s="122">
        <v>10.094984449451001</v>
      </c>
      <c r="M30" s="122">
        <v>9.1346007789158481</v>
      </c>
      <c r="N30" s="122">
        <v>8.5061799230007491</v>
      </c>
      <c r="O30" s="122">
        <v>8.0306103583184676</v>
      </c>
      <c r="P30" s="122">
        <v>6.8245235255150796</v>
      </c>
      <c r="Q30" s="122">
        <v>6.1705398399734115</v>
      </c>
      <c r="R30" s="122">
        <v>6.1325715256898583</v>
      </c>
      <c r="S30" s="122">
        <v>6.1495971139685288</v>
      </c>
      <c r="T30" s="122">
        <v>5.9138554279326216</v>
      </c>
      <c r="U30" s="122">
        <v>5.6912017578729834</v>
      </c>
      <c r="V30" s="122">
        <v>6.1746454400208597</v>
      </c>
      <c r="W30" s="122">
        <v>5.3495071634168152</v>
      </c>
      <c r="DA30" s="130" t="s">
        <v>1597</v>
      </c>
    </row>
    <row r="31" spans="1:105" ht="12" customHeight="1" x14ac:dyDescent="0.25">
      <c r="A31" s="97" t="s">
        <v>141</v>
      </c>
      <c r="B31" s="98">
        <v>34.792174435630834</v>
      </c>
      <c r="C31" s="98">
        <v>33.954449499849083</v>
      </c>
      <c r="D31" s="98">
        <v>33.816023820322428</v>
      </c>
      <c r="E31" s="98">
        <v>35.331174861964186</v>
      </c>
      <c r="F31" s="98">
        <v>34.103376474521731</v>
      </c>
      <c r="G31" s="98">
        <v>28.642462814560869</v>
      </c>
      <c r="H31" s="98">
        <v>21.206687965214527</v>
      </c>
      <c r="I31" s="98">
        <v>14.255946443115409</v>
      </c>
      <c r="J31" s="98">
        <v>9.6347917559976839</v>
      </c>
      <c r="K31" s="98">
        <v>8.7413709918247839</v>
      </c>
      <c r="L31" s="98">
        <v>8.9371138743431349</v>
      </c>
      <c r="M31" s="98">
        <v>7.5711457242989564</v>
      </c>
      <c r="N31" s="98">
        <v>6.7534922391144541</v>
      </c>
      <c r="O31" s="98">
        <v>6.3536067667259752</v>
      </c>
      <c r="P31" s="98">
        <v>5.3785068967706344</v>
      </c>
      <c r="Q31" s="98">
        <v>4.8338139578274557</v>
      </c>
      <c r="R31" s="98">
        <v>4.7786759517164779</v>
      </c>
      <c r="S31" s="98">
        <v>4.7863346776846125</v>
      </c>
      <c r="T31" s="98">
        <v>4.4286005547025669</v>
      </c>
      <c r="U31" s="98">
        <v>4.2093957398416224</v>
      </c>
      <c r="V31" s="98">
        <v>4.5519982852908818</v>
      </c>
      <c r="W31" s="98">
        <v>3.7522361211083979</v>
      </c>
      <c r="DA31" s="63" t="s">
        <v>1598</v>
      </c>
    </row>
    <row r="32" spans="1:105" ht="12" customHeight="1" x14ac:dyDescent="0.25">
      <c r="A32" s="97" t="s">
        <v>140</v>
      </c>
      <c r="B32" s="98">
        <v>0.36890719484531231</v>
      </c>
      <c r="C32" s="98">
        <v>0.34175707422350221</v>
      </c>
      <c r="D32" s="98">
        <v>0.3253974383144263</v>
      </c>
      <c r="E32" s="98">
        <v>0.40394519070862661</v>
      </c>
      <c r="F32" s="98">
        <v>0.38472812529036615</v>
      </c>
      <c r="G32" s="98">
        <v>0.32172025260058407</v>
      </c>
      <c r="H32" s="98">
        <v>0.23725362079168627</v>
      </c>
      <c r="I32" s="98">
        <v>0.16059760991201438</v>
      </c>
      <c r="J32" s="98">
        <v>0.11038344581614574</v>
      </c>
      <c r="K32" s="98">
        <v>0.11029831547364409</v>
      </c>
      <c r="L32" s="98">
        <v>0.22052537834276237</v>
      </c>
      <c r="M32" s="98">
        <v>0.2205728305549097</v>
      </c>
      <c r="N32" s="98">
        <v>0.24870844951355461</v>
      </c>
      <c r="O32" s="98">
        <v>0.23314778549920132</v>
      </c>
      <c r="P32" s="98">
        <v>0.19899161066587961</v>
      </c>
      <c r="Q32" s="98">
        <v>0.17925594740657136</v>
      </c>
      <c r="R32" s="98">
        <v>0.17566409495104221</v>
      </c>
      <c r="S32" s="98">
        <v>0.1912620517807273</v>
      </c>
      <c r="T32" s="98">
        <v>0.17530176212182388</v>
      </c>
      <c r="U32" s="98">
        <v>0.17189300284048356</v>
      </c>
      <c r="V32" s="98">
        <v>0.22903929835491982</v>
      </c>
      <c r="W32" s="98">
        <v>0.17992894348426536</v>
      </c>
      <c r="DA32" s="63" t="s">
        <v>1599</v>
      </c>
    </row>
    <row r="33" spans="1:105" ht="12" customHeight="1" x14ac:dyDescent="0.25">
      <c r="A33" s="100" t="s">
        <v>50</v>
      </c>
      <c r="B33" s="101">
        <v>0.10302975315322181</v>
      </c>
      <c r="C33" s="101">
        <v>9.9763787567115514E-2</v>
      </c>
      <c r="D33" s="101">
        <v>9.7762257558647994E-2</v>
      </c>
      <c r="E33" s="101">
        <v>0.10682513184680992</v>
      </c>
      <c r="F33" s="101">
        <v>0.10153547405555707</v>
      </c>
      <c r="G33" s="101">
        <v>9.5664361966543585E-2</v>
      </c>
      <c r="H33" s="101">
        <v>6.5380640572168289E-2</v>
      </c>
      <c r="I33" s="101">
        <v>4.4878351538306237E-2</v>
      </c>
      <c r="J33" s="101">
        <v>3.0374174344083918E-2</v>
      </c>
      <c r="K33" s="101">
        <v>3.1534723056888439E-2</v>
      </c>
      <c r="L33" s="101">
        <v>5.4284908740060672E-2</v>
      </c>
      <c r="M33" s="101">
        <v>3.7127408515441829E-2</v>
      </c>
      <c r="N33" s="101">
        <v>4.3823562768153607E-2</v>
      </c>
      <c r="O33" s="101">
        <v>3.8635639289810848E-2</v>
      </c>
      <c r="P33" s="101">
        <v>3.4512736702234731E-2</v>
      </c>
      <c r="Q33" s="101">
        <v>3.1583966079954465E-2</v>
      </c>
      <c r="R33" s="101">
        <v>3.2631482249425248E-2</v>
      </c>
      <c r="S33" s="101">
        <v>3.4733877167470603E-2</v>
      </c>
      <c r="T33" s="101">
        <v>2.3505366014204488E-2</v>
      </c>
      <c r="U33" s="101">
        <v>2.2998577353750601E-2</v>
      </c>
      <c r="V33" s="101">
        <v>4.2207988809934642E-2</v>
      </c>
      <c r="W33" s="101">
        <v>1.9796298464086145E-2</v>
      </c>
      <c r="DA33" s="131" t="s">
        <v>1600</v>
      </c>
    </row>
    <row r="34" spans="1:105" ht="12" customHeight="1" x14ac:dyDescent="0.25">
      <c r="A34" s="103" t="s">
        <v>52</v>
      </c>
      <c r="B34" s="104">
        <v>0.26587744169209049</v>
      </c>
      <c r="C34" s="104">
        <v>0.24199328665638672</v>
      </c>
      <c r="D34" s="104">
        <v>0.22763518075577829</v>
      </c>
      <c r="E34" s="104">
        <v>0.29712005886181669</v>
      </c>
      <c r="F34" s="104">
        <v>0.28319265123480908</v>
      </c>
      <c r="G34" s="104">
        <v>0.2260558906340405</v>
      </c>
      <c r="H34" s="104">
        <v>0.171872980219518</v>
      </c>
      <c r="I34" s="104">
        <v>0.11571925837370814</v>
      </c>
      <c r="J34" s="104">
        <v>8.0009271472061827E-2</v>
      </c>
      <c r="K34" s="104">
        <v>7.8763592416755651E-2</v>
      </c>
      <c r="L34" s="104">
        <v>0.1662404696027017</v>
      </c>
      <c r="M34" s="104">
        <v>0.18344542203946787</v>
      </c>
      <c r="N34" s="104">
        <v>0.20488488674540101</v>
      </c>
      <c r="O34" s="104">
        <v>0.19451214620939047</v>
      </c>
      <c r="P34" s="104">
        <v>0.16447887396364488</v>
      </c>
      <c r="Q34" s="104">
        <v>0.14767198132661688</v>
      </c>
      <c r="R34" s="104">
        <v>0.14303261270161696</v>
      </c>
      <c r="S34" s="104">
        <v>0.15652817461325672</v>
      </c>
      <c r="T34" s="104">
        <v>0.15179639610761939</v>
      </c>
      <c r="U34" s="104">
        <v>0.14889442548673296</v>
      </c>
      <c r="V34" s="104">
        <v>0.18683130954498517</v>
      </c>
      <c r="W34" s="104">
        <v>0.16013264502017921</v>
      </c>
      <c r="DA34" s="132" t="s">
        <v>1601</v>
      </c>
    </row>
    <row r="35" spans="1:105" ht="12" customHeight="1" x14ac:dyDescent="0.25">
      <c r="A35" s="106" t="s">
        <v>122</v>
      </c>
      <c r="B35" s="101">
        <v>0.6161065291787583</v>
      </c>
      <c r="C35" s="101">
        <v>0.65142753280381349</v>
      </c>
      <c r="D35" s="101">
        <v>0.71606567230979545</v>
      </c>
      <c r="E35" s="101">
        <v>0.6795276409907437</v>
      </c>
      <c r="F35" s="101">
        <v>0.70905006440374074</v>
      </c>
      <c r="G35" s="101">
        <v>0.67690013492496892</v>
      </c>
      <c r="H35" s="101">
        <v>0.51271525541493923</v>
      </c>
      <c r="I35" s="101">
        <v>0.36067624855962194</v>
      </c>
      <c r="J35" s="101">
        <v>0.24389774389565455</v>
      </c>
      <c r="K35" s="101">
        <v>0.24593205172310625</v>
      </c>
      <c r="L35" s="101">
        <v>0.18298688721031062</v>
      </c>
      <c r="M35" s="101">
        <v>0.19363943079352305</v>
      </c>
      <c r="N35" s="101">
        <v>0.16747275699045197</v>
      </c>
      <c r="O35" s="101">
        <v>0.18803751335757737</v>
      </c>
      <c r="P35" s="101">
        <v>0.16196058716107251</v>
      </c>
      <c r="Q35" s="101">
        <v>0.1491750890679438</v>
      </c>
      <c r="R35" s="101">
        <v>0.15172276285509961</v>
      </c>
      <c r="S35" s="101">
        <v>0.13909089013455031</v>
      </c>
      <c r="T35" s="101">
        <v>0.20729661477595179</v>
      </c>
      <c r="U35" s="101">
        <v>0.19834930319659175</v>
      </c>
      <c r="V35" s="101">
        <v>0.23168164124432006</v>
      </c>
      <c r="W35" s="101">
        <v>0.2310312132283123</v>
      </c>
      <c r="DA35" s="131" t="s">
        <v>1602</v>
      </c>
    </row>
    <row r="36" spans="1:105" ht="12" customHeight="1" x14ac:dyDescent="0.25">
      <c r="A36" s="107" t="s">
        <v>121</v>
      </c>
      <c r="B36" s="104">
        <v>0.90571227468082405</v>
      </c>
      <c r="C36" s="104">
        <v>1.0110191452845978</v>
      </c>
      <c r="D36" s="104">
        <v>1.1140293226974973</v>
      </c>
      <c r="E36" s="104">
        <v>0.99271368177753638</v>
      </c>
      <c r="F36" s="104">
        <v>1.0288066632359354</v>
      </c>
      <c r="G36" s="104">
        <v>1.0460878320568288</v>
      </c>
      <c r="H36" s="104">
        <v>0.77341699926805763</v>
      </c>
      <c r="I36" s="104">
        <v>0.54654602800669361</v>
      </c>
      <c r="J36" s="104">
        <v>0.36743780415098171</v>
      </c>
      <c r="K36" s="104">
        <v>0.41361156286195788</v>
      </c>
      <c r="L36" s="104">
        <v>0.75435830955479344</v>
      </c>
      <c r="M36" s="104">
        <v>1.1492427932684588</v>
      </c>
      <c r="N36" s="104">
        <v>1.3365064773822877</v>
      </c>
      <c r="O36" s="104">
        <v>1.2558182927357142</v>
      </c>
      <c r="P36" s="104">
        <v>1.0850644309174931</v>
      </c>
      <c r="Q36" s="104">
        <v>1.0082948456714402</v>
      </c>
      <c r="R36" s="104">
        <v>1.0265087161672395</v>
      </c>
      <c r="S36" s="104">
        <v>1.0329094943686385</v>
      </c>
      <c r="T36" s="104">
        <v>1.1026564963322798</v>
      </c>
      <c r="U36" s="104">
        <v>1.1115637119942856</v>
      </c>
      <c r="V36" s="104">
        <v>1.1619262151307383</v>
      </c>
      <c r="W36" s="104">
        <v>1.1863108855958404</v>
      </c>
      <c r="DA36" s="132" t="s">
        <v>1603</v>
      </c>
    </row>
    <row r="37" spans="1:105" ht="12" customHeight="1" x14ac:dyDescent="0.25">
      <c r="A37" s="108" t="s">
        <v>53</v>
      </c>
      <c r="B37" s="98">
        <v>0.21633897368788749</v>
      </c>
      <c r="C37" s="98">
        <v>0.27217496891494153</v>
      </c>
      <c r="D37" s="98">
        <v>0.31728132006874821</v>
      </c>
      <c r="E37" s="98">
        <v>0.20871014777310629</v>
      </c>
      <c r="F37" s="98">
        <v>0.21860929929876616</v>
      </c>
      <c r="G37" s="98">
        <v>0.29587871647518343</v>
      </c>
      <c r="H37" s="98">
        <v>0.18929164018436451</v>
      </c>
      <c r="I37" s="98">
        <v>0.13839548850722691</v>
      </c>
      <c r="J37" s="98">
        <v>9.0384316962466266E-2</v>
      </c>
      <c r="K37" s="98">
        <v>0.10864887704531892</v>
      </c>
      <c r="L37" s="98">
        <v>0.1426437119996106</v>
      </c>
      <c r="M37" s="98">
        <v>0.1676040270342484</v>
      </c>
      <c r="N37" s="98">
        <v>0.19056722204570745</v>
      </c>
      <c r="O37" s="98">
        <v>0.15580993854045935</v>
      </c>
      <c r="P37" s="98">
        <v>0.14633779491033971</v>
      </c>
      <c r="Q37" s="98">
        <v>0.14467450327778469</v>
      </c>
      <c r="R37" s="98">
        <v>0.1575891827719072</v>
      </c>
      <c r="S37" s="98">
        <v>0.15447155863580719</v>
      </c>
      <c r="T37" s="98">
        <v>0.12464790241199478</v>
      </c>
      <c r="U37" s="98">
        <v>0.12800429339759478</v>
      </c>
      <c r="V37" s="98">
        <v>0.12109941879749031</v>
      </c>
      <c r="W37" s="98">
        <v>0.11265237548481348</v>
      </c>
      <c r="DA37" s="63" t="s">
        <v>1604</v>
      </c>
    </row>
    <row r="38" spans="1:105" ht="12" customHeight="1" x14ac:dyDescent="0.25">
      <c r="A38" s="108" t="s">
        <v>52</v>
      </c>
      <c r="B38" s="98">
        <v>0.68937330099293659</v>
      </c>
      <c r="C38" s="98">
        <v>0.73884417636965627</v>
      </c>
      <c r="D38" s="98">
        <v>0.79674800262874912</v>
      </c>
      <c r="E38" s="98">
        <v>0.78400353400443012</v>
      </c>
      <c r="F38" s="98">
        <v>0.81019736393716912</v>
      </c>
      <c r="G38" s="98">
        <v>0.75020911558164538</v>
      </c>
      <c r="H38" s="98">
        <v>0.58412535908369312</v>
      </c>
      <c r="I38" s="98">
        <v>0.40815053949946672</v>
      </c>
      <c r="J38" s="98">
        <v>0.27705348718851541</v>
      </c>
      <c r="K38" s="98">
        <v>0.30496268581663893</v>
      </c>
      <c r="L38" s="98">
        <v>0.61171459755518287</v>
      </c>
      <c r="M38" s="98">
        <v>0.98163876623421031</v>
      </c>
      <c r="N38" s="98">
        <v>1.1459392553365801</v>
      </c>
      <c r="O38" s="98">
        <v>1.1000083541952548</v>
      </c>
      <c r="P38" s="98">
        <v>0.93872663600715334</v>
      </c>
      <c r="Q38" s="98">
        <v>0.86362034239365548</v>
      </c>
      <c r="R38" s="98">
        <v>0.86891953339533223</v>
      </c>
      <c r="S38" s="98">
        <v>0.87843793573283147</v>
      </c>
      <c r="T38" s="98">
        <v>0.97800859392028505</v>
      </c>
      <c r="U38" s="98">
        <v>0.98355941859669094</v>
      </c>
      <c r="V38" s="98">
        <v>1.040826796333248</v>
      </c>
      <c r="W38" s="98">
        <v>1.073658510111027</v>
      </c>
      <c r="DA38" s="63" t="s">
        <v>1605</v>
      </c>
    </row>
    <row r="39" spans="1:105" ht="12" customHeight="1" x14ac:dyDescent="0.25">
      <c r="A39" s="121" t="s">
        <v>54</v>
      </c>
      <c r="B39" s="122">
        <v>56.056643534780164</v>
      </c>
      <c r="C39" s="122">
        <v>57.013071126268443</v>
      </c>
      <c r="D39" s="122">
        <v>59.773802730390422</v>
      </c>
      <c r="E39" s="122">
        <v>63.607456358639261</v>
      </c>
      <c r="F39" s="122">
        <v>62.946550314728668</v>
      </c>
      <c r="G39" s="122">
        <v>52.978610919231173</v>
      </c>
      <c r="H39" s="122">
        <v>37.574018695042824</v>
      </c>
      <c r="I39" s="122">
        <v>25.433223224038187</v>
      </c>
      <c r="J39" s="122">
        <v>14.818609402028628</v>
      </c>
      <c r="K39" s="122">
        <v>13.305320989405221</v>
      </c>
      <c r="L39" s="122">
        <v>15.814279529397426</v>
      </c>
      <c r="M39" s="122">
        <v>14.450601027423684</v>
      </c>
      <c r="N39" s="122">
        <v>12.102557923876445</v>
      </c>
      <c r="O39" s="122">
        <v>10.22076421312352</v>
      </c>
      <c r="P39" s="122">
        <v>8.3213766964722335</v>
      </c>
      <c r="Q39" s="122">
        <v>7.6251703010133181</v>
      </c>
      <c r="R39" s="122">
        <v>8.7328871144526516</v>
      </c>
      <c r="S39" s="122">
        <v>8.5295948952206651</v>
      </c>
      <c r="T39" s="122">
        <v>9.1596075514069319</v>
      </c>
      <c r="U39" s="122">
        <v>9.0819923974894436</v>
      </c>
      <c r="V39" s="122">
        <v>9.8970036640645649</v>
      </c>
      <c r="W39" s="122">
        <v>9.5356798607880453</v>
      </c>
      <c r="DA39" s="130" t="s">
        <v>1606</v>
      </c>
    </row>
    <row r="40" spans="1:105" ht="12" customHeight="1" x14ac:dyDescent="0.25">
      <c r="A40" s="97" t="s">
        <v>50</v>
      </c>
      <c r="B40" s="98">
        <v>31.494841871577076</v>
      </c>
      <c r="C40" s="98">
        <v>30.332095750709389</v>
      </c>
      <c r="D40" s="98">
        <v>30.822997397868832</v>
      </c>
      <c r="E40" s="98">
        <v>37.550361926395254</v>
      </c>
      <c r="F40" s="98">
        <v>36.322072964761112</v>
      </c>
      <c r="G40" s="98">
        <v>28.249063394131479</v>
      </c>
      <c r="H40" s="98">
        <v>20.197944157942416</v>
      </c>
      <c r="I40" s="98">
        <v>13.235501461512236</v>
      </c>
      <c r="J40" s="98">
        <v>7.9888940619095861</v>
      </c>
      <c r="K40" s="98">
        <v>7.0734662225513132</v>
      </c>
      <c r="L40" s="98">
        <v>7.7601113131970543</v>
      </c>
      <c r="M40" s="98">
        <v>8.0078648260977499</v>
      </c>
      <c r="N40" s="98">
        <v>7.8633429891982374</v>
      </c>
      <c r="O40" s="98">
        <v>7.2010358682992051</v>
      </c>
      <c r="P40" s="98">
        <v>5.8812646795275665</v>
      </c>
      <c r="Q40" s="98">
        <v>5.3131092023819786</v>
      </c>
      <c r="R40" s="98">
        <v>5.4048642357436316</v>
      </c>
      <c r="S40" s="98">
        <v>5.359285743065465</v>
      </c>
      <c r="T40" s="98">
        <v>4.8216903627213856</v>
      </c>
      <c r="U40" s="98">
        <v>4.2694227541101499</v>
      </c>
      <c r="V40" s="98">
        <v>4.2351610870315968</v>
      </c>
      <c r="W40" s="98">
        <v>3.4593645876474759</v>
      </c>
      <c r="DA40" s="63" t="s">
        <v>1607</v>
      </c>
    </row>
    <row r="41" spans="1:105" ht="12" customHeight="1" x14ac:dyDescent="0.25">
      <c r="A41" s="109" t="s">
        <v>120</v>
      </c>
      <c r="B41" s="33">
        <v>24.561801663203088</v>
      </c>
      <c r="C41" s="33">
        <v>26.680975375559058</v>
      </c>
      <c r="D41" s="33">
        <v>28.95080533252159</v>
      </c>
      <c r="E41" s="33">
        <v>26.057094432244007</v>
      </c>
      <c r="F41" s="33">
        <v>26.62447734996756</v>
      </c>
      <c r="G41" s="33">
        <v>24.729547525099694</v>
      </c>
      <c r="H41" s="33">
        <v>17.376074537100404</v>
      </c>
      <c r="I41" s="33">
        <v>12.197721762525951</v>
      </c>
      <c r="J41" s="33">
        <v>6.8297153401190425</v>
      </c>
      <c r="K41" s="33">
        <v>6.2318547668539068</v>
      </c>
      <c r="L41" s="33">
        <v>8.054168216200372</v>
      </c>
      <c r="M41" s="33">
        <v>6.4427362013259346</v>
      </c>
      <c r="N41" s="33">
        <v>4.2392149346782073</v>
      </c>
      <c r="O41" s="33">
        <v>3.0197283448243142</v>
      </c>
      <c r="P41" s="33">
        <v>2.4401120169446675</v>
      </c>
      <c r="Q41" s="33">
        <v>2.312061098631339</v>
      </c>
      <c r="R41" s="33">
        <v>3.3280228787090209</v>
      </c>
      <c r="S41" s="33">
        <v>3.1703091521551996</v>
      </c>
      <c r="T41" s="33">
        <v>4.3379171886855454</v>
      </c>
      <c r="U41" s="33">
        <v>4.8125696433792946</v>
      </c>
      <c r="V41" s="33">
        <v>5.6618425770329681</v>
      </c>
      <c r="W41" s="33">
        <v>6.076315273140569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44.51875872247507</v>
      </c>
      <c r="C43" s="117">
        <f t="shared" si="14"/>
        <v>49.480423013865455</v>
      </c>
      <c r="D43" s="117">
        <f t="shared" si="14"/>
        <v>48.728120716947927</v>
      </c>
      <c r="E43" s="117">
        <f t="shared" si="14"/>
        <v>41.088607699599436</v>
      </c>
      <c r="F43" s="117">
        <f t="shared" si="14"/>
        <v>39.14148767764128</v>
      </c>
      <c r="G43" s="117">
        <f t="shared" si="14"/>
        <v>43.901027160154143</v>
      </c>
      <c r="H43" s="117">
        <f t="shared" si="14"/>
        <v>48.90845614342296</v>
      </c>
      <c r="I43" s="117">
        <f t="shared" si="14"/>
        <v>63.575866392085345</v>
      </c>
      <c r="J43" s="117">
        <f t="shared" si="14"/>
        <v>77.056371868212977</v>
      </c>
      <c r="K43" s="117">
        <f t="shared" si="14"/>
        <v>92.521500805487733</v>
      </c>
      <c r="L43" s="117">
        <f t="shared" si="14"/>
        <v>113.39963388847319</v>
      </c>
      <c r="M43" s="117">
        <f t="shared" si="14"/>
        <v>119.93524262362297</v>
      </c>
      <c r="N43" s="117">
        <f t="shared" si="14"/>
        <v>90.850678462124037</v>
      </c>
      <c r="O43" s="117">
        <f t="shared" si="14"/>
        <v>81.184534766222498</v>
      </c>
      <c r="P43" s="117">
        <f t="shared" si="14"/>
        <v>73.477850359308448</v>
      </c>
      <c r="Q43" s="117">
        <f t="shared" si="14"/>
        <v>68.04828448464427</v>
      </c>
      <c r="R43" s="117">
        <f t="shared" ref="R43:V43" si="15">R44+R47+R49+R58</f>
        <v>71.310011878416461</v>
      </c>
      <c r="S43" s="117">
        <f t="shared" si="15"/>
        <v>62.074547843235337</v>
      </c>
      <c r="T43" s="117">
        <f t="shared" si="15"/>
        <v>72.68294515907229</v>
      </c>
      <c r="U43" s="117">
        <f t="shared" si="15"/>
        <v>63.62482648464939</v>
      </c>
      <c r="V43" s="117">
        <f t="shared" si="15"/>
        <v>69.951392748899593</v>
      </c>
      <c r="W43" s="117">
        <f t="shared" ref="W43" si="16">W44+W47+W49+W58</f>
        <v>67.355206803013886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19.697894771268526</v>
      </c>
      <c r="C44" s="122">
        <f t="shared" si="17"/>
        <v>23.839576030099906</v>
      </c>
      <c r="D44" s="122">
        <f t="shared" si="17"/>
        <v>23.877799425365883</v>
      </c>
      <c r="E44" s="122">
        <f t="shared" si="17"/>
        <v>19.783257371589784</v>
      </c>
      <c r="F44" s="122">
        <f t="shared" si="17"/>
        <v>19.337403548878825</v>
      </c>
      <c r="G44" s="122">
        <f t="shared" si="17"/>
        <v>22.614317821338595</v>
      </c>
      <c r="H44" s="122">
        <f t="shared" si="17"/>
        <v>24.888473602257505</v>
      </c>
      <c r="I44" s="122">
        <f t="shared" si="17"/>
        <v>33.075790415862485</v>
      </c>
      <c r="J44" s="122">
        <f t="shared" si="17"/>
        <v>41.525962131659561</v>
      </c>
      <c r="K44" s="122">
        <f t="shared" si="17"/>
        <v>51.20305092608443</v>
      </c>
      <c r="L44" s="122">
        <f t="shared" si="17"/>
        <v>52.933879810210129</v>
      </c>
      <c r="M44" s="122">
        <f t="shared" si="17"/>
        <v>62.413671172254553</v>
      </c>
      <c r="N44" s="122">
        <f t="shared" si="17"/>
        <v>48.731983745022831</v>
      </c>
      <c r="O44" s="122">
        <f t="shared" si="17"/>
        <v>47.564518593880706</v>
      </c>
      <c r="P44" s="122">
        <f t="shared" si="17"/>
        <v>45.511849070536478</v>
      </c>
      <c r="Q44" s="122">
        <f t="shared" si="17"/>
        <v>42.613550840771751</v>
      </c>
      <c r="R44" s="122">
        <f t="shared" ref="R44:V44" si="18">SUM(R45:R46)</f>
        <v>43.226857133703099</v>
      </c>
      <c r="S44" s="122">
        <f t="shared" si="18"/>
        <v>37.149798140698067</v>
      </c>
      <c r="T44" s="122">
        <f t="shared" si="18"/>
        <v>44.03063758960559</v>
      </c>
      <c r="U44" s="122">
        <f t="shared" si="18"/>
        <v>37.700708273625857</v>
      </c>
      <c r="V44" s="122">
        <f t="shared" si="18"/>
        <v>41.136860575547338</v>
      </c>
      <c r="W44" s="122">
        <f t="shared" ref="W44" si="19">SUM(W45:W46)</f>
        <v>39.482444401638467</v>
      </c>
      <c r="DA44" s="130" t="s">
        <v>1610</v>
      </c>
    </row>
    <row r="45" spans="1:105" ht="12" customHeight="1" x14ac:dyDescent="0.25">
      <c r="A45" s="97" t="s">
        <v>216</v>
      </c>
      <c r="B45" s="98">
        <v>19.479295296554326</v>
      </c>
      <c r="C45" s="98">
        <v>23.584233690009157</v>
      </c>
      <c r="D45" s="98">
        <v>23.630622565151324</v>
      </c>
      <c r="E45" s="98">
        <v>19.610396592997294</v>
      </c>
      <c r="F45" s="98">
        <v>19.175291264325729</v>
      </c>
      <c r="G45" s="98">
        <v>22.420441605856855</v>
      </c>
      <c r="H45" s="98">
        <v>24.66588097064319</v>
      </c>
      <c r="I45" s="98">
        <v>32.762013095065036</v>
      </c>
      <c r="J45" s="98">
        <v>41.105204783454937</v>
      </c>
      <c r="K45" s="98">
        <v>50.701223269222261</v>
      </c>
      <c r="L45" s="98">
        <v>52.547345447206403</v>
      </c>
      <c r="M45" s="98">
        <v>61.914061206870912</v>
      </c>
      <c r="N45" s="98">
        <v>48.353343744043244</v>
      </c>
      <c r="O45" s="98">
        <v>47.197524597779001</v>
      </c>
      <c r="P45" s="98">
        <v>45.167018838853842</v>
      </c>
      <c r="Q45" s="98">
        <v>42.292917238149272</v>
      </c>
      <c r="R45" s="98">
        <v>42.888844920358046</v>
      </c>
      <c r="S45" s="98">
        <v>36.862583907653111</v>
      </c>
      <c r="T45" s="98">
        <v>43.693957964406813</v>
      </c>
      <c r="U45" s="98">
        <v>37.414680176776351</v>
      </c>
      <c r="V45" s="98">
        <v>40.814128605017913</v>
      </c>
      <c r="W45" s="98">
        <v>39.162583311651332</v>
      </c>
      <c r="DA45" s="63" t="s">
        <v>1611</v>
      </c>
    </row>
    <row r="46" spans="1:105" ht="12" customHeight="1" x14ac:dyDescent="0.25">
      <c r="A46" s="97" t="s">
        <v>53</v>
      </c>
      <c r="B46" s="98">
        <v>0.21859947471419991</v>
      </c>
      <c r="C46" s="98">
        <v>0.25534234009075074</v>
      </c>
      <c r="D46" s="98">
        <v>0.24717686021455909</v>
      </c>
      <c r="E46" s="98">
        <v>0.17286077859248858</v>
      </c>
      <c r="F46" s="98">
        <v>0.16211228455309737</v>
      </c>
      <c r="G46" s="98">
        <v>0.19387621548174025</v>
      </c>
      <c r="H46" s="98">
        <v>0.22259263161431631</v>
      </c>
      <c r="I46" s="98">
        <v>0.31377732079744974</v>
      </c>
      <c r="J46" s="98">
        <v>0.42075734820462507</v>
      </c>
      <c r="K46" s="98">
        <v>0.5018276568621709</v>
      </c>
      <c r="L46" s="98">
        <v>0.38653436300372912</v>
      </c>
      <c r="M46" s="98">
        <v>0.49960996538364322</v>
      </c>
      <c r="N46" s="98">
        <v>0.3786400009795835</v>
      </c>
      <c r="O46" s="98">
        <v>0.36699399610170225</v>
      </c>
      <c r="P46" s="98">
        <v>0.34483023168263827</v>
      </c>
      <c r="Q46" s="98">
        <v>0.32063360262247914</v>
      </c>
      <c r="R46" s="98">
        <v>0.33801221334505593</v>
      </c>
      <c r="S46" s="98">
        <v>0.28721423304495691</v>
      </c>
      <c r="T46" s="98">
        <v>0.33667962519877459</v>
      </c>
      <c r="U46" s="98">
        <v>0.28602809684950814</v>
      </c>
      <c r="V46" s="98">
        <v>0.32273197052942815</v>
      </c>
      <c r="W46" s="98">
        <v>0.31986108998713786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9.7815969954092197E-2</v>
      </c>
      <c r="C47" s="122">
        <f t="shared" si="20"/>
        <v>0.10080878383810324</v>
      </c>
      <c r="D47" s="122">
        <f t="shared" si="20"/>
        <v>7.6925547071339348E-2</v>
      </c>
      <c r="E47" s="122">
        <f t="shared" si="20"/>
        <v>0.14470002814179425</v>
      </c>
      <c r="F47" s="122">
        <f t="shared" si="20"/>
        <v>9.3045819243485595E-2</v>
      </c>
      <c r="G47" s="122">
        <f t="shared" si="20"/>
        <v>0.1065493267924007</v>
      </c>
      <c r="H47" s="122">
        <f t="shared" si="20"/>
        <v>0.14467399619346136</v>
      </c>
      <c r="I47" s="122">
        <f t="shared" si="20"/>
        <v>8.7054128162327007E-2</v>
      </c>
      <c r="J47" s="122">
        <f t="shared" si="20"/>
        <v>0.11076763902583274</v>
      </c>
      <c r="K47" s="122">
        <f t="shared" si="20"/>
        <v>0.25131198210030986</v>
      </c>
      <c r="L47" s="122">
        <f t="shared" si="20"/>
        <v>0.49189234300048562</v>
      </c>
      <c r="M47" s="122">
        <f t="shared" si="20"/>
        <v>0.57575096267076242</v>
      </c>
      <c r="N47" s="122">
        <f t="shared" si="20"/>
        <v>0.58855249624350825</v>
      </c>
      <c r="O47" s="122">
        <f t="shared" si="20"/>
        <v>0.51246488230278431</v>
      </c>
      <c r="P47" s="122">
        <f t="shared" si="20"/>
        <v>0.42175439612184962</v>
      </c>
      <c r="Q47" s="122">
        <f t="shared" si="20"/>
        <v>0.35102128174285901</v>
      </c>
      <c r="R47" s="122">
        <f t="shared" si="20"/>
        <v>0.30413112508927653</v>
      </c>
      <c r="S47" s="122">
        <f t="shared" si="20"/>
        <v>0.21808524320877187</v>
      </c>
      <c r="T47" s="122">
        <f t="shared" si="20"/>
        <v>0.15401159758102331</v>
      </c>
      <c r="U47" s="122">
        <f t="shared" si="20"/>
        <v>9.9776702255714694E-2</v>
      </c>
      <c r="V47" s="122">
        <f t="shared" si="20"/>
        <v>8.3444281545143675E-2</v>
      </c>
      <c r="W47" s="122">
        <f t="shared" si="20"/>
        <v>0.1204338253489317</v>
      </c>
      <c r="DA47" s="130" t="s">
        <v>1613</v>
      </c>
    </row>
    <row r="48" spans="1:105" ht="12" customHeight="1" x14ac:dyDescent="0.25">
      <c r="A48" s="97" t="s">
        <v>53</v>
      </c>
      <c r="B48" s="98">
        <v>9.7815969954092197E-2</v>
      </c>
      <c r="C48" s="98">
        <v>0.10080878383810324</v>
      </c>
      <c r="D48" s="98">
        <v>7.6925547071339348E-2</v>
      </c>
      <c r="E48" s="98">
        <v>0.14470002814179425</v>
      </c>
      <c r="F48" s="98">
        <v>9.3045819243485595E-2</v>
      </c>
      <c r="G48" s="98">
        <v>0.1065493267924007</v>
      </c>
      <c r="H48" s="98">
        <v>0.14467399619346136</v>
      </c>
      <c r="I48" s="98">
        <v>8.7054128162327007E-2</v>
      </c>
      <c r="J48" s="98">
        <v>0.11076763902583274</v>
      </c>
      <c r="K48" s="98">
        <v>0.25131198210030986</v>
      </c>
      <c r="L48" s="98">
        <v>0.49189234300048562</v>
      </c>
      <c r="M48" s="98">
        <v>0.57575096267076242</v>
      </c>
      <c r="N48" s="98">
        <v>0.58855249624350825</v>
      </c>
      <c r="O48" s="98">
        <v>0.51246488230278431</v>
      </c>
      <c r="P48" s="98">
        <v>0.42175439612184962</v>
      </c>
      <c r="Q48" s="98">
        <v>0.35102128174285901</v>
      </c>
      <c r="R48" s="98">
        <v>0.30413112508927653</v>
      </c>
      <c r="S48" s="98">
        <v>0.21808524320877187</v>
      </c>
      <c r="T48" s="98">
        <v>0.15401159758102331</v>
      </c>
      <c r="U48" s="98">
        <v>9.9776702255714694E-2</v>
      </c>
      <c r="V48" s="98">
        <v>8.3444281545143675E-2</v>
      </c>
      <c r="W48" s="98">
        <v>0.1204338253489317</v>
      </c>
      <c r="DA48" s="63" t="s">
        <v>1614</v>
      </c>
    </row>
    <row r="49" spans="1:105" ht="12" customHeight="1" x14ac:dyDescent="0.25">
      <c r="A49" s="121" t="s">
        <v>55</v>
      </c>
      <c r="B49" s="122">
        <v>9.6111473814369095</v>
      </c>
      <c r="C49" s="122">
        <v>11.346441050142957</v>
      </c>
      <c r="D49" s="122">
        <v>10.795531716839479</v>
      </c>
      <c r="E49" s="122">
        <v>7.9234328715507987</v>
      </c>
      <c r="F49" s="122">
        <v>7.216243067999752</v>
      </c>
      <c r="G49" s="122">
        <v>8.2564380981941863</v>
      </c>
      <c r="H49" s="122">
        <v>9.4703134291066107</v>
      </c>
      <c r="I49" s="122">
        <v>12.32922984035476</v>
      </c>
      <c r="J49" s="122">
        <v>16.008913277085256</v>
      </c>
      <c r="K49" s="122">
        <v>17.361019713775093</v>
      </c>
      <c r="L49" s="122">
        <v>26.652762941361807</v>
      </c>
      <c r="M49" s="122">
        <v>28.376238959575616</v>
      </c>
      <c r="N49" s="122">
        <v>19.106942684803638</v>
      </c>
      <c r="O49" s="122">
        <v>16.072207805432672</v>
      </c>
      <c r="P49" s="122">
        <v>13.912013298664453</v>
      </c>
      <c r="Q49" s="122">
        <v>12.642650401601458</v>
      </c>
      <c r="R49" s="122">
        <v>13.085592580464937</v>
      </c>
      <c r="S49" s="122">
        <v>11.406290177789952</v>
      </c>
      <c r="T49" s="122">
        <v>13.599981682609165</v>
      </c>
      <c r="U49" s="122">
        <v>11.375772208268</v>
      </c>
      <c r="V49" s="122">
        <v>12.980036973582873</v>
      </c>
      <c r="W49" s="122">
        <v>11.511033277237722</v>
      </c>
      <c r="DA49" s="130" t="s">
        <v>1615</v>
      </c>
    </row>
    <row r="50" spans="1:105" ht="12" customHeight="1" x14ac:dyDescent="0.25">
      <c r="A50" s="97" t="s">
        <v>138</v>
      </c>
      <c r="B50" s="98">
        <v>9.3267957769280549</v>
      </c>
      <c r="C50" s="98">
        <v>11.013813854320292</v>
      </c>
      <c r="D50" s="98">
        <v>10.48614376891175</v>
      </c>
      <c r="E50" s="98">
        <v>7.6893595770622767</v>
      </c>
      <c r="F50" s="98">
        <v>7.0044753390398622</v>
      </c>
      <c r="G50" s="98">
        <v>8.0210473295589004</v>
      </c>
      <c r="H50" s="98">
        <v>9.2030124841754759</v>
      </c>
      <c r="I50" s="98">
        <v>11.98623377029269</v>
      </c>
      <c r="J50" s="98">
        <v>15.559145971223517</v>
      </c>
      <c r="K50" s="98">
        <v>16.849229130308387</v>
      </c>
      <c r="L50" s="98">
        <v>25.812700945944332</v>
      </c>
      <c r="M50" s="98">
        <v>27.295617063654781</v>
      </c>
      <c r="N50" s="98">
        <v>18.304653721189045</v>
      </c>
      <c r="O50" s="98">
        <v>15.399533908967719</v>
      </c>
      <c r="P50" s="98">
        <v>13.305310103834143</v>
      </c>
      <c r="Q50" s="98">
        <v>12.071716149642823</v>
      </c>
      <c r="R50" s="98">
        <v>12.490929057419573</v>
      </c>
      <c r="S50" s="98">
        <v>10.871395940229492</v>
      </c>
      <c r="T50" s="98">
        <v>12.945890683536954</v>
      </c>
      <c r="U50" s="98">
        <v>10.804715746983003</v>
      </c>
      <c r="V50" s="98">
        <v>12.335244299478321</v>
      </c>
      <c r="W50" s="98">
        <v>10.930732894054422</v>
      </c>
      <c r="DA50" s="63" t="s">
        <v>1616</v>
      </c>
    </row>
    <row r="51" spans="1:105" ht="12" customHeight="1" x14ac:dyDescent="0.25">
      <c r="A51" s="97" t="s">
        <v>137</v>
      </c>
      <c r="B51" s="98">
        <v>7.9082352856332278E-2</v>
      </c>
      <c r="C51" s="98">
        <v>0.11086735106988266</v>
      </c>
      <c r="D51" s="98">
        <v>0.1072752090010041</v>
      </c>
      <c r="E51" s="98">
        <v>7.7407074618039431E-2</v>
      </c>
      <c r="F51" s="98">
        <v>6.8987118858919727E-2</v>
      </c>
      <c r="G51" s="98">
        <v>7.1784059231207203E-2</v>
      </c>
      <c r="H51" s="98">
        <v>7.9059680234268889E-2</v>
      </c>
      <c r="I51" s="98">
        <v>0.10166775159912786</v>
      </c>
      <c r="J51" s="98">
        <v>0.15581426853701597</v>
      </c>
      <c r="K51" s="98">
        <v>0.15662991743219951</v>
      </c>
      <c r="L51" s="98">
        <v>0.45119387470261474</v>
      </c>
      <c r="M51" s="98">
        <v>0.69059029946692296</v>
      </c>
      <c r="N51" s="98">
        <v>0.47135102132052803</v>
      </c>
      <c r="O51" s="98">
        <v>0.39741205530264828</v>
      </c>
      <c r="P51" s="98">
        <v>0.37733951571260083</v>
      </c>
      <c r="Q51" s="98">
        <v>0.36258865859392747</v>
      </c>
      <c r="R51" s="98">
        <v>0.38734984381741333</v>
      </c>
      <c r="S51" s="98">
        <v>0.33816351411721884</v>
      </c>
      <c r="T51" s="98">
        <v>0.447323047657878</v>
      </c>
      <c r="U51" s="98">
        <v>0.37430986908658487</v>
      </c>
      <c r="V51" s="98">
        <v>0.45649060917914269</v>
      </c>
      <c r="W51" s="98">
        <v>0.37386058710042408</v>
      </c>
      <c r="DA51" s="63" t="s">
        <v>1617</v>
      </c>
    </row>
    <row r="52" spans="1:105" ht="12" customHeight="1" x14ac:dyDescent="0.25">
      <c r="A52" s="100" t="s">
        <v>216</v>
      </c>
      <c r="B52" s="101">
        <v>2.2992936687440586E-2</v>
      </c>
      <c r="C52" s="101">
        <v>3.5334448180047266E-2</v>
      </c>
      <c r="D52" s="101">
        <v>3.55982403135627E-2</v>
      </c>
      <c r="E52" s="101">
        <v>2.2132292268254465E-2</v>
      </c>
      <c r="F52" s="101">
        <v>1.9746107111234309E-2</v>
      </c>
      <c r="G52" s="101">
        <v>2.3061223615228152E-2</v>
      </c>
      <c r="H52" s="101">
        <v>2.3367938130649909E-2</v>
      </c>
      <c r="I52" s="101">
        <v>3.0600942036939367E-2</v>
      </c>
      <c r="J52" s="101">
        <v>4.6053372578667012E-2</v>
      </c>
      <c r="K52" s="101">
        <v>4.6538142171786145E-2</v>
      </c>
      <c r="L52" s="101">
        <v>0.12353056299713791</v>
      </c>
      <c r="M52" s="101">
        <v>0.1604851000675401</v>
      </c>
      <c r="N52" s="101">
        <v>9.9440195988664382E-2</v>
      </c>
      <c r="O52" s="101">
        <v>7.0181390071879457E-2</v>
      </c>
      <c r="P52" s="101">
        <v>6.8771659203639451E-2</v>
      </c>
      <c r="Q52" s="101">
        <v>6.8384668957711073E-2</v>
      </c>
      <c r="R52" s="101">
        <v>8.0243219126978085E-2</v>
      </c>
      <c r="S52" s="101">
        <v>6.524629141236378E-2</v>
      </c>
      <c r="T52" s="101">
        <v>7.8380070886925668E-2</v>
      </c>
      <c r="U52" s="101">
        <v>6.6502614503778756E-2</v>
      </c>
      <c r="V52" s="101">
        <v>9.9208350877868445E-2</v>
      </c>
      <c r="W52" s="101">
        <v>5.3373390166967682E-2</v>
      </c>
      <c r="DA52" s="131" t="s">
        <v>1618</v>
      </c>
    </row>
    <row r="53" spans="1:105" ht="12" customHeight="1" x14ac:dyDescent="0.25">
      <c r="A53" s="103" t="s">
        <v>52</v>
      </c>
      <c r="B53" s="104">
        <v>5.6089416168891695E-2</v>
      </c>
      <c r="C53" s="104">
        <v>7.5532902889835385E-2</v>
      </c>
      <c r="D53" s="104">
        <v>7.1676968687441389E-2</v>
      </c>
      <c r="E53" s="104">
        <v>5.5274782349784966E-2</v>
      </c>
      <c r="F53" s="104">
        <v>4.9241011747685422E-2</v>
      </c>
      <c r="G53" s="104">
        <v>4.8722835615979045E-2</v>
      </c>
      <c r="H53" s="104">
        <v>5.5691742103618977E-2</v>
      </c>
      <c r="I53" s="104">
        <v>7.1066809562188499E-2</v>
      </c>
      <c r="J53" s="104">
        <v>0.10976089595834894</v>
      </c>
      <c r="K53" s="104">
        <v>0.11009177526041335</v>
      </c>
      <c r="L53" s="104">
        <v>0.32766331170547686</v>
      </c>
      <c r="M53" s="104">
        <v>0.53010519939938283</v>
      </c>
      <c r="N53" s="104">
        <v>0.37191082533186365</v>
      </c>
      <c r="O53" s="104">
        <v>0.32723066523076882</v>
      </c>
      <c r="P53" s="104">
        <v>0.30856785650896135</v>
      </c>
      <c r="Q53" s="104">
        <v>0.29420398963621641</v>
      </c>
      <c r="R53" s="104">
        <v>0.30710662469043526</v>
      </c>
      <c r="S53" s="104">
        <v>0.27291722270485508</v>
      </c>
      <c r="T53" s="104">
        <v>0.36894297677095234</v>
      </c>
      <c r="U53" s="104">
        <v>0.30780725458280611</v>
      </c>
      <c r="V53" s="104">
        <v>0.35728225830127425</v>
      </c>
      <c r="W53" s="104">
        <v>0.3204871969334564</v>
      </c>
      <c r="DA53" s="132" t="s">
        <v>1619</v>
      </c>
    </row>
    <row r="54" spans="1:105" ht="12" customHeight="1" x14ac:dyDescent="0.25">
      <c r="A54" s="106" t="s">
        <v>122</v>
      </c>
      <c r="B54" s="101">
        <v>8.3073059176928712E-2</v>
      </c>
      <c r="C54" s="101">
        <v>8.6976069231866043E-2</v>
      </c>
      <c r="D54" s="101">
        <v>7.8730246681799509E-2</v>
      </c>
      <c r="E54" s="101">
        <v>6.2032348747653253E-2</v>
      </c>
      <c r="F54" s="101">
        <v>5.6602147265893799E-2</v>
      </c>
      <c r="G54" s="101">
        <v>5.8810752933503505E-2</v>
      </c>
      <c r="H54" s="101">
        <v>7.7597548728799648E-2</v>
      </c>
      <c r="I54" s="101">
        <v>0.10451740099415352</v>
      </c>
      <c r="J54" s="101">
        <v>0.11328858635830232</v>
      </c>
      <c r="K54" s="101">
        <v>0.12691837881044307</v>
      </c>
      <c r="L54" s="101">
        <v>0.11611747117802954</v>
      </c>
      <c r="M54" s="101">
        <v>0.10471739357762129</v>
      </c>
      <c r="N54" s="101">
        <v>8.3226408565613044E-2</v>
      </c>
      <c r="O54" s="101">
        <v>6.275135535292066E-2</v>
      </c>
      <c r="P54" s="101">
        <v>4.0065957501031514E-2</v>
      </c>
      <c r="Q54" s="101">
        <v>2.759606490313592E-2</v>
      </c>
      <c r="R54" s="101">
        <v>2.4043975377820184E-2</v>
      </c>
      <c r="S54" s="101">
        <v>1.9244708620631969E-2</v>
      </c>
      <c r="T54" s="101">
        <v>2.7510977141507909E-2</v>
      </c>
      <c r="U54" s="101">
        <v>2.5824955803279679E-2</v>
      </c>
      <c r="V54" s="101">
        <v>2.6179875867822854E-2</v>
      </c>
      <c r="W54" s="101">
        <v>3.0408808427050061E-2</v>
      </c>
      <c r="DA54" s="131" t="s">
        <v>1620</v>
      </c>
    </row>
    <row r="55" spans="1:105" ht="12" customHeight="1" x14ac:dyDescent="0.25">
      <c r="A55" s="107" t="s">
        <v>121</v>
      </c>
      <c r="B55" s="104">
        <v>0.12219619247559278</v>
      </c>
      <c r="C55" s="104">
        <v>0.13478377552091494</v>
      </c>
      <c r="D55" s="104">
        <v>0.12338249224492435</v>
      </c>
      <c r="E55" s="104">
        <v>9.4633871122828547E-2</v>
      </c>
      <c r="F55" s="104">
        <v>8.6178462835076033E-2</v>
      </c>
      <c r="G55" s="104">
        <v>0.10479595647057482</v>
      </c>
      <c r="H55" s="104">
        <v>0.11064371596806653</v>
      </c>
      <c r="I55" s="104">
        <v>0.1368109174687869</v>
      </c>
      <c r="J55" s="104">
        <v>0.18066445096641826</v>
      </c>
      <c r="K55" s="104">
        <v>0.22824228722406303</v>
      </c>
      <c r="L55" s="104">
        <v>0.27275064953682993</v>
      </c>
      <c r="M55" s="104">
        <v>0.28531420287628828</v>
      </c>
      <c r="N55" s="104">
        <v>0.24771153372845306</v>
      </c>
      <c r="O55" s="104">
        <v>0.21251048580938328</v>
      </c>
      <c r="P55" s="104">
        <v>0.18929772161667749</v>
      </c>
      <c r="Q55" s="104">
        <v>0.18074952846157263</v>
      </c>
      <c r="R55" s="104">
        <v>0.18326970385013031</v>
      </c>
      <c r="S55" s="104">
        <v>0.17748601482260884</v>
      </c>
      <c r="T55" s="104">
        <v>0.17925697427282439</v>
      </c>
      <c r="U55" s="104">
        <v>0.1709216363951313</v>
      </c>
      <c r="V55" s="104">
        <v>0.16212218905758621</v>
      </c>
      <c r="W55" s="104">
        <v>0.17603098765582631</v>
      </c>
      <c r="DA55" s="132" t="s">
        <v>1621</v>
      </c>
    </row>
    <row r="56" spans="1:105" ht="12" customHeight="1" x14ac:dyDescent="0.25">
      <c r="A56" s="108" t="s">
        <v>53</v>
      </c>
      <c r="B56" s="98">
        <v>2.9187855357324557E-2</v>
      </c>
      <c r="C56" s="98">
        <v>3.6293615941101857E-2</v>
      </c>
      <c r="D56" s="98">
        <v>3.5261321255960959E-2</v>
      </c>
      <c r="E56" s="98">
        <v>2.0012576956582751E-2</v>
      </c>
      <c r="F56" s="98">
        <v>1.8422452547404284E-2</v>
      </c>
      <c r="G56" s="98">
        <v>2.9681872197545197E-2</v>
      </c>
      <c r="H56" s="98">
        <v>2.7027438602518605E-2</v>
      </c>
      <c r="I56" s="98">
        <v>3.453704231805655E-2</v>
      </c>
      <c r="J56" s="98">
        <v>4.423408765743754E-2</v>
      </c>
      <c r="K56" s="98">
        <v>5.9764149887852766E-2</v>
      </c>
      <c r="L56" s="98">
        <v>5.1626504800204469E-2</v>
      </c>
      <c r="M56" s="98">
        <v>4.1758764932972793E-2</v>
      </c>
      <c r="N56" s="98">
        <v>3.5600579197070284E-2</v>
      </c>
      <c r="O56" s="98">
        <v>2.6655762926428201E-2</v>
      </c>
      <c r="P56" s="98">
        <v>2.5664243853714939E-2</v>
      </c>
      <c r="Q56" s="98">
        <v>2.5822713151246641E-2</v>
      </c>
      <c r="R56" s="98">
        <v>2.772977979935835E-2</v>
      </c>
      <c r="S56" s="98">
        <v>2.6094884572152015E-2</v>
      </c>
      <c r="T56" s="98">
        <v>2.0022349072594689E-2</v>
      </c>
      <c r="U56" s="98">
        <v>1.9697352078584997E-2</v>
      </c>
      <c r="V56" s="98">
        <v>1.7125961399081353E-2</v>
      </c>
      <c r="W56" s="98">
        <v>1.6873176748856942E-2</v>
      </c>
      <c r="DA56" s="63" t="s">
        <v>1622</v>
      </c>
    </row>
    <row r="57" spans="1:105" ht="12" customHeight="1" x14ac:dyDescent="0.25">
      <c r="A57" s="108" t="s">
        <v>52</v>
      </c>
      <c r="B57" s="98">
        <v>9.3008337118268225E-2</v>
      </c>
      <c r="C57" s="98">
        <v>9.849015957981308E-2</v>
      </c>
      <c r="D57" s="98">
        <v>8.8121170988963396E-2</v>
      </c>
      <c r="E57" s="98">
        <v>7.46212941662458E-2</v>
      </c>
      <c r="F57" s="98">
        <v>6.7756010287671753E-2</v>
      </c>
      <c r="G57" s="98">
        <v>7.5114084273029624E-2</v>
      </c>
      <c r="H57" s="98">
        <v>8.3616277365547928E-2</v>
      </c>
      <c r="I57" s="98">
        <v>0.10227387515073036</v>
      </c>
      <c r="J57" s="98">
        <v>0.1364303633089807</v>
      </c>
      <c r="K57" s="98">
        <v>0.16847813733621025</v>
      </c>
      <c r="L57" s="98">
        <v>0.22112414473662545</v>
      </c>
      <c r="M57" s="98">
        <v>0.24355543794331547</v>
      </c>
      <c r="N57" s="98">
        <v>0.21211095453138279</v>
      </c>
      <c r="O57" s="98">
        <v>0.18585472288295507</v>
      </c>
      <c r="P57" s="98">
        <v>0.16363347776296255</v>
      </c>
      <c r="Q57" s="98">
        <v>0.15492681531032598</v>
      </c>
      <c r="R57" s="98">
        <v>0.15553992405077197</v>
      </c>
      <c r="S57" s="98">
        <v>0.15139113025045683</v>
      </c>
      <c r="T57" s="98">
        <v>0.15923462520022968</v>
      </c>
      <c r="U57" s="98">
        <v>0.1512242843165463</v>
      </c>
      <c r="V57" s="98">
        <v>0.14499622765850487</v>
      </c>
      <c r="W57" s="98">
        <v>0.15915781090696937</v>
      </c>
      <c r="DA57" s="63" t="s">
        <v>1623</v>
      </c>
    </row>
    <row r="58" spans="1:105" ht="12" customHeight="1" x14ac:dyDescent="0.25">
      <c r="A58" s="121" t="s">
        <v>54</v>
      </c>
      <c r="B58" s="122">
        <v>15.111900599815542</v>
      </c>
      <c r="C58" s="122">
        <v>14.193597149784486</v>
      </c>
      <c r="D58" s="122">
        <v>13.977864027671226</v>
      </c>
      <c r="E58" s="122">
        <v>13.237217428317056</v>
      </c>
      <c r="F58" s="122">
        <v>12.49479524151922</v>
      </c>
      <c r="G58" s="122">
        <v>12.92372191382896</v>
      </c>
      <c r="H58" s="122">
        <v>14.404995115865383</v>
      </c>
      <c r="I58" s="122">
        <v>18.083792007705767</v>
      </c>
      <c r="J58" s="122">
        <v>19.41072882044233</v>
      </c>
      <c r="K58" s="122">
        <v>23.706118183527899</v>
      </c>
      <c r="L58" s="122">
        <v>33.321098793900759</v>
      </c>
      <c r="M58" s="122">
        <v>28.56958152912204</v>
      </c>
      <c r="N58" s="122">
        <v>22.423199536054053</v>
      </c>
      <c r="O58" s="122">
        <v>17.035343484606329</v>
      </c>
      <c r="P58" s="122">
        <v>13.632233593985665</v>
      </c>
      <c r="Q58" s="122">
        <v>12.441061960528199</v>
      </c>
      <c r="R58" s="122">
        <v>14.693431039159147</v>
      </c>
      <c r="S58" s="122">
        <v>13.300374281538552</v>
      </c>
      <c r="T58" s="122">
        <v>14.898314289276509</v>
      </c>
      <c r="U58" s="122">
        <v>14.448569300499816</v>
      </c>
      <c r="V58" s="122">
        <v>15.75105091822423</v>
      </c>
      <c r="W58" s="122">
        <v>16.241295298788756</v>
      </c>
      <c r="DA58" s="130" t="s">
        <v>1624</v>
      </c>
    </row>
    <row r="59" spans="1:105" ht="12" customHeight="1" x14ac:dyDescent="0.25">
      <c r="A59" s="97" t="s">
        <v>50</v>
      </c>
      <c r="B59" s="98">
        <v>8.4904631885261495</v>
      </c>
      <c r="C59" s="98">
        <v>7.542760936447479</v>
      </c>
      <c r="D59" s="98">
        <v>7.1902043795201482</v>
      </c>
      <c r="E59" s="98">
        <v>7.7500508085133779</v>
      </c>
      <c r="F59" s="98">
        <v>7.1515078852847207</v>
      </c>
      <c r="G59" s="98">
        <v>6.3590821807252205</v>
      </c>
      <c r="H59" s="98">
        <v>6.4801232370573647</v>
      </c>
      <c r="I59" s="98">
        <v>7.2148720578303678</v>
      </c>
      <c r="J59" s="98">
        <v>7.6428347098454132</v>
      </c>
      <c r="K59" s="98">
        <v>9.7975553170833436</v>
      </c>
      <c r="L59" s="98">
        <v>13.536736980068589</v>
      </c>
      <c r="M59" s="98">
        <v>13.105002441678986</v>
      </c>
      <c r="N59" s="98">
        <v>11.355406191290793</v>
      </c>
      <c r="O59" s="98">
        <v>9.6872508941402469</v>
      </c>
      <c r="P59" s="98">
        <v>7.9392544331908024</v>
      </c>
      <c r="Q59" s="98">
        <v>7.0212295009053989</v>
      </c>
      <c r="R59" s="98">
        <v>6.5886749875351027</v>
      </c>
      <c r="S59" s="98">
        <v>6.1569909981800741</v>
      </c>
      <c r="T59" s="98">
        <v>5.5829818651304981</v>
      </c>
      <c r="U59" s="98">
        <v>5.2157005721810235</v>
      </c>
      <c r="V59" s="98">
        <v>5.7680411737679496</v>
      </c>
      <c r="W59" s="98">
        <v>5.0769382471264599</v>
      </c>
      <c r="DA59" s="63" t="s">
        <v>1625</v>
      </c>
    </row>
    <row r="60" spans="1:105" ht="12" customHeight="1" x14ac:dyDescent="0.25">
      <c r="A60" s="109" t="s">
        <v>120</v>
      </c>
      <c r="B60" s="33">
        <v>6.6214374112893912</v>
      </c>
      <c r="C60" s="33">
        <v>6.6508362133370067</v>
      </c>
      <c r="D60" s="33">
        <v>6.7876596481510774</v>
      </c>
      <c r="E60" s="33">
        <v>5.4871666198036779</v>
      </c>
      <c r="F60" s="33">
        <v>5.3432873562344998</v>
      </c>
      <c r="G60" s="33">
        <v>6.56463973310374</v>
      </c>
      <c r="H60" s="33">
        <v>7.9248718788080179</v>
      </c>
      <c r="I60" s="33">
        <v>10.8689199498754</v>
      </c>
      <c r="J60" s="33">
        <v>11.767894110596915</v>
      </c>
      <c r="K60" s="33">
        <v>13.908562866444557</v>
      </c>
      <c r="L60" s="33">
        <v>19.78436181383217</v>
      </c>
      <c r="M60" s="33">
        <v>15.464579087443056</v>
      </c>
      <c r="N60" s="33">
        <v>11.06779334476326</v>
      </c>
      <c r="O60" s="33">
        <v>7.3480925904660825</v>
      </c>
      <c r="P60" s="33">
        <v>5.692979160794863</v>
      </c>
      <c r="Q60" s="33">
        <v>5.4198324596227998</v>
      </c>
      <c r="R60" s="33">
        <v>8.1047560516240456</v>
      </c>
      <c r="S60" s="33">
        <v>7.1433832833584781</v>
      </c>
      <c r="T60" s="33">
        <v>9.3153324241460123</v>
      </c>
      <c r="U60" s="33">
        <v>9.2328687283187936</v>
      </c>
      <c r="V60" s="33">
        <v>9.9830097444562806</v>
      </c>
      <c r="W60" s="33">
        <v>11.164357051662297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101.56511190621691</v>
      </c>
      <c r="C62" s="117">
        <f t="shared" si="21"/>
        <v>123.11520377457188</v>
      </c>
      <c r="D62" s="117">
        <f t="shared" si="21"/>
        <v>149.70098311206399</v>
      </c>
      <c r="E62" s="117">
        <f t="shared" si="21"/>
        <v>161.50941545426156</v>
      </c>
      <c r="F62" s="117">
        <f t="shared" si="21"/>
        <v>184.97277701680309</v>
      </c>
      <c r="G62" s="117">
        <f t="shared" si="21"/>
        <v>204.26358702678817</v>
      </c>
      <c r="H62" s="117">
        <f t="shared" si="21"/>
        <v>207.25004184136498</v>
      </c>
      <c r="I62" s="117">
        <f t="shared" si="21"/>
        <v>224.82958491043226</v>
      </c>
      <c r="J62" s="117">
        <f t="shared" si="21"/>
        <v>234.58811326641967</v>
      </c>
      <c r="K62" s="117">
        <f t="shared" si="21"/>
        <v>269.62269399101012</v>
      </c>
      <c r="L62" s="117">
        <f t="shared" si="21"/>
        <v>305.63428700915841</v>
      </c>
      <c r="M62" s="117">
        <f t="shared" si="21"/>
        <v>264.21597674311477</v>
      </c>
      <c r="N62" s="117">
        <f t="shared" si="21"/>
        <v>263.89477238370762</v>
      </c>
      <c r="O62" s="117">
        <f t="shared" si="21"/>
        <v>250.36746243843044</v>
      </c>
      <c r="P62" s="117">
        <f t="shared" si="21"/>
        <v>263.8818716164152</v>
      </c>
      <c r="Q62" s="117">
        <f t="shared" si="21"/>
        <v>268.69329981807272</v>
      </c>
      <c r="R62" s="117">
        <f t="shared" ref="R62:V62" si="22">R63+R66+R68+R77</f>
        <v>249.97315458308833</v>
      </c>
      <c r="S62" s="117">
        <f t="shared" si="22"/>
        <v>256.78895265678761</v>
      </c>
      <c r="T62" s="117">
        <f t="shared" si="22"/>
        <v>281.08580839661386</v>
      </c>
      <c r="U62" s="117">
        <f t="shared" si="22"/>
        <v>292.29835114276455</v>
      </c>
      <c r="V62" s="117">
        <f t="shared" si="22"/>
        <v>303.09709247195735</v>
      </c>
      <c r="W62" s="117">
        <f t="shared" ref="W62" si="23">W63+W66+W68+W77</f>
        <v>295.44617220143493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42.252462337936571</v>
      </c>
      <c r="C63" s="122">
        <f t="shared" si="24"/>
        <v>50.677243676883371</v>
      </c>
      <c r="D63" s="122">
        <f t="shared" si="24"/>
        <v>62.042116035657834</v>
      </c>
      <c r="E63" s="122">
        <f t="shared" si="24"/>
        <v>71.157106353936669</v>
      </c>
      <c r="F63" s="122">
        <f t="shared" si="24"/>
        <v>84.215006370923689</v>
      </c>
      <c r="G63" s="122">
        <f t="shared" si="24"/>
        <v>94.028992629908856</v>
      </c>
      <c r="H63" s="122">
        <f t="shared" si="24"/>
        <v>95.505516293300118</v>
      </c>
      <c r="I63" s="122">
        <f t="shared" si="24"/>
        <v>106.14200191669597</v>
      </c>
      <c r="J63" s="122">
        <f t="shared" si="24"/>
        <v>111.83858983549983</v>
      </c>
      <c r="K63" s="122">
        <f t="shared" si="24"/>
        <v>137.50170973277298</v>
      </c>
      <c r="L63" s="122">
        <f t="shared" si="24"/>
        <v>126.57867947232425</v>
      </c>
      <c r="M63" s="122">
        <f t="shared" si="24"/>
        <v>117.58992141769096</v>
      </c>
      <c r="N63" s="122">
        <f t="shared" si="24"/>
        <v>131.83176455477164</v>
      </c>
      <c r="O63" s="122">
        <f t="shared" si="24"/>
        <v>137.72739943526315</v>
      </c>
      <c r="P63" s="122">
        <f t="shared" si="24"/>
        <v>151.18306596688652</v>
      </c>
      <c r="Q63" s="122">
        <f t="shared" si="24"/>
        <v>154.35710913192509</v>
      </c>
      <c r="R63" s="122">
        <f t="shared" ref="R63:V63" si="25">SUM(R64:R65)</f>
        <v>136.7298813504008</v>
      </c>
      <c r="S63" s="122">
        <f t="shared" si="25"/>
        <v>140.57784050872681</v>
      </c>
      <c r="T63" s="122">
        <f t="shared" si="25"/>
        <v>148.8484430799854</v>
      </c>
      <c r="U63" s="122">
        <f t="shared" si="25"/>
        <v>154.21679203019727</v>
      </c>
      <c r="V63" s="122">
        <f t="shared" si="25"/>
        <v>155.89378466012039</v>
      </c>
      <c r="W63" s="122">
        <f t="shared" ref="W63" si="26">SUM(W64:W65)</f>
        <v>152.07026037544614</v>
      </c>
      <c r="DA63" s="130" t="s">
        <v>1628</v>
      </c>
    </row>
    <row r="64" spans="1:105" ht="12" customHeight="1" x14ac:dyDescent="0.25">
      <c r="A64" s="97" t="s">
        <v>217</v>
      </c>
      <c r="B64" s="98">
        <v>41.727295692833422</v>
      </c>
      <c r="C64" s="98">
        <v>50.050934835363876</v>
      </c>
      <c r="D64" s="98">
        <v>61.283556897951144</v>
      </c>
      <c r="E64" s="98">
        <v>70.406402438366513</v>
      </c>
      <c r="F64" s="98">
        <v>83.349603591381452</v>
      </c>
      <c r="G64" s="98">
        <v>93.047864714184243</v>
      </c>
      <c r="H64" s="98">
        <v>94.48580146702065</v>
      </c>
      <c r="I64" s="98">
        <v>104.96172043157354</v>
      </c>
      <c r="J64" s="98">
        <v>110.52618629447726</v>
      </c>
      <c r="K64" s="98">
        <v>135.94988627868619</v>
      </c>
      <c r="L64" s="98">
        <v>125.514918838592</v>
      </c>
      <c r="M64" s="98">
        <v>116.50388455825058</v>
      </c>
      <c r="N64" s="98">
        <v>130.643213148462</v>
      </c>
      <c r="O64" s="98">
        <v>136.48882439872961</v>
      </c>
      <c r="P64" s="98">
        <v>149.83688426442674</v>
      </c>
      <c r="Q64" s="98">
        <v>152.97791011568307</v>
      </c>
      <c r="R64" s="98">
        <v>135.44594806915811</v>
      </c>
      <c r="S64" s="98">
        <v>139.24969952670182</v>
      </c>
      <c r="T64" s="98">
        <v>147.44283295362456</v>
      </c>
      <c r="U64" s="98">
        <v>152.75529121654455</v>
      </c>
      <c r="V64" s="98">
        <v>154.37638019155341</v>
      </c>
      <c r="W64" s="98">
        <v>150.57633334374316</v>
      </c>
      <c r="DA64" s="63" t="s">
        <v>1629</v>
      </c>
    </row>
    <row r="65" spans="1:105" ht="12" customHeight="1" x14ac:dyDescent="0.25">
      <c r="A65" s="97" t="s">
        <v>53</v>
      </c>
      <c r="B65" s="98">
        <v>0.52516664510314726</v>
      </c>
      <c r="C65" s="98">
        <v>0.62630884151949662</v>
      </c>
      <c r="D65" s="98">
        <v>0.75855913770669015</v>
      </c>
      <c r="E65" s="98">
        <v>0.75070391557015437</v>
      </c>
      <c r="F65" s="98">
        <v>0.86540277954223899</v>
      </c>
      <c r="G65" s="98">
        <v>0.98112791572461455</v>
      </c>
      <c r="H65" s="98">
        <v>1.0197148262794695</v>
      </c>
      <c r="I65" s="98">
        <v>1.1802814851224346</v>
      </c>
      <c r="J65" s="98">
        <v>1.3124035410225743</v>
      </c>
      <c r="K65" s="98">
        <v>1.5518234540867839</v>
      </c>
      <c r="L65" s="98">
        <v>1.0637606337322596</v>
      </c>
      <c r="M65" s="98">
        <v>1.0860368594403884</v>
      </c>
      <c r="N65" s="98">
        <v>1.1885514063096319</v>
      </c>
      <c r="O65" s="98">
        <v>1.2385750365335451</v>
      </c>
      <c r="P65" s="98">
        <v>1.3461817024597629</v>
      </c>
      <c r="Q65" s="98">
        <v>1.3791990162420098</v>
      </c>
      <c r="R65" s="98">
        <v>1.2839332812426858</v>
      </c>
      <c r="S65" s="98">
        <v>1.3281409820250045</v>
      </c>
      <c r="T65" s="98">
        <v>1.4056101263608516</v>
      </c>
      <c r="U65" s="98">
        <v>1.4615008136527263</v>
      </c>
      <c r="V65" s="98">
        <v>1.5174044685669696</v>
      </c>
      <c r="W65" s="98">
        <v>1.4939270317029756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0.22141289322941801</v>
      </c>
      <c r="C66" s="122">
        <f t="shared" si="27"/>
        <v>0.27667424921931572</v>
      </c>
      <c r="D66" s="122">
        <f t="shared" si="27"/>
        <v>0.2432140598024056</v>
      </c>
      <c r="E66" s="122">
        <f t="shared" si="27"/>
        <v>0.62064254168156485</v>
      </c>
      <c r="F66" s="122">
        <f t="shared" si="27"/>
        <v>0.52470730699687917</v>
      </c>
      <c r="G66" s="122">
        <f t="shared" si="27"/>
        <v>0.71746465713331387</v>
      </c>
      <c r="H66" s="122">
        <f t="shared" si="27"/>
        <v>0.95512775242751424</v>
      </c>
      <c r="I66" s="122">
        <f t="shared" si="27"/>
        <v>0.47445697171678841</v>
      </c>
      <c r="J66" s="122">
        <f t="shared" si="27"/>
        <v>0.46416266581429777</v>
      </c>
      <c r="K66" s="122">
        <f t="shared" si="27"/>
        <v>0.80059196875268335</v>
      </c>
      <c r="L66" s="122">
        <f t="shared" si="27"/>
        <v>1.2839483974938246</v>
      </c>
      <c r="M66" s="122">
        <f t="shared" si="27"/>
        <v>1.2998849415388831</v>
      </c>
      <c r="N66" s="122">
        <f t="shared" si="27"/>
        <v>1.3176501244280285</v>
      </c>
      <c r="O66" s="122">
        <f t="shared" si="27"/>
        <v>1.255606581972728</v>
      </c>
      <c r="P66" s="122">
        <f t="shared" si="27"/>
        <v>1.2079841683135077</v>
      </c>
      <c r="Q66" s="122">
        <f t="shared" si="27"/>
        <v>1.1554266142399801</v>
      </c>
      <c r="R66" s="122">
        <f t="shared" si="27"/>
        <v>1.3122127336338549</v>
      </c>
      <c r="S66" s="122">
        <f t="shared" si="27"/>
        <v>1.3110842664791549</v>
      </c>
      <c r="T66" s="122">
        <f t="shared" si="27"/>
        <v>1.4136948567166798</v>
      </c>
      <c r="U66" s="122">
        <f t="shared" si="27"/>
        <v>1.4587993591373454</v>
      </c>
      <c r="V66" s="122">
        <f t="shared" si="27"/>
        <v>1.588893949607328</v>
      </c>
      <c r="W66" s="122">
        <f t="shared" si="27"/>
        <v>1.7571100235829675</v>
      </c>
      <c r="DA66" s="130" t="s">
        <v>1631</v>
      </c>
    </row>
    <row r="67" spans="1:105" ht="12" customHeight="1" x14ac:dyDescent="0.25">
      <c r="A67" s="97" t="s">
        <v>53</v>
      </c>
      <c r="B67" s="98">
        <v>0.22141289322941801</v>
      </c>
      <c r="C67" s="98">
        <v>0.27667424921931572</v>
      </c>
      <c r="D67" s="98">
        <v>0.2432140598024056</v>
      </c>
      <c r="E67" s="98">
        <v>0.62064254168156485</v>
      </c>
      <c r="F67" s="98">
        <v>0.52470730699687917</v>
      </c>
      <c r="G67" s="98">
        <v>0.71746465713331387</v>
      </c>
      <c r="H67" s="98">
        <v>0.95512775242751424</v>
      </c>
      <c r="I67" s="98">
        <v>0.47445697171678841</v>
      </c>
      <c r="J67" s="98">
        <v>0.46416266581429777</v>
      </c>
      <c r="K67" s="98">
        <v>0.80059196875268335</v>
      </c>
      <c r="L67" s="98">
        <v>1.2839483974938246</v>
      </c>
      <c r="M67" s="98">
        <v>1.2998849415388831</v>
      </c>
      <c r="N67" s="98">
        <v>1.3176501244280285</v>
      </c>
      <c r="O67" s="98">
        <v>1.255606581972728</v>
      </c>
      <c r="P67" s="98">
        <v>1.2079841683135077</v>
      </c>
      <c r="Q67" s="98">
        <v>1.1554266142399801</v>
      </c>
      <c r="R67" s="98">
        <v>1.3122127336338549</v>
      </c>
      <c r="S67" s="98">
        <v>1.3110842664791549</v>
      </c>
      <c r="T67" s="98">
        <v>1.4136948567166798</v>
      </c>
      <c r="U67" s="98">
        <v>1.4587993591373454</v>
      </c>
      <c r="V67" s="98">
        <v>1.588893949607328</v>
      </c>
      <c r="W67" s="98">
        <v>1.7571100235829675</v>
      </c>
      <c r="DA67" s="63" t="s">
        <v>1632</v>
      </c>
    </row>
    <row r="68" spans="1:105" ht="12" customHeight="1" x14ac:dyDescent="0.25">
      <c r="A68" s="121" t="s">
        <v>55</v>
      </c>
      <c r="B68" s="122">
        <v>22.3497008588071</v>
      </c>
      <c r="C68" s="122">
        <v>26.459757677649321</v>
      </c>
      <c r="D68" s="122">
        <v>30.997868611403209</v>
      </c>
      <c r="E68" s="122">
        <v>31.698025210260827</v>
      </c>
      <c r="F68" s="122">
        <v>35.066407391058924</v>
      </c>
      <c r="G68" s="122">
        <v>37.941066542283814</v>
      </c>
      <c r="H68" s="122">
        <v>39.392420044838374</v>
      </c>
      <c r="I68" s="122">
        <v>42.13568976218</v>
      </c>
      <c r="J68" s="122">
        <v>45.277532443926113</v>
      </c>
      <c r="K68" s="122">
        <v>48.394062300586079</v>
      </c>
      <c r="L68" s="122">
        <v>65.774048333486817</v>
      </c>
      <c r="M68" s="122">
        <v>55.009500716459662</v>
      </c>
      <c r="N68" s="122">
        <v>53.064901200383659</v>
      </c>
      <c r="O68" s="122">
        <v>48.187720105942546</v>
      </c>
      <c r="P68" s="122">
        <v>48.646022100465146</v>
      </c>
      <c r="Q68" s="122">
        <v>48.648600212697723</v>
      </c>
      <c r="R68" s="122">
        <v>44.106734647577618</v>
      </c>
      <c r="S68" s="122">
        <v>46.030584454465725</v>
      </c>
      <c r="T68" s="122">
        <v>48.829041667746118</v>
      </c>
      <c r="U68" s="122">
        <v>49.515570449183336</v>
      </c>
      <c r="V68" s="122">
        <v>52.0742520025643</v>
      </c>
      <c r="W68" s="122">
        <v>46.977055884658029</v>
      </c>
      <c r="DA68" s="130" t="s">
        <v>1633</v>
      </c>
    </row>
    <row r="69" spans="1:105" ht="12" customHeight="1" x14ac:dyDescent="0.25">
      <c r="A69" s="97" t="s">
        <v>134</v>
      </c>
      <c r="B69" s="98">
        <v>21.651466901437949</v>
      </c>
      <c r="C69" s="98">
        <v>25.637101222040211</v>
      </c>
      <c r="D69" s="98">
        <v>30.054303506408296</v>
      </c>
      <c r="E69" s="98">
        <v>30.751947596660457</v>
      </c>
      <c r="F69" s="98">
        <v>34.033325203232863</v>
      </c>
      <c r="G69" s="98">
        <v>36.785442069406663</v>
      </c>
      <c r="H69" s="98">
        <v>38.210490814258328</v>
      </c>
      <c r="I69" s="98">
        <v>40.86430794349279</v>
      </c>
      <c r="J69" s="98">
        <v>43.864730652760471</v>
      </c>
      <c r="K69" s="98">
        <v>46.850736549773494</v>
      </c>
      <c r="L69" s="98">
        <v>63.494141265467114</v>
      </c>
      <c r="M69" s="98">
        <v>52.829525913181563</v>
      </c>
      <c r="N69" s="98">
        <v>50.715947664596833</v>
      </c>
      <c r="O69" s="98">
        <v>46.003120277072874</v>
      </c>
      <c r="P69" s="98">
        <v>46.230541687958109</v>
      </c>
      <c r="Q69" s="98">
        <v>46.103906818129701</v>
      </c>
      <c r="R69" s="98">
        <v>41.723639960290555</v>
      </c>
      <c r="S69" s="98">
        <v>43.619288826951184</v>
      </c>
      <c r="T69" s="98">
        <v>46.112229937308605</v>
      </c>
      <c r="U69" s="98">
        <v>46.727831147335841</v>
      </c>
      <c r="V69" s="98">
        <v>49.155289622357934</v>
      </c>
      <c r="W69" s="98">
        <v>44.135597715124021</v>
      </c>
      <c r="DA69" s="63" t="s">
        <v>1634</v>
      </c>
    </row>
    <row r="70" spans="1:105" ht="12" customHeight="1" x14ac:dyDescent="0.25">
      <c r="A70" s="97" t="s">
        <v>133</v>
      </c>
      <c r="B70" s="98">
        <v>0.20076904195982759</v>
      </c>
      <c r="C70" s="98">
        <v>0.24729749233175852</v>
      </c>
      <c r="D70" s="98">
        <v>0.29560937931235415</v>
      </c>
      <c r="E70" s="98">
        <v>0.32406756145086313</v>
      </c>
      <c r="F70" s="98">
        <v>0.36543227610175488</v>
      </c>
      <c r="G70" s="98">
        <v>0.37594659506363709</v>
      </c>
      <c r="H70" s="98">
        <v>0.37698562508014866</v>
      </c>
      <c r="I70" s="98">
        <v>0.37699779905054442</v>
      </c>
      <c r="J70" s="98">
        <v>0.45408366558258834</v>
      </c>
      <c r="K70" s="98">
        <v>0.5006036770173854</v>
      </c>
      <c r="L70" s="98">
        <v>1.2205503946055534</v>
      </c>
      <c r="M70" s="98">
        <v>1.1239050448224388</v>
      </c>
      <c r="N70" s="98">
        <v>1.329933941889704</v>
      </c>
      <c r="O70" s="98">
        <v>1.2539351029976935</v>
      </c>
      <c r="P70" s="98">
        <v>1.5034308799821965</v>
      </c>
      <c r="Q70" s="98">
        <v>1.635473938198984</v>
      </c>
      <c r="R70" s="98">
        <v>1.4758173050055732</v>
      </c>
      <c r="S70" s="98">
        <v>1.5351864249972786</v>
      </c>
      <c r="T70" s="98">
        <v>1.7008098913906953</v>
      </c>
      <c r="U70" s="98">
        <v>1.7801638380380622</v>
      </c>
      <c r="V70" s="98">
        <v>2.0226444276534568</v>
      </c>
      <c r="W70" s="98">
        <v>1.7425952337230621</v>
      </c>
      <c r="DA70" s="63" t="s">
        <v>1635</v>
      </c>
    </row>
    <row r="71" spans="1:105" ht="12" customHeight="1" x14ac:dyDescent="0.25">
      <c r="A71" s="100" t="s">
        <v>217</v>
      </c>
      <c r="B71" s="101">
        <v>5.7804766030190878E-2</v>
      </c>
      <c r="C71" s="101">
        <v>7.4954306282980832E-2</v>
      </c>
      <c r="D71" s="101">
        <v>9.2341373299436105E-2</v>
      </c>
      <c r="E71" s="101">
        <v>8.697325342695178E-2</v>
      </c>
      <c r="F71" s="101">
        <v>9.8162492964987483E-2</v>
      </c>
      <c r="G71" s="101">
        <v>0.11420262590799694</v>
      </c>
      <c r="H71" s="101">
        <v>0.1053891380899174</v>
      </c>
      <c r="I71" s="101">
        <v>0.10646624546586815</v>
      </c>
      <c r="J71" s="101">
        <v>0.12380233854794824</v>
      </c>
      <c r="K71" s="101">
        <v>0.13954503920092337</v>
      </c>
      <c r="L71" s="101">
        <v>0.3067655372218947</v>
      </c>
      <c r="M71" s="101">
        <v>0.18958331354600799</v>
      </c>
      <c r="N71" s="101">
        <v>0.23241157121396891</v>
      </c>
      <c r="O71" s="101">
        <v>0.18574107422569713</v>
      </c>
      <c r="P71" s="101">
        <v>0.2542300752349716</v>
      </c>
      <c r="Q71" s="101">
        <v>0.29447813511950416</v>
      </c>
      <c r="R71" s="101">
        <v>0.27829513660542288</v>
      </c>
      <c r="S71" s="101">
        <v>0.26114221620556349</v>
      </c>
      <c r="T71" s="101">
        <v>0.23596860406189385</v>
      </c>
      <c r="U71" s="101">
        <v>0.25705881474179293</v>
      </c>
      <c r="V71" s="101">
        <v>0.37188709778167933</v>
      </c>
      <c r="W71" s="101">
        <v>0.22004262541640876</v>
      </c>
      <c r="DA71" s="131" t="s">
        <v>1636</v>
      </c>
    </row>
    <row r="72" spans="1:105" ht="12" customHeight="1" x14ac:dyDescent="0.25">
      <c r="A72" s="103" t="s">
        <v>52</v>
      </c>
      <c r="B72" s="104">
        <v>0.1429642759296367</v>
      </c>
      <c r="C72" s="104">
        <v>0.17234318604877769</v>
      </c>
      <c r="D72" s="104">
        <v>0.20326800601291806</v>
      </c>
      <c r="E72" s="104">
        <v>0.23709430802391138</v>
      </c>
      <c r="F72" s="104">
        <v>0.26726978313676741</v>
      </c>
      <c r="G72" s="104">
        <v>0.26174396915564013</v>
      </c>
      <c r="H72" s="104">
        <v>0.27159648699023126</v>
      </c>
      <c r="I72" s="104">
        <v>0.27053155358467629</v>
      </c>
      <c r="J72" s="104">
        <v>0.33028132703464008</v>
      </c>
      <c r="K72" s="104">
        <v>0.36105863781646208</v>
      </c>
      <c r="L72" s="104">
        <v>0.91378485738365867</v>
      </c>
      <c r="M72" s="104">
        <v>0.93432173127643092</v>
      </c>
      <c r="N72" s="104">
        <v>1.0975223706757351</v>
      </c>
      <c r="O72" s="104">
        <v>1.0681940287719964</v>
      </c>
      <c r="P72" s="104">
        <v>1.2492008047472249</v>
      </c>
      <c r="Q72" s="104">
        <v>1.3409958030794797</v>
      </c>
      <c r="R72" s="104">
        <v>1.1975221684001502</v>
      </c>
      <c r="S72" s="104">
        <v>1.2740442087917152</v>
      </c>
      <c r="T72" s="104">
        <v>1.4648412873288015</v>
      </c>
      <c r="U72" s="104">
        <v>1.5231050232962693</v>
      </c>
      <c r="V72" s="104">
        <v>1.6507573298717773</v>
      </c>
      <c r="W72" s="104">
        <v>1.5225526083066534</v>
      </c>
      <c r="DA72" s="132" t="s">
        <v>1637</v>
      </c>
    </row>
    <row r="73" spans="1:105" ht="12" customHeight="1" x14ac:dyDescent="0.25">
      <c r="A73" s="106" t="s">
        <v>122</v>
      </c>
      <c r="B73" s="101">
        <v>0.20141298309877997</v>
      </c>
      <c r="C73" s="101">
        <v>0.22420076711303361</v>
      </c>
      <c r="D73" s="101">
        <v>0.25240621657752244</v>
      </c>
      <c r="E73" s="101">
        <v>0.25317538162449826</v>
      </c>
      <c r="F73" s="101">
        <v>0.27298185799852859</v>
      </c>
      <c r="G73" s="101">
        <v>0.29718533053119262</v>
      </c>
      <c r="H73" s="101">
        <v>0.33014575953019693</v>
      </c>
      <c r="I73" s="101">
        <v>0.37737703979985687</v>
      </c>
      <c r="J73" s="101">
        <v>0.37563123122835235</v>
      </c>
      <c r="K73" s="101">
        <v>0.38135307445851196</v>
      </c>
      <c r="L73" s="101">
        <v>0.31826738120954001</v>
      </c>
      <c r="M73" s="101">
        <v>0.27125883623228425</v>
      </c>
      <c r="N73" s="101">
        <v>0.22036083886637392</v>
      </c>
      <c r="O73" s="101">
        <v>0.18272265732046633</v>
      </c>
      <c r="P73" s="101">
        <v>0.13708986627693745</v>
      </c>
      <c r="Q73" s="101">
        <v>0.11514508021534908</v>
      </c>
      <c r="R73" s="101">
        <v>0.10826258268145056</v>
      </c>
      <c r="S73" s="101">
        <v>9.3889024624603273E-2</v>
      </c>
      <c r="T73" s="101">
        <v>0.14579260435429658</v>
      </c>
      <c r="U73" s="101">
        <v>0.14208428761282663</v>
      </c>
      <c r="V73" s="101">
        <v>0.13113518188592607</v>
      </c>
      <c r="W73" s="101">
        <v>0.16446177482726707</v>
      </c>
      <c r="DA73" s="131" t="s">
        <v>1638</v>
      </c>
    </row>
    <row r="74" spans="1:105" ht="12" customHeight="1" x14ac:dyDescent="0.25">
      <c r="A74" s="107" t="s">
        <v>121</v>
      </c>
      <c r="B74" s="104">
        <v>0.29605193231054294</v>
      </c>
      <c r="C74" s="104">
        <v>0.3511581961643207</v>
      </c>
      <c r="D74" s="104">
        <v>0.39554950910503783</v>
      </c>
      <c r="E74" s="104">
        <v>0.36883467052500907</v>
      </c>
      <c r="F74" s="104">
        <v>0.3946680537257754</v>
      </c>
      <c r="G74" s="104">
        <v>0.48249254728231866</v>
      </c>
      <c r="H74" s="104">
        <v>0.47479784596970481</v>
      </c>
      <c r="I74" s="104">
        <v>0.51700697983680999</v>
      </c>
      <c r="J74" s="104">
        <v>0.58308689435469974</v>
      </c>
      <c r="K74" s="104">
        <v>0.66136899933668658</v>
      </c>
      <c r="L74" s="104">
        <v>0.74108929220460573</v>
      </c>
      <c r="M74" s="104">
        <v>0.78481092222338134</v>
      </c>
      <c r="N74" s="104">
        <v>0.79865875503074546</v>
      </c>
      <c r="O74" s="104">
        <v>0.74794206855150946</v>
      </c>
      <c r="P74" s="104">
        <v>0.7749596662479048</v>
      </c>
      <c r="Q74" s="104">
        <v>0.79407437615368881</v>
      </c>
      <c r="R74" s="104">
        <v>0.79901479960004596</v>
      </c>
      <c r="S74" s="104">
        <v>0.78222017789266041</v>
      </c>
      <c r="T74" s="104">
        <v>0.87020923469251366</v>
      </c>
      <c r="U74" s="104">
        <v>0.86549117619660587</v>
      </c>
      <c r="V74" s="104">
        <v>0.76518277066698759</v>
      </c>
      <c r="W74" s="104">
        <v>0.93440116098367854</v>
      </c>
      <c r="DA74" s="132" t="s">
        <v>1639</v>
      </c>
    </row>
    <row r="75" spans="1:105" ht="12" customHeight="1" x14ac:dyDescent="0.25">
      <c r="A75" s="108" t="s">
        <v>53</v>
      </c>
      <c r="B75" s="98">
        <v>7.0715140983320962E-2</v>
      </c>
      <c r="C75" s="98">
        <v>9.4423049981931906E-2</v>
      </c>
      <c r="D75" s="98">
        <v>0.11251921088717418</v>
      </c>
      <c r="E75" s="98">
        <v>7.7418440559790871E-2</v>
      </c>
      <c r="F75" s="98">
        <v>8.3744684468679872E-2</v>
      </c>
      <c r="G75" s="98">
        <v>0.13619142411283064</v>
      </c>
      <c r="H75" s="98">
        <v>0.11596311755707865</v>
      </c>
      <c r="I75" s="98">
        <v>0.13067082322770865</v>
      </c>
      <c r="J75" s="98">
        <v>0.14295892740475985</v>
      </c>
      <c r="K75" s="98">
        <v>0.17336224756326099</v>
      </c>
      <c r="L75" s="98">
        <v>0.14034269724453588</v>
      </c>
      <c r="M75" s="98">
        <v>0.11482981781977375</v>
      </c>
      <c r="N75" s="98">
        <v>0.11445271373988782</v>
      </c>
      <c r="O75" s="98">
        <v>9.3401606234384482E-2</v>
      </c>
      <c r="P75" s="98">
        <v>0.10436593041374959</v>
      </c>
      <c r="Q75" s="98">
        <v>0.11292033097329836</v>
      </c>
      <c r="R75" s="98">
        <v>0.12102335615563878</v>
      </c>
      <c r="S75" s="98">
        <v>0.11562085489941591</v>
      </c>
      <c r="T75" s="98">
        <v>9.7684874852376771E-2</v>
      </c>
      <c r="U75" s="98">
        <v>0.10003634340531804</v>
      </c>
      <c r="V75" s="98">
        <v>8.0968417660402928E-2</v>
      </c>
      <c r="W75" s="98">
        <v>8.9424999975903599E-2</v>
      </c>
      <c r="DA75" s="63" t="s">
        <v>1640</v>
      </c>
    </row>
    <row r="76" spans="1:105" ht="12" customHeight="1" x14ac:dyDescent="0.25">
      <c r="A76" s="108" t="s">
        <v>52</v>
      </c>
      <c r="B76" s="98">
        <v>0.22533679132722201</v>
      </c>
      <c r="C76" s="98">
        <v>0.2567351461823888</v>
      </c>
      <c r="D76" s="98">
        <v>0.28303029821786369</v>
      </c>
      <c r="E76" s="98">
        <v>0.29141622996521821</v>
      </c>
      <c r="F76" s="98">
        <v>0.31092336925709552</v>
      </c>
      <c r="G76" s="98">
        <v>0.34630112316948802</v>
      </c>
      <c r="H76" s="98">
        <v>0.35883472841262615</v>
      </c>
      <c r="I76" s="98">
        <v>0.38633615660910131</v>
      </c>
      <c r="J76" s="98">
        <v>0.44012796694993989</v>
      </c>
      <c r="K76" s="98">
        <v>0.48800675177342556</v>
      </c>
      <c r="L76" s="98">
        <v>0.60074659496006988</v>
      </c>
      <c r="M76" s="98">
        <v>0.66998110440360759</v>
      </c>
      <c r="N76" s="98">
        <v>0.6842060412908576</v>
      </c>
      <c r="O76" s="98">
        <v>0.65454046231712504</v>
      </c>
      <c r="P76" s="98">
        <v>0.67059373583415527</v>
      </c>
      <c r="Q76" s="98">
        <v>0.68115404518039047</v>
      </c>
      <c r="R76" s="98">
        <v>0.6779914434444072</v>
      </c>
      <c r="S76" s="98">
        <v>0.66659932299324454</v>
      </c>
      <c r="T76" s="98">
        <v>0.7725243598401369</v>
      </c>
      <c r="U76" s="98">
        <v>0.76545483279128779</v>
      </c>
      <c r="V76" s="98">
        <v>0.68421435300658462</v>
      </c>
      <c r="W76" s="98">
        <v>0.84497616100777495</v>
      </c>
      <c r="DA76" s="63" t="s">
        <v>1641</v>
      </c>
    </row>
    <row r="77" spans="1:105" ht="12" customHeight="1" x14ac:dyDescent="0.25">
      <c r="A77" s="121" t="s">
        <v>54</v>
      </c>
      <c r="B77" s="122">
        <v>36.741535816243832</v>
      </c>
      <c r="C77" s="122">
        <v>45.701528170819863</v>
      </c>
      <c r="D77" s="122">
        <v>56.417784405200543</v>
      </c>
      <c r="E77" s="122">
        <v>58.03364134838251</v>
      </c>
      <c r="F77" s="122">
        <v>65.166655947823628</v>
      </c>
      <c r="G77" s="122">
        <v>71.57606319746219</v>
      </c>
      <c r="H77" s="122">
        <v>71.396977750798968</v>
      </c>
      <c r="I77" s="122">
        <v>76.077436259839487</v>
      </c>
      <c r="J77" s="122">
        <v>77.007828321179431</v>
      </c>
      <c r="K77" s="122">
        <v>82.92632998889836</v>
      </c>
      <c r="L77" s="122">
        <v>111.99761080585351</v>
      </c>
      <c r="M77" s="122">
        <v>90.316669667425231</v>
      </c>
      <c r="N77" s="122">
        <v>77.680456504124265</v>
      </c>
      <c r="O77" s="122">
        <v>63.196736315252011</v>
      </c>
      <c r="P77" s="122">
        <v>62.84479938075004</v>
      </c>
      <c r="Q77" s="122">
        <v>64.532163859209945</v>
      </c>
      <c r="R77" s="122">
        <v>67.824325851476061</v>
      </c>
      <c r="S77" s="122">
        <v>68.869443427115925</v>
      </c>
      <c r="T77" s="122">
        <v>81.994628792165642</v>
      </c>
      <c r="U77" s="122">
        <v>87.10718930424656</v>
      </c>
      <c r="V77" s="122">
        <v>93.540161859665318</v>
      </c>
      <c r="W77" s="122">
        <v>94.641745917747812</v>
      </c>
      <c r="DA77" s="130" t="s">
        <v>1642</v>
      </c>
    </row>
    <row r="78" spans="1:105" ht="12" customHeight="1" x14ac:dyDescent="0.25">
      <c r="A78" s="97" t="s">
        <v>192</v>
      </c>
      <c r="B78" s="98">
        <v>35.811068065321813</v>
      </c>
      <c r="C78" s="98">
        <v>44.572349275177928</v>
      </c>
      <c r="D78" s="98">
        <v>55.087425049512234</v>
      </c>
      <c r="E78" s="98">
        <v>56.772733461331043</v>
      </c>
      <c r="F78" s="98">
        <v>63.77428274509478</v>
      </c>
      <c r="G78" s="98">
        <v>69.988002198411678</v>
      </c>
      <c r="H78" s="98">
        <v>69.799350394904522</v>
      </c>
      <c r="I78" s="98">
        <v>74.273868234153781</v>
      </c>
      <c r="J78" s="98">
        <v>75.386398513010434</v>
      </c>
      <c r="K78" s="98">
        <v>81.225782261316269</v>
      </c>
      <c r="L78" s="98">
        <v>109.69535234668123</v>
      </c>
      <c r="M78" s="98">
        <v>88.452070703414108</v>
      </c>
      <c r="N78" s="98">
        <v>76.211523058547456</v>
      </c>
      <c r="O78" s="98">
        <v>62.055762229335549</v>
      </c>
      <c r="P78" s="98">
        <v>61.82537750634404</v>
      </c>
      <c r="Q78" s="98">
        <v>63.512870881196854</v>
      </c>
      <c r="R78" s="98">
        <v>66.392357590609635</v>
      </c>
      <c r="S78" s="98">
        <v>67.602887486890793</v>
      </c>
      <c r="T78" s="98">
        <v>80.434505908272115</v>
      </c>
      <c r="U78" s="98">
        <v>85.526456826536744</v>
      </c>
      <c r="V78" s="98">
        <v>91.843734575838937</v>
      </c>
      <c r="W78" s="98">
        <v>92.827441620961011</v>
      </c>
      <c r="DA78" s="63" t="s">
        <v>1643</v>
      </c>
    </row>
    <row r="79" spans="1:105" ht="12" customHeight="1" x14ac:dyDescent="0.25">
      <c r="A79" s="109" t="s">
        <v>120</v>
      </c>
      <c r="B79" s="33">
        <v>0.93046775092202316</v>
      </c>
      <c r="C79" s="33">
        <v>1.1291788956419355</v>
      </c>
      <c r="D79" s="33">
        <v>1.3303593556883073</v>
      </c>
      <c r="E79" s="33">
        <v>1.2609078870514694</v>
      </c>
      <c r="F79" s="33">
        <v>1.3923732027288465</v>
      </c>
      <c r="G79" s="33">
        <v>1.588060999050515</v>
      </c>
      <c r="H79" s="33">
        <v>1.5976273558944405</v>
      </c>
      <c r="I79" s="33">
        <v>1.8035680256857107</v>
      </c>
      <c r="J79" s="33">
        <v>1.6214298081689937</v>
      </c>
      <c r="K79" s="33">
        <v>1.7005477275820853</v>
      </c>
      <c r="L79" s="33">
        <v>2.3022584591722755</v>
      </c>
      <c r="M79" s="33">
        <v>1.8645989640111176</v>
      </c>
      <c r="N79" s="33">
        <v>1.4689334455768033</v>
      </c>
      <c r="O79" s="33">
        <v>1.1409740859164594</v>
      </c>
      <c r="P79" s="33">
        <v>1.0194218744060008</v>
      </c>
      <c r="Q79" s="33">
        <v>1.0192929780130846</v>
      </c>
      <c r="R79" s="33">
        <v>1.4319682608664295</v>
      </c>
      <c r="S79" s="33">
        <v>1.2665559402251287</v>
      </c>
      <c r="T79" s="33">
        <v>1.5601228838935202</v>
      </c>
      <c r="U79" s="33">
        <v>1.5807324777098133</v>
      </c>
      <c r="V79" s="33">
        <v>1.6964272838263799</v>
      </c>
      <c r="W79" s="33">
        <v>1.8143042967867988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1806.013485174208</v>
      </c>
      <c r="C81" s="117">
        <f t="shared" si="28"/>
        <v>1801.2302327003158</v>
      </c>
      <c r="D81" s="117">
        <f t="shared" si="28"/>
        <v>1782.2696102506829</v>
      </c>
      <c r="E81" s="117">
        <f t="shared" si="28"/>
        <v>1776.1981326842022</v>
      </c>
      <c r="F81" s="117">
        <f t="shared" si="28"/>
        <v>1767.0471229411824</v>
      </c>
      <c r="G81" s="117">
        <f t="shared" si="28"/>
        <v>1749.6413599607222</v>
      </c>
      <c r="H81" s="117">
        <f t="shared" si="28"/>
        <v>1728.2403471922239</v>
      </c>
      <c r="I81" s="117">
        <f t="shared" si="28"/>
        <v>1701.9724318749177</v>
      </c>
      <c r="J81" s="117">
        <f t="shared" si="28"/>
        <v>1623.5813268882898</v>
      </c>
      <c r="K81" s="117">
        <f t="shared" si="28"/>
        <v>1570.2142711719828</v>
      </c>
      <c r="L81" s="117">
        <f t="shared" si="28"/>
        <v>1104.2866609674743</v>
      </c>
      <c r="M81" s="117">
        <f t="shared" si="28"/>
        <v>1031.8800984302732</v>
      </c>
      <c r="N81" s="117">
        <f t="shared" si="28"/>
        <v>1008.8182015263624</v>
      </c>
      <c r="O81" s="117">
        <f t="shared" si="28"/>
        <v>978.56703395148213</v>
      </c>
      <c r="P81" s="117">
        <f t="shared" si="28"/>
        <v>949.57595815404329</v>
      </c>
      <c r="Q81" s="117">
        <f t="shared" si="28"/>
        <v>935.07912183787562</v>
      </c>
      <c r="R81" s="117">
        <f t="shared" ref="R81:V81" si="29">R82+R85+R87+R100</f>
        <v>950.98629091182863</v>
      </c>
      <c r="S81" s="117">
        <f t="shared" si="29"/>
        <v>958.09726381061375</v>
      </c>
      <c r="T81" s="117">
        <f t="shared" si="29"/>
        <v>967.94509642443131</v>
      </c>
      <c r="U81" s="117">
        <f t="shared" si="29"/>
        <v>981.21989716937856</v>
      </c>
      <c r="V81" s="117">
        <f t="shared" si="29"/>
        <v>1023.5164074954837</v>
      </c>
      <c r="W81" s="117">
        <f t="shared" ref="W81" si="30">W82+W85+W87+W100</f>
        <v>1025.7868430715803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839.03035621952881</v>
      </c>
      <c r="C82" s="122">
        <f t="shared" si="31"/>
        <v>833.63095174643774</v>
      </c>
      <c r="D82" s="122">
        <f t="shared" si="31"/>
        <v>835.79457993853805</v>
      </c>
      <c r="E82" s="122">
        <f t="shared" si="31"/>
        <v>858.6758218275528</v>
      </c>
      <c r="F82" s="122">
        <f t="shared" si="31"/>
        <v>893.1652841983871</v>
      </c>
      <c r="G82" s="122">
        <f t="shared" si="31"/>
        <v>903.13588236049418</v>
      </c>
      <c r="H82" s="122">
        <f t="shared" si="31"/>
        <v>899.74018893449738</v>
      </c>
      <c r="I82" s="122">
        <f t="shared" si="31"/>
        <v>901.65583330194454</v>
      </c>
      <c r="J82" s="122">
        <f t="shared" si="31"/>
        <v>860.6608449376547</v>
      </c>
      <c r="K82" s="122">
        <f t="shared" si="31"/>
        <v>864.10895174373991</v>
      </c>
      <c r="L82" s="122">
        <f t="shared" si="31"/>
        <v>503.38397389027102</v>
      </c>
      <c r="M82" s="122">
        <f t="shared" si="31"/>
        <v>503.59099460163549</v>
      </c>
      <c r="N82" s="122">
        <f t="shared" si="31"/>
        <v>535.50904865130224</v>
      </c>
      <c r="O82" s="122">
        <f t="shared" si="31"/>
        <v>547.99139582201474</v>
      </c>
      <c r="P82" s="122">
        <f t="shared" si="31"/>
        <v>545.21663232331332</v>
      </c>
      <c r="Q82" s="122">
        <f t="shared" si="31"/>
        <v>542.43437619490442</v>
      </c>
      <c r="R82" s="122">
        <f t="shared" ref="R82:V82" si="32">SUM(R83:R84)</f>
        <v>542.89309971292346</v>
      </c>
      <c r="S82" s="122">
        <f t="shared" si="32"/>
        <v>543.24751557603179</v>
      </c>
      <c r="T82" s="122">
        <f t="shared" si="32"/>
        <v>535.39388680843069</v>
      </c>
      <c r="U82" s="122">
        <f t="shared" si="32"/>
        <v>540.66762750052555</v>
      </c>
      <c r="V82" s="122">
        <f t="shared" si="32"/>
        <v>554.63811645790383</v>
      </c>
      <c r="W82" s="122">
        <f t="shared" ref="W82" si="33">SUM(W83:W84)</f>
        <v>557.46910485514559</v>
      </c>
      <c r="DA82" s="130" t="s">
        <v>1646</v>
      </c>
    </row>
    <row r="83" spans="1:105" ht="12" customHeight="1" x14ac:dyDescent="0.25">
      <c r="A83" s="97" t="s">
        <v>204</v>
      </c>
      <c r="B83" s="98">
        <v>835.27710658078149</v>
      </c>
      <c r="C83" s="98">
        <v>829.97787747835469</v>
      </c>
      <c r="D83" s="98">
        <v>832.23455555671637</v>
      </c>
      <c r="E83" s="98">
        <v>855.55690478669248</v>
      </c>
      <c r="F83" s="98">
        <v>890.02159566991418</v>
      </c>
      <c r="G83" s="98">
        <v>899.89996371919358</v>
      </c>
      <c r="H83" s="98">
        <v>896.40387350181607</v>
      </c>
      <c r="I83" s="98">
        <v>898.15105416676874</v>
      </c>
      <c r="J83" s="98">
        <v>857.11829766946801</v>
      </c>
      <c r="K83" s="98">
        <v>860.68488648720518</v>
      </c>
      <c r="L83" s="98">
        <v>501.89233782363596</v>
      </c>
      <c r="M83" s="98">
        <v>501.89233782363613</v>
      </c>
      <c r="N83" s="98">
        <v>533.6742476354251</v>
      </c>
      <c r="O83" s="98">
        <v>546.0480653482374</v>
      </c>
      <c r="P83" s="98">
        <v>543.30334861947051</v>
      </c>
      <c r="Q83" s="98">
        <v>540.52500238845914</v>
      </c>
      <c r="R83" s="98">
        <v>540.88119327409993</v>
      </c>
      <c r="S83" s="98">
        <v>541.22014426292174</v>
      </c>
      <c r="T83" s="98">
        <v>533.40222604375606</v>
      </c>
      <c r="U83" s="98">
        <v>538.65002388458936</v>
      </c>
      <c r="V83" s="98">
        <v>552.51132129549944</v>
      </c>
      <c r="W83" s="98">
        <v>555.30346326550114</v>
      </c>
      <c r="DA83" s="63" t="s">
        <v>1647</v>
      </c>
    </row>
    <row r="84" spans="1:105" ht="12" customHeight="1" x14ac:dyDescent="0.25">
      <c r="A84" s="97" t="s">
        <v>53</v>
      </c>
      <c r="B84" s="98">
        <v>3.7532496387473095</v>
      </c>
      <c r="C84" s="98">
        <v>3.6530742680830679</v>
      </c>
      <c r="D84" s="98">
        <v>3.5600243818216981</v>
      </c>
      <c r="E84" s="98">
        <v>3.1189170408602935</v>
      </c>
      <c r="F84" s="98">
        <v>3.1436885284729317</v>
      </c>
      <c r="G84" s="98">
        <v>3.2359186413005712</v>
      </c>
      <c r="H84" s="98">
        <v>3.3363154326813285</v>
      </c>
      <c r="I84" s="98">
        <v>3.5047791351757733</v>
      </c>
      <c r="J84" s="98">
        <v>3.54254726818675</v>
      </c>
      <c r="K84" s="98">
        <v>3.4240652565347558</v>
      </c>
      <c r="L84" s="98">
        <v>1.4916360666350914</v>
      </c>
      <c r="M84" s="98">
        <v>1.6986567779993664</v>
      </c>
      <c r="N84" s="98">
        <v>1.8348010158771098</v>
      </c>
      <c r="O84" s="98">
        <v>1.9433304737773824</v>
      </c>
      <c r="P84" s="98">
        <v>1.9132837038428063</v>
      </c>
      <c r="Q84" s="98">
        <v>1.9093738064452981</v>
      </c>
      <c r="R84" s="98">
        <v>2.0119064388235777</v>
      </c>
      <c r="S84" s="98">
        <v>2.0273713131100095</v>
      </c>
      <c r="T84" s="98">
        <v>1.9916607646746292</v>
      </c>
      <c r="U84" s="98">
        <v>2.0176036159361628</v>
      </c>
      <c r="V84" s="98">
        <v>2.1267951624043815</v>
      </c>
      <c r="W84" s="98">
        <v>2.1656415896444576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3.5625738927724275</v>
      </c>
      <c r="C85" s="122">
        <f t="shared" si="34"/>
        <v>3.9255329681067703</v>
      </c>
      <c r="D85" s="122">
        <f t="shared" si="34"/>
        <v>3.0449518469098562</v>
      </c>
      <c r="E85" s="122">
        <f t="shared" si="34"/>
        <v>6.2304524400943775</v>
      </c>
      <c r="F85" s="122">
        <f t="shared" si="34"/>
        <v>4.2757137104767464</v>
      </c>
      <c r="G85" s="122">
        <f t="shared" si="34"/>
        <v>4.9163192148269035</v>
      </c>
      <c r="H85" s="122">
        <f t="shared" si="34"/>
        <v>5.69009500230786</v>
      </c>
      <c r="I85" s="122">
        <f t="shared" si="34"/>
        <v>2.6452271297681098</v>
      </c>
      <c r="J85" s="122">
        <f t="shared" si="34"/>
        <v>2.4476453932171482</v>
      </c>
      <c r="K85" s="122">
        <f t="shared" si="34"/>
        <v>3.6155573377280228</v>
      </c>
      <c r="L85" s="122">
        <f t="shared" si="34"/>
        <v>4.7943139061126825</v>
      </c>
      <c r="M85" s="122">
        <f t="shared" si="34"/>
        <v>4.0420211218239999</v>
      </c>
      <c r="N85" s="122">
        <f t="shared" si="34"/>
        <v>4.0737271989694133</v>
      </c>
      <c r="O85" s="122">
        <f t="shared" si="34"/>
        <v>4.3776307595700947</v>
      </c>
      <c r="P85" s="122">
        <f t="shared" si="34"/>
        <v>4.7221838258362148</v>
      </c>
      <c r="Q85" s="122">
        <f t="shared" si="34"/>
        <v>4.5497677842519959</v>
      </c>
      <c r="R85" s="122">
        <f t="shared" si="34"/>
        <v>5.1958823227178721</v>
      </c>
      <c r="S85" s="122">
        <f t="shared" si="34"/>
        <v>5.4079024531869546</v>
      </c>
      <c r="T85" s="122">
        <f t="shared" si="34"/>
        <v>6.0306980465910875</v>
      </c>
      <c r="U85" s="122">
        <f t="shared" si="34"/>
        <v>6.1110898822521644</v>
      </c>
      <c r="V85" s="122">
        <f t="shared" si="34"/>
        <v>6.1985918949324459</v>
      </c>
      <c r="W85" s="122">
        <f t="shared" si="34"/>
        <v>6.2938485212540929</v>
      </c>
      <c r="DA85" s="130" t="s">
        <v>1649</v>
      </c>
    </row>
    <row r="86" spans="1:105" ht="12" customHeight="1" x14ac:dyDescent="0.25">
      <c r="A86" s="97" t="s">
        <v>53</v>
      </c>
      <c r="B86" s="98">
        <v>3.5625738927724275</v>
      </c>
      <c r="C86" s="98">
        <v>3.9255329681067703</v>
      </c>
      <c r="D86" s="98">
        <v>3.0449518469098562</v>
      </c>
      <c r="E86" s="98">
        <v>6.2304524400943775</v>
      </c>
      <c r="F86" s="98">
        <v>4.2757137104767464</v>
      </c>
      <c r="G86" s="98">
        <v>4.9163192148269035</v>
      </c>
      <c r="H86" s="98">
        <v>5.69009500230786</v>
      </c>
      <c r="I86" s="98">
        <v>2.6452271297681098</v>
      </c>
      <c r="J86" s="98">
        <v>2.4476453932171482</v>
      </c>
      <c r="K86" s="98">
        <v>3.6155573377280228</v>
      </c>
      <c r="L86" s="98">
        <v>4.7943139061126825</v>
      </c>
      <c r="M86" s="98">
        <v>4.0420211218239999</v>
      </c>
      <c r="N86" s="98">
        <v>4.0737271989694133</v>
      </c>
      <c r="O86" s="98">
        <v>4.3776307595700947</v>
      </c>
      <c r="P86" s="98">
        <v>4.7221838258362148</v>
      </c>
      <c r="Q86" s="98">
        <v>4.5497677842519959</v>
      </c>
      <c r="R86" s="98">
        <v>5.1958823227178721</v>
      </c>
      <c r="S86" s="98">
        <v>5.4079024531869546</v>
      </c>
      <c r="T86" s="98">
        <v>6.0306980465910875</v>
      </c>
      <c r="U86" s="98">
        <v>6.1110898822521644</v>
      </c>
      <c r="V86" s="98">
        <v>6.1985918949324459</v>
      </c>
      <c r="W86" s="98">
        <v>6.2938485212540929</v>
      </c>
      <c r="DA86" s="63" t="s">
        <v>1650</v>
      </c>
    </row>
    <row r="87" spans="1:105" ht="12" customHeight="1" x14ac:dyDescent="0.25">
      <c r="A87" s="121" t="s">
        <v>55</v>
      </c>
      <c r="B87" s="122">
        <v>368.35463481827389</v>
      </c>
      <c r="C87" s="122">
        <v>359.12629419102171</v>
      </c>
      <c r="D87" s="122">
        <v>342.93543821598746</v>
      </c>
      <c r="E87" s="122">
        <v>331.23416717686507</v>
      </c>
      <c r="F87" s="122">
        <v>316.39665365300385</v>
      </c>
      <c r="G87" s="122">
        <v>304.46357261465721</v>
      </c>
      <c r="H87" s="122">
        <v>305.95846636155375</v>
      </c>
      <c r="I87" s="122">
        <v>300.13451747840077</v>
      </c>
      <c r="J87" s="122">
        <v>285.79465774833972</v>
      </c>
      <c r="K87" s="122">
        <v>259.98150363266615</v>
      </c>
      <c r="L87" s="122">
        <v>237.60241965473716</v>
      </c>
      <c r="M87" s="122">
        <v>204.83644746745779</v>
      </c>
      <c r="N87" s="122">
        <v>189.62357398465392</v>
      </c>
      <c r="O87" s="122">
        <v>176.0474424729872</v>
      </c>
      <c r="P87" s="122">
        <v>161.93687883254205</v>
      </c>
      <c r="Q87" s="122">
        <v>153.85005549648713</v>
      </c>
      <c r="R87" s="122">
        <v>153.58529217242113</v>
      </c>
      <c r="S87" s="122">
        <v>157.232144589033</v>
      </c>
      <c r="T87" s="122">
        <v>156.45822867547486</v>
      </c>
      <c r="U87" s="122">
        <v>155.4795295877108</v>
      </c>
      <c r="V87" s="122">
        <v>164.63290186393959</v>
      </c>
      <c r="W87" s="122">
        <v>154.35846868196026</v>
      </c>
      <c r="DA87" s="130" t="s">
        <v>1651</v>
      </c>
    </row>
    <row r="88" spans="1:105" ht="12" customHeight="1" x14ac:dyDescent="0.25">
      <c r="A88" s="97" t="s">
        <v>132</v>
      </c>
      <c r="B88" s="98">
        <v>52.572953372270959</v>
      </c>
      <c r="C88" s="98">
        <v>53.37155191785007</v>
      </c>
      <c r="D88" s="98">
        <v>52.929938421969737</v>
      </c>
      <c r="E88" s="98">
        <v>50.14986066008224</v>
      </c>
      <c r="F88" s="98">
        <v>50.386533688433929</v>
      </c>
      <c r="G88" s="98">
        <v>51.06649264379989</v>
      </c>
      <c r="H88" s="98">
        <v>54.166122297439507</v>
      </c>
      <c r="I88" s="98">
        <v>54.358638757013679</v>
      </c>
      <c r="J88" s="98">
        <v>54.557315274927845</v>
      </c>
      <c r="K88" s="98">
        <v>49.455187824563318</v>
      </c>
      <c r="L88" s="98">
        <v>43.988413483228193</v>
      </c>
      <c r="M88" s="98">
        <v>43.993888053317171</v>
      </c>
      <c r="N88" s="98">
        <v>46.097049825229846</v>
      </c>
      <c r="O88" s="98">
        <v>47.114048214799269</v>
      </c>
      <c r="P88" s="98">
        <v>46.832124733716299</v>
      </c>
      <c r="Q88" s="98">
        <v>46.56849776936113</v>
      </c>
      <c r="R88" s="98">
        <v>46.665631738154588</v>
      </c>
      <c r="S88" s="98">
        <v>46.654845990207825</v>
      </c>
      <c r="T88" s="98">
        <v>46.836464667280005</v>
      </c>
      <c r="U88" s="98">
        <v>46.474467291801908</v>
      </c>
      <c r="V88" s="98">
        <v>47.085515252039727</v>
      </c>
      <c r="W88" s="98">
        <v>47.007599384057478</v>
      </c>
      <c r="DA88" s="63" t="s">
        <v>1652</v>
      </c>
    </row>
    <row r="89" spans="1:105" ht="12" customHeight="1" x14ac:dyDescent="0.25">
      <c r="A89" s="97" t="s">
        <v>131</v>
      </c>
      <c r="B89" s="98">
        <v>0.48006486089641348</v>
      </c>
      <c r="C89" s="98">
        <v>0.48728685659326554</v>
      </c>
      <c r="D89" s="98">
        <v>0.47534286364431166</v>
      </c>
      <c r="E89" s="98">
        <v>0.49231438709742659</v>
      </c>
      <c r="F89" s="98">
        <v>0.50023189739021068</v>
      </c>
      <c r="G89" s="98">
        <v>0.48668984651646297</v>
      </c>
      <c r="H89" s="98">
        <v>0.53488471300338791</v>
      </c>
      <c r="I89" s="98">
        <v>0.50601686195316131</v>
      </c>
      <c r="J89" s="98">
        <v>0.60897194062563975</v>
      </c>
      <c r="K89" s="98">
        <v>0.56497760487626369</v>
      </c>
      <c r="L89" s="98">
        <v>0.68775932113458904</v>
      </c>
      <c r="M89" s="98">
        <v>0.96048924423026127</v>
      </c>
      <c r="N89" s="98">
        <v>1.3571121534503479</v>
      </c>
      <c r="O89" s="98">
        <v>1.5771203772684426</v>
      </c>
      <c r="P89" s="98">
        <v>1.7442878329042655</v>
      </c>
      <c r="Q89" s="98">
        <v>1.8139471182582885</v>
      </c>
      <c r="R89" s="98">
        <v>1.7477871180139424</v>
      </c>
      <c r="S89" s="98">
        <v>1.8568712695984395</v>
      </c>
      <c r="T89" s="98">
        <v>1.8803784208435808</v>
      </c>
      <c r="U89" s="98">
        <v>1.9004961575706381</v>
      </c>
      <c r="V89" s="98">
        <v>2.0054397522262963</v>
      </c>
      <c r="W89" s="98">
        <v>1.9648573156421436</v>
      </c>
      <c r="DA89" s="63" t="s">
        <v>1653</v>
      </c>
    </row>
    <row r="90" spans="1:105" ht="12" customHeight="1" x14ac:dyDescent="0.25">
      <c r="A90" s="100" t="s">
        <v>204</v>
      </c>
      <c r="B90" s="101">
        <v>0.15061830188498637</v>
      </c>
      <c r="C90" s="101">
        <v>0.15947571077888981</v>
      </c>
      <c r="D90" s="101">
        <v>0.15954329391457725</v>
      </c>
      <c r="E90" s="101">
        <v>0.14096550306058273</v>
      </c>
      <c r="F90" s="101">
        <v>0.14153664448418152</v>
      </c>
      <c r="G90" s="101">
        <v>0.15445208601832347</v>
      </c>
      <c r="H90" s="101">
        <v>0.15506222556885255</v>
      </c>
      <c r="I90" s="101">
        <v>0.14702754609642457</v>
      </c>
      <c r="J90" s="101">
        <v>0.16789344861266686</v>
      </c>
      <c r="K90" s="101">
        <v>0.15712703695793889</v>
      </c>
      <c r="L90" s="101">
        <v>0.14963944502248661</v>
      </c>
      <c r="M90" s="101">
        <v>0.14416487493356095</v>
      </c>
      <c r="N90" s="101">
        <v>0.21636376032469451</v>
      </c>
      <c r="O90" s="101">
        <v>0.22559065020504965</v>
      </c>
      <c r="P90" s="101">
        <v>0.26613646815629011</v>
      </c>
      <c r="Q90" s="101">
        <v>0.28542408026165106</v>
      </c>
      <c r="R90" s="101">
        <v>0.28158331869078862</v>
      </c>
      <c r="S90" s="101">
        <v>0.29236906663767298</v>
      </c>
      <c r="T90" s="101">
        <v>0.23366048796979444</v>
      </c>
      <c r="U90" s="101">
        <v>0.24617854750250892</v>
      </c>
      <c r="V90" s="101">
        <v>0.32520415180090662</v>
      </c>
      <c r="W90" s="101">
        <v>0.21701129713101602</v>
      </c>
      <c r="DA90" s="131" t="s">
        <v>1654</v>
      </c>
    </row>
    <row r="91" spans="1:105" ht="12" customHeight="1" x14ac:dyDescent="0.25">
      <c r="A91" s="103" t="s">
        <v>52</v>
      </c>
      <c r="B91" s="104">
        <v>0.32944655901142711</v>
      </c>
      <c r="C91" s="104">
        <v>0.3278111458143757</v>
      </c>
      <c r="D91" s="104">
        <v>0.31579956972973439</v>
      </c>
      <c r="E91" s="104">
        <v>0.35134888403684383</v>
      </c>
      <c r="F91" s="104">
        <v>0.35869525290602922</v>
      </c>
      <c r="G91" s="104">
        <v>0.33223776049813947</v>
      </c>
      <c r="H91" s="104">
        <v>0.37982248743453539</v>
      </c>
      <c r="I91" s="104">
        <v>0.35898931585673677</v>
      </c>
      <c r="J91" s="104">
        <v>0.44107849201297294</v>
      </c>
      <c r="K91" s="104">
        <v>0.4078505679183248</v>
      </c>
      <c r="L91" s="104">
        <v>0.53811987611210244</v>
      </c>
      <c r="M91" s="104">
        <v>0.81632436929670027</v>
      </c>
      <c r="N91" s="104">
        <v>1.1407483931256532</v>
      </c>
      <c r="O91" s="104">
        <v>1.351529727063393</v>
      </c>
      <c r="P91" s="104">
        <v>1.4781513647479754</v>
      </c>
      <c r="Q91" s="104">
        <v>1.5285230379966375</v>
      </c>
      <c r="R91" s="104">
        <v>1.4662037993231538</v>
      </c>
      <c r="S91" s="104">
        <v>1.5645022029607665</v>
      </c>
      <c r="T91" s="104">
        <v>1.6467179328737864</v>
      </c>
      <c r="U91" s="104">
        <v>1.6543176100681292</v>
      </c>
      <c r="V91" s="104">
        <v>1.6802356004253898</v>
      </c>
      <c r="W91" s="104">
        <v>1.7478460185111275</v>
      </c>
      <c r="DA91" s="132" t="s">
        <v>1655</v>
      </c>
    </row>
    <row r="92" spans="1:105" ht="12" customHeight="1" x14ac:dyDescent="0.25">
      <c r="A92" s="106" t="s">
        <v>124</v>
      </c>
      <c r="B92" s="101">
        <v>299.0500975261773</v>
      </c>
      <c r="C92" s="101">
        <v>288.28790893504788</v>
      </c>
      <c r="D92" s="101">
        <v>272.40881967061517</v>
      </c>
      <c r="E92" s="101">
        <v>265.25596067666453</v>
      </c>
      <c r="F92" s="101">
        <v>250.1381895935337</v>
      </c>
      <c r="G92" s="101">
        <v>235.46755742092432</v>
      </c>
      <c r="H92" s="101">
        <v>232.56431428477396</v>
      </c>
      <c r="I92" s="101">
        <v>224.88545601260023</v>
      </c>
      <c r="J92" s="101">
        <v>209.88022644245476</v>
      </c>
      <c r="K92" s="101">
        <v>188.8644677524253</v>
      </c>
      <c r="L92" s="101">
        <v>172.20882334140606</v>
      </c>
      <c r="M92" s="101">
        <v>137.48955322243353</v>
      </c>
      <c r="N92" s="101">
        <v>118.96002937290048</v>
      </c>
      <c r="O92" s="101">
        <v>104.36303927467988</v>
      </c>
      <c r="P92" s="101">
        <v>90.245614605820251</v>
      </c>
      <c r="Q92" s="101">
        <v>81.907765473153802</v>
      </c>
      <c r="R92" s="101">
        <v>80.396312154100713</v>
      </c>
      <c r="S92" s="101">
        <v>82.917589516705462</v>
      </c>
      <c r="T92" s="101">
        <v>79.924553725100026</v>
      </c>
      <c r="U92" s="101">
        <v>78.941300899869745</v>
      </c>
      <c r="V92" s="101">
        <v>86.17779576092957</v>
      </c>
      <c r="W92" s="101">
        <v>75.099684973011961</v>
      </c>
      <c r="DA92" s="131" t="s">
        <v>1656</v>
      </c>
    </row>
    <row r="93" spans="1:105" ht="12" customHeight="1" x14ac:dyDescent="0.25">
      <c r="A93" s="107" t="s">
        <v>123</v>
      </c>
      <c r="B93" s="104">
        <v>3.1711472209811626</v>
      </c>
      <c r="C93" s="104">
        <v>2.9143310742521891</v>
      </c>
      <c r="D93" s="104">
        <v>2.6604257299529817</v>
      </c>
      <c r="E93" s="104">
        <v>2.9037769649502181</v>
      </c>
      <c r="F93" s="104">
        <v>2.7005328669667152</v>
      </c>
      <c r="G93" s="104">
        <v>2.324617573648021</v>
      </c>
      <c r="H93" s="104">
        <v>2.2770875509681723</v>
      </c>
      <c r="I93" s="104">
        <v>2.0964099217413601</v>
      </c>
      <c r="J93" s="104">
        <v>2.1290639331869756</v>
      </c>
      <c r="K93" s="104">
        <v>2.0094402327809502</v>
      </c>
      <c r="L93" s="104">
        <v>2.3971221711338644</v>
      </c>
      <c r="M93" s="104">
        <v>2.3569478695207295</v>
      </c>
      <c r="N93" s="104">
        <v>2.7107597899536291</v>
      </c>
      <c r="O93" s="104">
        <v>2.9116274167752745</v>
      </c>
      <c r="P93" s="104">
        <v>2.872116931151818</v>
      </c>
      <c r="Q93" s="104">
        <v>2.7696173351892237</v>
      </c>
      <c r="R93" s="104">
        <v>2.7491652326780662</v>
      </c>
      <c r="S93" s="104">
        <v>3.1343728747907482</v>
      </c>
      <c r="T93" s="104">
        <v>2.9984042412756593</v>
      </c>
      <c r="U93" s="104">
        <v>3.0515795855839869</v>
      </c>
      <c r="V93" s="104">
        <v>3.8770450511427894</v>
      </c>
      <c r="W93" s="104">
        <v>2.9666710657253641</v>
      </c>
      <c r="DA93" s="132" t="s">
        <v>1657</v>
      </c>
    </row>
    <row r="94" spans="1:105" ht="12" customHeight="1" x14ac:dyDescent="0.25">
      <c r="A94" s="108" t="s">
        <v>50</v>
      </c>
      <c r="B94" s="98">
        <v>0.88564961582604429</v>
      </c>
      <c r="C94" s="98">
        <v>0.85088177907406592</v>
      </c>
      <c r="D94" s="98">
        <v>0.80008430651137874</v>
      </c>
      <c r="E94" s="98">
        <v>0.77000770136508712</v>
      </c>
      <c r="F94" s="98">
        <v>0.71434698186705037</v>
      </c>
      <c r="G94" s="98">
        <v>0.69195397398181324</v>
      </c>
      <c r="H94" s="98">
        <v>0.62612138131971407</v>
      </c>
      <c r="I94" s="98">
        <v>0.58427386973175466</v>
      </c>
      <c r="J94" s="98">
        <v>0.58303056102074358</v>
      </c>
      <c r="K94" s="98">
        <v>0.5718230099048579</v>
      </c>
      <c r="L94" s="98">
        <v>0.59175190706674352</v>
      </c>
      <c r="M94" s="98">
        <v>0.39864630341636265</v>
      </c>
      <c r="N94" s="98">
        <v>0.48035518018245482</v>
      </c>
      <c r="O94" s="98">
        <v>0.48536436605909994</v>
      </c>
      <c r="P94" s="98">
        <v>0.4947614631240595</v>
      </c>
      <c r="Q94" s="98">
        <v>0.47977915397682375</v>
      </c>
      <c r="R94" s="98">
        <v>0.49764407799501559</v>
      </c>
      <c r="S94" s="98">
        <v>0.55608114119342589</v>
      </c>
      <c r="T94" s="98">
        <v>0.39657789502397245</v>
      </c>
      <c r="U94" s="98">
        <v>0.40830323151083392</v>
      </c>
      <c r="V94" s="98">
        <v>0.72361023032869887</v>
      </c>
      <c r="W94" s="98">
        <v>0.33082565536792918</v>
      </c>
      <c r="DA94" s="63" t="s">
        <v>1658</v>
      </c>
    </row>
    <row r="95" spans="1:105" ht="12" customHeight="1" x14ac:dyDescent="0.25">
      <c r="A95" s="108" t="s">
        <v>52</v>
      </c>
      <c r="B95" s="98">
        <v>2.2854976051551184</v>
      </c>
      <c r="C95" s="98">
        <v>2.0634492951781231</v>
      </c>
      <c r="D95" s="98">
        <v>1.8603414234416031</v>
      </c>
      <c r="E95" s="98">
        <v>2.1337692635851311</v>
      </c>
      <c r="F95" s="98">
        <v>1.986185885099665</v>
      </c>
      <c r="G95" s="98">
        <v>1.6326635996662078</v>
      </c>
      <c r="H95" s="98">
        <v>1.6509661696484583</v>
      </c>
      <c r="I95" s="98">
        <v>1.5121360520096057</v>
      </c>
      <c r="J95" s="98">
        <v>1.546033372166232</v>
      </c>
      <c r="K95" s="98">
        <v>1.4376172228760924</v>
      </c>
      <c r="L95" s="98">
        <v>1.8053702640671208</v>
      </c>
      <c r="M95" s="98">
        <v>1.958301566104367</v>
      </c>
      <c r="N95" s="98">
        <v>2.2304046097711745</v>
      </c>
      <c r="O95" s="98">
        <v>2.4262630507161744</v>
      </c>
      <c r="P95" s="98">
        <v>2.3773554680277584</v>
      </c>
      <c r="Q95" s="98">
        <v>2.2898381812123998</v>
      </c>
      <c r="R95" s="98">
        <v>2.2515211546830507</v>
      </c>
      <c r="S95" s="98">
        <v>2.5782917335973221</v>
      </c>
      <c r="T95" s="98">
        <v>2.6018263462516869</v>
      </c>
      <c r="U95" s="98">
        <v>2.6432763540731532</v>
      </c>
      <c r="V95" s="98">
        <v>3.1534348208140908</v>
      </c>
      <c r="W95" s="98">
        <v>2.6358454103574349</v>
      </c>
      <c r="DA95" s="63" t="s">
        <v>1659</v>
      </c>
    </row>
    <row r="96" spans="1:105" ht="12" customHeight="1" x14ac:dyDescent="0.25">
      <c r="A96" s="106" t="s">
        <v>122</v>
      </c>
      <c r="B96" s="101">
        <v>5.2956276267772617</v>
      </c>
      <c r="C96" s="101">
        <v>5.519965398509215</v>
      </c>
      <c r="D96" s="101">
        <v>5.6560549119570709</v>
      </c>
      <c r="E96" s="101">
        <v>5.0170254961222893</v>
      </c>
      <c r="F96" s="101">
        <v>5.1352099123030124</v>
      </c>
      <c r="G96" s="101">
        <v>5.6225177252739806</v>
      </c>
      <c r="H96" s="101">
        <v>6.7384192295385263</v>
      </c>
      <c r="I96" s="101">
        <v>7.7283864727822262</v>
      </c>
      <c r="J96" s="101">
        <v>7.4421083579809357</v>
      </c>
      <c r="K96" s="101">
        <v>7.2609185940965002</v>
      </c>
      <c r="L96" s="101">
        <v>6.0764786862929299</v>
      </c>
      <c r="M96" s="101">
        <v>5.3667016675276455</v>
      </c>
      <c r="N96" s="101">
        <v>4.34669398585054</v>
      </c>
      <c r="O96" s="101">
        <v>3.789776734029803</v>
      </c>
      <c r="P96" s="101">
        <v>3.0697347265258839</v>
      </c>
      <c r="Q96" s="101">
        <v>2.7333189039540526</v>
      </c>
      <c r="R96" s="101">
        <v>2.7782757081369267</v>
      </c>
      <c r="S96" s="101">
        <v>2.6053421083796882</v>
      </c>
      <c r="T96" s="101">
        <v>3.4881183824909958</v>
      </c>
      <c r="U96" s="101">
        <v>3.4075888429191101</v>
      </c>
      <c r="V96" s="101">
        <v>3.760380372333656</v>
      </c>
      <c r="W96" s="101">
        <v>4.0736905800217666</v>
      </c>
      <c r="DA96" s="131" t="s">
        <v>1660</v>
      </c>
    </row>
    <row r="97" spans="1:105" ht="12" customHeight="1" x14ac:dyDescent="0.25">
      <c r="A97" s="107" t="s">
        <v>121</v>
      </c>
      <c r="B97" s="104">
        <v>7.7847442111707732</v>
      </c>
      <c r="C97" s="104">
        <v>8.5452500087691536</v>
      </c>
      <c r="D97" s="104">
        <v>8.8048566178481238</v>
      </c>
      <c r="E97" s="104">
        <v>7.4152289919483794</v>
      </c>
      <c r="F97" s="104">
        <v>7.5359556943762573</v>
      </c>
      <c r="G97" s="104">
        <v>9.4956974044944698</v>
      </c>
      <c r="H97" s="104">
        <v>9.6776382858301968</v>
      </c>
      <c r="I97" s="104">
        <v>10.559609452310083</v>
      </c>
      <c r="J97" s="104">
        <v>11.176971799163621</v>
      </c>
      <c r="K97" s="104">
        <v>11.826511623923832</v>
      </c>
      <c r="L97" s="104">
        <v>12.243822651541514</v>
      </c>
      <c r="M97" s="104">
        <v>14.668867410428447</v>
      </c>
      <c r="N97" s="104">
        <v>16.15192885726907</v>
      </c>
      <c r="O97" s="104">
        <v>16.291830455434532</v>
      </c>
      <c r="P97" s="104">
        <v>17.173000002423528</v>
      </c>
      <c r="Q97" s="104">
        <v>18.056908896570626</v>
      </c>
      <c r="R97" s="104">
        <v>19.248120221336912</v>
      </c>
      <c r="S97" s="104">
        <v>20.063122829350803</v>
      </c>
      <c r="T97" s="104">
        <v>21.330309238484602</v>
      </c>
      <c r="U97" s="104">
        <v>21.704096809965417</v>
      </c>
      <c r="V97" s="104">
        <v>21.726725675267552</v>
      </c>
      <c r="W97" s="104">
        <v>23.245965363501529</v>
      </c>
      <c r="DA97" s="132" t="s">
        <v>1661</v>
      </c>
    </row>
    <row r="98" spans="1:105" ht="12" customHeight="1" x14ac:dyDescent="0.25">
      <c r="A98" s="108" t="s">
        <v>53</v>
      </c>
      <c r="B98" s="98">
        <v>1.8594686415847748</v>
      </c>
      <c r="C98" s="98">
        <v>2.3012388272196209</v>
      </c>
      <c r="D98" s="98">
        <v>2.5111124909821574</v>
      </c>
      <c r="E98" s="98">
        <v>1.5622747552789618</v>
      </c>
      <c r="F98" s="98">
        <v>1.6039503240030926</v>
      </c>
      <c r="G98" s="98">
        <v>2.683335158283858</v>
      </c>
      <c r="H98" s="98">
        <v>2.3633942281180307</v>
      </c>
      <c r="I98" s="98">
        <v>2.667791437116859</v>
      </c>
      <c r="J98" s="98">
        <v>2.7400267877923206</v>
      </c>
      <c r="K98" s="98">
        <v>3.1010296158540607</v>
      </c>
      <c r="L98" s="98">
        <v>2.3204101531682264</v>
      </c>
      <c r="M98" s="98">
        <v>2.1452221075019606</v>
      </c>
      <c r="N98" s="98">
        <v>2.3106642495310759</v>
      </c>
      <c r="O98" s="98">
        <v>2.0275619039391337</v>
      </c>
      <c r="P98" s="98">
        <v>2.3073226952059525</v>
      </c>
      <c r="Q98" s="98">
        <v>2.5637141476472243</v>
      </c>
      <c r="R98" s="98">
        <v>2.9114091393495709</v>
      </c>
      <c r="S98" s="98">
        <v>2.9627107827266137</v>
      </c>
      <c r="T98" s="98">
        <v>2.4001325033675953</v>
      </c>
      <c r="U98" s="98">
        <v>2.5084406496366105</v>
      </c>
      <c r="V98" s="98">
        <v>2.2879513360237556</v>
      </c>
      <c r="W98" s="98">
        <v>2.2230871296480545</v>
      </c>
      <c r="DA98" s="63" t="s">
        <v>1662</v>
      </c>
    </row>
    <row r="99" spans="1:105" ht="12" customHeight="1" x14ac:dyDescent="0.25">
      <c r="A99" s="108" t="s">
        <v>52</v>
      </c>
      <c r="B99" s="98">
        <v>5.9252755695859989</v>
      </c>
      <c r="C99" s="98">
        <v>6.2440111815495332</v>
      </c>
      <c r="D99" s="98">
        <v>6.293744126865966</v>
      </c>
      <c r="E99" s="98">
        <v>5.8529542366694178</v>
      </c>
      <c r="F99" s="98">
        <v>5.9320053703731652</v>
      </c>
      <c r="G99" s="98">
        <v>6.8123622462106113</v>
      </c>
      <c r="H99" s="98">
        <v>7.3142440577121661</v>
      </c>
      <c r="I99" s="98">
        <v>7.8918180151932242</v>
      </c>
      <c r="J99" s="98">
        <v>8.4369450113713</v>
      </c>
      <c r="K99" s="98">
        <v>8.7254820080697701</v>
      </c>
      <c r="L99" s="98">
        <v>9.9234124983732883</v>
      </c>
      <c r="M99" s="98">
        <v>12.523645302926488</v>
      </c>
      <c r="N99" s="98">
        <v>13.841264607737992</v>
      </c>
      <c r="O99" s="98">
        <v>14.264268551495398</v>
      </c>
      <c r="P99" s="98">
        <v>14.865677307217577</v>
      </c>
      <c r="Q99" s="98">
        <v>15.493194748923401</v>
      </c>
      <c r="R99" s="98">
        <v>16.336711081987342</v>
      </c>
      <c r="S99" s="98">
        <v>17.100412046624189</v>
      </c>
      <c r="T99" s="98">
        <v>18.930176735117008</v>
      </c>
      <c r="U99" s="98">
        <v>19.195656160328806</v>
      </c>
      <c r="V99" s="98">
        <v>19.438774339243796</v>
      </c>
      <c r="W99" s="98">
        <v>21.022878233853476</v>
      </c>
      <c r="DA99" s="63" t="s">
        <v>1663</v>
      </c>
    </row>
    <row r="100" spans="1:105" ht="12" customHeight="1" x14ac:dyDescent="0.25">
      <c r="A100" s="121" t="s">
        <v>54</v>
      </c>
      <c r="B100" s="122">
        <v>595.06592024363295</v>
      </c>
      <c r="C100" s="122">
        <v>604.54745379474969</v>
      </c>
      <c r="D100" s="122">
        <v>600.49464024924771</v>
      </c>
      <c r="E100" s="122">
        <v>580.0576912396898</v>
      </c>
      <c r="F100" s="122">
        <v>553.20947137931466</v>
      </c>
      <c r="G100" s="122">
        <v>537.12558577074367</v>
      </c>
      <c r="H100" s="122">
        <v>516.85159689386489</v>
      </c>
      <c r="I100" s="122">
        <v>497.53685396480444</v>
      </c>
      <c r="J100" s="122">
        <v>474.67817880907825</v>
      </c>
      <c r="K100" s="122">
        <v>442.5082584578488</v>
      </c>
      <c r="L100" s="122">
        <v>358.50595351635343</v>
      </c>
      <c r="M100" s="122">
        <v>319.41063523935588</v>
      </c>
      <c r="N100" s="122">
        <v>279.61185169143681</v>
      </c>
      <c r="O100" s="122">
        <v>250.15056489691003</v>
      </c>
      <c r="P100" s="122">
        <v>237.70026317235167</v>
      </c>
      <c r="Q100" s="122">
        <v>234.2449223622321</v>
      </c>
      <c r="R100" s="122">
        <v>249.31201670376603</v>
      </c>
      <c r="S100" s="122">
        <v>252.20970119236208</v>
      </c>
      <c r="T100" s="122">
        <v>270.06228289393471</v>
      </c>
      <c r="U100" s="122">
        <v>278.96165019889014</v>
      </c>
      <c r="V100" s="122">
        <v>298.04679727870774</v>
      </c>
      <c r="W100" s="122">
        <v>307.66542101322023</v>
      </c>
      <c r="DA100" s="130" t="s">
        <v>1664</v>
      </c>
    </row>
    <row r="101" spans="1:105" ht="12" customHeight="1" x14ac:dyDescent="0.25">
      <c r="A101" s="97" t="s">
        <v>207</v>
      </c>
      <c r="B101" s="98">
        <v>262.01841030912044</v>
      </c>
      <c r="C101" s="98">
        <v>266.51018345707428</v>
      </c>
      <c r="D101" s="98">
        <v>264.69505129145745</v>
      </c>
      <c r="E101" s="98">
        <v>244.1713576142225</v>
      </c>
      <c r="F101" s="98">
        <v>217.85291353285169</v>
      </c>
      <c r="G101" s="98">
        <v>213.25286627153869</v>
      </c>
      <c r="H101" s="98">
        <v>210.06599958480589</v>
      </c>
      <c r="I101" s="98">
        <v>208.13433713975144</v>
      </c>
      <c r="J101" s="98">
        <v>248.94755121662072</v>
      </c>
      <c r="K101" s="98">
        <v>250.49385626090375</v>
      </c>
      <c r="L101" s="98">
        <v>165.87365052068404</v>
      </c>
      <c r="M101" s="98">
        <v>165.87365052068392</v>
      </c>
      <c r="N101" s="98">
        <v>174.04879621668098</v>
      </c>
      <c r="O101" s="98">
        <v>177.90541702493545</v>
      </c>
      <c r="P101" s="98">
        <v>176.99830419413371</v>
      </c>
      <c r="Q101" s="98">
        <v>176.08006114454966</v>
      </c>
      <c r="R101" s="98">
        <v>176.43066303620964</v>
      </c>
      <c r="S101" s="98">
        <v>176.43066303620955</v>
      </c>
      <c r="T101" s="98">
        <v>176.89256711569703</v>
      </c>
      <c r="U101" s="98">
        <v>175.57920129932216</v>
      </c>
      <c r="V101" s="98">
        <v>178.17254227572411</v>
      </c>
      <c r="W101" s="98">
        <v>178.76246775580412</v>
      </c>
      <c r="DA101" s="63" t="s">
        <v>1665</v>
      </c>
    </row>
    <row r="102" spans="1:105" ht="12" customHeight="1" x14ac:dyDescent="0.25">
      <c r="A102" s="97" t="s">
        <v>50</v>
      </c>
      <c r="B102" s="98">
        <v>187.11953690144458</v>
      </c>
      <c r="C102" s="98">
        <v>179.83713544380456</v>
      </c>
      <c r="D102" s="98">
        <v>172.91231178720432</v>
      </c>
      <c r="E102" s="98">
        <v>197.36452006249158</v>
      </c>
      <c r="F102" s="98">
        <v>192.15341467814403</v>
      </c>
      <c r="G102" s="98">
        <v>164.26060560842859</v>
      </c>
      <c r="H102" s="98">
        <v>147.90505965496476</v>
      </c>
      <c r="I102" s="98">
        <v>130.72741453069096</v>
      </c>
      <c r="J102" s="98">
        <v>103.09393941484477</v>
      </c>
      <c r="K102" s="98">
        <v>85.448200711925722</v>
      </c>
      <c r="L102" s="98">
        <v>75.187484025383725</v>
      </c>
      <c r="M102" s="98">
        <v>69.862030375984574</v>
      </c>
      <c r="N102" s="98">
        <v>55.099089503571797</v>
      </c>
      <c r="O102" s="98">
        <v>44.185834164860346</v>
      </c>
      <c r="P102" s="98">
        <v>38.218370785813029</v>
      </c>
      <c r="Q102" s="98">
        <v>35.039516563736534</v>
      </c>
      <c r="R102" s="98">
        <v>34.942883381382309</v>
      </c>
      <c r="S102" s="98">
        <v>37.215170524258731</v>
      </c>
      <c r="T102" s="98">
        <v>37.62091727082332</v>
      </c>
      <c r="U102" s="98">
        <v>39.551654666842168</v>
      </c>
      <c r="V102" s="98">
        <v>46.571424005324467</v>
      </c>
      <c r="W102" s="98">
        <v>43.130434090970915</v>
      </c>
      <c r="DA102" s="63" t="s">
        <v>1666</v>
      </c>
    </row>
    <row r="103" spans="1:105" ht="12" customHeight="1" x14ac:dyDescent="0.25">
      <c r="A103" s="109" t="s">
        <v>120</v>
      </c>
      <c r="B103" s="33">
        <v>145.92797303306787</v>
      </c>
      <c r="C103" s="33">
        <v>158.20013489387091</v>
      </c>
      <c r="D103" s="33">
        <v>162.88727717058592</v>
      </c>
      <c r="E103" s="33">
        <v>138.52181356297567</v>
      </c>
      <c r="F103" s="33">
        <v>143.20314316831892</v>
      </c>
      <c r="G103" s="33">
        <v>159.61211389077644</v>
      </c>
      <c r="H103" s="33">
        <v>158.88053765409424</v>
      </c>
      <c r="I103" s="33">
        <v>158.67510229436206</v>
      </c>
      <c r="J103" s="33">
        <v>122.63668817761275</v>
      </c>
      <c r="K103" s="33">
        <v>106.56620148501928</v>
      </c>
      <c r="L103" s="33">
        <v>117.44481897028564</v>
      </c>
      <c r="M103" s="33">
        <v>83.674954342687357</v>
      </c>
      <c r="N103" s="33">
        <v>50.463965971184045</v>
      </c>
      <c r="O103" s="33">
        <v>28.059313707114221</v>
      </c>
      <c r="P103" s="33">
        <v>22.483588192404937</v>
      </c>
      <c r="Q103" s="33">
        <v>23.125344653945913</v>
      </c>
      <c r="R103" s="33">
        <v>37.938470286174102</v>
      </c>
      <c r="S103" s="33">
        <v>38.5638676318938</v>
      </c>
      <c r="T103" s="33">
        <v>55.548798507414368</v>
      </c>
      <c r="U103" s="33">
        <v>63.830794232725793</v>
      </c>
      <c r="V103" s="33">
        <v>73.302830997659143</v>
      </c>
      <c r="W103" s="33">
        <v>85.772519166445221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2.8578276441143666</v>
      </c>
      <c r="C124" s="117">
        <f t="shared" si="42"/>
        <v>2.5097124714861527</v>
      </c>
      <c r="D124" s="117">
        <f t="shared" si="42"/>
        <v>2.9970677577684839</v>
      </c>
      <c r="E124" s="117">
        <f t="shared" si="42"/>
        <v>3.0900888533798279</v>
      </c>
      <c r="F124" s="117">
        <f t="shared" si="42"/>
        <v>3.2969461214384719</v>
      </c>
      <c r="G124" s="117">
        <f t="shared" si="42"/>
        <v>2.596575349144659</v>
      </c>
      <c r="H124" s="117">
        <f t="shared" si="42"/>
        <v>2.4723290185172289</v>
      </c>
      <c r="I124" s="117">
        <f t="shared" si="42"/>
        <v>2.4195645809095843</v>
      </c>
      <c r="J124" s="117">
        <f t="shared" si="42"/>
        <v>1.9553128508403994</v>
      </c>
      <c r="K124" s="117">
        <f t="shared" si="42"/>
        <v>1.8778654972884281</v>
      </c>
      <c r="L124" s="117">
        <f t="shared" si="42"/>
        <v>2.2428784841237106</v>
      </c>
      <c r="M124" s="117">
        <f t="shared" si="42"/>
        <v>1.9694488238050585</v>
      </c>
      <c r="N124" s="117">
        <f t="shared" si="42"/>
        <v>1.988787247034792</v>
      </c>
      <c r="O124" s="117">
        <f t="shared" si="42"/>
        <v>1.7801514535114471</v>
      </c>
      <c r="P124" s="117">
        <f t="shared" si="42"/>
        <v>1.5820623275988805</v>
      </c>
      <c r="Q124" s="117">
        <f t="shared" si="42"/>
        <v>1.4774963304613471</v>
      </c>
      <c r="R124" s="117">
        <f t="shared" ref="R124:V124" si="43">R125+R128+R130+R139</f>
        <v>1.5571204204596483</v>
      </c>
      <c r="S124" s="117">
        <f t="shared" si="43"/>
        <v>1.5508688272815658</v>
      </c>
      <c r="T124" s="117">
        <f t="shared" si="43"/>
        <v>1.7980226434566047</v>
      </c>
      <c r="U124" s="117">
        <f t="shared" si="43"/>
        <v>1.5795148459184545</v>
      </c>
      <c r="V124" s="117">
        <f t="shared" si="43"/>
        <v>1.5688834983745006</v>
      </c>
      <c r="W124" s="117">
        <f t="shared" ref="W124" si="44">W125+W128+W130+W139</f>
        <v>1.5769486596171376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1.1268964865241349</v>
      </c>
      <c r="C125" s="122">
        <f t="shared" si="45"/>
        <v>0.74314259331187571</v>
      </c>
      <c r="D125" s="122">
        <f t="shared" si="45"/>
        <v>1.1984807630929475</v>
      </c>
      <c r="E125" s="122">
        <f t="shared" si="45"/>
        <v>1.2936353177517828</v>
      </c>
      <c r="F125" s="122">
        <f t="shared" si="45"/>
        <v>1.5090413625936541</v>
      </c>
      <c r="G125" s="122">
        <f t="shared" si="45"/>
        <v>1.0299339945284505</v>
      </c>
      <c r="H125" s="122">
        <f t="shared" si="45"/>
        <v>1.1018701387974745</v>
      </c>
      <c r="I125" s="122">
        <f t="shared" si="45"/>
        <v>1.1019514937339026</v>
      </c>
      <c r="J125" s="122">
        <f t="shared" si="45"/>
        <v>0.81452734702739826</v>
      </c>
      <c r="K125" s="122">
        <f t="shared" si="45"/>
        <v>0.76653547995798954</v>
      </c>
      <c r="L125" s="122">
        <f t="shared" si="45"/>
        <v>1.0291818080261657</v>
      </c>
      <c r="M125" s="122">
        <f t="shared" si="45"/>
        <v>0.90975860246326223</v>
      </c>
      <c r="N125" s="122">
        <f t="shared" si="45"/>
        <v>1.0772230699925136</v>
      </c>
      <c r="O125" s="122">
        <f t="shared" si="45"/>
        <v>0.98146079823021659</v>
      </c>
      <c r="P125" s="122">
        <f t="shared" si="45"/>
        <v>0.90964025759617428</v>
      </c>
      <c r="Q125" s="122">
        <f t="shared" si="45"/>
        <v>0.86171589910765123</v>
      </c>
      <c r="R125" s="122">
        <f t="shared" ref="R125:V125" si="46">SUM(R126:R127)</f>
        <v>0.86179493475432101</v>
      </c>
      <c r="S125" s="122">
        <f t="shared" si="46"/>
        <v>0.86178035907851291</v>
      </c>
      <c r="T125" s="122">
        <f t="shared" si="46"/>
        <v>1.0572816854279012</v>
      </c>
      <c r="U125" s="122">
        <f t="shared" si="46"/>
        <v>0.86172980054915294</v>
      </c>
      <c r="V125" s="122">
        <f t="shared" si="46"/>
        <v>0.86175484709578898</v>
      </c>
      <c r="W125" s="122">
        <f t="shared" ref="W125" si="47">SUM(W126:W127)</f>
        <v>0.86175260733317782</v>
      </c>
      <c r="DA125" s="130" t="s">
        <v>1687</v>
      </c>
    </row>
    <row r="126" spans="1:105" ht="12" customHeight="1" x14ac:dyDescent="0.25">
      <c r="A126" s="97" t="s">
        <v>203</v>
      </c>
      <c r="B126" s="98">
        <v>1.1226139294926909</v>
      </c>
      <c r="C126" s="98">
        <v>0.74041272570937233</v>
      </c>
      <c r="D126" s="98">
        <v>1.1942390369733451</v>
      </c>
      <c r="E126" s="98">
        <v>1.2897678417884779</v>
      </c>
      <c r="F126" s="98">
        <v>1.5047291487532239</v>
      </c>
      <c r="G126" s="98">
        <v>1.0269991401547722</v>
      </c>
      <c r="H126" s="98">
        <v>1.098710232158211</v>
      </c>
      <c r="I126" s="98">
        <v>1.098710232158211</v>
      </c>
      <c r="J126" s="98">
        <v>0.81203783319002576</v>
      </c>
      <c r="K126" s="98">
        <v>0.76431642304385206</v>
      </c>
      <c r="L126" s="98">
        <v>1.0269991401547716</v>
      </c>
      <c r="M126" s="98">
        <v>0.90765262252794476</v>
      </c>
      <c r="N126" s="98">
        <v>1.0748065348237317</v>
      </c>
      <c r="O126" s="98">
        <v>0.97927773000859886</v>
      </c>
      <c r="P126" s="98">
        <v>0.90765262252794465</v>
      </c>
      <c r="Q126" s="98">
        <v>0.85984522785898554</v>
      </c>
      <c r="R126" s="98">
        <v>0.85984522785898521</v>
      </c>
      <c r="S126" s="98">
        <v>0.85984522785898576</v>
      </c>
      <c r="T126" s="98">
        <v>1.0549441100601897</v>
      </c>
      <c r="U126" s="98">
        <v>0.85984522785898587</v>
      </c>
      <c r="V126" s="98">
        <v>0.85984522785898587</v>
      </c>
      <c r="W126" s="98">
        <v>0.85984522785898465</v>
      </c>
      <c r="DA126" s="63" t="s">
        <v>1688</v>
      </c>
    </row>
    <row r="127" spans="1:105" ht="12" customHeight="1" x14ac:dyDescent="0.25">
      <c r="A127" s="97" t="s">
        <v>53</v>
      </c>
      <c r="B127" s="98">
        <v>4.282557031444062E-3</v>
      </c>
      <c r="C127" s="98">
        <v>2.7298676025033892E-3</v>
      </c>
      <c r="D127" s="98">
        <v>4.2417261196024065E-3</v>
      </c>
      <c r="E127" s="98">
        <v>3.8674759633048911E-3</v>
      </c>
      <c r="F127" s="98">
        <v>4.3122138404301071E-3</v>
      </c>
      <c r="G127" s="98">
        <v>2.9348543736782682E-3</v>
      </c>
      <c r="H127" s="98">
        <v>3.1599066392635419E-3</v>
      </c>
      <c r="I127" s="98">
        <v>3.2412615756916862E-3</v>
      </c>
      <c r="J127" s="98">
        <v>2.4895138373724553E-3</v>
      </c>
      <c r="K127" s="98">
        <v>2.2190569141374863E-3</v>
      </c>
      <c r="L127" s="98">
        <v>2.1826678713941345E-3</v>
      </c>
      <c r="M127" s="98">
        <v>2.1059799353174442E-3</v>
      </c>
      <c r="N127" s="98">
        <v>2.4165351687819225E-3</v>
      </c>
      <c r="O127" s="98">
        <v>2.1830682216177105E-3</v>
      </c>
      <c r="P127" s="98">
        <v>1.9876350682296669E-3</v>
      </c>
      <c r="Q127" s="98">
        <v>1.8706712486657288E-3</v>
      </c>
      <c r="R127" s="98">
        <v>1.9497068953357702E-3</v>
      </c>
      <c r="S127" s="98">
        <v>1.9351312195271674E-3</v>
      </c>
      <c r="T127" s="98">
        <v>2.3375753677115614E-3</v>
      </c>
      <c r="U127" s="98">
        <v>1.8845726901670307E-3</v>
      </c>
      <c r="V127" s="98">
        <v>1.9096192368030602E-3</v>
      </c>
      <c r="W127" s="98">
        <v>1.9073794741931531E-3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7.709010551937498E-3</v>
      </c>
      <c r="C128" s="122">
        <f t="shared" si="48"/>
        <v>8.5353617086831347E-3</v>
      </c>
      <c r="D128" s="122">
        <f t="shared" si="48"/>
        <v>6.7613688798129779E-3</v>
      </c>
      <c r="E128" s="122">
        <f t="shared" si="48"/>
        <v>1.4230200310988896E-2</v>
      </c>
      <c r="F128" s="122">
        <f t="shared" si="48"/>
        <v>1.0256980862407917E-2</v>
      </c>
      <c r="G128" s="122">
        <f t="shared" si="48"/>
        <v>1.1800286430015862E-2</v>
      </c>
      <c r="H128" s="122">
        <f t="shared" si="48"/>
        <v>1.2430162309286074E-2</v>
      </c>
      <c r="I128" s="122">
        <f t="shared" si="48"/>
        <v>4.8931282717433761E-3</v>
      </c>
      <c r="J128" s="122">
        <f t="shared" si="48"/>
        <v>3.9646281277620479E-3</v>
      </c>
      <c r="K128" s="122">
        <f t="shared" si="48"/>
        <v>5.2462825190681397E-3</v>
      </c>
      <c r="L128" s="122">
        <f t="shared" si="48"/>
        <v>7.3437465643209181E-3</v>
      </c>
      <c r="M128" s="122">
        <f t="shared" si="48"/>
        <v>7.6066630909627144E-3</v>
      </c>
      <c r="N128" s="122">
        <f t="shared" si="48"/>
        <v>9.2161516063249543E-3</v>
      </c>
      <c r="O128" s="122">
        <f t="shared" si="48"/>
        <v>1.0869374606138257E-2</v>
      </c>
      <c r="P128" s="122">
        <f t="shared" si="48"/>
        <v>1.1808594164803E-2</v>
      </c>
      <c r="Q128" s="122">
        <f t="shared" si="48"/>
        <v>1.1066412445131776E-2</v>
      </c>
      <c r="R128" s="122">
        <f t="shared" si="48"/>
        <v>1.1241110394046325E-2</v>
      </c>
      <c r="S128" s="122">
        <f t="shared" si="48"/>
        <v>1.035430950252293E-2</v>
      </c>
      <c r="T128" s="122">
        <f t="shared" si="48"/>
        <v>1.0627961502441611E-2</v>
      </c>
      <c r="U128" s="122">
        <f t="shared" si="48"/>
        <v>9.7234428783186892E-3</v>
      </c>
      <c r="V128" s="122">
        <f t="shared" si="48"/>
        <v>8.8339952616242039E-3</v>
      </c>
      <c r="W128" s="122">
        <f t="shared" si="48"/>
        <v>7.7970169551043883E-3</v>
      </c>
      <c r="DA128" s="130" t="s">
        <v>1690</v>
      </c>
    </row>
    <row r="129" spans="1:105" ht="12" customHeight="1" x14ac:dyDescent="0.25">
      <c r="A129" s="97" t="s">
        <v>53</v>
      </c>
      <c r="B129" s="98">
        <v>7.709010551937498E-3</v>
      </c>
      <c r="C129" s="98">
        <v>8.5353617086831347E-3</v>
      </c>
      <c r="D129" s="98">
        <v>6.7613688798129779E-3</v>
      </c>
      <c r="E129" s="98">
        <v>1.4230200310988896E-2</v>
      </c>
      <c r="F129" s="98">
        <v>1.0256980862407917E-2</v>
      </c>
      <c r="G129" s="98">
        <v>1.1800286430015862E-2</v>
      </c>
      <c r="H129" s="98">
        <v>1.2430162309286074E-2</v>
      </c>
      <c r="I129" s="98">
        <v>4.8931282717433761E-3</v>
      </c>
      <c r="J129" s="98">
        <v>3.9646281277620479E-3</v>
      </c>
      <c r="K129" s="98">
        <v>5.2462825190681397E-3</v>
      </c>
      <c r="L129" s="98">
        <v>7.3437465643209181E-3</v>
      </c>
      <c r="M129" s="98">
        <v>7.6066630909627144E-3</v>
      </c>
      <c r="N129" s="98">
        <v>9.2161516063249543E-3</v>
      </c>
      <c r="O129" s="98">
        <v>1.0869374606138257E-2</v>
      </c>
      <c r="P129" s="98">
        <v>1.1808594164803E-2</v>
      </c>
      <c r="Q129" s="98">
        <v>1.1066412445131776E-2</v>
      </c>
      <c r="R129" s="98">
        <v>1.1241110394046325E-2</v>
      </c>
      <c r="S129" s="98">
        <v>1.035430950252293E-2</v>
      </c>
      <c r="T129" s="98">
        <v>1.0627961502441611E-2</v>
      </c>
      <c r="U129" s="98">
        <v>9.7234428783186892E-3</v>
      </c>
      <c r="V129" s="98">
        <v>8.8339952616242039E-3</v>
      </c>
      <c r="W129" s="98">
        <v>7.7970169551043883E-3</v>
      </c>
      <c r="DA129" s="63" t="s">
        <v>1691</v>
      </c>
    </row>
    <row r="130" spans="1:105" ht="12" customHeight="1" x14ac:dyDescent="0.25">
      <c r="A130" s="121" t="s">
        <v>55</v>
      </c>
      <c r="B130" s="122">
        <v>0.53693537843934602</v>
      </c>
      <c r="C130" s="122">
        <v>0.55562223332303895</v>
      </c>
      <c r="D130" s="122">
        <v>0.5606053591709983</v>
      </c>
      <c r="E130" s="122">
        <v>0.50780948719829189</v>
      </c>
      <c r="F130" s="122">
        <v>0.50323134972642702</v>
      </c>
      <c r="G130" s="122">
        <v>0.47593087034142356</v>
      </c>
      <c r="H130" s="122">
        <v>0.41809977920611691</v>
      </c>
      <c r="I130" s="122">
        <v>0.4084088901970816</v>
      </c>
      <c r="J130" s="122">
        <v>0.39037822961683288</v>
      </c>
      <c r="K130" s="122">
        <v>0.38816380279863694</v>
      </c>
      <c r="L130" s="122">
        <v>0.37031768174370611</v>
      </c>
      <c r="M130" s="122">
        <v>0.33956892285551965</v>
      </c>
      <c r="N130" s="122">
        <v>0.31308976871042044</v>
      </c>
      <c r="O130" s="122">
        <v>0.29057560421668804</v>
      </c>
      <c r="P130" s="122">
        <v>0.25176368059751997</v>
      </c>
      <c r="Q130" s="122">
        <v>0.23033235812751143</v>
      </c>
      <c r="R130" s="122">
        <v>0.23681384241337519</v>
      </c>
      <c r="S130" s="122">
        <v>0.24320513135662153</v>
      </c>
      <c r="T130" s="122">
        <v>0.24924818082759662</v>
      </c>
      <c r="U130" s="122">
        <v>0.24138715753392023</v>
      </c>
      <c r="V130" s="122">
        <v>0.22257762647727258</v>
      </c>
      <c r="W130" s="122">
        <v>0.22879316239864225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0.21742302010996706</v>
      </c>
      <c r="C135" s="101">
        <v>0.21891956490948497</v>
      </c>
      <c r="D135" s="101">
        <v>0.21997481912016281</v>
      </c>
      <c r="E135" s="101">
        <v>0.2073539398676166</v>
      </c>
      <c r="F135" s="101">
        <v>0.20608981258828507</v>
      </c>
      <c r="G135" s="101">
        <v>0.18863515478612844</v>
      </c>
      <c r="H135" s="101">
        <v>0.17467512725386442</v>
      </c>
      <c r="I135" s="101">
        <v>0.17418098621317898</v>
      </c>
      <c r="J135" s="101">
        <v>0.15804608337973142</v>
      </c>
      <c r="K135" s="101">
        <v>0.14724367536033409</v>
      </c>
      <c r="L135" s="101">
        <v>0.11251557132465757</v>
      </c>
      <c r="M135" s="101">
        <v>8.3878203247441635E-2</v>
      </c>
      <c r="N135" s="101">
        <v>6.0046826815755613E-2</v>
      </c>
      <c r="O135" s="101">
        <v>4.7262562208316206E-2</v>
      </c>
      <c r="P135" s="101">
        <v>3.8497405140161062E-2</v>
      </c>
      <c r="Q135" s="101">
        <v>3.1264489702001741E-2</v>
      </c>
      <c r="R135" s="101">
        <v>2.9285703445104207E-2</v>
      </c>
      <c r="S135" s="101">
        <v>2.5805911461870879E-2</v>
      </c>
      <c r="T135" s="101">
        <v>3.4317306390454307E-2</v>
      </c>
      <c r="U135" s="101">
        <v>3.1814691350250057E-2</v>
      </c>
      <c r="V135" s="101">
        <v>3.0613884136886722E-2</v>
      </c>
      <c r="W135" s="101">
        <v>3.0440484735753937E-2</v>
      </c>
      <c r="DA135" s="131" t="s">
        <v>1697</v>
      </c>
    </row>
    <row r="136" spans="1:105" ht="12" customHeight="1" x14ac:dyDescent="0.25">
      <c r="A136" s="107" t="s">
        <v>121</v>
      </c>
      <c r="B136" s="104">
        <v>0.31951235832937896</v>
      </c>
      <c r="C136" s="104">
        <v>0.33670266841355395</v>
      </c>
      <c r="D136" s="104">
        <v>0.34063054005083543</v>
      </c>
      <c r="E136" s="104">
        <v>0.30045554733067525</v>
      </c>
      <c r="F136" s="104">
        <v>0.29714153713814195</v>
      </c>
      <c r="G136" s="104">
        <v>0.28729571555529509</v>
      </c>
      <c r="H136" s="104">
        <v>0.24342465195225249</v>
      </c>
      <c r="I136" s="104">
        <v>0.23422790398390259</v>
      </c>
      <c r="J136" s="104">
        <v>0.23233214623710144</v>
      </c>
      <c r="K136" s="104">
        <v>0.24092012743830282</v>
      </c>
      <c r="L136" s="104">
        <v>0.25780211041904855</v>
      </c>
      <c r="M136" s="104">
        <v>0.25569071960807804</v>
      </c>
      <c r="N136" s="104">
        <v>0.25304294189466481</v>
      </c>
      <c r="O136" s="104">
        <v>0.24331304200837181</v>
      </c>
      <c r="P136" s="104">
        <v>0.21326627545735893</v>
      </c>
      <c r="Q136" s="104">
        <v>0.19906786842550969</v>
      </c>
      <c r="R136" s="104">
        <v>0.20752813896827099</v>
      </c>
      <c r="S136" s="104">
        <v>0.21739921989475064</v>
      </c>
      <c r="T136" s="104">
        <v>0.21493087443714232</v>
      </c>
      <c r="U136" s="104">
        <v>0.20957246618367018</v>
      </c>
      <c r="V136" s="104">
        <v>0.19196374234038585</v>
      </c>
      <c r="W136" s="104">
        <v>0.1983526776628883</v>
      </c>
      <c r="DA136" s="132" t="s">
        <v>1698</v>
      </c>
    </row>
    <row r="137" spans="1:105" ht="12" customHeight="1" x14ac:dyDescent="0.25">
      <c r="A137" s="108" t="s">
        <v>53</v>
      </c>
      <c r="B137" s="98">
        <v>7.6318912323379465E-2</v>
      </c>
      <c r="C137" s="98">
        <v>9.0751204388717435E-2</v>
      </c>
      <c r="D137" s="98">
        <v>9.7244111465253913E-2</v>
      </c>
      <c r="E137" s="98">
        <v>6.3306165087834695E-2</v>
      </c>
      <c r="F137" s="98">
        <v>6.3267607839803452E-2</v>
      </c>
      <c r="G137" s="98">
        <v>8.1388562231703099E-2</v>
      </c>
      <c r="H137" s="98">
        <v>5.9566105431892058E-2</v>
      </c>
      <c r="I137" s="98">
        <v>5.9249687513774366E-2</v>
      </c>
      <c r="J137" s="98">
        <v>5.7016937558518603E-2</v>
      </c>
      <c r="K137" s="98">
        <v>6.3192929864913386E-2</v>
      </c>
      <c r="L137" s="98">
        <v>4.8828096369804404E-2</v>
      </c>
      <c r="M137" s="98">
        <v>3.740266355834905E-2</v>
      </c>
      <c r="N137" s="98">
        <v>3.6236007115918893E-2</v>
      </c>
      <c r="O137" s="98">
        <v>3.0345409749891441E-2</v>
      </c>
      <c r="P137" s="98">
        <v>2.8873102063882806E-2</v>
      </c>
      <c r="Q137" s="98">
        <v>2.8573232442644415E-2</v>
      </c>
      <c r="R137" s="98">
        <v>3.1609826958381715E-2</v>
      </c>
      <c r="S137" s="98">
        <v>3.211775527420508E-2</v>
      </c>
      <c r="T137" s="98">
        <v>2.4123559267531316E-2</v>
      </c>
      <c r="U137" s="98">
        <v>2.4164822699815933E-2</v>
      </c>
      <c r="V137" s="98">
        <v>2.0208115710912269E-2</v>
      </c>
      <c r="W137" s="98">
        <v>1.9004693315401482E-2</v>
      </c>
      <c r="DA137" s="63" t="s">
        <v>1699</v>
      </c>
    </row>
    <row r="138" spans="1:105" ht="12" customHeight="1" x14ac:dyDescent="0.25">
      <c r="A138" s="108" t="s">
        <v>52</v>
      </c>
      <c r="B138" s="98">
        <v>0.24319344600599949</v>
      </c>
      <c r="C138" s="98">
        <v>0.2459514640248365</v>
      </c>
      <c r="D138" s="98">
        <v>0.24338642858558152</v>
      </c>
      <c r="E138" s="98">
        <v>0.23714938224284055</v>
      </c>
      <c r="F138" s="98">
        <v>0.23387392929833853</v>
      </c>
      <c r="G138" s="98">
        <v>0.20590715332359197</v>
      </c>
      <c r="H138" s="98">
        <v>0.18385854652036043</v>
      </c>
      <c r="I138" s="98">
        <v>0.17497821647012821</v>
      </c>
      <c r="J138" s="98">
        <v>0.17531520867858283</v>
      </c>
      <c r="K138" s="98">
        <v>0.17772719757338942</v>
      </c>
      <c r="L138" s="98">
        <v>0.20897401404924415</v>
      </c>
      <c r="M138" s="98">
        <v>0.21828805604972898</v>
      </c>
      <c r="N138" s="98">
        <v>0.21680693477874591</v>
      </c>
      <c r="O138" s="98">
        <v>0.21296763225848037</v>
      </c>
      <c r="P138" s="98">
        <v>0.18439317339347613</v>
      </c>
      <c r="Q138" s="98">
        <v>0.17049463598286527</v>
      </c>
      <c r="R138" s="98">
        <v>0.17591831200988928</v>
      </c>
      <c r="S138" s="98">
        <v>0.18528146462054557</v>
      </c>
      <c r="T138" s="98">
        <v>0.190807315169611</v>
      </c>
      <c r="U138" s="98">
        <v>0.18540764348385425</v>
      </c>
      <c r="V138" s="98">
        <v>0.17175562662947358</v>
      </c>
      <c r="W138" s="98">
        <v>0.17934798434748683</v>
      </c>
      <c r="DA138" s="63" t="s">
        <v>1700</v>
      </c>
    </row>
    <row r="139" spans="1:105" ht="12" customHeight="1" x14ac:dyDescent="0.25">
      <c r="A139" s="121" t="s">
        <v>54</v>
      </c>
      <c r="B139" s="122">
        <v>1.1862867685989484</v>
      </c>
      <c r="C139" s="122">
        <v>1.202412283142555</v>
      </c>
      <c r="D139" s="122">
        <v>1.2312202666247252</v>
      </c>
      <c r="E139" s="122">
        <v>1.2744138481187641</v>
      </c>
      <c r="F139" s="122">
        <v>1.2744164282559827</v>
      </c>
      <c r="G139" s="122">
        <v>1.078910197844769</v>
      </c>
      <c r="H139" s="122">
        <v>0.93992893820435142</v>
      </c>
      <c r="I139" s="122">
        <v>0.90431106870685651</v>
      </c>
      <c r="J139" s="122">
        <v>0.74644264606840616</v>
      </c>
      <c r="K139" s="122">
        <v>0.71791993201273341</v>
      </c>
      <c r="L139" s="122">
        <v>0.83603524778951799</v>
      </c>
      <c r="M139" s="122">
        <v>0.71251463539531401</v>
      </c>
      <c r="N139" s="122">
        <v>0.58925825672553322</v>
      </c>
      <c r="O139" s="122">
        <v>0.49724567645840434</v>
      </c>
      <c r="P139" s="122">
        <v>0.40884979524038334</v>
      </c>
      <c r="Q139" s="122">
        <v>0.37438166078105273</v>
      </c>
      <c r="R139" s="122">
        <v>0.44727053289790575</v>
      </c>
      <c r="S139" s="122">
        <v>0.43552902734390864</v>
      </c>
      <c r="T139" s="122">
        <v>0.48086481569866524</v>
      </c>
      <c r="U139" s="122">
        <v>0.46667444495706256</v>
      </c>
      <c r="V139" s="122">
        <v>0.47571702953981476</v>
      </c>
      <c r="W139" s="122">
        <v>0.47860587293021323</v>
      </c>
      <c r="DA139" s="130" t="s">
        <v>1701</v>
      </c>
    </row>
    <row r="140" spans="1:105" ht="12" customHeight="1" x14ac:dyDescent="0.25">
      <c r="A140" s="97" t="s">
        <v>50</v>
      </c>
      <c r="B140" s="98">
        <v>0.66647515445960981</v>
      </c>
      <c r="C140" s="98">
        <v>0.63968999263223758</v>
      </c>
      <c r="D140" s="98">
        <v>0.63454341615570697</v>
      </c>
      <c r="E140" s="98">
        <v>0.75113037436710095</v>
      </c>
      <c r="F140" s="98">
        <v>0.73311627670125024</v>
      </c>
      <c r="G140" s="98">
        <v>0.5719080849910595</v>
      </c>
      <c r="H140" s="98">
        <v>0.48327347885679844</v>
      </c>
      <c r="I140" s="98">
        <v>0.43238787256483519</v>
      </c>
      <c r="J140" s="98">
        <v>0.35217309214682169</v>
      </c>
      <c r="K140" s="98">
        <v>0.3309767853401</v>
      </c>
      <c r="L140" s="98">
        <v>0.35651042233178465</v>
      </c>
      <c r="M140" s="98">
        <v>0.34826021459991424</v>
      </c>
      <c r="N140" s="98">
        <v>0.33280723456306444</v>
      </c>
      <c r="O140" s="98">
        <v>0.31490860200707149</v>
      </c>
      <c r="P140" s="98">
        <v>0.26228164198096565</v>
      </c>
      <c r="Q140" s="98">
        <v>0.23540379822221932</v>
      </c>
      <c r="R140" s="98">
        <v>0.22891299275170277</v>
      </c>
      <c r="S140" s="98">
        <v>0.22754379111484213</v>
      </c>
      <c r="T140" s="98">
        <v>0.20781974239620532</v>
      </c>
      <c r="U140" s="98">
        <v>0.18674281832497516</v>
      </c>
      <c r="V140" s="98">
        <v>0.18327287721505375</v>
      </c>
      <c r="W140" s="98">
        <v>0.15496965042657607</v>
      </c>
      <c r="DA140" s="63" t="s">
        <v>1702</v>
      </c>
    </row>
    <row r="141" spans="1:105" ht="12" customHeight="1" x14ac:dyDescent="0.25">
      <c r="A141" s="109" t="s">
        <v>120</v>
      </c>
      <c r="B141" s="33">
        <v>0.51981161413933863</v>
      </c>
      <c r="C141" s="33">
        <v>0.56272229051031741</v>
      </c>
      <c r="D141" s="33">
        <v>0.59667685046901819</v>
      </c>
      <c r="E141" s="33">
        <v>0.52328347375166306</v>
      </c>
      <c r="F141" s="33">
        <v>0.54130015155473232</v>
      </c>
      <c r="G141" s="33">
        <v>0.50700211285370944</v>
      </c>
      <c r="H141" s="33">
        <v>0.45665545934755297</v>
      </c>
      <c r="I141" s="33">
        <v>0.47192319614202133</v>
      </c>
      <c r="J141" s="33">
        <v>0.39426955392158441</v>
      </c>
      <c r="K141" s="33">
        <v>0.38694314667263341</v>
      </c>
      <c r="L141" s="33">
        <v>0.47952482545773334</v>
      </c>
      <c r="M141" s="33">
        <v>0.36425442079539977</v>
      </c>
      <c r="N141" s="33">
        <v>0.25645102216246879</v>
      </c>
      <c r="O141" s="33">
        <v>0.18233707445133282</v>
      </c>
      <c r="P141" s="33">
        <v>0.14656815325941772</v>
      </c>
      <c r="Q141" s="33">
        <v>0.1389778625588334</v>
      </c>
      <c r="R141" s="33">
        <v>0.21835754014620298</v>
      </c>
      <c r="S141" s="33">
        <v>0.20798523622906653</v>
      </c>
      <c r="T141" s="33">
        <v>0.27304507330245992</v>
      </c>
      <c r="U141" s="33">
        <v>0.27993162663208737</v>
      </c>
      <c r="V141" s="33">
        <v>0.29244415232476101</v>
      </c>
      <c r="W141" s="33">
        <v>0.32363622250363716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38.385412477246284</v>
      </c>
      <c r="C143" s="117">
        <f t="shared" si="49"/>
        <v>54.828578704096458</v>
      </c>
      <c r="D143" s="117">
        <f t="shared" si="49"/>
        <v>101.35935387563642</v>
      </c>
      <c r="E143" s="117">
        <f t="shared" si="49"/>
        <v>163.50738008211141</v>
      </c>
      <c r="F143" s="117">
        <f t="shared" si="49"/>
        <v>201.62224484869603</v>
      </c>
      <c r="G143" s="117">
        <f t="shared" si="49"/>
        <v>235.87791356490868</v>
      </c>
      <c r="H143" s="117">
        <f t="shared" si="49"/>
        <v>254.67407062657389</v>
      </c>
      <c r="I143" s="117">
        <f t="shared" si="49"/>
        <v>305.26002847959148</v>
      </c>
      <c r="J143" s="117">
        <f t="shared" si="49"/>
        <v>329.69295412783697</v>
      </c>
      <c r="K143" s="117">
        <f t="shared" si="49"/>
        <v>425.01392744599963</v>
      </c>
      <c r="L143" s="117">
        <f t="shared" si="49"/>
        <v>475.54473437287658</v>
      </c>
      <c r="M143" s="117">
        <f t="shared" si="49"/>
        <v>445.15054031666858</v>
      </c>
      <c r="N143" s="117">
        <f t="shared" si="49"/>
        <v>450.60838946908319</v>
      </c>
      <c r="O143" s="117">
        <f t="shared" si="49"/>
        <v>484.5989907586889</v>
      </c>
      <c r="P143" s="117">
        <f t="shared" si="49"/>
        <v>488.04202024668552</v>
      </c>
      <c r="Q143" s="117">
        <f t="shared" si="49"/>
        <v>477.46008154118914</v>
      </c>
      <c r="R143" s="117">
        <f t="shared" ref="R143:V143" si="50">R144+R146+R148+R157</f>
        <v>513.59133217095086</v>
      </c>
      <c r="S143" s="117">
        <f t="shared" si="50"/>
        <v>502.36563227029785</v>
      </c>
      <c r="T143" s="117">
        <f t="shared" si="50"/>
        <v>520.41310001573152</v>
      </c>
      <c r="U143" s="117">
        <f t="shared" si="50"/>
        <v>520.05013599877145</v>
      </c>
      <c r="V143" s="117">
        <f t="shared" si="50"/>
        <v>558.42390620092192</v>
      </c>
      <c r="W143" s="117">
        <f t="shared" ref="W143" si="51">W144+W146+W148+W157</f>
        <v>550.77857584204912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7.9092861461142254</v>
      </c>
      <c r="C144" s="122">
        <f t="shared" si="52"/>
        <v>10.935074257301792</v>
      </c>
      <c r="D144" s="122">
        <f t="shared" si="52"/>
        <v>20.847738799539389</v>
      </c>
      <c r="E144" s="122">
        <f t="shared" si="52"/>
        <v>38.772162047751067</v>
      </c>
      <c r="F144" s="122">
        <f t="shared" si="52"/>
        <v>47.059899176162517</v>
      </c>
      <c r="G144" s="122">
        <f t="shared" si="52"/>
        <v>55.674065514925196</v>
      </c>
      <c r="H144" s="122">
        <f t="shared" si="52"/>
        <v>55.059608346284271</v>
      </c>
      <c r="I144" s="122">
        <f t="shared" si="52"/>
        <v>70.140380663170887</v>
      </c>
      <c r="J144" s="122">
        <f t="shared" si="52"/>
        <v>75.225700740870877</v>
      </c>
      <c r="K144" s="122">
        <f t="shared" si="52"/>
        <v>115.85617501818811</v>
      </c>
      <c r="L144" s="122">
        <f t="shared" si="52"/>
        <v>87.779771202888526</v>
      </c>
      <c r="M144" s="122">
        <f t="shared" si="52"/>
        <v>83.788190446702899</v>
      </c>
      <c r="N144" s="122">
        <f t="shared" si="52"/>
        <v>100.92571983969674</v>
      </c>
      <c r="O144" s="122">
        <f t="shared" si="52"/>
        <v>127.24390797685339</v>
      </c>
      <c r="P144" s="122">
        <f t="shared" si="52"/>
        <v>140.06606005555344</v>
      </c>
      <c r="Q144" s="122">
        <f t="shared" si="52"/>
        <v>133.78079406865862</v>
      </c>
      <c r="R144" s="122">
        <f t="shared" si="52"/>
        <v>127.47052399361006</v>
      </c>
      <c r="S144" s="122">
        <f t="shared" si="52"/>
        <v>123.72856893615742</v>
      </c>
      <c r="T144" s="122">
        <f t="shared" si="52"/>
        <v>120.57174621688722</v>
      </c>
      <c r="U144" s="122">
        <f t="shared" si="52"/>
        <v>119.22893502209678</v>
      </c>
      <c r="V144" s="122">
        <f t="shared" si="52"/>
        <v>119.64210310043943</v>
      </c>
      <c r="W144" s="122">
        <f t="shared" si="52"/>
        <v>119.90011545927779</v>
      </c>
      <c r="DA144" s="130" t="s">
        <v>1705</v>
      </c>
    </row>
    <row r="145" spans="1:105" ht="12" customHeight="1" x14ac:dyDescent="0.25">
      <c r="A145" s="97" t="s">
        <v>53</v>
      </c>
      <c r="B145" s="98">
        <v>7.9092861461142254</v>
      </c>
      <c r="C145" s="98">
        <v>10.935074257301792</v>
      </c>
      <c r="D145" s="98">
        <v>20.847738799539389</v>
      </c>
      <c r="E145" s="98">
        <v>38.772162047751067</v>
      </c>
      <c r="F145" s="98">
        <v>47.059899176162517</v>
      </c>
      <c r="G145" s="98">
        <v>55.674065514925196</v>
      </c>
      <c r="H145" s="98">
        <v>55.059608346284271</v>
      </c>
      <c r="I145" s="98">
        <v>70.140380663170887</v>
      </c>
      <c r="J145" s="98">
        <v>75.225700740870877</v>
      </c>
      <c r="K145" s="98">
        <v>115.85617501818811</v>
      </c>
      <c r="L145" s="98">
        <v>87.779771202888526</v>
      </c>
      <c r="M145" s="98">
        <v>83.788190446702899</v>
      </c>
      <c r="N145" s="98">
        <v>100.92571983969674</v>
      </c>
      <c r="O145" s="98">
        <v>127.24390797685339</v>
      </c>
      <c r="P145" s="98">
        <v>140.06606005555344</v>
      </c>
      <c r="Q145" s="98">
        <v>133.78079406865862</v>
      </c>
      <c r="R145" s="98">
        <v>127.47052399361006</v>
      </c>
      <c r="S145" s="98">
        <v>123.72856893615742</v>
      </c>
      <c r="T145" s="98">
        <v>120.57174621688722</v>
      </c>
      <c r="U145" s="98">
        <v>119.22893502209678</v>
      </c>
      <c r="V145" s="98">
        <v>119.64210310043943</v>
      </c>
      <c r="W145" s="98">
        <v>119.90011545927779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1.1473788000170582</v>
      </c>
      <c r="C146" s="122">
        <f t="shared" si="53"/>
        <v>1.3962608131412222</v>
      </c>
      <c r="D146" s="122">
        <f t="shared" si="53"/>
        <v>1.6020552486746</v>
      </c>
      <c r="E146" s="122">
        <f t="shared" si="53"/>
        <v>5.3835692272019697</v>
      </c>
      <c r="F146" s="122">
        <f t="shared" si="53"/>
        <v>5.5717631096184803</v>
      </c>
      <c r="G146" s="122">
        <f t="shared" si="53"/>
        <v>8.4639919057227804</v>
      </c>
      <c r="H146" s="122">
        <f t="shared" si="53"/>
        <v>11.704935049548853</v>
      </c>
      <c r="I146" s="122">
        <f t="shared" si="53"/>
        <v>6.0916173145475003</v>
      </c>
      <c r="J146" s="122">
        <f t="shared" si="53"/>
        <v>6.2609450236187252</v>
      </c>
      <c r="K146" s="122">
        <f t="shared" si="53"/>
        <v>11.496293850841621</v>
      </c>
      <c r="L146" s="122">
        <f t="shared" si="53"/>
        <v>19.495140102131202</v>
      </c>
      <c r="M146" s="122">
        <f t="shared" si="53"/>
        <v>18.987464271171888</v>
      </c>
      <c r="N146" s="122">
        <f t="shared" si="53"/>
        <v>17.496849307754946</v>
      </c>
      <c r="O146" s="122">
        <f t="shared" si="53"/>
        <v>16.436788971509372</v>
      </c>
      <c r="P146" s="122">
        <f t="shared" si="53"/>
        <v>15.696165817857851</v>
      </c>
      <c r="Q146" s="122">
        <f t="shared" si="53"/>
        <v>16.228445729924164</v>
      </c>
      <c r="R146" s="122">
        <f t="shared" si="53"/>
        <v>17.397768729077235</v>
      </c>
      <c r="S146" s="122">
        <f t="shared" si="53"/>
        <v>16.588051797031124</v>
      </c>
      <c r="T146" s="122">
        <f t="shared" si="53"/>
        <v>17.111337487555108</v>
      </c>
      <c r="U146" s="122">
        <f t="shared" si="53"/>
        <v>17.086273648026477</v>
      </c>
      <c r="V146" s="122">
        <f t="shared" si="53"/>
        <v>17.731000881900677</v>
      </c>
      <c r="W146" s="122">
        <f t="shared" si="53"/>
        <v>18.632796928229084</v>
      </c>
      <c r="DA146" s="130" t="s">
        <v>1707</v>
      </c>
    </row>
    <row r="147" spans="1:105" ht="12" customHeight="1" x14ac:dyDescent="0.25">
      <c r="A147" s="97" t="s">
        <v>53</v>
      </c>
      <c r="B147" s="98">
        <v>1.1473788000170582</v>
      </c>
      <c r="C147" s="98">
        <v>1.3962608131412222</v>
      </c>
      <c r="D147" s="98">
        <v>1.6020552486746</v>
      </c>
      <c r="E147" s="98">
        <v>5.3835692272019697</v>
      </c>
      <c r="F147" s="98">
        <v>5.5717631096184803</v>
      </c>
      <c r="G147" s="98">
        <v>8.4639919057227804</v>
      </c>
      <c r="H147" s="98">
        <v>11.704935049548853</v>
      </c>
      <c r="I147" s="98">
        <v>6.0916173145475003</v>
      </c>
      <c r="J147" s="98">
        <v>6.2609450236187252</v>
      </c>
      <c r="K147" s="98">
        <v>11.496293850841621</v>
      </c>
      <c r="L147" s="98">
        <v>19.495140102131202</v>
      </c>
      <c r="M147" s="98">
        <v>18.987464271171888</v>
      </c>
      <c r="N147" s="98">
        <v>17.496849307754946</v>
      </c>
      <c r="O147" s="98">
        <v>16.436788971509372</v>
      </c>
      <c r="P147" s="98">
        <v>15.696165817857851</v>
      </c>
      <c r="Q147" s="98">
        <v>16.228445729924164</v>
      </c>
      <c r="R147" s="98">
        <v>17.397768729077235</v>
      </c>
      <c r="S147" s="98">
        <v>16.588051797031124</v>
      </c>
      <c r="T147" s="98">
        <v>17.111337487555108</v>
      </c>
      <c r="U147" s="98">
        <v>17.086273648026477</v>
      </c>
      <c r="V147" s="98">
        <v>17.731000881900677</v>
      </c>
      <c r="W147" s="98">
        <v>18.632796928229084</v>
      </c>
      <c r="DA147" s="63" t="s">
        <v>1708</v>
      </c>
    </row>
    <row r="148" spans="1:105" ht="12" customHeight="1" x14ac:dyDescent="0.25">
      <c r="A148" s="121" t="s">
        <v>55</v>
      </c>
      <c r="B148" s="122">
        <v>11.600898676630273</v>
      </c>
      <c r="C148" s="122">
        <v>16.373838854223894</v>
      </c>
      <c r="D148" s="122">
        <v>29.44509565785529</v>
      </c>
      <c r="E148" s="122">
        <v>43.782984488132982</v>
      </c>
      <c r="F148" s="122">
        <v>54.086366685044474</v>
      </c>
      <c r="G148" s="122">
        <v>62.86041875897682</v>
      </c>
      <c r="H148" s="122">
        <v>71.025270515218295</v>
      </c>
      <c r="I148" s="122">
        <v>86.440939531065155</v>
      </c>
      <c r="J148" s="122">
        <v>102.74200276305451</v>
      </c>
      <c r="K148" s="122">
        <v>124.32866326269112</v>
      </c>
      <c r="L148" s="122">
        <v>142.65432225014706</v>
      </c>
      <c r="M148" s="122">
        <v>134.43052426604248</v>
      </c>
      <c r="N148" s="122">
        <v>141.56577196143704</v>
      </c>
      <c r="O148" s="122">
        <v>155.4692981303111</v>
      </c>
      <c r="P148" s="122">
        <v>153.54050807355947</v>
      </c>
      <c r="Q148" s="122">
        <v>149.28576351387312</v>
      </c>
      <c r="R148" s="122">
        <v>151.47080773219878</v>
      </c>
      <c r="S148" s="122">
        <v>153.330428642291</v>
      </c>
      <c r="T148" s="122">
        <v>150.40263952576845</v>
      </c>
      <c r="U148" s="122">
        <v>148.74933862995806</v>
      </c>
      <c r="V148" s="122">
        <v>163.01335072581728</v>
      </c>
      <c r="W148" s="122">
        <v>148.96323224235772</v>
      </c>
      <c r="DA148" s="130" t="s">
        <v>1709</v>
      </c>
    </row>
    <row r="149" spans="1:105" ht="12" customHeight="1" x14ac:dyDescent="0.25">
      <c r="A149" s="97" t="s">
        <v>124</v>
      </c>
      <c r="B149" s="98">
        <v>11.002961391800016</v>
      </c>
      <c r="C149" s="98">
        <v>15.414592501112383</v>
      </c>
      <c r="D149" s="98">
        <v>27.479770192971763</v>
      </c>
      <c r="E149" s="98">
        <v>41.158460216112054</v>
      </c>
      <c r="F149" s="98">
        <v>50.683992081454178</v>
      </c>
      <c r="G149" s="98">
        <v>58.281395712285587</v>
      </c>
      <c r="H149" s="98">
        <v>65.7513338391433</v>
      </c>
      <c r="I149" s="98">
        <v>78.817090560465942</v>
      </c>
      <c r="J149" s="98">
        <v>92.018303410908828</v>
      </c>
      <c r="K149" s="98">
        <v>109.18292698066733</v>
      </c>
      <c r="L149" s="98">
        <v>123.10667518416315</v>
      </c>
      <c r="M149" s="98">
        <v>112.3494371920267</v>
      </c>
      <c r="N149" s="98">
        <v>116.42954575892584</v>
      </c>
      <c r="O149" s="98">
        <v>126.92928111768408</v>
      </c>
      <c r="P149" s="98">
        <v>122.33922230224323</v>
      </c>
      <c r="Q149" s="98">
        <v>116.07158881885928</v>
      </c>
      <c r="R149" s="98">
        <v>115.78249186409546</v>
      </c>
      <c r="S149" s="98">
        <v>116.68573200789031</v>
      </c>
      <c r="T149" s="98">
        <v>111.54450919675465</v>
      </c>
      <c r="U149" s="98">
        <v>109.75700826869719</v>
      </c>
      <c r="V149" s="98">
        <v>121.54027694918661</v>
      </c>
      <c r="W149" s="98">
        <v>105.92962440031656</v>
      </c>
      <c r="DA149" s="63" t="s">
        <v>1710</v>
      </c>
    </row>
    <row r="150" spans="1:105" ht="12" customHeight="1" x14ac:dyDescent="0.25">
      <c r="A150" s="97" t="s">
        <v>123</v>
      </c>
      <c r="B150" s="98">
        <v>0.11671066686990625</v>
      </c>
      <c r="C150" s="98">
        <v>0.13968035528388936</v>
      </c>
      <c r="D150" s="98">
        <v>0.22695628916736774</v>
      </c>
      <c r="E150" s="98">
        <v>0.53198620898126148</v>
      </c>
      <c r="F150" s="98">
        <v>0.61612352823873384</v>
      </c>
      <c r="G150" s="98">
        <v>0.62928988742777547</v>
      </c>
      <c r="H150" s="98">
        <v>0.70148240501666614</v>
      </c>
      <c r="I150" s="98">
        <v>0.74755893687161001</v>
      </c>
      <c r="J150" s="98">
        <v>1.1050080556551616</v>
      </c>
      <c r="K150" s="98">
        <v>1.3830441360353773</v>
      </c>
      <c r="L150" s="98">
        <v>2.6479730974264113</v>
      </c>
      <c r="M150" s="98">
        <v>2.6801387462185704</v>
      </c>
      <c r="N150" s="98">
        <v>3.2248474578310815</v>
      </c>
      <c r="O150" s="98">
        <v>3.8172606821584512</v>
      </c>
      <c r="P150" s="98">
        <v>3.9909637786216097</v>
      </c>
      <c r="Q150" s="98">
        <v>3.9292281637293662</v>
      </c>
      <c r="R150" s="98">
        <v>3.9549948384197915</v>
      </c>
      <c r="S150" s="98">
        <v>4.3835448276941582</v>
      </c>
      <c r="T150" s="98">
        <v>4.1055935209132199</v>
      </c>
      <c r="U150" s="98">
        <v>4.1435081363480277</v>
      </c>
      <c r="V150" s="98">
        <v>5.4271733133713269</v>
      </c>
      <c r="W150" s="98">
        <v>4.0721991220264302</v>
      </c>
      <c r="DA150" s="63" t="s">
        <v>1711</v>
      </c>
    </row>
    <row r="151" spans="1:105" ht="12" customHeight="1" x14ac:dyDescent="0.25">
      <c r="A151" s="100" t="s">
        <v>50</v>
      </c>
      <c r="B151" s="101">
        <v>3.2595382703220106E-2</v>
      </c>
      <c r="C151" s="101">
        <v>4.0579594613804053E-2</v>
      </c>
      <c r="D151" s="101">
        <v>6.747772294802154E-2</v>
      </c>
      <c r="E151" s="101">
        <v>0.13922478075556599</v>
      </c>
      <c r="F151" s="101">
        <v>0.16124869648120205</v>
      </c>
      <c r="G151" s="101">
        <v>0.18597148664203364</v>
      </c>
      <c r="H151" s="101">
        <v>0.19253626865039891</v>
      </c>
      <c r="I151" s="101">
        <v>0.20834778583257713</v>
      </c>
      <c r="J151" s="101">
        <v>0.30177607688431662</v>
      </c>
      <c r="K151" s="101">
        <v>0.39198612005949313</v>
      </c>
      <c r="L151" s="101">
        <v>0.65009620679843616</v>
      </c>
      <c r="M151" s="101">
        <v>0.45247406214496594</v>
      </c>
      <c r="N151" s="101">
        <v>0.57177262102925674</v>
      </c>
      <c r="O151" s="101">
        <v>0.63618670511384756</v>
      </c>
      <c r="P151" s="101">
        <v>0.68635979159497018</v>
      </c>
      <c r="Q151" s="101">
        <v>0.6786277205199347</v>
      </c>
      <c r="R151" s="101">
        <v>0.71293836764013963</v>
      </c>
      <c r="S151" s="101">
        <v>0.77593162540805016</v>
      </c>
      <c r="T151" s="101">
        <v>0.54211735472042111</v>
      </c>
      <c r="U151" s="101">
        <v>0.55713106221674902</v>
      </c>
      <c r="V151" s="101">
        <v>1.0163573519795839</v>
      </c>
      <c r="W151" s="101">
        <v>0.45495438263117599</v>
      </c>
      <c r="DA151" s="131" t="s">
        <v>1712</v>
      </c>
    </row>
    <row r="152" spans="1:105" ht="12" customHeight="1" x14ac:dyDescent="0.25">
      <c r="A152" s="103" t="s">
        <v>52</v>
      </c>
      <c r="B152" s="104">
        <v>8.4115284166686136E-2</v>
      </c>
      <c r="C152" s="104">
        <v>9.9100760670085303E-2</v>
      </c>
      <c r="D152" s="104">
        <v>0.1594785662193462</v>
      </c>
      <c r="E152" s="104">
        <v>0.39276142822569549</v>
      </c>
      <c r="F152" s="104">
        <v>0.45487483175753185</v>
      </c>
      <c r="G152" s="104">
        <v>0.44331840078574186</v>
      </c>
      <c r="H152" s="104">
        <v>0.50894613636626729</v>
      </c>
      <c r="I152" s="104">
        <v>0.53921115103903294</v>
      </c>
      <c r="J152" s="104">
        <v>0.80323197877084485</v>
      </c>
      <c r="K152" s="104">
        <v>0.99105801597588417</v>
      </c>
      <c r="L152" s="104">
        <v>1.9978768906279754</v>
      </c>
      <c r="M152" s="104">
        <v>2.2276646840736043</v>
      </c>
      <c r="N152" s="104">
        <v>2.6530748368018249</v>
      </c>
      <c r="O152" s="104">
        <v>3.1810739770446035</v>
      </c>
      <c r="P152" s="104">
        <v>3.3046039870266393</v>
      </c>
      <c r="Q152" s="104">
        <v>3.2506004432094313</v>
      </c>
      <c r="R152" s="104">
        <v>3.242056470779652</v>
      </c>
      <c r="S152" s="104">
        <v>3.607613202286108</v>
      </c>
      <c r="T152" s="104">
        <v>3.5634761661927992</v>
      </c>
      <c r="U152" s="104">
        <v>3.586377074131279</v>
      </c>
      <c r="V152" s="104">
        <v>4.4108159613917426</v>
      </c>
      <c r="W152" s="104">
        <v>3.6172447393952538</v>
      </c>
      <c r="DA152" s="132" t="s">
        <v>1713</v>
      </c>
    </row>
    <row r="153" spans="1:105" ht="12" customHeight="1" x14ac:dyDescent="0.25">
      <c r="A153" s="106" t="s">
        <v>122</v>
      </c>
      <c r="B153" s="101">
        <v>0.19480744335290559</v>
      </c>
      <c r="C153" s="101">
        <v>0.30933448351025788</v>
      </c>
      <c r="D153" s="101">
        <v>0.6763568633653162</v>
      </c>
      <c r="E153" s="101">
        <v>0.8669031063890823</v>
      </c>
      <c r="F153" s="101">
        <v>1.1563080250128741</v>
      </c>
      <c r="G153" s="101">
        <v>1.4884287555761375</v>
      </c>
      <c r="H153" s="101">
        <v>1.8719339975041804</v>
      </c>
      <c r="I153" s="101">
        <v>2.975124145386931</v>
      </c>
      <c r="J153" s="101">
        <v>3.4798174439887317</v>
      </c>
      <c r="K153" s="101">
        <v>4.4923865837248282</v>
      </c>
      <c r="L153" s="101">
        <v>4.024646566953427</v>
      </c>
      <c r="M153" s="101">
        <v>3.9909469169962253</v>
      </c>
      <c r="N153" s="101">
        <v>3.8064362132959833</v>
      </c>
      <c r="O153" s="101">
        <v>4.3404619339743951</v>
      </c>
      <c r="P153" s="101">
        <v>4.0268294097723647</v>
      </c>
      <c r="Q153" s="101">
        <v>3.8701111197876417</v>
      </c>
      <c r="R153" s="101">
        <v>4.0224566354840405</v>
      </c>
      <c r="S153" s="101">
        <v>3.7365686268662084</v>
      </c>
      <c r="T153" s="101">
        <v>4.8727975527600709</v>
      </c>
      <c r="U153" s="101">
        <v>4.7360325365394988</v>
      </c>
      <c r="V153" s="101">
        <v>5.3422011209172764</v>
      </c>
      <c r="W153" s="101">
        <v>5.8215383142089641</v>
      </c>
      <c r="DA153" s="131" t="s">
        <v>1714</v>
      </c>
    </row>
    <row r="154" spans="1:105" ht="12" customHeight="1" x14ac:dyDescent="0.25">
      <c r="A154" s="107" t="s">
        <v>121</v>
      </c>
      <c r="B154" s="104">
        <v>0.28641917460744476</v>
      </c>
      <c r="C154" s="104">
        <v>0.5102315143173638</v>
      </c>
      <c r="D154" s="104">
        <v>1.0620123123508416</v>
      </c>
      <c r="E154" s="104">
        <v>1.2256349566505844</v>
      </c>
      <c r="F154" s="104">
        <v>1.6299430503386869</v>
      </c>
      <c r="G154" s="104">
        <v>2.4613044036873188</v>
      </c>
      <c r="H154" s="104">
        <v>2.7005202735541469</v>
      </c>
      <c r="I154" s="104">
        <v>3.9011658883406728</v>
      </c>
      <c r="J154" s="104">
        <v>6.1388738525017867</v>
      </c>
      <c r="K154" s="104">
        <v>9.2703055622635802</v>
      </c>
      <c r="L154" s="104">
        <v>12.875027401604068</v>
      </c>
      <c r="M154" s="104">
        <v>15.41000141080098</v>
      </c>
      <c r="N154" s="104">
        <v>18.10494253138414</v>
      </c>
      <c r="O154" s="104">
        <v>20.382294396494181</v>
      </c>
      <c r="P154" s="104">
        <v>23.183492582922263</v>
      </c>
      <c r="Q154" s="104">
        <v>25.414835411496828</v>
      </c>
      <c r="R154" s="104">
        <v>27.71086439419949</v>
      </c>
      <c r="S154" s="104">
        <v>28.524583179840324</v>
      </c>
      <c r="T154" s="104">
        <v>29.879739255340525</v>
      </c>
      <c r="U154" s="104">
        <v>30.112789688373351</v>
      </c>
      <c r="V154" s="104">
        <v>30.703699342342087</v>
      </c>
      <c r="W154" s="104">
        <v>33.139870405805759</v>
      </c>
      <c r="DA154" s="132" t="s">
        <v>1715</v>
      </c>
    </row>
    <row r="155" spans="1:105" ht="12" customHeight="1" x14ac:dyDescent="0.25">
      <c r="A155" s="108" t="s">
        <v>53</v>
      </c>
      <c r="B155" s="98">
        <v>6.8414254737734034E-2</v>
      </c>
      <c r="C155" s="98">
        <v>0.13632683851198921</v>
      </c>
      <c r="D155" s="98">
        <v>0.29931252474161313</v>
      </c>
      <c r="E155" s="98">
        <v>0.25504226712190992</v>
      </c>
      <c r="F155" s="98">
        <v>0.34363180061018272</v>
      </c>
      <c r="G155" s="98">
        <v>0.69222145278736236</v>
      </c>
      <c r="H155" s="98">
        <v>0.65868975868490021</v>
      </c>
      <c r="I155" s="98">
        <v>0.98496640696705762</v>
      </c>
      <c r="J155" s="98">
        <v>1.5025291289757789</v>
      </c>
      <c r="K155" s="98">
        <v>2.4258759434733301</v>
      </c>
      <c r="L155" s="98">
        <v>2.4340602494977976</v>
      </c>
      <c r="M155" s="98">
        <v>2.2514102814914283</v>
      </c>
      <c r="N155" s="98">
        <v>2.5898842030657914</v>
      </c>
      <c r="O155" s="98">
        <v>2.5357744009322492</v>
      </c>
      <c r="P155" s="98">
        <v>3.1103141798010459</v>
      </c>
      <c r="Q155" s="98">
        <v>3.6006081130235148</v>
      </c>
      <c r="R155" s="98">
        <v>4.1809479586005844</v>
      </c>
      <c r="S155" s="98">
        <v>4.2044544909850883</v>
      </c>
      <c r="T155" s="98">
        <v>3.3607122690346833</v>
      </c>
      <c r="U155" s="98">
        <v>3.4893089311345373</v>
      </c>
      <c r="V155" s="98">
        <v>3.2405634742333467</v>
      </c>
      <c r="W155" s="98">
        <v>3.1712694855877541</v>
      </c>
      <c r="DA155" s="63" t="s">
        <v>1716</v>
      </c>
    </row>
    <row r="156" spans="1:105" ht="12" customHeight="1" x14ac:dyDescent="0.25">
      <c r="A156" s="108" t="s">
        <v>52</v>
      </c>
      <c r="B156" s="98">
        <v>0.21800491986971071</v>
      </c>
      <c r="C156" s="98">
        <v>0.37390467580537456</v>
      </c>
      <c r="D156" s="98">
        <v>0.76269978760922841</v>
      </c>
      <c r="E156" s="98">
        <v>0.97059268952867439</v>
      </c>
      <c r="F156" s="98">
        <v>1.2863112497285041</v>
      </c>
      <c r="G156" s="98">
        <v>1.7690829508999564</v>
      </c>
      <c r="H156" s="98">
        <v>2.0418305148692468</v>
      </c>
      <c r="I156" s="98">
        <v>2.9161994813736154</v>
      </c>
      <c r="J156" s="98">
        <v>4.6363447235260082</v>
      </c>
      <c r="K156" s="98">
        <v>6.8444296187902509</v>
      </c>
      <c r="L156" s="98">
        <v>10.440967152106271</v>
      </c>
      <c r="M156" s="98">
        <v>13.158591129309551</v>
      </c>
      <c r="N156" s="98">
        <v>15.515058328318347</v>
      </c>
      <c r="O156" s="98">
        <v>17.846519995561934</v>
      </c>
      <c r="P156" s="98">
        <v>20.073178403121219</v>
      </c>
      <c r="Q156" s="98">
        <v>21.814227298473313</v>
      </c>
      <c r="R156" s="98">
        <v>23.529916435598906</v>
      </c>
      <c r="S156" s="98">
        <v>24.320128688855235</v>
      </c>
      <c r="T156" s="98">
        <v>26.519026986305843</v>
      </c>
      <c r="U156" s="98">
        <v>26.623480757238813</v>
      </c>
      <c r="V156" s="98">
        <v>27.46313586810874</v>
      </c>
      <c r="W156" s="98">
        <v>29.968600920218002</v>
      </c>
      <c r="DA156" s="63" t="s">
        <v>1717</v>
      </c>
    </row>
    <row r="157" spans="1:105" ht="12" customHeight="1" x14ac:dyDescent="0.25">
      <c r="A157" s="121" t="s">
        <v>54</v>
      </c>
      <c r="B157" s="122">
        <v>17.727848854484726</v>
      </c>
      <c r="C157" s="122">
        <v>26.123404779429549</v>
      </c>
      <c r="D157" s="122">
        <v>49.464464169567137</v>
      </c>
      <c r="E157" s="122">
        <v>75.568664319025402</v>
      </c>
      <c r="F157" s="122">
        <v>94.90421587787057</v>
      </c>
      <c r="G157" s="122">
        <v>108.87943738528389</v>
      </c>
      <c r="H157" s="122">
        <v>116.88425671552247</v>
      </c>
      <c r="I157" s="122">
        <v>142.58709097080791</v>
      </c>
      <c r="J157" s="122">
        <v>145.46430560029282</v>
      </c>
      <c r="K157" s="122">
        <v>173.33279531427877</v>
      </c>
      <c r="L157" s="122">
        <v>225.6155008177098</v>
      </c>
      <c r="M157" s="122">
        <v>207.94436133275133</v>
      </c>
      <c r="N157" s="122">
        <v>190.62004836019446</v>
      </c>
      <c r="O157" s="122">
        <v>185.448995680015</v>
      </c>
      <c r="P157" s="122">
        <v>178.73928629971476</v>
      </c>
      <c r="Q157" s="122">
        <v>178.16507822873319</v>
      </c>
      <c r="R157" s="122">
        <v>217.25223171606478</v>
      </c>
      <c r="S157" s="122">
        <v>208.71858289481833</v>
      </c>
      <c r="T157" s="122">
        <v>232.32737678552073</v>
      </c>
      <c r="U157" s="122">
        <v>234.98558869869018</v>
      </c>
      <c r="V157" s="122">
        <v>258.03745149276455</v>
      </c>
      <c r="W157" s="122">
        <v>263.28243121218446</v>
      </c>
      <c r="DA157" s="130" t="s">
        <v>1718</v>
      </c>
    </row>
    <row r="158" spans="1:105" ht="12" customHeight="1" x14ac:dyDescent="0.25">
      <c r="A158" s="97" t="s">
        <v>50</v>
      </c>
      <c r="B158" s="98">
        <v>9.9602789309504676</v>
      </c>
      <c r="C158" s="98">
        <v>13.957006395077968</v>
      </c>
      <c r="D158" s="98">
        <v>25.834874007921254</v>
      </c>
      <c r="E158" s="98">
        <v>45.583609156755138</v>
      </c>
      <c r="F158" s="98">
        <v>55.079496785219845</v>
      </c>
      <c r="G158" s="98">
        <v>55.545768364899807</v>
      </c>
      <c r="H158" s="98">
        <v>57.680957631382881</v>
      </c>
      <c r="I158" s="98">
        <v>63.149096355541545</v>
      </c>
      <c r="J158" s="98">
        <v>62.424364046806382</v>
      </c>
      <c r="K158" s="98">
        <v>75.638224297764282</v>
      </c>
      <c r="L158" s="98">
        <v>93.395465273468716</v>
      </c>
      <c r="M158" s="98">
        <v>99.675302308441289</v>
      </c>
      <c r="N158" s="98">
        <v>105.61064647820655</v>
      </c>
      <c r="O158" s="98">
        <v>115.64332694404358</v>
      </c>
      <c r="P158" s="98">
        <v>110.32569993452397</v>
      </c>
      <c r="Q158" s="98">
        <v>103.80254401424314</v>
      </c>
      <c r="R158" s="98">
        <v>102.96771167140376</v>
      </c>
      <c r="S158" s="98">
        <v>103.80825718255041</v>
      </c>
      <c r="T158" s="98">
        <v>97.929154336323847</v>
      </c>
      <c r="U158" s="98">
        <v>94.745400069461141</v>
      </c>
      <c r="V158" s="98">
        <v>102.18044461677597</v>
      </c>
      <c r="W158" s="98">
        <v>85.981242138275007</v>
      </c>
      <c r="DA158" s="63" t="s">
        <v>1719</v>
      </c>
    </row>
    <row r="159" spans="1:105" ht="12" customHeight="1" x14ac:dyDescent="0.25">
      <c r="A159" s="109" t="s">
        <v>120</v>
      </c>
      <c r="B159" s="33">
        <v>7.7675699235342579</v>
      </c>
      <c r="C159" s="33">
        <v>12.166398384351581</v>
      </c>
      <c r="D159" s="33">
        <v>23.629590161645879</v>
      </c>
      <c r="E159" s="33">
        <v>29.985055162270267</v>
      </c>
      <c r="F159" s="33">
        <v>39.824719092650724</v>
      </c>
      <c r="G159" s="33">
        <v>53.333669020384093</v>
      </c>
      <c r="H159" s="33">
        <v>59.203299084139587</v>
      </c>
      <c r="I159" s="33">
        <v>79.437994615266362</v>
      </c>
      <c r="J159" s="33">
        <v>83.039941553486443</v>
      </c>
      <c r="K159" s="33">
        <v>97.694571016514473</v>
      </c>
      <c r="L159" s="33">
        <v>132.22003554424109</v>
      </c>
      <c r="M159" s="33">
        <v>108.26905902431004</v>
      </c>
      <c r="N159" s="33">
        <v>85.009401881987927</v>
      </c>
      <c r="O159" s="33">
        <v>69.805668735971437</v>
      </c>
      <c r="P159" s="33">
        <v>68.413586365190781</v>
      </c>
      <c r="Q159" s="33">
        <v>74.362534214490054</v>
      </c>
      <c r="R159" s="33">
        <v>114.28452004466101</v>
      </c>
      <c r="S159" s="33">
        <v>104.91032571226793</v>
      </c>
      <c r="T159" s="33">
        <v>134.39822244919688</v>
      </c>
      <c r="U159" s="33">
        <v>140.24018862922904</v>
      </c>
      <c r="V159" s="33">
        <v>155.85700687598856</v>
      </c>
      <c r="W159" s="33">
        <v>177.30118907390946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74.090094903015284</v>
      </c>
      <c r="C161" s="117">
        <f t="shared" si="54"/>
        <v>75.287956485275615</v>
      </c>
      <c r="D161" s="117">
        <f t="shared" si="54"/>
        <v>80.906128938465784</v>
      </c>
      <c r="E161" s="117">
        <f t="shared" si="54"/>
        <v>89.392669552893238</v>
      </c>
      <c r="F161" s="117">
        <f t="shared" si="54"/>
        <v>91.074512328313773</v>
      </c>
      <c r="G161" s="117">
        <f t="shared" si="54"/>
        <v>90.943751584834018</v>
      </c>
      <c r="H161" s="117">
        <f t="shared" si="54"/>
        <v>84.571427233035564</v>
      </c>
      <c r="I161" s="117">
        <f t="shared" si="54"/>
        <v>88.851413738428164</v>
      </c>
      <c r="J161" s="117">
        <f t="shared" si="54"/>
        <v>78.046514889210783</v>
      </c>
      <c r="K161" s="117">
        <f t="shared" si="54"/>
        <v>79.840502626033953</v>
      </c>
      <c r="L161" s="117">
        <f t="shared" si="54"/>
        <v>68.870546874431383</v>
      </c>
      <c r="M161" s="117">
        <f t="shared" si="54"/>
        <v>61.780664973914682</v>
      </c>
      <c r="N161" s="117">
        <f t="shared" si="54"/>
        <v>47.070108705907501</v>
      </c>
      <c r="O161" s="117">
        <f t="shared" si="54"/>
        <v>36.519650603074567</v>
      </c>
      <c r="P161" s="117">
        <f t="shared" si="54"/>
        <v>5.945352467746865</v>
      </c>
      <c r="Q161" s="117">
        <f t="shared" si="54"/>
        <v>2.2066939484803259</v>
      </c>
      <c r="R161" s="117">
        <f t="shared" ref="R161:V161" si="55">R162+R164+R166+R175</f>
        <v>0.80896083664396878</v>
      </c>
      <c r="S161" s="117">
        <f t="shared" si="55"/>
        <v>0.78837645107012644</v>
      </c>
      <c r="T161" s="117">
        <f t="shared" si="55"/>
        <v>0.88041531826450903</v>
      </c>
      <c r="U161" s="117">
        <f t="shared" si="55"/>
        <v>0.87528016699405797</v>
      </c>
      <c r="V161" s="117">
        <f t="shared" si="55"/>
        <v>0.94452153301154285</v>
      </c>
      <c r="W161" s="117">
        <f t="shared" ref="W161" si="56">W162+W164+W166+W175</f>
        <v>0.98203962036739112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24.564501881142444</v>
      </c>
      <c r="C162" s="122">
        <f t="shared" si="57"/>
        <v>26.502289058303518</v>
      </c>
      <c r="D162" s="122">
        <f t="shared" si="57"/>
        <v>31.598546394477015</v>
      </c>
      <c r="E162" s="122">
        <f t="shared" si="57"/>
        <v>36.093260768806104</v>
      </c>
      <c r="F162" s="122">
        <f t="shared" si="57"/>
        <v>38.156217493394259</v>
      </c>
      <c r="G162" s="122">
        <f t="shared" si="57"/>
        <v>39.49295884557467</v>
      </c>
      <c r="H162" s="122">
        <f t="shared" si="57"/>
        <v>35.944679336690143</v>
      </c>
      <c r="I162" s="122">
        <f t="shared" si="57"/>
        <v>40.85805119295788</v>
      </c>
      <c r="J162" s="122">
        <f t="shared" si="57"/>
        <v>36.45753148829742</v>
      </c>
      <c r="K162" s="122">
        <f t="shared" si="57"/>
        <v>39.910712483927348</v>
      </c>
      <c r="L162" s="122">
        <f t="shared" si="57"/>
        <v>27.115940551469791</v>
      </c>
      <c r="M162" s="122">
        <f t="shared" si="57"/>
        <v>28.297999562659154</v>
      </c>
      <c r="N162" s="122">
        <f t="shared" si="57"/>
        <v>23.559886881082413</v>
      </c>
      <c r="O162" s="122">
        <f t="shared" si="57"/>
        <v>21.501022142810136</v>
      </c>
      <c r="P162" s="122">
        <f t="shared" si="57"/>
        <v>0.29813157752607439</v>
      </c>
      <c r="Q162" s="122">
        <f t="shared" si="57"/>
        <v>0.30969136086647148</v>
      </c>
      <c r="R162" s="122">
        <f t="shared" si="57"/>
        <v>0.44248969455741755</v>
      </c>
      <c r="S162" s="122">
        <f t="shared" si="57"/>
        <v>0.41973630122296496</v>
      </c>
      <c r="T162" s="122">
        <f t="shared" si="57"/>
        <v>0.4791793376549649</v>
      </c>
      <c r="U162" s="122">
        <f t="shared" si="57"/>
        <v>0.47757100772455729</v>
      </c>
      <c r="V162" s="122">
        <f t="shared" si="57"/>
        <v>0.49947859139325784</v>
      </c>
      <c r="W162" s="122">
        <f t="shared" si="57"/>
        <v>0.53167882307768677</v>
      </c>
      <c r="DA162" s="130" t="s">
        <v>1722</v>
      </c>
    </row>
    <row r="163" spans="1:105" ht="12" customHeight="1" x14ac:dyDescent="0.25">
      <c r="A163" s="97" t="s">
        <v>53</v>
      </c>
      <c r="B163" s="33">
        <v>24.564501881142444</v>
      </c>
      <c r="C163" s="33">
        <v>26.502289058303518</v>
      </c>
      <c r="D163" s="33">
        <v>31.598546394477015</v>
      </c>
      <c r="E163" s="33">
        <v>36.093260768806104</v>
      </c>
      <c r="F163" s="33">
        <v>38.156217493394259</v>
      </c>
      <c r="G163" s="33">
        <v>39.49295884557467</v>
      </c>
      <c r="H163" s="33">
        <v>35.944679336690143</v>
      </c>
      <c r="I163" s="33">
        <v>40.85805119295788</v>
      </c>
      <c r="J163" s="33">
        <v>36.45753148829742</v>
      </c>
      <c r="K163" s="33">
        <v>39.910712483927348</v>
      </c>
      <c r="L163" s="33">
        <v>27.115940551469791</v>
      </c>
      <c r="M163" s="33">
        <v>28.297999562659154</v>
      </c>
      <c r="N163" s="33">
        <v>23.559886881082413</v>
      </c>
      <c r="O163" s="33">
        <v>21.501022142810136</v>
      </c>
      <c r="P163" s="33">
        <v>0.29813157752607439</v>
      </c>
      <c r="Q163" s="33">
        <v>0.30969136086647148</v>
      </c>
      <c r="R163" s="33">
        <v>0.44248969455741755</v>
      </c>
      <c r="S163" s="33">
        <v>0.41973630122296496</v>
      </c>
      <c r="T163" s="33">
        <v>0.4791793376549649</v>
      </c>
      <c r="U163" s="33">
        <v>0.47757100772455729</v>
      </c>
      <c r="V163" s="33">
        <v>0.49947859139325784</v>
      </c>
      <c r="W163" s="33">
        <v>0.53167882307768677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0.9501671448318374</v>
      </c>
      <c r="C164" s="122">
        <f t="shared" si="58"/>
        <v>1.0015258716317177</v>
      </c>
      <c r="D164" s="122">
        <f t="shared" si="58"/>
        <v>0.78381755537696884</v>
      </c>
      <c r="E164" s="122">
        <f t="shared" si="58"/>
        <v>1.6744938882362246</v>
      </c>
      <c r="F164" s="122">
        <f t="shared" si="58"/>
        <v>1.2138889927805734</v>
      </c>
      <c r="G164" s="122">
        <f t="shared" si="58"/>
        <v>1.4417550845907539</v>
      </c>
      <c r="H164" s="122">
        <f t="shared" si="58"/>
        <v>1.6149731117105275</v>
      </c>
      <c r="I164" s="122">
        <f t="shared" si="58"/>
        <v>0.71155701033417029</v>
      </c>
      <c r="J164" s="122">
        <f t="shared" si="58"/>
        <v>0.6262986711087285</v>
      </c>
      <c r="K164" s="122">
        <f t="shared" si="58"/>
        <v>0.90531837434130091</v>
      </c>
      <c r="L164" s="122">
        <f t="shared" si="58"/>
        <v>1.183554271299734</v>
      </c>
      <c r="M164" s="122">
        <f t="shared" si="58"/>
        <v>0.97175168150034597</v>
      </c>
      <c r="N164" s="122">
        <f t="shared" si="58"/>
        <v>0.77394605886107481</v>
      </c>
      <c r="O164" s="122">
        <f t="shared" si="58"/>
        <v>0.49990282180738815</v>
      </c>
      <c r="P164" s="122">
        <f t="shared" si="58"/>
        <v>0.20998998748775086</v>
      </c>
      <c r="Q164" s="122">
        <f t="shared" si="58"/>
        <v>8.8757641146099561E-2</v>
      </c>
      <c r="R164" s="122">
        <f t="shared" si="58"/>
        <v>3.9624235598274042E-2</v>
      </c>
      <c r="S164" s="122">
        <f t="shared" si="58"/>
        <v>2.5242601762757364E-2</v>
      </c>
      <c r="T164" s="122">
        <f t="shared" si="58"/>
        <v>2.0404074622910204E-2</v>
      </c>
      <c r="U164" s="122">
        <f t="shared" si="58"/>
        <v>1.4087484437739977E-2</v>
      </c>
      <c r="V164" s="122">
        <f t="shared" si="58"/>
        <v>1.1984549472869583E-2</v>
      </c>
      <c r="W164" s="122">
        <f t="shared" si="58"/>
        <v>1.3559922035522826E-2</v>
      </c>
      <c r="DA164" s="130" t="s">
        <v>1724</v>
      </c>
    </row>
    <row r="165" spans="1:105" ht="12" customHeight="1" x14ac:dyDescent="0.25">
      <c r="A165" s="97" t="s">
        <v>53</v>
      </c>
      <c r="B165" s="98">
        <v>0.9501671448318374</v>
      </c>
      <c r="C165" s="98">
        <v>1.0015258716317177</v>
      </c>
      <c r="D165" s="98">
        <v>0.78381755537696884</v>
      </c>
      <c r="E165" s="98">
        <v>1.6744938882362246</v>
      </c>
      <c r="F165" s="98">
        <v>1.2138889927805734</v>
      </c>
      <c r="G165" s="98">
        <v>1.4417550845907539</v>
      </c>
      <c r="H165" s="98">
        <v>1.6149731117105275</v>
      </c>
      <c r="I165" s="98">
        <v>0.71155701033417029</v>
      </c>
      <c r="J165" s="98">
        <v>0.6262986711087285</v>
      </c>
      <c r="K165" s="98">
        <v>0.90531837434130091</v>
      </c>
      <c r="L165" s="98">
        <v>1.183554271299734</v>
      </c>
      <c r="M165" s="98">
        <v>0.97175168150034597</v>
      </c>
      <c r="N165" s="98">
        <v>0.77394605886107481</v>
      </c>
      <c r="O165" s="98">
        <v>0.49990282180738815</v>
      </c>
      <c r="P165" s="98">
        <v>0.20998998748775086</v>
      </c>
      <c r="Q165" s="98">
        <v>8.8757641146099561E-2</v>
      </c>
      <c r="R165" s="98">
        <v>3.9624235598274042E-2</v>
      </c>
      <c r="S165" s="98">
        <v>2.5242601762757364E-2</v>
      </c>
      <c r="T165" s="98">
        <v>2.0404074622910204E-2</v>
      </c>
      <c r="U165" s="98">
        <v>1.4087484437739977E-2</v>
      </c>
      <c r="V165" s="98">
        <v>1.1984549472869583E-2</v>
      </c>
      <c r="W165" s="98">
        <v>1.3559922035522826E-2</v>
      </c>
      <c r="DA165" s="63" t="s">
        <v>1725</v>
      </c>
    </row>
    <row r="166" spans="1:105" ht="12" customHeight="1" x14ac:dyDescent="0.25">
      <c r="A166" s="121" t="s">
        <v>55</v>
      </c>
      <c r="B166" s="122">
        <v>19.213890728263738</v>
      </c>
      <c r="C166" s="122">
        <v>18.485771639007805</v>
      </c>
      <c r="D166" s="122">
        <v>18.236612785616288</v>
      </c>
      <c r="E166" s="122">
        <v>19.119916918514306</v>
      </c>
      <c r="F166" s="122">
        <v>18.889128022498713</v>
      </c>
      <c r="G166" s="122">
        <v>18.364637829656562</v>
      </c>
      <c r="H166" s="122">
        <v>17.797554262911021</v>
      </c>
      <c r="I166" s="122">
        <v>17.853937157681564</v>
      </c>
      <c r="J166" s="122">
        <v>16.975510574550601</v>
      </c>
      <c r="K166" s="122">
        <v>16.388451992623757</v>
      </c>
      <c r="L166" s="122">
        <v>15.900467639549024</v>
      </c>
      <c r="M166" s="122">
        <v>12.911468734901945</v>
      </c>
      <c r="N166" s="122">
        <v>9.8678005799772812</v>
      </c>
      <c r="O166" s="122">
        <v>6.7716295260943866</v>
      </c>
      <c r="P166" s="122">
        <v>2.5763668171234966</v>
      </c>
      <c r="Q166" s="122">
        <v>0.84121673391145158</v>
      </c>
      <c r="R166" s="122">
        <v>0.13812733754732034</v>
      </c>
      <c r="S166" s="122">
        <v>0.14607409597011889</v>
      </c>
      <c r="T166" s="122">
        <v>0.15015930736615063</v>
      </c>
      <c r="U166" s="122">
        <v>0.14809040657430303</v>
      </c>
      <c r="V166" s="122">
        <v>0.16698897783573022</v>
      </c>
      <c r="W166" s="122">
        <v>0.15732064603441936</v>
      </c>
      <c r="DA166" s="130" t="s">
        <v>1726</v>
      </c>
    </row>
    <row r="167" spans="1:105" ht="12" customHeight="1" x14ac:dyDescent="0.25">
      <c r="A167" s="97" t="s">
        <v>124</v>
      </c>
      <c r="B167" s="98">
        <v>18.223564404633901</v>
      </c>
      <c r="C167" s="98">
        <v>17.458586427568232</v>
      </c>
      <c r="D167" s="98">
        <v>17.149323099505391</v>
      </c>
      <c r="E167" s="98">
        <v>18.062564197193225</v>
      </c>
      <c r="F167" s="98">
        <v>17.780624280231326</v>
      </c>
      <c r="G167" s="98">
        <v>17.092372757187718</v>
      </c>
      <c r="H167" s="98">
        <v>16.499154101298618</v>
      </c>
      <c r="I167" s="98">
        <v>16.385996769778856</v>
      </c>
      <c r="J167" s="98">
        <v>15.455196763248674</v>
      </c>
      <c r="K167" s="98">
        <v>14.706322415955443</v>
      </c>
      <c r="L167" s="98">
        <v>14.063765592120726</v>
      </c>
      <c r="M167" s="98">
        <v>11.020457809319979</v>
      </c>
      <c r="N167" s="98">
        <v>8.2827661825071797</v>
      </c>
      <c r="O167" s="98">
        <v>5.6046263602604922</v>
      </c>
      <c r="P167" s="98">
        <v>2.108476153443505</v>
      </c>
      <c r="Q167" s="98">
        <v>0.67909176495842194</v>
      </c>
      <c r="R167" s="98">
        <v>0.11166265558286803</v>
      </c>
      <c r="S167" s="98">
        <v>0.11552191273983729</v>
      </c>
      <c r="T167" s="98">
        <v>0.11298606252220855</v>
      </c>
      <c r="U167" s="98">
        <v>0.11024953416660534</v>
      </c>
      <c r="V167" s="98">
        <v>0.1256890859103855</v>
      </c>
      <c r="W167" s="98">
        <v>0.11321225372329198</v>
      </c>
      <c r="DA167" s="63" t="s">
        <v>1727</v>
      </c>
    </row>
    <row r="168" spans="1:105" ht="12" customHeight="1" x14ac:dyDescent="0.25">
      <c r="A168" s="97" t="s">
        <v>123</v>
      </c>
      <c r="B168" s="98">
        <v>0.19324918391140272</v>
      </c>
      <c r="C168" s="98">
        <v>0.17692867149282421</v>
      </c>
      <c r="D168" s="98">
        <v>0.16645678112944265</v>
      </c>
      <c r="E168" s="98">
        <v>0.21017484402473227</v>
      </c>
      <c r="F168" s="98">
        <v>0.20333880510919622</v>
      </c>
      <c r="G168" s="98">
        <v>0.18095759502974665</v>
      </c>
      <c r="H168" s="98">
        <v>0.17287965568939673</v>
      </c>
      <c r="I168" s="98">
        <v>0.16271957285050781</v>
      </c>
      <c r="J168" s="98">
        <v>0.16672547067780216</v>
      </c>
      <c r="K168" s="98">
        <v>0.16638834680360284</v>
      </c>
      <c r="L168" s="98">
        <v>0.23594873762596555</v>
      </c>
      <c r="M168" s="98">
        <v>0.21453310536965878</v>
      </c>
      <c r="N168" s="98">
        <v>0.1937470907507966</v>
      </c>
      <c r="O168" s="98">
        <v>0.15433239514716646</v>
      </c>
      <c r="P168" s="98">
        <v>6.1830785248112918E-2</v>
      </c>
      <c r="Q168" s="98">
        <v>2.1804005190055559E-2</v>
      </c>
      <c r="R168" s="98">
        <v>3.3130758973744403E-3</v>
      </c>
      <c r="S168" s="98">
        <v>4.4952739856965731E-3</v>
      </c>
      <c r="T168" s="98">
        <v>3.7428181195147342E-3</v>
      </c>
      <c r="U168" s="98">
        <v>3.7386073935287956E-3</v>
      </c>
      <c r="V168" s="98">
        <v>4.9571743620788174E-3</v>
      </c>
      <c r="W168" s="98">
        <v>3.9750013424666147E-3</v>
      </c>
      <c r="DA168" s="63" t="s">
        <v>1728</v>
      </c>
    </row>
    <row r="169" spans="1:105" ht="12" customHeight="1" x14ac:dyDescent="0.25">
      <c r="A169" s="100" t="s">
        <v>50</v>
      </c>
      <c r="B169" s="101">
        <v>5.3971340200621692E-2</v>
      </c>
      <c r="C169" s="101">
        <v>5.1661126034197778E-2</v>
      </c>
      <c r="D169" s="101">
        <v>5.0032446707428145E-2</v>
      </c>
      <c r="E169" s="101">
        <v>5.558367551335805E-2</v>
      </c>
      <c r="F169" s="101">
        <v>5.3653755250399962E-2</v>
      </c>
      <c r="G169" s="101">
        <v>5.376612108765632E-2</v>
      </c>
      <c r="H169" s="101">
        <v>4.7535099102225198E-2</v>
      </c>
      <c r="I169" s="101">
        <v>4.5373640962760191E-2</v>
      </c>
      <c r="J169" s="101">
        <v>4.5677704007618031E-2</v>
      </c>
      <c r="K169" s="101">
        <v>4.734361655346439E-2</v>
      </c>
      <c r="L169" s="101">
        <v>5.8126916825949171E-2</v>
      </c>
      <c r="M169" s="101">
        <v>3.6274356950431491E-2</v>
      </c>
      <c r="N169" s="101">
        <v>3.4534944996429437E-2</v>
      </c>
      <c r="O169" s="101">
        <v>2.6061145939304326E-2</v>
      </c>
      <c r="P169" s="101">
        <v>1.0912344368600469E-2</v>
      </c>
      <c r="Q169" s="101">
        <v>3.9056364557542127E-3</v>
      </c>
      <c r="R169" s="101">
        <v>6.2710956054715182E-4</v>
      </c>
      <c r="S169" s="101">
        <v>8.1814748752512376E-4</v>
      </c>
      <c r="T169" s="101">
        <v>4.9464309822049566E-4</v>
      </c>
      <c r="U169" s="101">
        <v>4.9144816631255305E-4</v>
      </c>
      <c r="V169" s="101">
        <v>9.1215495944219581E-4</v>
      </c>
      <c r="W169" s="101">
        <v>4.3977608153725867E-4</v>
      </c>
      <c r="DA169" s="131" t="s">
        <v>1729</v>
      </c>
    </row>
    <row r="170" spans="1:105" ht="12" customHeight="1" x14ac:dyDescent="0.25">
      <c r="A170" s="103" t="s">
        <v>52</v>
      </c>
      <c r="B170" s="104">
        <v>0.13927784371078103</v>
      </c>
      <c r="C170" s="104">
        <v>0.12526754545862642</v>
      </c>
      <c r="D170" s="104">
        <v>0.11642433442201451</v>
      </c>
      <c r="E170" s="104">
        <v>0.15459116851137422</v>
      </c>
      <c r="F170" s="104">
        <v>0.14968504985879627</v>
      </c>
      <c r="G170" s="104">
        <v>0.12719147394209032</v>
      </c>
      <c r="H170" s="104">
        <v>0.12534455658717153</v>
      </c>
      <c r="I170" s="104">
        <v>0.11734593188774763</v>
      </c>
      <c r="J170" s="104">
        <v>0.12104776667018413</v>
      </c>
      <c r="K170" s="104">
        <v>0.11904473025013845</v>
      </c>
      <c r="L170" s="104">
        <v>0.17782182080001638</v>
      </c>
      <c r="M170" s="104">
        <v>0.17825874841922729</v>
      </c>
      <c r="N170" s="104">
        <v>0.15921214575436718</v>
      </c>
      <c r="O170" s="104">
        <v>0.12827124920786212</v>
      </c>
      <c r="P170" s="104">
        <v>5.0918440879512451E-2</v>
      </c>
      <c r="Q170" s="104">
        <v>1.7898368734301347E-2</v>
      </c>
      <c r="R170" s="104">
        <v>2.6859663368272884E-3</v>
      </c>
      <c r="S170" s="104">
        <v>3.6771264981714492E-3</v>
      </c>
      <c r="T170" s="104">
        <v>3.2481750212942384E-3</v>
      </c>
      <c r="U170" s="104">
        <v>3.2471592272162427E-3</v>
      </c>
      <c r="V170" s="104">
        <v>4.0450194026366215E-3</v>
      </c>
      <c r="W170" s="104">
        <v>3.5352252609293562E-3</v>
      </c>
      <c r="DA170" s="132" t="s">
        <v>1730</v>
      </c>
    </row>
    <row r="171" spans="1:105" ht="12" customHeight="1" x14ac:dyDescent="0.25">
      <c r="A171" s="106" t="s">
        <v>122</v>
      </c>
      <c r="B171" s="101">
        <v>0.3226638228408471</v>
      </c>
      <c r="C171" s="101">
        <v>0.33383945688491856</v>
      </c>
      <c r="D171" s="101">
        <v>0.36067840440641386</v>
      </c>
      <c r="E171" s="101">
        <v>0.34545292022720392</v>
      </c>
      <c r="F171" s="101">
        <v>0.3707269249273728</v>
      </c>
      <c r="G171" s="101">
        <v>0.41166071619073652</v>
      </c>
      <c r="H171" s="101">
        <v>0.45799965891986888</v>
      </c>
      <c r="I171" s="101">
        <v>0.54967749870168536</v>
      </c>
      <c r="J171" s="101">
        <v>0.53406895975389379</v>
      </c>
      <c r="K171" s="101">
        <v>0.55584671654869566</v>
      </c>
      <c r="L171" s="101">
        <v>0.46736950035382951</v>
      </c>
      <c r="M171" s="101">
        <v>0.40756857169664668</v>
      </c>
      <c r="N171" s="101">
        <v>0.2944137537148685</v>
      </c>
      <c r="O171" s="101">
        <v>0.18994904865499301</v>
      </c>
      <c r="P171" s="101">
        <v>6.8524735186136193E-2</v>
      </c>
      <c r="Q171" s="101">
        <v>1.8790222156139371E-2</v>
      </c>
      <c r="R171" s="101">
        <v>2.5201398769890242E-3</v>
      </c>
      <c r="S171" s="101">
        <v>1.5754806300714312E-3</v>
      </c>
      <c r="T171" s="101">
        <v>4.6427102774342123E-3</v>
      </c>
      <c r="U171" s="101">
        <v>4.1187828772704755E-3</v>
      </c>
      <c r="V171" s="101">
        <v>4.9575183608921124E-3</v>
      </c>
      <c r="W171" s="101">
        <v>5.1055325809800118E-3</v>
      </c>
      <c r="DA171" s="131" t="s">
        <v>1731</v>
      </c>
    </row>
    <row r="172" spans="1:105" ht="12" customHeight="1" x14ac:dyDescent="0.25">
      <c r="A172" s="107" t="s">
        <v>121</v>
      </c>
      <c r="B172" s="104">
        <v>0.47441331687758742</v>
      </c>
      <c r="C172" s="104">
        <v>0.51641708306182954</v>
      </c>
      <c r="D172" s="104">
        <v>0.5601545005750399</v>
      </c>
      <c r="E172" s="104">
        <v>0.50172495706914733</v>
      </c>
      <c r="F172" s="104">
        <v>0.53443801223081744</v>
      </c>
      <c r="G172" s="104">
        <v>0.67964676124836065</v>
      </c>
      <c r="H172" s="104">
        <v>0.66752084700313852</v>
      </c>
      <c r="I172" s="104">
        <v>0.75554331635051053</v>
      </c>
      <c r="J172" s="104">
        <v>0.81951938087022835</v>
      </c>
      <c r="K172" s="104">
        <v>0.95989451331601616</v>
      </c>
      <c r="L172" s="104">
        <v>1.1333838094485029</v>
      </c>
      <c r="M172" s="104">
        <v>1.2689092485156612</v>
      </c>
      <c r="N172" s="104">
        <v>1.0968735530044365</v>
      </c>
      <c r="O172" s="104">
        <v>0.82272172203173422</v>
      </c>
      <c r="P172" s="104">
        <v>0.33753514324574291</v>
      </c>
      <c r="Q172" s="104">
        <v>0.12153074160683475</v>
      </c>
      <c r="R172" s="104">
        <v>2.0631466190088845E-2</v>
      </c>
      <c r="S172" s="104">
        <v>2.4481428614513603E-2</v>
      </c>
      <c r="T172" s="104">
        <v>2.8787716446993114E-2</v>
      </c>
      <c r="U172" s="104">
        <v>2.9983482136898405E-2</v>
      </c>
      <c r="V172" s="104">
        <v>3.138519920237378E-2</v>
      </c>
      <c r="W172" s="104">
        <v>3.5027858387680771E-2</v>
      </c>
      <c r="DA172" s="132" t="s">
        <v>1732</v>
      </c>
    </row>
    <row r="173" spans="1:105" ht="12" customHeight="1" x14ac:dyDescent="0.25">
      <c r="A173" s="108" t="s">
        <v>53</v>
      </c>
      <c r="B173" s="98">
        <v>0.11331864759515643</v>
      </c>
      <c r="C173" s="98">
        <v>0.13909534548912458</v>
      </c>
      <c r="D173" s="98">
        <v>0.15963648167918654</v>
      </c>
      <c r="E173" s="98">
        <v>0.10553141758448729</v>
      </c>
      <c r="F173" s="98">
        <v>0.11355776741467413</v>
      </c>
      <c r="G173" s="98">
        <v>0.19189872355997076</v>
      </c>
      <c r="H173" s="98">
        <v>0.16301723597436824</v>
      </c>
      <c r="I173" s="98">
        <v>0.19089296616769885</v>
      </c>
      <c r="J173" s="98">
        <v>0.2009006561249897</v>
      </c>
      <c r="K173" s="98">
        <v>0.25159357212870354</v>
      </c>
      <c r="L173" s="98">
        <v>0.21457777358318911</v>
      </c>
      <c r="M173" s="98">
        <v>0.18555011250939157</v>
      </c>
      <c r="N173" s="98">
        <v>0.15729203383204288</v>
      </c>
      <c r="O173" s="98">
        <v>0.10290727380889755</v>
      </c>
      <c r="P173" s="98">
        <v>4.5862479878987637E-2</v>
      </c>
      <c r="Q173" s="98">
        <v>1.7547672962694723E-2</v>
      </c>
      <c r="R173" s="98">
        <v>3.1860563604163062E-3</v>
      </c>
      <c r="S173" s="98">
        <v>3.6524067700229516E-3</v>
      </c>
      <c r="T173" s="98">
        <v>3.2333253587366385E-3</v>
      </c>
      <c r="U173" s="98">
        <v>3.4251856912582124E-3</v>
      </c>
      <c r="V173" s="98">
        <v>3.2714494016437045E-3</v>
      </c>
      <c r="W173" s="98">
        <v>3.3291558077573487E-3</v>
      </c>
      <c r="DA173" s="63" t="s">
        <v>1733</v>
      </c>
    </row>
    <row r="174" spans="1:105" ht="12" customHeight="1" x14ac:dyDescent="0.25">
      <c r="A174" s="115" t="s">
        <v>52</v>
      </c>
      <c r="B174" s="33">
        <v>0.361094669282431</v>
      </c>
      <c r="C174" s="33">
        <v>0.37732173757270493</v>
      </c>
      <c r="D174" s="33">
        <v>0.40051801889585342</v>
      </c>
      <c r="E174" s="33">
        <v>0.39619353948466002</v>
      </c>
      <c r="F174" s="33">
        <v>0.42088024481614328</v>
      </c>
      <c r="G174" s="33">
        <v>0.48774803768838992</v>
      </c>
      <c r="H174" s="33">
        <v>0.50450361102877028</v>
      </c>
      <c r="I174" s="33">
        <v>0.56465035018281173</v>
      </c>
      <c r="J174" s="33">
        <v>0.6186187247452386</v>
      </c>
      <c r="K174" s="33">
        <v>0.70830094118731268</v>
      </c>
      <c r="L174" s="33">
        <v>0.91880603586531384</v>
      </c>
      <c r="M174" s="33">
        <v>1.0833591360062695</v>
      </c>
      <c r="N174" s="33">
        <v>0.93958151917239352</v>
      </c>
      <c r="O174" s="33">
        <v>0.71981444822283669</v>
      </c>
      <c r="P174" s="33">
        <v>0.29167266336675529</v>
      </c>
      <c r="Q174" s="33">
        <v>0.10398306864414003</v>
      </c>
      <c r="R174" s="33">
        <v>1.7445409829672538E-2</v>
      </c>
      <c r="S174" s="33">
        <v>2.0829021844490651E-2</v>
      </c>
      <c r="T174" s="33">
        <v>2.5554391088256474E-2</v>
      </c>
      <c r="U174" s="33">
        <v>2.6558296445640193E-2</v>
      </c>
      <c r="V174" s="33">
        <v>2.8113749800730076E-2</v>
      </c>
      <c r="W174" s="33">
        <v>3.1698702579923424E-2</v>
      </c>
      <c r="DA174" s="60" t="s">
        <v>1734</v>
      </c>
    </row>
    <row r="175" spans="1:105" ht="12" customHeight="1" x14ac:dyDescent="0.25">
      <c r="A175" s="121" t="s">
        <v>54</v>
      </c>
      <c r="B175" s="122">
        <v>29.361535148777261</v>
      </c>
      <c r="C175" s="122">
        <v>29.298369916332572</v>
      </c>
      <c r="D175" s="122">
        <v>30.287152202995511</v>
      </c>
      <c r="E175" s="122">
        <v>32.5049979773366</v>
      </c>
      <c r="F175" s="122">
        <v>32.815277819640229</v>
      </c>
      <c r="G175" s="122">
        <v>31.644399825012023</v>
      </c>
      <c r="H175" s="122">
        <v>29.214220521723874</v>
      </c>
      <c r="I175" s="122">
        <v>29.427868377454548</v>
      </c>
      <c r="J175" s="122">
        <v>23.987174155254031</v>
      </c>
      <c r="K175" s="122">
        <v>22.636019775141541</v>
      </c>
      <c r="L175" s="122">
        <v>24.670584412112827</v>
      </c>
      <c r="M175" s="122">
        <v>19.599444994853236</v>
      </c>
      <c r="N175" s="122">
        <v>12.868475185986732</v>
      </c>
      <c r="O175" s="122">
        <v>7.7470961123626561</v>
      </c>
      <c r="P175" s="122">
        <v>2.8608640856095429</v>
      </c>
      <c r="Q175" s="122">
        <v>0.96702821255630333</v>
      </c>
      <c r="R175" s="122">
        <v>0.18871956894095687</v>
      </c>
      <c r="S175" s="122">
        <v>0.19732345211428515</v>
      </c>
      <c r="T175" s="122">
        <v>0.23067259862048325</v>
      </c>
      <c r="U175" s="122">
        <v>0.23553126825745763</v>
      </c>
      <c r="V175" s="122">
        <v>0.26606941430968528</v>
      </c>
      <c r="W175" s="122">
        <v>0.27948022921976229</v>
      </c>
      <c r="DA175" s="130" t="s">
        <v>1735</v>
      </c>
    </row>
    <row r="176" spans="1:105" ht="12" customHeight="1" x14ac:dyDescent="0.25">
      <c r="A176" s="97" t="s">
        <v>50</v>
      </c>
      <c r="B176" s="98">
        <v>16.49640443268726</v>
      </c>
      <c r="C176" s="98">
        <v>15.583141133529347</v>
      </c>
      <c r="D176" s="98">
        <v>15.609259867958636</v>
      </c>
      <c r="E176" s="98">
        <v>19.199814287807413</v>
      </c>
      <c r="F176" s="98">
        <v>18.908757259079774</v>
      </c>
      <c r="G176" s="98">
        <v>16.25339156044928</v>
      </c>
      <c r="H176" s="98">
        <v>14.45693728637343</v>
      </c>
      <c r="I176" s="98">
        <v>13.449899966081661</v>
      </c>
      <c r="J176" s="98">
        <v>10.975754022899634</v>
      </c>
      <c r="K176" s="98">
        <v>10.179864309497717</v>
      </c>
      <c r="L176" s="98">
        <v>10.005093533272357</v>
      </c>
      <c r="M176" s="98">
        <v>9.0226538104600014</v>
      </c>
      <c r="N176" s="98">
        <v>6.5425673528597565</v>
      </c>
      <c r="O176" s="98">
        <v>4.4846015853103944</v>
      </c>
      <c r="P176" s="98">
        <v>1.7076560877806257</v>
      </c>
      <c r="Q176" s="98">
        <v>0.58662053759332933</v>
      </c>
      <c r="R176" s="98">
        <v>0.10307578458968135</v>
      </c>
      <c r="S176" s="98">
        <v>0.11232565975115118</v>
      </c>
      <c r="T176" s="98">
        <v>0.10838320773873161</v>
      </c>
      <c r="U176" s="98">
        <v>9.9150199618253776E-2</v>
      </c>
      <c r="V176" s="98">
        <v>0.10928211167196777</v>
      </c>
      <c r="W176" s="98">
        <v>9.7070393224551452E-2</v>
      </c>
      <c r="DA176" s="63" t="s">
        <v>1736</v>
      </c>
    </row>
    <row r="177" spans="1:105" ht="12" customHeight="1" x14ac:dyDescent="0.25">
      <c r="A177" s="109" t="s">
        <v>120</v>
      </c>
      <c r="B177" s="33">
        <v>12.86513071609</v>
      </c>
      <c r="C177" s="33">
        <v>13.715228782803225</v>
      </c>
      <c r="D177" s="33">
        <v>14.677892335036875</v>
      </c>
      <c r="E177" s="33">
        <v>13.305183689529191</v>
      </c>
      <c r="F177" s="33">
        <v>13.906520560560452</v>
      </c>
      <c r="G177" s="33">
        <v>15.391008264562741</v>
      </c>
      <c r="H177" s="33">
        <v>14.757283235350446</v>
      </c>
      <c r="I177" s="33">
        <v>15.977968411372887</v>
      </c>
      <c r="J177" s="33">
        <v>13.011420132354397</v>
      </c>
      <c r="K177" s="33">
        <v>12.456155465643826</v>
      </c>
      <c r="L177" s="33">
        <v>14.665490878840471</v>
      </c>
      <c r="M177" s="33">
        <v>10.576791184393237</v>
      </c>
      <c r="N177" s="33">
        <v>6.3259078331269762</v>
      </c>
      <c r="O177" s="33">
        <v>3.2624945270522616</v>
      </c>
      <c r="P177" s="33">
        <v>1.1532079978289169</v>
      </c>
      <c r="Q177" s="33">
        <v>0.38040767496297401</v>
      </c>
      <c r="R177" s="33">
        <v>8.5643784351275537E-2</v>
      </c>
      <c r="S177" s="33">
        <v>8.4997792363133956E-2</v>
      </c>
      <c r="T177" s="33">
        <v>0.12228939088175164</v>
      </c>
      <c r="U177" s="33">
        <v>0.13638106863920385</v>
      </c>
      <c r="V177" s="33">
        <v>0.15678730263771751</v>
      </c>
      <c r="W177" s="33">
        <v>0.18240983599521082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93.806280348492933</v>
      </c>
      <c r="C24" s="117">
        <f t="shared" si="7"/>
        <v>93.698739162598429</v>
      </c>
      <c r="D24" s="117">
        <f t="shared" si="7"/>
        <v>95.766151467362732</v>
      </c>
      <c r="E24" s="117">
        <f t="shared" si="7"/>
        <v>122.78424865757958</v>
      </c>
      <c r="F24" s="117">
        <f t="shared" si="7"/>
        <v>120.89915353987027</v>
      </c>
      <c r="G24" s="117">
        <f t="shared" si="7"/>
        <v>97.781687233498701</v>
      </c>
      <c r="H24" s="117">
        <f t="shared" si="7"/>
        <v>71.784030707360444</v>
      </c>
      <c r="I24" s="117">
        <f t="shared" si="7"/>
        <v>48.5677011480023</v>
      </c>
      <c r="J24" s="117">
        <f t="shared" si="7"/>
        <v>28.091351621672526</v>
      </c>
      <c r="K24" s="117">
        <f t="shared" si="7"/>
        <v>19.890867419205794</v>
      </c>
      <c r="L24" s="117">
        <f t="shared" si="7"/>
        <v>34.913905159405651</v>
      </c>
      <c r="M24" s="117">
        <f t="shared" si="7"/>
        <v>31.089082053344757</v>
      </c>
      <c r="N24" s="117">
        <f t="shared" si="7"/>
        <v>29.283318649244677</v>
      </c>
      <c r="O24" s="117">
        <f t="shared" si="7"/>
        <v>28.562094947884866</v>
      </c>
      <c r="P24" s="117">
        <f t="shared" si="7"/>
        <v>25.273856293764307</v>
      </c>
      <c r="Q24" s="117">
        <f t="shared" si="7"/>
        <v>23.323990194728815</v>
      </c>
      <c r="R24" s="117">
        <f t="shared" ref="R24:V24" si="8">R25+R28+R30+R39</f>
        <v>24.100474060555989</v>
      </c>
      <c r="S24" s="117">
        <f t="shared" si="8"/>
        <v>24.355212114154206</v>
      </c>
      <c r="T24" s="117">
        <f t="shared" si="8"/>
        <v>24.77987692758202</v>
      </c>
      <c r="U24" s="117">
        <f t="shared" si="8"/>
        <v>25.461735136420462</v>
      </c>
      <c r="V24" s="117">
        <f t="shared" si="8"/>
        <v>28.252569915299773</v>
      </c>
      <c r="W24" s="117">
        <f t="shared" ref="W24" si="9">W25+W28+W30+W39</f>
        <v>25.348771879466355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36.650824017544004</v>
      </c>
      <c r="C25" s="122">
        <f t="shared" si="10"/>
        <v>35.733860369782185</v>
      </c>
      <c r="D25" s="122">
        <f t="shared" si="10"/>
        <v>35.735612810097358</v>
      </c>
      <c r="E25" s="122">
        <f t="shared" si="10"/>
        <v>59.128327687526607</v>
      </c>
      <c r="F25" s="122">
        <f t="shared" si="10"/>
        <v>58.2975541921084</v>
      </c>
      <c r="G25" s="122">
        <f t="shared" si="10"/>
        <v>43.966130489536397</v>
      </c>
      <c r="H25" s="122">
        <f t="shared" si="10"/>
        <v>32.386637441298376</v>
      </c>
      <c r="I25" s="122">
        <f t="shared" si="10"/>
        <v>22.190003393097065</v>
      </c>
      <c r="J25" s="122">
        <f t="shared" si="10"/>
        <v>11.784023969921446</v>
      </c>
      <c r="K25" s="122">
        <f t="shared" si="10"/>
        <v>4.9111390857628079</v>
      </c>
      <c r="L25" s="122">
        <f t="shared" si="10"/>
        <v>17.600975572552805</v>
      </c>
      <c r="M25" s="122">
        <f t="shared" si="10"/>
        <v>15.333743861153991</v>
      </c>
      <c r="N25" s="122">
        <f t="shared" si="10"/>
        <v>15.381015677323797</v>
      </c>
      <c r="O25" s="122">
        <f t="shared" si="10"/>
        <v>15.964125842336589</v>
      </c>
      <c r="P25" s="122">
        <f t="shared" si="10"/>
        <v>14.448709185278563</v>
      </c>
      <c r="Q25" s="122">
        <f t="shared" si="10"/>
        <v>13.362719130510087</v>
      </c>
      <c r="R25" s="122">
        <f t="shared" ref="R25:V25" si="11">SUM(R26:R27)</f>
        <v>13.249920374737552</v>
      </c>
      <c r="S25" s="122">
        <f t="shared" si="11"/>
        <v>13.556775364753811</v>
      </c>
      <c r="T25" s="122">
        <f t="shared" si="11"/>
        <v>13.275281334530392</v>
      </c>
      <c r="U25" s="122">
        <f t="shared" si="11"/>
        <v>13.824913718331601</v>
      </c>
      <c r="V25" s="122">
        <f t="shared" si="11"/>
        <v>15.381226745658374</v>
      </c>
      <c r="W25" s="122">
        <f t="shared" ref="W25" si="12">SUM(W26:W27)</f>
        <v>13.190674518946137</v>
      </c>
      <c r="DA25" s="130" t="s">
        <v>1760</v>
      </c>
    </row>
    <row r="26" spans="1:105" ht="12" customHeight="1" x14ac:dyDescent="0.25">
      <c r="A26" s="97" t="s">
        <v>74</v>
      </c>
      <c r="B26" s="98">
        <v>35.748590596248413</v>
      </c>
      <c r="C26" s="98">
        <v>34.885113694119966</v>
      </c>
      <c r="D26" s="98">
        <v>34.919105181190275</v>
      </c>
      <c r="E26" s="98">
        <v>57.986773805015233</v>
      </c>
      <c r="F26" s="98">
        <v>57.223946648400229</v>
      </c>
      <c r="G26" s="98">
        <v>43.159383561314037</v>
      </c>
      <c r="H26" s="98">
        <v>31.788993060512141</v>
      </c>
      <c r="I26" s="98">
        <v>21.77082119006451</v>
      </c>
      <c r="J26" s="98">
        <v>11.553707870845749</v>
      </c>
      <c r="K26" s="98">
        <v>4.8205712231748983</v>
      </c>
      <c r="L26" s="98">
        <v>17.363602363924446</v>
      </c>
      <c r="M26" s="98">
        <v>15.109649775880898</v>
      </c>
      <c r="N26" s="98">
        <v>15.164571617666134</v>
      </c>
      <c r="O26" s="98">
        <v>15.742664641544216</v>
      </c>
      <c r="P26" s="98">
        <v>14.251872865822662</v>
      </c>
      <c r="Q26" s="98">
        <v>13.181951758177894</v>
      </c>
      <c r="R26" s="98">
        <v>13.063739999282769</v>
      </c>
      <c r="S26" s="98">
        <v>13.368553006278379</v>
      </c>
      <c r="T26" s="98">
        <v>13.094479673196146</v>
      </c>
      <c r="U26" s="98">
        <v>13.639169084634943</v>
      </c>
      <c r="V26" s="98">
        <v>15.172144528719128</v>
      </c>
      <c r="W26" s="98">
        <v>13.012051860685848</v>
      </c>
      <c r="DA26" s="63" t="s">
        <v>1761</v>
      </c>
    </row>
    <row r="27" spans="1:105" ht="12" customHeight="1" x14ac:dyDescent="0.25">
      <c r="A27" s="97" t="s">
        <v>53</v>
      </c>
      <c r="B27" s="98">
        <v>0.90223342129559359</v>
      </c>
      <c r="C27" s="98">
        <v>0.84874667566221662</v>
      </c>
      <c r="D27" s="98">
        <v>0.81650762890707973</v>
      </c>
      <c r="E27" s="98">
        <v>1.1415538825113714</v>
      </c>
      <c r="F27" s="98">
        <v>1.0736075437081687</v>
      </c>
      <c r="G27" s="98">
        <v>0.80674692822236294</v>
      </c>
      <c r="H27" s="98">
        <v>0.59764438078623838</v>
      </c>
      <c r="I27" s="98">
        <v>0.41918220303255593</v>
      </c>
      <c r="J27" s="98">
        <v>0.2303160990756975</v>
      </c>
      <c r="K27" s="98">
        <v>9.0567862587909789E-2</v>
      </c>
      <c r="L27" s="98">
        <v>0.23737320862835806</v>
      </c>
      <c r="M27" s="98">
        <v>0.22409408527309299</v>
      </c>
      <c r="N27" s="98">
        <v>0.21644405965766245</v>
      </c>
      <c r="O27" s="98">
        <v>0.22146120079237341</v>
      </c>
      <c r="P27" s="98">
        <v>0.19683631945590035</v>
      </c>
      <c r="Q27" s="98">
        <v>0.1807673723321927</v>
      </c>
      <c r="R27" s="98">
        <v>0.18618037545478425</v>
      </c>
      <c r="S27" s="98">
        <v>0.18822235847543226</v>
      </c>
      <c r="T27" s="98">
        <v>0.18080166133424624</v>
      </c>
      <c r="U27" s="98">
        <v>0.18574463369665745</v>
      </c>
      <c r="V27" s="98">
        <v>0.2090822169392462</v>
      </c>
      <c r="W27" s="98">
        <v>0.17862265826028936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0.64390237220413149</v>
      </c>
      <c r="C28" s="122">
        <f t="shared" si="13"/>
        <v>0.77003598417145658</v>
      </c>
      <c r="D28" s="122">
        <f t="shared" si="13"/>
        <v>0.65616965111168457</v>
      </c>
      <c r="E28" s="122">
        <f t="shared" si="13"/>
        <v>1.5116633815122007</v>
      </c>
      <c r="F28" s="122">
        <f t="shared" si="13"/>
        <v>1.1603399456716681</v>
      </c>
      <c r="G28" s="122">
        <f t="shared" si="13"/>
        <v>1.3912077119348942</v>
      </c>
      <c r="H28" s="122">
        <f t="shared" si="13"/>
        <v>1.4964046766007233</v>
      </c>
      <c r="I28" s="122">
        <f t="shared" si="13"/>
        <v>0.60852092055038287</v>
      </c>
      <c r="J28" s="122">
        <f t="shared" si="13"/>
        <v>0.47336759873438977</v>
      </c>
      <c r="K28" s="122">
        <f t="shared" si="13"/>
        <v>0.55228388092340819</v>
      </c>
      <c r="L28" s="122">
        <f t="shared" si="13"/>
        <v>0.54659704245242624</v>
      </c>
      <c r="M28" s="122">
        <f t="shared" si="13"/>
        <v>0.3492227173871244</v>
      </c>
      <c r="N28" s="122">
        <f t="shared" si="13"/>
        <v>0.41955178448810576</v>
      </c>
      <c r="O28" s="122">
        <f t="shared" si="13"/>
        <v>0.65041444253658565</v>
      </c>
      <c r="P28" s="122">
        <f t="shared" si="13"/>
        <v>0.90033192338486379</v>
      </c>
      <c r="Q28" s="122">
        <f t="shared" si="13"/>
        <v>0.89351308853885447</v>
      </c>
      <c r="R28" s="122">
        <f t="shared" si="13"/>
        <v>0.94107851503759266</v>
      </c>
      <c r="S28" s="122">
        <f t="shared" si="13"/>
        <v>0.86433178658168175</v>
      </c>
      <c r="T28" s="122">
        <f t="shared" si="13"/>
        <v>0.87295917875257767</v>
      </c>
      <c r="U28" s="122">
        <f t="shared" si="13"/>
        <v>0.82610748191671413</v>
      </c>
      <c r="V28" s="122">
        <f t="shared" si="13"/>
        <v>0.76990721003854845</v>
      </c>
      <c r="W28" s="122">
        <f t="shared" si="13"/>
        <v>0.70163550001057784</v>
      </c>
      <c r="DA28" s="130" t="s">
        <v>1763</v>
      </c>
    </row>
    <row r="29" spans="1:105" ht="12" customHeight="1" x14ac:dyDescent="0.25">
      <c r="A29" s="97" t="s">
        <v>53</v>
      </c>
      <c r="B29" s="98">
        <v>0.64390237220413149</v>
      </c>
      <c r="C29" s="98">
        <v>0.77003598417145658</v>
      </c>
      <c r="D29" s="98">
        <v>0.65616965111168457</v>
      </c>
      <c r="E29" s="98">
        <v>1.5116633815122007</v>
      </c>
      <c r="F29" s="98">
        <v>1.1603399456716681</v>
      </c>
      <c r="G29" s="98">
        <v>1.3912077119348942</v>
      </c>
      <c r="H29" s="98">
        <v>1.4964046766007233</v>
      </c>
      <c r="I29" s="98">
        <v>0.60852092055038287</v>
      </c>
      <c r="J29" s="98">
        <v>0.47336759873438977</v>
      </c>
      <c r="K29" s="98">
        <v>0.55228388092340819</v>
      </c>
      <c r="L29" s="98">
        <v>0.54659704245242624</v>
      </c>
      <c r="M29" s="98">
        <v>0.3492227173871244</v>
      </c>
      <c r="N29" s="98">
        <v>0.41955178448810576</v>
      </c>
      <c r="O29" s="98">
        <v>0.65041444253658565</v>
      </c>
      <c r="P29" s="98">
        <v>0.90033192338486379</v>
      </c>
      <c r="Q29" s="98">
        <v>0.89351308853885447</v>
      </c>
      <c r="R29" s="98">
        <v>0.94107851503759266</v>
      </c>
      <c r="S29" s="98">
        <v>0.86433178658168175</v>
      </c>
      <c r="T29" s="98">
        <v>0.87295917875257767</v>
      </c>
      <c r="U29" s="98">
        <v>0.82610748191671413</v>
      </c>
      <c r="V29" s="98">
        <v>0.76990721003854845</v>
      </c>
      <c r="W29" s="98">
        <v>0.70163550001057784</v>
      </c>
      <c r="DA29" s="63" t="s">
        <v>1764</v>
      </c>
    </row>
    <row r="30" spans="1:105" ht="12" customHeight="1" x14ac:dyDescent="0.25">
      <c r="A30" s="121" t="s">
        <v>55</v>
      </c>
      <c r="B30" s="122">
        <v>21.199798319020335</v>
      </c>
      <c r="C30" s="122">
        <v>20.912998028445312</v>
      </c>
      <c r="D30" s="122">
        <v>21.064582856907307</v>
      </c>
      <c r="E30" s="122">
        <v>22.036163373615199</v>
      </c>
      <c r="F30" s="122">
        <v>21.488886279585717</v>
      </c>
      <c r="G30" s="122">
        <v>18.323541712013473</v>
      </c>
      <c r="H30" s="122">
        <v>13.667165764001671</v>
      </c>
      <c r="I30" s="122">
        <v>9.257642309341243</v>
      </c>
      <c r="J30" s="122">
        <v>6.2594738994148393</v>
      </c>
      <c r="K30" s="122">
        <v>5.795784476106431</v>
      </c>
      <c r="L30" s="122">
        <v>6.3506415918122503</v>
      </c>
      <c r="M30" s="122">
        <v>6.0057236283652813</v>
      </c>
      <c r="N30" s="122">
        <v>5.7858880582361953</v>
      </c>
      <c r="O30" s="122">
        <v>5.5367175615830391</v>
      </c>
      <c r="P30" s="122">
        <v>4.7084660981880422</v>
      </c>
      <c r="Q30" s="122">
        <v>4.2718280472244974</v>
      </c>
      <c r="R30" s="122">
        <v>4.2792652085675655</v>
      </c>
      <c r="S30" s="122">
        <v>4.4043100394085375</v>
      </c>
      <c r="T30" s="122">
        <v>4.4184789726946079</v>
      </c>
      <c r="U30" s="122">
        <v>4.4314515790834266</v>
      </c>
      <c r="V30" s="122">
        <v>4.9514717772585177</v>
      </c>
      <c r="W30" s="122">
        <v>4.3760408087474678</v>
      </c>
      <c r="DA30" s="130" t="s">
        <v>1765</v>
      </c>
    </row>
    <row r="31" spans="1:105" ht="12" customHeight="1" x14ac:dyDescent="0.25">
      <c r="A31" s="97" t="s">
        <v>141</v>
      </c>
      <c r="B31" s="98">
        <v>19.659356452141779</v>
      </c>
      <c r="C31" s="98">
        <v>19.287018476092385</v>
      </c>
      <c r="D31" s="98">
        <v>19.321111493875822</v>
      </c>
      <c r="E31" s="98">
        <v>20.319966825323906</v>
      </c>
      <c r="F31" s="98">
        <v>19.733963239353429</v>
      </c>
      <c r="G31" s="98">
        <v>16.656766656723576</v>
      </c>
      <c r="H31" s="98">
        <v>12.412298154669141</v>
      </c>
      <c r="I31" s="98">
        <v>8.3789369001292133</v>
      </c>
      <c r="J31" s="98">
        <v>5.6645119884877086</v>
      </c>
      <c r="K31" s="98">
        <v>5.1592949367779664</v>
      </c>
      <c r="L31" s="98">
        <v>5.3240576849622858</v>
      </c>
      <c r="M31" s="98">
        <v>4.5767164861742611</v>
      </c>
      <c r="N31" s="98">
        <v>4.1669719104637926</v>
      </c>
      <c r="O31" s="98">
        <v>3.9849627829108036</v>
      </c>
      <c r="P31" s="98">
        <v>3.3746715287082432</v>
      </c>
      <c r="Q31" s="98">
        <v>3.0412733188953887</v>
      </c>
      <c r="R31" s="98">
        <v>3.0357996074277276</v>
      </c>
      <c r="S31" s="98">
        <v>3.1441232659363316</v>
      </c>
      <c r="T31" s="98">
        <v>3.0366080849992452</v>
      </c>
      <c r="U31" s="98">
        <v>3.0456444538302909</v>
      </c>
      <c r="V31" s="98">
        <v>3.4310192117647151</v>
      </c>
      <c r="W31" s="98">
        <v>2.871259904344539</v>
      </c>
      <c r="DA31" s="63" t="s">
        <v>1766</v>
      </c>
    </row>
    <row r="32" spans="1:105" ht="12" customHeight="1" x14ac:dyDescent="0.25">
      <c r="A32" s="97" t="s">
        <v>140</v>
      </c>
      <c r="B32" s="98">
        <v>0.32409451709112169</v>
      </c>
      <c r="C32" s="98">
        <v>0.29855955659040995</v>
      </c>
      <c r="D32" s="98">
        <v>0.28333086308607464</v>
      </c>
      <c r="E32" s="98">
        <v>0.35867356187248056</v>
      </c>
      <c r="F32" s="98">
        <v>0.34201377355309426</v>
      </c>
      <c r="G32" s="98">
        <v>0.2817154383420325</v>
      </c>
      <c r="H32" s="98">
        <v>0.21015076387184439</v>
      </c>
      <c r="I32" s="98">
        <v>0.14209836063246273</v>
      </c>
      <c r="J32" s="98">
        <v>9.7866274718092325E-2</v>
      </c>
      <c r="K32" s="98">
        <v>9.7370446189658497E-2</v>
      </c>
      <c r="L32" s="98">
        <v>0.19888341717910518</v>
      </c>
      <c r="M32" s="98">
        <v>0.20607643499491773</v>
      </c>
      <c r="N32" s="98">
        <v>0.23196929615872611</v>
      </c>
      <c r="O32" s="98">
        <v>0.21869660045565428</v>
      </c>
      <c r="P32" s="98">
        <v>0.18608918432358409</v>
      </c>
      <c r="Q32" s="98">
        <v>0.16748853219816792</v>
      </c>
      <c r="R32" s="98">
        <v>0.16365343574414248</v>
      </c>
      <c r="S32" s="98">
        <v>0.17938590080877265</v>
      </c>
      <c r="T32" s="98">
        <v>0.16798587087886194</v>
      </c>
      <c r="U32" s="98">
        <v>0.16556129251639737</v>
      </c>
      <c r="V32" s="98">
        <v>0.21882568801927765</v>
      </c>
      <c r="W32" s="98">
        <v>0.17528621242606973</v>
      </c>
      <c r="DA32" s="63" t="s">
        <v>1767</v>
      </c>
    </row>
    <row r="33" spans="1:105" ht="12" customHeight="1" x14ac:dyDescent="0.25">
      <c r="A33" s="100" t="s">
        <v>50</v>
      </c>
      <c r="B33" s="101">
        <v>5.8217075399031204E-2</v>
      </c>
      <c r="C33" s="101">
        <v>5.6566269934023215E-2</v>
      </c>
      <c r="D33" s="101">
        <v>5.5695682330296342E-2</v>
      </c>
      <c r="E33" s="101">
        <v>6.1553503010663847E-2</v>
      </c>
      <c r="F33" s="101">
        <v>5.88211223182852E-2</v>
      </c>
      <c r="G33" s="101">
        <v>5.5659547707991988E-2</v>
      </c>
      <c r="H33" s="101">
        <v>3.8277783652326411E-2</v>
      </c>
      <c r="I33" s="101">
        <v>2.6379102258754599E-2</v>
      </c>
      <c r="J33" s="101">
        <v>1.7857003246030498E-2</v>
      </c>
      <c r="K33" s="101">
        <v>1.8606853772902845E-2</v>
      </c>
      <c r="L33" s="101">
        <v>3.2642947576403479E-2</v>
      </c>
      <c r="M33" s="101">
        <v>2.263101295544985E-2</v>
      </c>
      <c r="N33" s="101">
        <v>2.7084409413325107E-2</v>
      </c>
      <c r="O33" s="101">
        <v>2.4184454246263809E-2</v>
      </c>
      <c r="P33" s="101">
        <v>2.1610310359939218E-2</v>
      </c>
      <c r="Q33" s="101">
        <v>1.9816550871551052E-2</v>
      </c>
      <c r="R33" s="101">
        <v>2.0620823042525528E-2</v>
      </c>
      <c r="S33" s="101">
        <v>2.2857726195515942E-2</v>
      </c>
      <c r="T33" s="101">
        <v>1.6189474771242548E-2</v>
      </c>
      <c r="U33" s="101">
        <v>1.6666867029664422E-2</v>
      </c>
      <c r="V33" s="101">
        <v>3.199437847429247E-2</v>
      </c>
      <c r="W33" s="101">
        <v>1.5153567405890528E-2</v>
      </c>
      <c r="DA33" s="131" t="s">
        <v>1768</v>
      </c>
    </row>
    <row r="34" spans="1:105" ht="12" customHeight="1" x14ac:dyDescent="0.25">
      <c r="A34" s="103" t="s">
        <v>52</v>
      </c>
      <c r="B34" s="104">
        <v>0.26587744169209049</v>
      </c>
      <c r="C34" s="104">
        <v>0.24199328665638672</v>
      </c>
      <c r="D34" s="104">
        <v>0.22763518075577829</v>
      </c>
      <c r="E34" s="104">
        <v>0.29712005886181669</v>
      </c>
      <c r="F34" s="104">
        <v>0.28319265123480908</v>
      </c>
      <c r="G34" s="104">
        <v>0.2260558906340405</v>
      </c>
      <c r="H34" s="104">
        <v>0.171872980219518</v>
      </c>
      <c r="I34" s="104">
        <v>0.11571925837370814</v>
      </c>
      <c r="J34" s="104">
        <v>8.0009271472061827E-2</v>
      </c>
      <c r="K34" s="104">
        <v>7.8763592416755651E-2</v>
      </c>
      <c r="L34" s="104">
        <v>0.1662404696027017</v>
      </c>
      <c r="M34" s="104">
        <v>0.18344542203946787</v>
      </c>
      <c r="N34" s="104">
        <v>0.20488488674540101</v>
      </c>
      <c r="O34" s="104">
        <v>0.19451214620939047</v>
      </c>
      <c r="P34" s="104">
        <v>0.16447887396364488</v>
      </c>
      <c r="Q34" s="104">
        <v>0.14767198132661688</v>
      </c>
      <c r="R34" s="104">
        <v>0.14303261270161696</v>
      </c>
      <c r="S34" s="104">
        <v>0.15652817461325672</v>
      </c>
      <c r="T34" s="104">
        <v>0.15179639610761939</v>
      </c>
      <c r="U34" s="104">
        <v>0.14889442548673296</v>
      </c>
      <c r="V34" s="104">
        <v>0.18683130954498517</v>
      </c>
      <c r="W34" s="104">
        <v>0.16013264502017921</v>
      </c>
      <c r="DA34" s="132" t="s">
        <v>1769</v>
      </c>
    </row>
    <row r="35" spans="1:105" ht="12" customHeight="1" x14ac:dyDescent="0.25">
      <c r="A35" s="106" t="s">
        <v>122</v>
      </c>
      <c r="B35" s="101">
        <v>0.39002211081926585</v>
      </c>
      <c r="C35" s="101">
        <v>0.41500446222094856</v>
      </c>
      <c r="D35" s="101">
        <v>0.45962627710585385</v>
      </c>
      <c r="E35" s="101">
        <v>0.43879262949897418</v>
      </c>
      <c r="F35" s="101">
        <v>0.46072525713458756</v>
      </c>
      <c r="G35" s="101">
        <v>0.44174526321652291</v>
      </c>
      <c r="H35" s="101">
        <v>0.3364040722914976</v>
      </c>
      <c r="I35" s="101">
        <v>0.2373773641720984</v>
      </c>
      <c r="J35" s="101">
        <v>0.16054774639868141</v>
      </c>
      <c r="K35" s="101">
        <v>0.16233946604380009</v>
      </c>
      <c r="L35" s="101">
        <v>0.12097117402832003</v>
      </c>
      <c r="M35" s="101">
        <v>0.12906530298268581</v>
      </c>
      <c r="N35" s="101">
        <v>0.11265104963058466</v>
      </c>
      <c r="O35" s="101">
        <v>0.12761660380716416</v>
      </c>
      <c r="P35" s="101">
        <v>0.10994115499828754</v>
      </c>
      <c r="Q35" s="101">
        <v>0.10139966067450529</v>
      </c>
      <c r="R35" s="101">
        <v>0.10359769836860483</v>
      </c>
      <c r="S35" s="101">
        <v>9.5727858953392447E-2</v>
      </c>
      <c r="T35" s="101">
        <v>0.14770769865487179</v>
      </c>
      <c r="U35" s="101">
        <v>0.14389763750067941</v>
      </c>
      <c r="V35" s="101">
        <v>0.17126624324210868</v>
      </c>
      <c r="W35" s="101">
        <v>0.17205103684332226</v>
      </c>
      <c r="DA35" s="131" t="s">
        <v>1770</v>
      </c>
    </row>
    <row r="36" spans="1:105" ht="12" customHeight="1" x14ac:dyDescent="0.25">
      <c r="A36" s="107" t="s">
        <v>121</v>
      </c>
      <c r="B36" s="104">
        <v>0.82632523896816656</v>
      </c>
      <c r="C36" s="104">
        <v>0.91241553354156968</v>
      </c>
      <c r="D36" s="104">
        <v>1.0005142228395556</v>
      </c>
      <c r="E36" s="104">
        <v>0.91873035691983773</v>
      </c>
      <c r="F36" s="104">
        <v>0.95218400954460669</v>
      </c>
      <c r="G36" s="104">
        <v>0.94331435373134176</v>
      </c>
      <c r="H36" s="104">
        <v>0.70831277316918828</v>
      </c>
      <c r="I36" s="104">
        <v>0.49922968440746651</v>
      </c>
      <c r="J36" s="104">
        <v>0.33654788981035633</v>
      </c>
      <c r="K36" s="104">
        <v>0.3767796270950059</v>
      </c>
      <c r="L36" s="104">
        <v>0.70672931564253949</v>
      </c>
      <c r="M36" s="104">
        <v>1.0938654042134168</v>
      </c>
      <c r="N36" s="104">
        <v>1.2742958019830919</v>
      </c>
      <c r="O36" s="104">
        <v>1.2054415744094171</v>
      </c>
      <c r="P36" s="104">
        <v>1.037764230157928</v>
      </c>
      <c r="Q36" s="104">
        <v>0.96166653545643543</v>
      </c>
      <c r="R36" s="104">
        <v>0.97621446702709014</v>
      </c>
      <c r="S36" s="104">
        <v>0.98507301371004097</v>
      </c>
      <c r="T36" s="104">
        <v>1.066177318161629</v>
      </c>
      <c r="U36" s="104">
        <v>1.0763481952360594</v>
      </c>
      <c r="V36" s="104">
        <v>1.130360634232416</v>
      </c>
      <c r="W36" s="104">
        <v>1.1574436551335365</v>
      </c>
      <c r="DA36" s="132" t="s">
        <v>1771</v>
      </c>
    </row>
    <row r="37" spans="1:105" ht="12" customHeight="1" x14ac:dyDescent="0.25">
      <c r="A37" s="108" t="s">
        <v>53</v>
      </c>
      <c r="B37" s="98">
        <v>0.13695193797522992</v>
      </c>
      <c r="C37" s="98">
        <v>0.17357135717191338</v>
      </c>
      <c r="D37" s="98">
        <v>0.20376622021080643</v>
      </c>
      <c r="E37" s="98">
        <v>0.13472682291540758</v>
      </c>
      <c r="F37" s="98">
        <v>0.14198664560743757</v>
      </c>
      <c r="G37" s="98">
        <v>0.19310523814969638</v>
      </c>
      <c r="H37" s="98">
        <v>0.12418741408549513</v>
      </c>
      <c r="I37" s="98">
        <v>9.1079144907999801E-2</v>
      </c>
      <c r="J37" s="98">
        <v>5.9494402621840914E-2</v>
      </c>
      <c r="K37" s="98">
        <v>7.1816941278366964E-2</v>
      </c>
      <c r="L37" s="98">
        <v>9.5014718087356578E-2</v>
      </c>
      <c r="M37" s="98">
        <v>0.11222663797920657</v>
      </c>
      <c r="N37" s="98">
        <v>0.12835654664651183</v>
      </c>
      <c r="O37" s="98">
        <v>0.10543322021416229</v>
      </c>
      <c r="P37" s="98">
        <v>9.9037594150774733E-2</v>
      </c>
      <c r="Q37" s="98">
        <v>9.8046193062779952E-2</v>
      </c>
      <c r="R37" s="98">
        <v>0.1072949336317579</v>
      </c>
      <c r="S37" s="98">
        <v>0.10663507797720945</v>
      </c>
      <c r="T37" s="98">
        <v>8.8168724241344004E-2</v>
      </c>
      <c r="U37" s="98">
        <v>9.2788776639368478E-2</v>
      </c>
      <c r="V37" s="98">
        <v>8.9533837899167967E-2</v>
      </c>
      <c r="W37" s="98">
        <v>8.3785145022509458E-2</v>
      </c>
      <c r="DA37" s="63" t="s">
        <v>1772</v>
      </c>
    </row>
    <row r="38" spans="1:105" ht="12" customHeight="1" x14ac:dyDescent="0.25">
      <c r="A38" s="108" t="s">
        <v>52</v>
      </c>
      <c r="B38" s="98">
        <v>0.68937330099293659</v>
      </c>
      <c r="C38" s="98">
        <v>0.73884417636965627</v>
      </c>
      <c r="D38" s="98">
        <v>0.79674800262874912</v>
      </c>
      <c r="E38" s="98">
        <v>0.78400353400443012</v>
      </c>
      <c r="F38" s="98">
        <v>0.81019736393716912</v>
      </c>
      <c r="G38" s="98">
        <v>0.75020911558164538</v>
      </c>
      <c r="H38" s="98">
        <v>0.58412535908369312</v>
      </c>
      <c r="I38" s="98">
        <v>0.40815053949946672</v>
      </c>
      <c r="J38" s="98">
        <v>0.27705348718851541</v>
      </c>
      <c r="K38" s="98">
        <v>0.30496268581663893</v>
      </c>
      <c r="L38" s="98">
        <v>0.61171459755518287</v>
      </c>
      <c r="M38" s="98">
        <v>0.98163876623421031</v>
      </c>
      <c r="N38" s="98">
        <v>1.1459392553365801</v>
      </c>
      <c r="O38" s="98">
        <v>1.1000083541952548</v>
      </c>
      <c r="P38" s="98">
        <v>0.93872663600715334</v>
      </c>
      <c r="Q38" s="98">
        <v>0.86362034239365548</v>
      </c>
      <c r="R38" s="98">
        <v>0.86891953339533223</v>
      </c>
      <c r="S38" s="98">
        <v>0.87843793573283147</v>
      </c>
      <c r="T38" s="98">
        <v>0.97800859392028505</v>
      </c>
      <c r="U38" s="98">
        <v>0.98355941859669094</v>
      </c>
      <c r="V38" s="98">
        <v>1.040826796333248</v>
      </c>
      <c r="W38" s="98">
        <v>1.073658510111027</v>
      </c>
      <c r="DA38" s="63" t="s">
        <v>1773</v>
      </c>
    </row>
    <row r="39" spans="1:105" ht="12" customHeight="1" x14ac:dyDescent="0.25">
      <c r="A39" s="121" t="s">
        <v>54</v>
      </c>
      <c r="B39" s="122">
        <v>35.311755639724467</v>
      </c>
      <c r="C39" s="122">
        <v>36.281844780199478</v>
      </c>
      <c r="D39" s="122">
        <v>38.309786149246392</v>
      </c>
      <c r="E39" s="122">
        <v>40.108094214925579</v>
      </c>
      <c r="F39" s="122">
        <v>39.952373122504483</v>
      </c>
      <c r="G39" s="122">
        <v>34.100807320013942</v>
      </c>
      <c r="H39" s="122">
        <v>24.233822825459676</v>
      </c>
      <c r="I39" s="122">
        <v>16.511534525013609</v>
      </c>
      <c r="J39" s="122">
        <v>9.5744861536018497</v>
      </c>
      <c r="K39" s="122">
        <v>8.6316599764131468</v>
      </c>
      <c r="L39" s="122">
        <v>10.415690952588172</v>
      </c>
      <c r="M39" s="122">
        <v>9.4003918464383602</v>
      </c>
      <c r="N39" s="122">
        <v>7.6968631291965792</v>
      </c>
      <c r="O39" s="122">
        <v>6.4108371014286512</v>
      </c>
      <c r="P39" s="122">
        <v>5.2163490869128379</v>
      </c>
      <c r="Q39" s="122">
        <v>4.795929928455374</v>
      </c>
      <c r="R39" s="122">
        <v>5.6302099622132795</v>
      </c>
      <c r="S39" s="122">
        <v>5.529794923410174</v>
      </c>
      <c r="T39" s="122">
        <v>6.2131574416044408</v>
      </c>
      <c r="U39" s="122">
        <v>6.3792623570887192</v>
      </c>
      <c r="V39" s="122">
        <v>7.1499641823443287</v>
      </c>
      <c r="W39" s="122">
        <v>7.0804210517621726</v>
      </c>
      <c r="DA39" s="130" t="s">
        <v>1774</v>
      </c>
    </row>
    <row r="40" spans="1:105" ht="12" customHeight="1" x14ac:dyDescent="0.25">
      <c r="A40" s="97" t="s">
        <v>50</v>
      </c>
      <c r="B40" s="98">
        <v>17.591885850226255</v>
      </c>
      <c r="C40" s="98">
        <v>16.974648766312008</v>
      </c>
      <c r="D40" s="98">
        <v>17.288254734626321</v>
      </c>
      <c r="E40" s="98">
        <v>21.117729740467421</v>
      </c>
      <c r="F40" s="98">
        <v>20.472850932754728</v>
      </c>
      <c r="G40" s="98">
        <v>15.950533543898501</v>
      </c>
      <c r="H40" s="98">
        <v>11.431324377945272</v>
      </c>
      <c r="I40" s="98">
        <v>7.5025354603000967</v>
      </c>
      <c r="J40" s="98">
        <v>4.5291621151439028</v>
      </c>
      <c r="K40" s="98">
        <v>4.0166370339837068</v>
      </c>
      <c r="L40" s="98">
        <v>4.4239456440275795</v>
      </c>
      <c r="M40" s="98">
        <v>4.5824591034339637</v>
      </c>
      <c r="N40" s="98">
        <v>4.5082450705930963</v>
      </c>
      <c r="O40" s="98">
        <v>4.1298881619306744</v>
      </c>
      <c r="P40" s="98">
        <v>3.3729997815927053</v>
      </c>
      <c r="Q40" s="98">
        <v>3.047218006309969</v>
      </c>
      <c r="R40" s="98">
        <v>3.1002263392158538</v>
      </c>
      <c r="S40" s="98">
        <v>3.078744919252459</v>
      </c>
      <c r="T40" s="98">
        <v>2.7804718489246745</v>
      </c>
      <c r="U40" s="98">
        <v>2.4819071660162235</v>
      </c>
      <c r="V40" s="98">
        <v>2.4878403172085943</v>
      </c>
      <c r="W40" s="98">
        <v>2.041023047088212</v>
      </c>
      <c r="DA40" s="63" t="s">
        <v>1775</v>
      </c>
    </row>
    <row r="41" spans="1:105" ht="12" customHeight="1" x14ac:dyDescent="0.25">
      <c r="A41" s="109" t="s">
        <v>120</v>
      </c>
      <c r="B41" s="33">
        <v>17.719869789498208</v>
      </c>
      <c r="C41" s="33">
        <v>19.307196013887467</v>
      </c>
      <c r="D41" s="33">
        <v>21.021531414620068</v>
      </c>
      <c r="E41" s="33">
        <v>18.990364474458158</v>
      </c>
      <c r="F41" s="33">
        <v>19.479522189749751</v>
      </c>
      <c r="G41" s="33">
        <v>18.150273776115444</v>
      </c>
      <c r="H41" s="33">
        <v>12.802498447514402</v>
      </c>
      <c r="I41" s="33">
        <v>9.0089990647135103</v>
      </c>
      <c r="J41" s="33">
        <v>5.0453240384579461</v>
      </c>
      <c r="K41" s="33">
        <v>4.61502294242944</v>
      </c>
      <c r="L41" s="33">
        <v>5.9917453085605921</v>
      </c>
      <c r="M41" s="33">
        <v>4.8179327430043957</v>
      </c>
      <c r="N41" s="33">
        <v>3.1886180586034829</v>
      </c>
      <c r="O41" s="33">
        <v>2.2809489394979763</v>
      </c>
      <c r="P41" s="33">
        <v>1.8433493053201324</v>
      </c>
      <c r="Q41" s="33">
        <v>1.7487119221454051</v>
      </c>
      <c r="R41" s="33">
        <v>2.5299836229974257</v>
      </c>
      <c r="S41" s="33">
        <v>2.4510500041577146</v>
      </c>
      <c r="T41" s="33">
        <v>3.4326855926797668</v>
      </c>
      <c r="U41" s="33">
        <v>3.8973551910724957</v>
      </c>
      <c r="V41" s="33">
        <v>4.6621238651357348</v>
      </c>
      <c r="W41" s="33">
        <v>5.0393980046739602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23.554314794571958</v>
      </c>
      <c r="C43" s="117">
        <f t="shared" si="14"/>
        <v>25.843055339715963</v>
      </c>
      <c r="D43" s="117">
        <f t="shared" si="14"/>
        <v>25.515930483473412</v>
      </c>
      <c r="E43" s="117">
        <f t="shared" si="14"/>
        <v>21.702140417297759</v>
      </c>
      <c r="F43" s="117">
        <f t="shared" si="14"/>
        <v>20.677605158646642</v>
      </c>
      <c r="G43" s="117">
        <f t="shared" si="14"/>
        <v>23.545274929111145</v>
      </c>
      <c r="H43" s="117">
        <f t="shared" si="14"/>
        <v>26.970330331176005</v>
      </c>
      <c r="I43" s="117">
        <f t="shared" si="14"/>
        <v>35.600764274355498</v>
      </c>
      <c r="J43" s="117">
        <f t="shared" si="14"/>
        <v>43.585417134444612</v>
      </c>
      <c r="K43" s="117">
        <f t="shared" si="14"/>
        <v>53.341263705302694</v>
      </c>
      <c r="L43" s="117">
        <f t="shared" si="14"/>
        <v>67.271244562843123</v>
      </c>
      <c r="M43" s="117">
        <f t="shared" si="14"/>
        <v>70.718818124897908</v>
      </c>
      <c r="N43" s="117">
        <f t="shared" si="14"/>
        <v>54.147598124915177</v>
      </c>
      <c r="O43" s="117">
        <f t="shared" si="14"/>
        <v>48.176852288920067</v>
      </c>
      <c r="P43" s="117">
        <f t="shared" si="14"/>
        <v>43.445062407814717</v>
      </c>
      <c r="Q43" s="117">
        <f t="shared" si="14"/>
        <v>40.281745119718209</v>
      </c>
      <c r="R43" s="117">
        <f t="shared" ref="R43:V43" si="15">R44+R47+R49+R58</f>
        <v>42.677378146678507</v>
      </c>
      <c r="S43" s="117">
        <f t="shared" si="15"/>
        <v>37.244850601990066</v>
      </c>
      <c r="T43" s="117">
        <f t="shared" si="15"/>
        <v>43.935147213353915</v>
      </c>
      <c r="U43" s="117">
        <f t="shared" si="15"/>
        <v>38.917432666482966</v>
      </c>
      <c r="V43" s="117">
        <f t="shared" si="15"/>
        <v>43.472467385513248</v>
      </c>
      <c r="W43" s="117">
        <f t="shared" ref="W43" si="16">W44+W47+W49+W58</f>
        <v>43.56143437865115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8.8800200579721444</v>
      </c>
      <c r="C44" s="122">
        <f t="shared" si="17"/>
        <v>10.750401490736008</v>
      </c>
      <c r="D44" s="122">
        <f t="shared" si="17"/>
        <v>10.818045367275134</v>
      </c>
      <c r="E44" s="122">
        <f t="shared" si="17"/>
        <v>8.9535578806424265</v>
      </c>
      <c r="F44" s="122">
        <f t="shared" si="17"/>
        <v>8.8027973995957876</v>
      </c>
      <c r="G44" s="122">
        <f t="shared" si="17"/>
        <v>10.565874737781721</v>
      </c>
      <c r="H44" s="122">
        <f t="shared" si="17"/>
        <v>12.062402139067101</v>
      </c>
      <c r="I44" s="122">
        <f t="shared" si="17"/>
        <v>16.610246720401808</v>
      </c>
      <c r="J44" s="122">
        <f t="shared" si="17"/>
        <v>21.52786842371049</v>
      </c>
      <c r="K44" s="122">
        <f t="shared" si="17"/>
        <v>27.212140703225291</v>
      </c>
      <c r="L44" s="122">
        <f t="shared" si="17"/>
        <v>28.661119426634919</v>
      </c>
      <c r="M44" s="122">
        <f t="shared" si="17"/>
        <v>34.186048374890497</v>
      </c>
      <c r="N44" s="122">
        <f t="shared" si="17"/>
        <v>26.907034548973801</v>
      </c>
      <c r="O44" s="122">
        <f t="shared" si="17"/>
        <v>26.454919941675502</v>
      </c>
      <c r="P44" s="122">
        <f t="shared" si="17"/>
        <v>25.31215656565314</v>
      </c>
      <c r="Q44" s="122">
        <f t="shared" si="17"/>
        <v>23.701936474322167</v>
      </c>
      <c r="R44" s="122">
        <f t="shared" ref="R44:V44" si="18">SUM(R45:R46)</f>
        <v>24.055354392592658</v>
      </c>
      <c r="S44" s="122">
        <f t="shared" si="18"/>
        <v>20.68669668411766</v>
      </c>
      <c r="T44" s="122">
        <f t="shared" si="18"/>
        <v>24.720551299886719</v>
      </c>
      <c r="U44" s="122">
        <f t="shared" si="18"/>
        <v>21.288979828191966</v>
      </c>
      <c r="V44" s="122">
        <f t="shared" si="18"/>
        <v>23.741921668205219</v>
      </c>
      <c r="W44" s="122">
        <f t="shared" ref="W44" si="19">SUM(W45:W46)</f>
        <v>23.620651323794934</v>
      </c>
      <c r="DA44" s="130" t="s">
        <v>1778</v>
      </c>
    </row>
    <row r="45" spans="1:105" ht="12" customHeight="1" x14ac:dyDescent="0.25">
      <c r="A45" s="97" t="s">
        <v>216</v>
      </c>
      <c r="B45" s="98">
        <v>8.6614205832579447</v>
      </c>
      <c r="C45" s="98">
        <v>10.495059150645258</v>
      </c>
      <c r="D45" s="98">
        <v>10.570868507060576</v>
      </c>
      <c r="E45" s="98">
        <v>8.7806971020499383</v>
      </c>
      <c r="F45" s="98">
        <v>8.6406851150426895</v>
      </c>
      <c r="G45" s="98">
        <v>10.371998522299981</v>
      </c>
      <c r="H45" s="98">
        <v>11.839809507452784</v>
      </c>
      <c r="I45" s="98">
        <v>16.296469399604359</v>
      </c>
      <c r="J45" s="98">
        <v>21.107111075505866</v>
      </c>
      <c r="K45" s="98">
        <v>26.710313046363119</v>
      </c>
      <c r="L45" s="98">
        <v>28.274585063631189</v>
      </c>
      <c r="M45" s="98">
        <v>33.686438409506856</v>
      </c>
      <c r="N45" s="98">
        <v>26.528394547994218</v>
      </c>
      <c r="O45" s="98">
        <v>26.087925945573801</v>
      </c>
      <c r="P45" s="98">
        <v>24.967326333970501</v>
      </c>
      <c r="Q45" s="98">
        <v>23.381302871699688</v>
      </c>
      <c r="R45" s="98">
        <v>23.717342179247602</v>
      </c>
      <c r="S45" s="98">
        <v>20.399482451072704</v>
      </c>
      <c r="T45" s="98">
        <v>24.383871674687946</v>
      </c>
      <c r="U45" s="98">
        <v>21.002951731342456</v>
      </c>
      <c r="V45" s="98">
        <v>23.41918969767579</v>
      </c>
      <c r="W45" s="98">
        <v>23.300790233807795</v>
      </c>
      <c r="DA45" s="63" t="s">
        <v>1779</v>
      </c>
    </row>
    <row r="46" spans="1:105" ht="12" customHeight="1" x14ac:dyDescent="0.25">
      <c r="A46" s="97" t="s">
        <v>53</v>
      </c>
      <c r="B46" s="98">
        <v>0.21859947471419991</v>
      </c>
      <c r="C46" s="98">
        <v>0.25534234009075074</v>
      </c>
      <c r="D46" s="98">
        <v>0.24717686021455909</v>
      </c>
      <c r="E46" s="98">
        <v>0.17286077859248858</v>
      </c>
      <c r="F46" s="98">
        <v>0.16211228455309737</v>
      </c>
      <c r="G46" s="98">
        <v>0.19387621548174025</v>
      </c>
      <c r="H46" s="98">
        <v>0.22259263161431631</v>
      </c>
      <c r="I46" s="98">
        <v>0.31377732079744974</v>
      </c>
      <c r="J46" s="98">
        <v>0.42075734820462507</v>
      </c>
      <c r="K46" s="98">
        <v>0.5018276568621709</v>
      </c>
      <c r="L46" s="98">
        <v>0.38653436300372912</v>
      </c>
      <c r="M46" s="98">
        <v>0.49960996538364322</v>
      </c>
      <c r="N46" s="98">
        <v>0.3786400009795835</v>
      </c>
      <c r="O46" s="98">
        <v>0.36699399610170225</v>
      </c>
      <c r="P46" s="98">
        <v>0.34483023168263827</v>
      </c>
      <c r="Q46" s="98">
        <v>0.32063360262247914</v>
      </c>
      <c r="R46" s="98">
        <v>0.33801221334505593</v>
      </c>
      <c r="S46" s="98">
        <v>0.28721423304495691</v>
      </c>
      <c r="T46" s="98">
        <v>0.33667962519877459</v>
      </c>
      <c r="U46" s="98">
        <v>0.28602809684950814</v>
      </c>
      <c r="V46" s="98">
        <v>0.32273197052942815</v>
      </c>
      <c r="W46" s="98">
        <v>0.31986108998713786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0.17359123513967181</v>
      </c>
      <c r="C47" s="122">
        <f t="shared" si="20"/>
        <v>0.18957438508542362</v>
      </c>
      <c r="D47" s="122">
        <f t="shared" si="20"/>
        <v>0.15307212519427565</v>
      </c>
      <c r="E47" s="122">
        <f t="shared" si="20"/>
        <v>0.29626084543235365</v>
      </c>
      <c r="F47" s="122">
        <f t="shared" si="20"/>
        <v>0.19710778243313451</v>
      </c>
      <c r="G47" s="122">
        <f t="shared" si="20"/>
        <v>0.23893905228859069</v>
      </c>
      <c r="H47" s="122">
        <f t="shared" si="20"/>
        <v>0.35379862882257973</v>
      </c>
      <c r="I47" s="122">
        <f t="shared" si="20"/>
        <v>0.22457572078773255</v>
      </c>
      <c r="J47" s="122">
        <f t="shared" si="20"/>
        <v>0.29608723564900508</v>
      </c>
      <c r="K47" s="122">
        <f t="shared" si="20"/>
        <v>0.69685745312872549</v>
      </c>
      <c r="L47" s="122">
        <f t="shared" si="20"/>
        <v>1.399289364300254</v>
      </c>
      <c r="M47" s="122">
        <f t="shared" si="20"/>
        <v>1.6808534094883631</v>
      </c>
      <c r="N47" s="122">
        <f t="shared" si="20"/>
        <v>1.7567381410087883</v>
      </c>
      <c r="O47" s="122">
        <f t="shared" si="20"/>
        <v>1.5470578369377226</v>
      </c>
      <c r="P47" s="122">
        <f t="shared" si="20"/>
        <v>1.2852602704482048</v>
      </c>
      <c r="Q47" s="122">
        <f t="shared" si="20"/>
        <v>1.0802447591832565</v>
      </c>
      <c r="R47" s="122">
        <f t="shared" si="20"/>
        <v>0.94952532831207337</v>
      </c>
      <c r="S47" s="122">
        <f t="shared" si="20"/>
        <v>0.69616092156121456</v>
      </c>
      <c r="T47" s="122">
        <f t="shared" si="20"/>
        <v>0.50724288359736269</v>
      </c>
      <c r="U47" s="122">
        <f t="shared" si="20"/>
        <v>0.35160149689794318</v>
      </c>
      <c r="V47" s="122">
        <f t="shared" si="20"/>
        <v>0.3173199050682306</v>
      </c>
      <c r="W47" s="122">
        <f t="shared" si="20"/>
        <v>0.47169690582466473</v>
      </c>
      <c r="DA47" s="130" t="s">
        <v>1781</v>
      </c>
    </row>
    <row r="48" spans="1:105" ht="12" customHeight="1" x14ac:dyDescent="0.25">
      <c r="A48" s="97" t="s">
        <v>53</v>
      </c>
      <c r="B48" s="98">
        <v>0.17359123513967181</v>
      </c>
      <c r="C48" s="98">
        <v>0.18957438508542362</v>
      </c>
      <c r="D48" s="98">
        <v>0.15307212519427565</v>
      </c>
      <c r="E48" s="98">
        <v>0.29626084543235365</v>
      </c>
      <c r="F48" s="98">
        <v>0.19710778243313451</v>
      </c>
      <c r="G48" s="98">
        <v>0.23893905228859069</v>
      </c>
      <c r="H48" s="98">
        <v>0.35379862882257973</v>
      </c>
      <c r="I48" s="98">
        <v>0.22457572078773255</v>
      </c>
      <c r="J48" s="98">
        <v>0.29608723564900508</v>
      </c>
      <c r="K48" s="98">
        <v>0.69685745312872549</v>
      </c>
      <c r="L48" s="98">
        <v>1.399289364300254</v>
      </c>
      <c r="M48" s="98">
        <v>1.6808534094883631</v>
      </c>
      <c r="N48" s="98">
        <v>1.7567381410087883</v>
      </c>
      <c r="O48" s="98">
        <v>1.5470578369377226</v>
      </c>
      <c r="P48" s="98">
        <v>1.2852602704482048</v>
      </c>
      <c r="Q48" s="98">
        <v>1.0802447591832565</v>
      </c>
      <c r="R48" s="98">
        <v>0.94952532831207337</v>
      </c>
      <c r="S48" s="98">
        <v>0.69616092156121456</v>
      </c>
      <c r="T48" s="98">
        <v>0.50724288359736269</v>
      </c>
      <c r="U48" s="98">
        <v>0.35160149689794318</v>
      </c>
      <c r="V48" s="98">
        <v>0.3173199050682306</v>
      </c>
      <c r="W48" s="98">
        <v>0.47169690582466473</v>
      </c>
      <c r="DA48" s="63" t="s">
        <v>1782</v>
      </c>
    </row>
    <row r="49" spans="1:105" ht="12" customHeight="1" x14ac:dyDescent="0.25">
      <c r="A49" s="121" t="s">
        <v>55</v>
      </c>
      <c r="B49" s="122">
        <v>4.9812653769198114</v>
      </c>
      <c r="C49" s="122">
        <v>5.8790923900285268</v>
      </c>
      <c r="D49" s="122">
        <v>5.5986632977968664</v>
      </c>
      <c r="E49" s="122">
        <v>4.1165924339963702</v>
      </c>
      <c r="F49" s="122">
        <v>3.7555684218866983</v>
      </c>
      <c r="G49" s="122">
        <v>4.3250956912174283</v>
      </c>
      <c r="H49" s="122">
        <v>5.013839555168631</v>
      </c>
      <c r="I49" s="122">
        <v>6.5939980021526274</v>
      </c>
      <c r="J49" s="122">
        <v>8.6555090263376293</v>
      </c>
      <c r="K49" s="122">
        <v>9.4776869602168166</v>
      </c>
      <c r="L49" s="122">
        <v>14.705623416896534</v>
      </c>
      <c r="M49" s="122">
        <v>15.799842202291318</v>
      </c>
      <c r="N49" s="122">
        <v>10.704279086001913</v>
      </c>
      <c r="O49" s="122">
        <v>9.1210306280490663</v>
      </c>
      <c r="P49" s="122">
        <v>8.018473944137364</v>
      </c>
      <c r="Q49" s="122">
        <v>7.3654807284038348</v>
      </c>
      <c r="R49" s="122">
        <v>7.6565433236043843</v>
      </c>
      <c r="S49" s="122">
        <v>6.7479188852442933</v>
      </c>
      <c r="T49" s="122">
        <v>8.107190860322337</v>
      </c>
      <c r="U49" s="122">
        <v>6.8947133007181405</v>
      </c>
      <c r="V49" s="122">
        <v>8.0275152870876454</v>
      </c>
      <c r="W49" s="122">
        <v>7.3945979938915807</v>
      </c>
      <c r="DA49" s="130" t="s">
        <v>1783</v>
      </c>
    </row>
    <row r="50" spans="1:105" ht="12" customHeight="1" x14ac:dyDescent="0.25">
      <c r="A50" s="97" t="s">
        <v>138</v>
      </c>
      <c r="B50" s="98">
        <v>4.7493931351374261</v>
      </c>
      <c r="C50" s="98">
        <v>5.6084568765607878</v>
      </c>
      <c r="D50" s="98">
        <v>5.3478137749573742</v>
      </c>
      <c r="E50" s="98">
        <v>3.9228098540368657</v>
      </c>
      <c r="F50" s="98">
        <v>3.5800985218177601</v>
      </c>
      <c r="G50" s="98">
        <v>4.1318312952551244</v>
      </c>
      <c r="H50" s="98">
        <v>4.7935333438617844</v>
      </c>
      <c r="I50" s="98">
        <v>6.3126490876469825</v>
      </c>
      <c r="J50" s="98">
        <v>8.2804723847449786</v>
      </c>
      <c r="K50" s="98">
        <v>9.0502919288028139</v>
      </c>
      <c r="L50" s="98">
        <v>13.977870811946632</v>
      </c>
      <c r="M50" s="98">
        <v>14.839960337017233</v>
      </c>
      <c r="N50" s="98">
        <v>9.9860691692601051</v>
      </c>
      <c r="O50" s="98">
        <v>8.5093952449196166</v>
      </c>
      <c r="P50" s="98">
        <v>7.463659679512558</v>
      </c>
      <c r="Q50" s="98">
        <v>6.841463887798632</v>
      </c>
      <c r="R50" s="98">
        <v>7.1126277082998923</v>
      </c>
      <c r="S50" s="98">
        <v>6.2547197756702682</v>
      </c>
      <c r="T50" s="98">
        <v>7.4993471575287165</v>
      </c>
      <c r="U50" s="98">
        <v>6.3640217841709248</v>
      </c>
      <c r="V50" s="98">
        <v>7.4350677346283529</v>
      </c>
      <c r="W50" s="98">
        <v>6.8484810690759526</v>
      </c>
      <c r="DA50" s="63" t="s">
        <v>1784</v>
      </c>
    </row>
    <row r="51" spans="1:105" ht="12" customHeight="1" x14ac:dyDescent="0.25">
      <c r="A51" s="97" t="s">
        <v>137</v>
      </c>
      <c r="B51" s="98">
        <v>6.7797884786819085E-2</v>
      </c>
      <c r="C51" s="98">
        <v>9.3613839692154727E-2</v>
      </c>
      <c r="D51" s="98">
        <v>8.9920676304277386E-2</v>
      </c>
      <c r="E51" s="98">
        <v>6.6623259945049598E-2</v>
      </c>
      <c r="F51" s="98">
        <v>5.9371892997025874E-2</v>
      </c>
      <c r="G51" s="98">
        <v>6.0582455533016104E-2</v>
      </c>
      <c r="H51" s="98">
        <v>6.7830703543982115E-2</v>
      </c>
      <c r="I51" s="98">
        <v>8.7137372230680341E-2</v>
      </c>
      <c r="J51" s="98">
        <v>0.13431112355963074</v>
      </c>
      <c r="K51" s="98">
        <v>0.13507105112972628</v>
      </c>
      <c r="L51" s="98">
        <v>0.39525162321807733</v>
      </c>
      <c r="M51" s="98">
        <v>0.61892294647592616</v>
      </c>
      <c r="N51" s="98">
        <v>0.42701671886938775</v>
      </c>
      <c r="O51" s="98">
        <v>0.3661884617057618</v>
      </c>
      <c r="P51" s="98">
        <v>0.34710444456317135</v>
      </c>
      <c r="Q51" s="98">
        <v>0.33278404355600938</v>
      </c>
      <c r="R51" s="98">
        <v>0.35252067002366455</v>
      </c>
      <c r="S51" s="98">
        <v>0.3098538351836706</v>
      </c>
      <c r="T51" s="98">
        <v>0.41445605563223192</v>
      </c>
      <c r="U51" s="98">
        <v>0.34644415389029914</v>
      </c>
      <c r="V51" s="98">
        <v>0.41583737201417537</v>
      </c>
      <c r="W51" s="98">
        <v>0.35208067998477943</v>
      </c>
      <c r="DA51" s="63" t="s">
        <v>1785</v>
      </c>
    </row>
    <row r="52" spans="1:105" ht="12" customHeight="1" x14ac:dyDescent="0.25">
      <c r="A52" s="100" t="s">
        <v>216</v>
      </c>
      <c r="B52" s="101">
        <v>1.1708468617927384E-2</v>
      </c>
      <c r="C52" s="101">
        <v>1.8080936802319335E-2</v>
      </c>
      <c r="D52" s="101">
        <v>1.8243707616836004E-2</v>
      </c>
      <c r="E52" s="101">
        <v>1.1348477595264634E-2</v>
      </c>
      <c r="F52" s="101">
        <v>1.0130881249340454E-2</v>
      </c>
      <c r="G52" s="101">
        <v>1.1859619917037061E-2</v>
      </c>
      <c r="H52" s="101">
        <v>1.2138961440363133E-2</v>
      </c>
      <c r="I52" s="101">
        <v>1.6070562668491842E-2</v>
      </c>
      <c r="J52" s="101">
        <v>2.4550227601281793E-2</v>
      </c>
      <c r="K52" s="101">
        <v>2.4979275869312947E-2</v>
      </c>
      <c r="L52" s="101">
        <v>6.758831151260046E-2</v>
      </c>
      <c r="M52" s="101">
        <v>8.8817747076543357E-2</v>
      </c>
      <c r="N52" s="101">
        <v>5.5105893537524098E-2</v>
      </c>
      <c r="O52" s="101">
        <v>3.8957796474992999E-2</v>
      </c>
      <c r="P52" s="101">
        <v>3.8536588054210029E-2</v>
      </c>
      <c r="Q52" s="101">
        <v>3.8580053919792953E-2</v>
      </c>
      <c r="R52" s="101">
        <v>4.5414045333229291E-2</v>
      </c>
      <c r="S52" s="101">
        <v>3.6936612478815543E-2</v>
      </c>
      <c r="T52" s="101">
        <v>4.5513078861279602E-2</v>
      </c>
      <c r="U52" s="101">
        <v>3.8636899307493047E-2</v>
      </c>
      <c r="V52" s="101">
        <v>5.8555113712901133E-2</v>
      </c>
      <c r="W52" s="101">
        <v>3.1593483051323007E-2</v>
      </c>
      <c r="DA52" s="131" t="s">
        <v>1786</v>
      </c>
    </row>
    <row r="53" spans="1:105" ht="12" customHeight="1" x14ac:dyDescent="0.25">
      <c r="A53" s="103" t="s">
        <v>52</v>
      </c>
      <c r="B53" s="104">
        <v>5.6089416168891695E-2</v>
      </c>
      <c r="C53" s="104">
        <v>7.5532902889835385E-2</v>
      </c>
      <c r="D53" s="104">
        <v>7.1676968687441389E-2</v>
      </c>
      <c r="E53" s="104">
        <v>5.5274782349784966E-2</v>
      </c>
      <c r="F53" s="104">
        <v>4.9241011747685422E-2</v>
      </c>
      <c r="G53" s="104">
        <v>4.8722835615979045E-2</v>
      </c>
      <c r="H53" s="104">
        <v>5.5691742103618977E-2</v>
      </c>
      <c r="I53" s="104">
        <v>7.1066809562188499E-2</v>
      </c>
      <c r="J53" s="104">
        <v>0.10976089595834894</v>
      </c>
      <c r="K53" s="104">
        <v>0.11009177526041335</v>
      </c>
      <c r="L53" s="104">
        <v>0.32766331170547686</v>
      </c>
      <c r="M53" s="104">
        <v>0.53010519939938283</v>
      </c>
      <c r="N53" s="104">
        <v>0.37191082533186365</v>
      </c>
      <c r="O53" s="104">
        <v>0.32723066523076882</v>
      </c>
      <c r="P53" s="104">
        <v>0.30856785650896135</v>
      </c>
      <c r="Q53" s="104">
        <v>0.29420398963621641</v>
      </c>
      <c r="R53" s="104">
        <v>0.30710662469043526</v>
      </c>
      <c r="S53" s="104">
        <v>0.27291722270485508</v>
      </c>
      <c r="T53" s="104">
        <v>0.36894297677095234</v>
      </c>
      <c r="U53" s="104">
        <v>0.30780725458280611</v>
      </c>
      <c r="V53" s="104">
        <v>0.35728225830127425</v>
      </c>
      <c r="W53" s="104">
        <v>0.3204871969334564</v>
      </c>
      <c r="DA53" s="132" t="s">
        <v>1787</v>
      </c>
    </row>
    <row r="54" spans="1:105" ht="12" customHeight="1" x14ac:dyDescent="0.25">
      <c r="A54" s="106" t="s">
        <v>122</v>
      </c>
      <c r="B54" s="101">
        <v>5.2588843581300254E-2</v>
      </c>
      <c r="C54" s="101">
        <v>5.5393928202546683E-2</v>
      </c>
      <c r="D54" s="101">
        <v>5.027091627766439E-2</v>
      </c>
      <c r="E54" s="101">
        <v>3.9714754716375707E-2</v>
      </c>
      <c r="F54" s="101">
        <v>3.6467792980690125E-2</v>
      </c>
      <c r="G54" s="101">
        <v>3.8233349509143776E-2</v>
      </c>
      <c r="H54" s="101">
        <v>5.1082071607682092E-2</v>
      </c>
      <c r="I54" s="101">
        <v>6.9115163675924324E-2</v>
      </c>
      <c r="J54" s="101">
        <v>7.4998129637234595E-2</v>
      </c>
      <c r="K54" s="101">
        <v>8.4170220130926177E-2</v>
      </c>
      <c r="L54" s="101">
        <v>7.7030675634283882E-2</v>
      </c>
      <c r="M54" s="101">
        <v>6.9558810389363915E-2</v>
      </c>
      <c r="N54" s="101">
        <v>5.5323715563273493E-2</v>
      </c>
      <c r="O54" s="101">
        <v>4.1778459353365167E-2</v>
      </c>
      <c r="P54" s="101">
        <v>2.6812673261753756E-2</v>
      </c>
      <c r="Q54" s="101">
        <v>1.871725241086605E-2</v>
      </c>
      <c r="R54" s="101">
        <v>1.664881721838532E-2</v>
      </c>
      <c r="S54" s="101">
        <v>1.3576516851012398E-2</v>
      </c>
      <c r="T54" s="101">
        <v>1.9797817061910295E-2</v>
      </c>
      <c r="U54" s="101">
        <v>1.8756613015969877E-2</v>
      </c>
      <c r="V54" s="101">
        <v>1.9141110245564325E-2</v>
      </c>
      <c r="W54" s="101">
        <v>2.2458227552184528E-2</v>
      </c>
      <c r="DA54" s="131" t="s">
        <v>1788</v>
      </c>
    </row>
    <row r="55" spans="1:105" ht="12" customHeight="1" x14ac:dyDescent="0.25">
      <c r="A55" s="107" t="s">
        <v>121</v>
      </c>
      <c r="B55" s="104">
        <v>0.11148551341426588</v>
      </c>
      <c r="C55" s="104">
        <v>0.12162774557303817</v>
      </c>
      <c r="D55" s="104">
        <v>0.11065793025754989</v>
      </c>
      <c r="E55" s="104">
        <v>8.7444565298079147E-2</v>
      </c>
      <c r="F55" s="104">
        <v>7.9630214091222534E-2</v>
      </c>
      <c r="G55" s="104">
        <v>9.444859092014482E-2</v>
      </c>
      <c r="H55" s="104">
        <v>0.10139343615518215</v>
      </c>
      <c r="I55" s="104">
        <v>0.12509637859904008</v>
      </c>
      <c r="J55" s="104">
        <v>0.16572738839578491</v>
      </c>
      <c r="K55" s="104">
        <v>0.20815376015335132</v>
      </c>
      <c r="L55" s="104">
        <v>0.25547030609754179</v>
      </c>
      <c r="M55" s="104">
        <v>0.27140010840879508</v>
      </c>
      <c r="N55" s="104">
        <v>0.23586948230914614</v>
      </c>
      <c r="O55" s="104">
        <v>0.20366846207032352</v>
      </c>
      <c r="P55" s="104">
        <v>0.18089714679988184</v>
      </c>
      <c r="Q55" s="104">
        <v>0.17251554463832736</v>
      </c>
      <c r="R55" s="104">
        <v>0.17474612806244239</v>
      </c>
      <c r="S55" s="104">
        <v>0.16976875753934165</v>
      </c>
      <c r="T55" s="104">
        <v>0.1735898300994794</v>
      </c>
      <c r="U55" s="104">
        <v>0.16549074964094593</v>
      </c>
      <c r="V55" s="104">
        <v>0.15746907019955231</v>
      </c>
      <c r="W55" s="104">
        <v>0.17157801727866437</v>
      </c>
      <c r="DA55" s="132" t="s">
        <v>1789</v>
      </c>
    </row>
    <row r="56" spans="1:105" ht="12" customHeight="1" x14ac:dyDescent="0.25">
      <c r="A56" s="108" t="s">
        <v>53</v>
      </c>
      <c r="B56" s="98">
        <v>1.8477176295997655E-2</v>
      </c>
      <c r="C56" s="98">
        <v>2.3137585993225088E-2</v>
      </c>
      <c r="D56" s="98">
        <v>2.2536759268586493E-2</v>
      </c>
      <c r="E56" s="98">
        <v>1.2823271131833344E-2</v>
      </c>
      <c r="F56" s="98">
        <v>1.1874203803550774E-2</v>
      </c>
      <c r="G56" s="98">
        <v>1.9334506647115203E-2</v>
      </c>
      <c r="H56" s="98">
        <v>1.7777158789634217E-2</v>
      </c>
      <c r="I56" s="98">
        <v>2.282250344830971E-2</v>
      </c>
      <c r="J56" s="98">
        <v>2.9297025086804217E-2</v>
      </c>
      <c r="K56" s="98">
        <v>3.9675622817141078E-2</v>
      </c>
      <c r="L56" s="98">
        <v>3.4346161360916332E-2</v>
      </c>
      <c r="M56" s="98">
        <v>2.7844670465479626E-2</v>
      </c>
      <c r="N56" s="98">
        <v>2.3758527777763348E-2</v>
      </c>
      <c r="O56" s="98">
        <v>1.7813739187368463E-2</v>
      </c>
      <c r="P56" s="98">
        <v>1.7263669036919289E-2</v>
      </c>
      <c r="Q56" s="98">
        <v>1.7588729328001367E-2</v>
      </c>
      <c r="R56" s="98">
        <v>1.920620401167043E-2</v>
      </c>
      <c r="S56" s="98">
        <v>1.8377627288884812E-2</v>
      </c>
      <c r="T56" s="98">
        <v>1.4355204899249711E-2</v>
      </c>
      <c r="U56" s="98">
        <v>1.4266465324399621E-2</v>
      </c>
      <c r="V56" s="98">
        <v>1.2472842541047437E-2</v>
      </c>
      <c r="W56" s="98">
        <v>1.2420206371695008E-2</v>
      </c>
      <c r="DA56" s="63" t="s">
        <v>1790</v>
      </c>
    </row>
    <row r="57" spans="1:105" ht="12" customHeight="1" x14ac:dyDescent="0.25">
      <c r="A57" s="108" t="s">
        <v>52</v>
      </c>
      <c r="B57" s="98">
        <v>9.3008337118268225E-2</v>
      </c>
      <c r="C57" s="98">
        <v>9.849015957981308E-2</v>
      </c>
      <c r="D57" s="98">
        <v>8.8121170988963396E-2</v>
      </c>
      <c r="E57" s="98">
        <v>7.46212941662458E-2</v>
      </c>
      <c r="F57" s="98">
        <v>6.7756010287671753E-2</v>
      </c>
      <c r="G57" s="98">
        <v>7.5114084273029624E-2</v>
      </c>
      <c r="H57" s="98">
        <v>8.3616277365547928E-2</v>
      </c>
      <c r="I57" s="98">
        <v>0.10227387515073036</v>
      </c>
      <c r="J57" s="98">
        <v>0.1364303633089807</v>
      </c>
      <c r="K57" s="98">
        <v>0.16847813733621025</v>
      </c>
      <c r="L57" s="98">
        <v>0.22112414473662545</v>
      </c>
      <c r="M57" s="98">
        <v>0.24355543794331547</v>
      </c>
      <c r="N57" s="98">
        <v>0.21211095453138279</v>
      </c>
      <c r="O57" s="98">
        <v>0.18585472288295507</v>
      </c>
      <c r="P57" s="98">
        <v>0.16363347776296255</v>
      </c>
      <c r="Q57" s="98">
        <v>0.15492681531032598</v>
      </c>
      <c r="R57" s="98">
        <v>0.15553992405077197</v>
      </c>
      <c r="S57" s="98">
        <v>0.15139113025045683</v>
      </c>
      <c r="T57" s="98">
        <v>0.15923462520022968</v>
      </c>
      <c r="U57" s="98">
        <v>0.1512242843165463</v>
      </c>
      <c r="V57" s="98">
        <v>0.14499622765850487</v>
      </c>
      <c r="W57" s="98">
        <v>0.15915781090696937</v>
      </c>
      <c r="DA57" s="63" t="s">
        <v>1791</v>
      </c>
    </row>
    <row r="58" spans="1:105" ht="12" customHeight="1" x14ac:dyDescent="0.25">
      <c r="A58" s="121" t="s">
        <v>54</v>
      </c>
      <c r="B58" s="122">
        <v>9.5194381245403292</v>
      </c>
      <c r="C58" s="122">
        <v>9.0239870738660066</v>
      </c>
      <c r="D58" s="122">
        <v>8.9461496932071327</v>
      </c>
      <c r="E58" s="122">
        <v>8.3357292572266086</v>
      </c>
      <c r="F58" s="122">
        <v>7.922131554731024</v>
      </c>
      <c r="G58" s="122">
        <v>8.4153654478234063</v>
      </c>
      <c r="H58" s="122">
        <v>9.5402900081176938</v>
      </c>
      <c r="I58" s="122">
        <v>12.171943831013333</v>
      </c>
      <c r="J58" s="122">
        <v>13.105952448747486</v>
      </c>
      <c r="K58" s="122">
        <v>15.954578588731859</v>
      </c>
      <c r="L58" s="122">
        <v>22.505212355011416</v>
      </c>
      <c r="M58" s="122">
        <v>19.052074138227727</v>
      </c>
      <c r="N58" s="122">
        <v>14.779546348930673</v>
      </c>
      <c r="O58" s="122">
        <v>11.053843882257773</v>
      </c>
      <c r="P58" s="122">
        <v>8.8291716275760059</v>
      </c>
      <c r="Q58" s="122">
        <v>8.1340831578089556</v>
      </c>
      <c r="R58" s="122">
        <v>10.015955102169396</v>
      </c>
      <c r="S58" s="122">
        <v>9.1140741110668966</v>
      </c>
      <c r="T58" s="122">
        <v>10.600162169547493</v>
      </c>
      <c r="U58" s="122">
        <v>10.382138040674921</v>
      </c>
      <c r="V58" s="122">
        <v>11.385710525152158</v>
      </c>
      <c r="W58" s="122">
        <v>12.074488155139971</v>
      </c>
      <c r="DA58" s="130" t="s">
        <v>1792</v>
      </c>
    </row>
    <row r="59" spans="1:105" ht="12" customHeight="1" x14ac:dyDescent="0.25">
      <c r="A59" s="97" t="s">
        <v>50</v>
      </c>
      <c r="B59" s="98">
        <v>4.7424673486897175</v>
      </c>
      <c r="C59" s="98">
        <v>4.2176248263119751</v>
      </c>
      <c r="D59" s="98">
        <v>4.0276678244932187</v>
      </c>
      <c r="E59" s="98">
        <v>4.3493764253250573</v>
      </c>
      <c r="F59" s="98">
        <v>4.0235446620219477</v>
      </c>
      <c r="G59" s="98">
        <v>3.5907046470289412</v>
      </c>
      <c r="H59" s="98">
        <v>3.6760087826502228</v>
      </c>
      <c r="I59" s="98">
        <v>4.1033100765289854</v>
      </c>
      <c r="J59" s="98">
        <v>4.3530959596458292</v>
      </c>
      <c r="K59" s="98">
        <v>5.5908184879799165</v>
      </c>
      <c r="L59" s="98">
        <v>7.7385324261079518</v>
      </c>
      <c r="M59" s="98">
        <v>7.49768080076388</v>
      </c>
      <c r="N59" s="98">
        <v>6.500733728618826</v>
      </c>
      <c r="O59" s="98">
        <v>5.5484198120110095</v>
      </c>
      <c r="P59" s="98">
        <v>4.5489711123988332</v>
      </c>
      <c r="Q59" s="98">
        <v>4.024455988850967</v>
      </c>
      <c r="R59" s="98">
        <v>3.7794293015201355</v>
      </c>
      <c r="S59" s="98">
        <v>3.540455731948422</v>
      </c>
      <c r="T59" s="98">
        <v>3.225088008155327</v>
      </c>
      <c r="U59" s="98">
        <v>3.0236046979900939</v>
      </c>
      <c r="V59" s="98">
        <v>3.361383234509955</v>
      </c>
      <c r="W59" s="98">
        <v>2.9750684701506565</v>
      </c>
      <c r="DA59" s="63" t="s">
        <v>1793</v>
      </c>
    </row>
    <row r="60" spans="1:105" ht="12" customHeight="1" x14ac:dyDescent="0.25">
      <c r="A60" s="109" t="s">
        <v>120</v>
      </c>
      <c r="B60" s="33">
        <v>4.7769707758506117</v>
      </c>
      <c r="C60" s="33">
        <v>4.8063622475540324</v>
      </c>
      <c r="D60" s="33">
        <v>4.918481868713914</v>
      </c>
      <c r="E60" s="33">
        <v>3.9863528319015509</v>
      </c>
      <c r="F60" s="33">
        <v>3.8985868927090768</v>
      </c>
      <c r="G60" s="33">
        <v>4.8246608007944651</v>
      </c>
      <c r="H60" s="33">
        <v>5.8642812254674714</v>
      </c>
      <c r="I60" s="33">
        <v>8.0686337544843489</v>
      </c>
      <c r="J60" s="33">
        <v>8.7528564891016565</v>
      </c>
      <c r="K60" s="33">
        <v>10.363760100751943</v>
      </c>
      <c r="L60" s="33">
        <v>14.766679928903466</v>
      </c>
      <c r="M60" s="33">
        <v>11.554393337463848</v>
      </c>
      <c r="N60" s="33">
        <v>8.2788126203118466</v>
      </c>
      <c r="O60" s="33">
        <v>5.5054240702467645</v>
      </c>
      <c r="P60" s="33">
        <v>4.2802005151771727</v>
      </c>
      <c r="Q60" s="33">
        <v>4.1096271689579895</v>
      </c>
      <c r="R60" s="33">
        <v>6.236525800649261</v>
      </c>
      <c r="S60" s="33">
        <v>5.5736183791184741</v>
      </c>
      <c r="T60" s="33">
        <v>7.375074161392166</v>
      </c>
      <c r="U60" s="33">
        <v>7.3585333426848276</v>
      </c>
      <c r="V60" s="33">
        <v>8.0243272906422032</v>
      </c>
      <c r="W60" s="33">
        <v>9.0994196849893143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54.208168441779506</v>
      </c>
      <c r="C62" s="117">
        <f t="shared" si="21"/>
        <v>66.914785037166183</v>
      </c>
      <c r="D62" s="117">
        <f t="shared" si="21"/>
        <v>82.543303717501004</v>
      </c>
      <c r="E62" s="117">
        <f t="shared" si="21"/>
        <v>90.695522700398186</v>
      </c>
      <c r="F62" s="117">
        <f t="shared" si="21"/>
        <v>104.88694937936353</v>
      </c>
      <c r="G62" s="117">
        <f t="shared" si="21"/>
        <v>117.47802184689421</v>
      </c>
      <c r="H62" s="117">
        <f t="shared" si="21"/>
        <v>121.00247143743522</v>
      </c>
      <c r="I62" s="117">
        <f t="shared" si="21"/>
        <v>131.66568543054797</v>
      </c>
      <c r="J62" s="117">
        <f t="shared" si="21"/>
        <v>139.114921350386</v>
      </c>
      <c r="K62" s="117">
        <f t="shared" si="21"/>
        <v>162.76493003806576</v>
      </c>
      <c r="L62" s="117">
        <f t="shared" si="21"/>
        <v>186.75566678642178</v>
      </c>
      <c r="M62" s="117">
        <f t="shared" si="21"/>
        <v>163.91846711862217</v>
      </c>
      <c r="N62" s="117">
        <f t="shared" si="21"/>
        <v>166.2832274749295</v>
      </c>
      <c r="O62" s="117">
        <f t="shared" si="21"/>
        <v>160.01029280081727</v>
      </c>
      <c r="P62" s="117">
        <f t="shared" si="21"/>
        <v>169.92155644227682</v>
      </c>
      <c r="Q62" s="117">
        <f t="shared" si="21"/>
        <v>174.34711831447351</v>
      </c>
      <c r="R62" s="117">
        <f t="shared" ref="R62:V62" si="22">R63+R66+R68+R77</f>
        <v>163.86316312549795</v>
      </c>
      <c r="S62" s="117">
        <f t="shared" si="22"/>
        <v>170.9189912460418</v>
      </c>
      <c r="T62" s="117">
        <f t="shared" si="22"/>
        <v>189.46977328793059</v>
      </c>
      <c r="U62" s="117">
        <f t="shared" si="22"/>
        <v>199.82177899989514</v>
      </c>
      <c r="V62" s="117">
        <f t="shared" si="22"/>
        <v>209.87185738242485</v>
      </c>
      <c r="W62" s="117">
        <f t="shared" ref="W62" si="23">W63+W66+W68+W77</f>
        <v>207.28347925985111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21.333492902446359</v>
      </c>
      <c r="C63" s="122">
        <f t="shared" si="24"/>
        <v>26.368801590599304</v>
      </c>
      <c r="D63" s="122">
        <f t="shared" si="24"/>
        <v>33.199415019467629</v>
      </c>
      <c r="E63" s="122">
        <f t="shared" si="24"/>
        <v>38.883724891277069</v>
      </c>
      <c r="F63" s="122">
        <f t="shared" si="24"/>
        <v>46.991906618046833</v>
      </c>
      <c r="G63" s="122">
        <f t="shared" si="24"/>
        <v>53.469553413391644</v>
      </c>
      <c r="H63" s="122">
        <f t="shared" si="24"/>
        <v>55.258838590238419</v>
      </c>
      <c r="I63" s="122">
        <f t="shared" si="24"/>
        <v>62.479871450177953</v>
      </c>
      <c r="J63" s="122">
        <f t="shared" si="24"/>
        <v>67.148561684074096</v>
      </c>
      <c r="K63" s="122">
        <f t="shared" si="24"/>
        <v>84.149284324464546</v>
      </c>
      <c r="L63" s="122">
        <f t="shared" si="24"/>
        <v>78.876740292451061</v>
      </c>
      <c r="M63" s="122">
        <f t="shared" si="24"/>
        <v>74.31258618957645</v>
      </c>
      <c r="N63" s="122">
        <f t="shared" si="24"/>
        <v>84.461212946513456</v>
      </c>
      <c r="O63" s="122">
        <f t="shared" si="24"/>
        <v>89.283213843564994</v>
      </c>
      <c r="P63" s="122">
        <f t="shared" si="24"/>
        <v>98.816051748732605</v>
      </c>
      <c r="Q63" s="122">
        <f t="shared" si="24"/>
        <v>101.95340476183729</v>
      </c>
      <c r="R63" s="122">
        <f t="shared" ref="R63:V63" si="25">SUM(R64:R65)</f>
        <v>91.373828747448385</v>
      </c>
      <c r="S63" s="122">
        <f t="shared" si="25"/>
        <v>95.659777573059515</v>
      </c>
      <c r="T63" s="122">
        <f t="shared" si="25"/>
        <v>103.20629653733535</v>
      </c>
      <c r="U63" s="122">
        <f t="shared" si="25"/>
        <v>108.77903843519752</v>
      </c>
      <c r="V63" s="122">
        <f t="shared" si="25"/>
        <v>111.6285379864978</v>
      </c>
      <c r="W63" s="122">
        <f t="shared" ref="W63" si="26">SUM(W64:W65)</f>
        <v>110.32141959019449</v>
      </c>
      <c r="DA63" s="130" t="s">
        <v>1796</v>
      </c>
    </row>
    <row r="64" spans="1:105" ht="12" customHeight="1" x14ac:dyDescent="0.25">
      <c r="A64" s="97" t="s">
        <v>217</v>
      </c>
      <c r="B64" s="98">
        <v>20.808326257343211</v>
      </c>
      <c r="C64" s="98">
        <v>25.742492749079808</v>
      </c>
      <c r="D64" s="98">
        <v>32.440855881760939</v>
      </c>
      <c r="E64" s="98">
        <v>38.133020975706913</v>
      </c>
      <c r="F64" s="98">
        <v>46.126503838504597</v>
      </c>
      <c r="G64" s="98">
        <v>52.488425497667031</v>
      </c>
      <c r="H64" s="98">
        <v>54.239123763958951</v>
      </c>
      <c r="I64" s="98">
        <v>61.299589965055517</v>
      </c>
      <c r="J64" s="98">
        <v>65.83615814305152</v>
      </c>
      <c r="K64" s="98">
        <v>82.597460870377759</v>
      </c>
      <c r="L64" s="98">
        <v>77.812979658718803</v>
      </c>
      <c r="M64" s="98">
        <v>73.226549330136066</v>
      </c>
      <c r="N64" s="98">
        <v>83.272661540203828</v>
      </c>
      <c r="O64" s="98">
        <v>88.044638807031447</v>
      </c>
      <c r="P64" s="98">
        <v>97.469870046272845</v>
      </c>
      <c r="Q64" s="98">
        <v>100.57420574559528</v>
      </c>
      <c r="R64" s="98">
        <v>90.089895466205704</v>
      </c>
      <c r="S64" s="98">
        <v>94.33163659103451</v>
      </c>
      <c r="T64" s="98">
        <v>101.80068641097449</v>
      </c>
      <c r="U64" s="98">
        <v>107.3175376215448</v>
      </c>
      <c r="V64" s="98">
        <v>110.11113351793084</v>
      </c>
      <c r="W64" s="98">
        <v>108.82749255849151</v>
      </c>
      <c r="DA64" s="63" t="s">
        <v>1797</v>
      </c>
    </row>
    <row r="65" spans="1:105" ht="12" customHeight="1" x14ac:dyDescent="0.25">
      <c r="A65" s="97" t="s">
        <v>53</v>
      </c>
      <c r="B65" s="98">
        <v>0.52516664510314726</v>
      </c>
      <c r="C65" s="98">
        <v>0.62630884151949662</v>
      </c>
      <c r="D65" s="98">
        <v>0.75855913770669015</v>
      </c>
      <c r="E65" s="98">
        <v>0.75070391557015437</v>
      </c>
      <c r="F65" s="98">
        <v>0.86540277954223899</v>
      </c>
      <c r="G65" s="98">
        <v>0.98112791572461455</v>
      </c>
      <c r="H65" s="98">
        <v>1.0197148262794695</v>
      </c>
      <c r="I65" s="98">
        <v>1.1802814851224346</v>
      </c>
      <c r="J65" s="98">
        <v>1.3124035410225743</v>
      </c>
      <c r="K65" s="98">
        <v>1.5518234540867839</v>
      </c>
      <c r="L65" s="98">
        <v>1.0637606337322596</v>
      </c>
      <c r="M65" s="98">
        <v>1.0860368594403884</v>
      </c>
      <c r="N65" s="98">
        <v>1.1885514063096319</v>
      </c>
      <c r="O65" s="98">
        <v>1.2385750365335451</v>
      </c>
      <c r="P65" s="98">
        <v>1.3461817024597629</v>
      </c>
      <c r="Q65" s="98">
        <v>1.3791990162420098</v>
      </c>
      <c r="R65" s="98">
        <v>1.2839332812426858</v>
      </c>
      <c r="S65" s="98">
        <v>1.3281409820250045</v>
      </c>
      <c r="T65" s="98">
        <v>1.4056101263608516</v>
      </c>
      <c r="U65" s="98">
        <v>1.4615008136527263</v>
      </c>
      <c r="V65" s="98">
        <v>1.5174044685669696</v>
      </c>
      <c r="W65" s="98">
        <v>1.4939270317029756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0.39293519892080758</v>
      </c>
      <c r="C66" s="122">
        <f t="shared" si="27"/>
        <v>0.5395443050416967</v>
      </c>
      <c r="D66" s="122">
        <f t="shared" si="27"/>
        <v>0.50644668214897537</v>
      </c>
      <c r="E66" s="122">
        <f t="shared" si="27"/>
        <v>1.3664567314014304</v>
      </c>
      <c r="F66" s="122">
        <f t="shared" si="27"/>
        <v>1.2060373251585335</v>
      </c>
      <c r="G66" s="122">
        <f t="shared" si="27"/>
        <v>1.7108275153892263</v>
      </c>
      <c r="H66" s="122">
        <f t="shared" si="27"/>
        <v>2.3613439641205916</v>
      </c>
      <c r="I66" s="122">
        <f t="shared" si="27"/>
        <v>1.2002479774560455</v>
      </c>
      <c r="J66" s="122">
        <f t="shared" si="27"/>
        <v>1.1997731308692174</v>
      </c>
      <c r="K66" s="122">
        <f t="shared" si="27"/>
        <v>2.1386500225416825</v>
      </c>
      <c r="L66" s="122">
        <f t="shared" si="27"/>
        <v>3.5418931753618002</v>
      </c>
      <c r="M66" s="122">
        <f t="shared" si="27"/>
        <v>3.7302610851236464</v>
      </c>
      <c r="N66" s="122">
        <f t="shared" si="27"/>
        <v>3.9261947428240096</v>
      </c>
      <c r="O66" s="122">
        <f t="shared" si="27"/>
        <v>3.8509506751725877</v>
      </c>
      <c r="P66" s="122">
        <f t="shared" si="27"/>
        <v>3.8175244886684183</v>
      </c>
      <c r="Q66" s="122">
        <f t="shared" si="27"/>
        <v>3.7316319986480879</v>
      </c>
      <c r="R66" s="122">
        <f t="shared" si="27"/>
        <v>4.3870665256157846</v>
      </c>
      <c r="S66" s="122">
        <f t="shared" si="27"/>
        <v>4.5371303601697788</v>
      </c>
      <c r="T66" s="122">
        <f t="shared" si="27"/>
        <v>5.0547546296368511</v>
      </c>
      <c r="U66" s="122">
        <f t="shared" si="27"/>
        <v>5.3833761063532943</v>
      </c>
      <c r="V66" s="122">
        <f t="shared" si="27"/>
        <v>6.013766553794647</v>
      </c>
      <c r="W66" s="122">
        <f t="shared" si="27"/>
        <v>6.766242871065252</v>
      </c>
      <c r="DA66" s="130" t="s">
        <v>1799</v>
      </c>
    </row>
    <row r="67" spans="1:105" ht="12" customHeight="1" x14ac:dyDescent="0.25">
      <c r="A67" s="97" t="s">
        <v>53</v>
      </c>
      <c r="B67" s="98">
        <v>0.39293519892080758</v>
      </c>
      <c r="C67" s="98">
        <v>0.5395443050416967</v>
      </c>
      <c r="D67" s="98">
        <v>0.50644668214897537</v>
      </c>
      <c r="E67" s="98">
        <v>1.3664567314014304</v>
      </c>
      <c r="F67" s="98">
        <v>1.2060373251585335</v>
      </c>
      <c r="G67" s="98">
        <v>1.7108275153892263</v>
      </c>
      <c r="H67" s="98">
        <v>2.3613439641205916</v>
      </c>
      <c r="I67" s="98">
        <v>1.2002479774560455</v>
      </c>
      <c r="J67" s="98">
        <v>1.1997731308692174</v>
      </c>
      <c r="K67" s="98">
        <v>2.1386500225416825</v>
      </c>
      <c r="L67" s="98">
        <v>3.5418931753618002</v>
      </c>
      <c r="M67" s="98">
        <v>3.7302610851236464</v>
      </c>
      <c r="N67" s="98">
        <v>3.9261947428240096</v>
      </c>
      <c r="O67" s="98">
        <v>3.8509506751725877</v>
      </c>
      <c r="P67" s="98">
        <v>3.8175244886684183</v>
      </c>
      <c r="Q67" s="98">
        <v>3.7316319986480879</v>
      </c>
      <c r="R67" s="98">
        <v>4.3870665256157846</v>
      </c>
      <c r="S67" s="98">
        <v>4.5371303601697788</v>
      </c>
      <c r="T67" s="98">
        <v>5.0547546296368511</v>
      </c>
      <c r="U67" s="98">
        <v>5.3833761063532943</v>
      </c>
      <c r="V67" s="98">
        <v>6.013766553794647</v>
      </c>
      <c r="W67" s="98">
        <v>6.766242871065252</v>
      </c>
      <c r="DA67" s="63" t="s">
        <v>1800</v>
      </c>
    </row>
    <row r="68" spans="1:105" ht="12" customHeight="1" x14ac:dyDescent="0.25">
      <c r="A68" s="121" t="s">
        <v>55</v>
      </c>
      <c r="B68" s="122">
        <v>11.978747473802448</v>
      </c>
      <c r="C68" s="122">
        <v>14.429217042471564</v>
      </c>
      <c r="D68" s="122">
        <v>17.180082671498592</v>
      </c>
      <c r="E68" s="122">
        <v>17.816041666955584</v>
      </c>
      <c r="F68" s="122">
        <v>19.960827247388806</v>
      </c>
      <c r="G68" s="122">
        <v>21.847913280412257</v>
      </c>
      <c r="H68" s="122">
        <v>22.930229209029864</v>
      </c>
      <c r="I68" s="122">
        <v>24.792626896824981</v>
      </c>
      <c r="J68" s="122">
        <v>27.01491167920944</v>
      </c>
      <c r="K68" s="122">
        <v>29.27887381003875</v>
      </c>
      <c r="L68" s="122">
        <v>40.474328073967804</v>
      </c>
      <c r="M68" s="122">
        <v>34.310798972135423</v>
      </c>
      <c r="N68" s="122">
        <v>33.524904782014232</v>
      </c>
      <c r="O68" s="122">
        <v>30.759543049743641</v>
      </c>
      <c r="P68" s="122">
        <v>31.371593465398412</v>
      </c>
      <c r="Q68" s="122">
        <v>31.766312630754658</v>
      </c>
      <c r="R68" s="122">
        <v>29.204184919748993</v>
      </c>
      <c r="S68" s="122">
        <v>31.145191514179327</v>
      </c>
      <c r="T68" s="122">
        <v>33.86779806170221</v>
      </c>
      <c r="U68" s="122">
        <v>35.133415872669296</v>
      </c>
      <c r="V68" s="122">
        <v>37.679110915189554</v>
      </c>
      <c r="W68" s="122">
        <v>34.66330854152821</v>
      </c>
      <c r="DA68" s="130" t="s">
        <v>1801</v>
      </c>
    </row>
    <row r="69" spans="1:105" ht="12" customHeight="1" x14ac:dyDescent="0.25">
      <c r="A69" s="97" t="s">
        <v>134</v>
      </c>
      <c r="B69" s="98">
        <v>11.407721354948986</v>
      </c>
      <c r="C69" s="98">
        <v>13.756514364738226</v>
      </c>
      <c r="D69" s="98">
        <v>16.408658271614328</v>
      </c>
      <c r="E69" s="98">
        <v>17.025177320704607</v>
      </c>
      <c r="F69" s="98">
        <v>19.095070016026206</v>
      </c>
      <c r="G69" s="98">
        <v>20.891475644585078</v>
      </c>
      <c r="H69" s="98">
        <v>21.945840067168607</v>
      </c>
      <c r="I69" s="98">
        <v>23.73905130428863</v>
      </c>
      <c r="J69" s="98">
        <v>25.828825181221827</v>
      </c>
      <c r="K69" s="98">
        <v>27.97891882531561</v>
      </c>
      <c r="L69" s="98">
        <v>38.464907023422143</v>
      </c>
      <c r="M69" s="98">
        <v>32.330600222594008</v>
      </c>
      <c r="N69" s="98">
        <v>31.371425545658298</v>
      </c>
      <c r="O69" s="98">
        <v>28.732516268106156</v>
      </c>
      <c r="P69" s="98">
        <v>29.121972521809919</v>
      </c>
      <c r="Q69" s="98">
        <v>29.392642669667925</v>
      </c>
      <c r="R69" s="98">
        <v>26.984788345986598</v>
      </c>
      <c r="S69" s="98">
        <v>28.882632889813763</v>
      </c>
      <c r="T69" s="98">
        <v>31.294871581457077</v>
      </c>
      <c r="U69" s="98">
        <v>32.491237398646291</v>
      </c>
      <c r="V69" s="98">
        <v>34.926768643546431</v>
      </c>
      <c r="W69" s="98">
        <v>31.951812567055175</v>
      </c>
      <c r="DA69" s="63" t="s">
        <v>1802</v>
      </c>
    </row>
    <row r="70" spans="1:105" ht="12" customHeight="1" x14ac:dyDescent="0.25">
      <c r="A70" s="97" t="s">
        <v>133</v>
      </c>
      <c r="B70" s="98">
        <v>0.17342044164174575</v>
      </c>
      <c r="C70" s="98">
        <v>0.21261481020865122</v>
      </c>
      <c r="D70" s="98">
        <v>0.25373694134423358</v>
      </c>
      <c r="E70" s="98">
        <v>0.28553933556604061</v>
      </c>
      <c r="F70" s="98">
        <v>0.32264753542898506</v>
      </c>
      <c r="G70" s="98">
        <v>0.32658877120267094</v>
      </c>
      <c r="H70" s="98">
        <v>0.3319762884876582</v>
      </c>
      <c r="I70" s="98">
        <v>0.33192363395236224</v>
      </c>
      <c r="J70" s="98">
        <v>0.40322399862724795</v>
      </c>
      <c r="K70" s="98">
        <v>0.44451116806138669</v>
      </c>
      <c r="L70" s="98">
        <v>1.1044291471007637</v>
      </c>
      <c r="M70" s="98">
        <v>1.0534402585285927</v>
      </c>
      <c r="N70" s="98">
        <v>1.24588369978475</v>
      </c>
      <c r="O70" s="98">
        <v>1.1875303098940604</v>
      </c>
      <c r="P70" s="98">
        <v>1.415803411238546</v>
      </c>
      <c r="Q70" s="98">
        <v>1.536516587936773</v>
      </c>
      <c r="R70" s="98">
        <v>1.3827672011413494</v>
      </c>
      <c r="S70" s="98">
        <v>1.4493327257100446</v>
      </c>
      <c r="T70" s="98">
        <v>1.6261356358375134</v>
      </c>
      <c r="U70" s="98">
        <v>1.7015169247231685</v>
      </c>
      <c r="V70" s="98">
        <v>1.9135824011842919</v>
      </c>
      <c r="W70" s="98">
        <v>1.6788830834075021</v>
      </c>
      <c r="DA70" s="63" t="s">
        <v>1803</v>
      </c>
    </row>
    <row r="71" spans="1:105" ht="12" customHeight="1" x14ac:dyDescent="0.25">
      <c r="A71" s="100" t="s">
        <v>217</v>
      </c>
      <c r="B71" s="101">
        <v>3.0456165712109042E-2</v>
      </c>
      <c r="C71" s="101">
        <v>4.027162415987353E-2</v>
      </c>
      <c r="D71" s="101">
        <v>5.0468935331315502E-2</v>
      </c>
      <c r="E71" s="101">
        <v>4.8445027542129225E-2</v>
      </c>
      <c r="F71" s="101">
        <v>5.5377752292217655E-2</v>
      </c>
      <c r="G71" s="101">
        <v>6.4844802047030803E-2</v>
      </c>
      <c r="H71" s="101">
        <v>6.0379801497426965E-2</v>
      </c>
      <c r="I71" s="101">
        <v>6.1392080367685974E-2</v>
      </c>
      <c r="J71" s="101">
        <v>7.294267159260788E-2</v>
      </c>
      <c r="K71" s="101">
        <v>8.3452530244924605E-2</v>
      </c>
      <c r="L71" s="101">
        <v>0.19064428971710493</v>
      </c>
      <c r="M71" s="101">
        <v>0.11911852725216185</v>
      </c>
      <c r="N71" s="101">
        <v>0.14836132910901498</v>
      </c>
      <c r="O71" s="101">
        <v>0.11933628112206399</v>
      </c>
      <c r="P71" s="101">
        <v>0.16660260649132114</v>
      </c>
      <c r="Q71" s="101">
        <v>0.19552078485729327</v>
      </c>
      <c r="R71" s="101">
        <v>0.18524503274119927</v>
      </c>
      <c r="S71" s="101">
        <v>0.17528851691832942</v>
      </c>
      <c r="T71" s="101">
        <v>0.16129434850871194</v>
      </c>
      <c r="U71" s="101">
        <v>0.17841190142689917</v>
      </c>
      <c r="V71" s="101">
        <v>0.26282507131251476</v>
      </c>
      <c r="W71" s="101">
        <v>0.15633047510084874</v>
      </c>
      <c r="DA71" s="131" t="s">
        <v>1804</v>
      </c>
    </row>
    <row r="72" spans="1:105" ht="12" customHeight="1" x14ac:dyDescent="0.25">
      <c r="A72" s="103" t="s">
        <v>52</v>
      </c>
      <c r="B72" s="104">
        <v>0.1429642759296367</v>
      </c>
      <c r="C72" s="104">
        <v>0.17234318604877769</v>
      </c>
      <c r="D72" s="104">
        <v>0.20326800601291806</v>
      </c>
      <c r="E72" s="104">
        <v>0.23709430802391138</v>
      </c>
      <c r="F72" s="104">
        <v>0.26726978313676741</v>
      </c>
      <c r="G72" s="104">
        <v>0.26174396915564013</v>
      </c>
      <c r="H72" s="104">
        <v>0.27159648699023126</v>
      </c>
      <c r="I72" s="104">
        <v>0.27053155358467629</v>
      </c>
      <c r="J72" s="104">
        <v>0.33028132703464008</v>
      </c>
      <c r="K72" s="104">
        <v>0.36105863781646208</v>
      </c>
      <c r="L72" s="104">
        <v>0.91378485738365867</v>
      </c>
      <c r="M72" s="104">
        <v>0.93432173127643092</v>
      </c>
      <c r="N72" s="104">
        <v>1.0975223706757351</v>
      </c>
      <c r="O72" s="104">
        <v>1.0681940287719964</v>
      </c>
      <c r="P72" s="104">
        <v>1.2492008047472249</v>
      </c>
      <c r="Q72" s="104">
        <v>1.3409958030794797</v>
      </c>
      <c r="R72" s="104">
        <v>1.1975221684001502</v>
      </c>
      <c r="S72" s="104">
        <v>1.2740442087917152</v>
      </c>
      <c r="T72" s="104">
        <v>1.4648412873288015</v>
      </c>
      <c r="U72" s="104">
        <v>1.5231050232962693</v>
      </c>
      <c r="V72" s="104">
        <v>1.6507573298717773</v>
      </c>
      <c r="W72" s="104">
        <v>1.5225526083066534</v>
      </c>
      <c r="DA72" s="132" t="s">
        <v>1805</v>
      </c>
    </row>
    <row r="73" spans="1:105" ht="12" customHeight="1" x14ac:dyDescent="0.25">
      <c r="A73" s="106" t="s">
        <v>122</v>
      </c>
      <c r="B73" s="101">
        <v>0.12750313962636003</v>
      </c>
      <c r="C73" s="101">
        <v>0.14303977690580844</v>
      </c>
      <c r="D73" s="101">
        <v>0.16227290095444716</v>
      </c>
      <c r="E73" s="101">
        <v>0.16383045695418202</v>
      </c>
      <c r="F73" s="101">
        <v>0.1776971759994018</v>
      </c>
      <c r="G73" s="101">
        <v>0.19440918065613497</v>
      </c>
      <c r="H73" s="101">
        <v>0.21728841024024703</v>
      </c>
      <c r="I73" s="101">
        <v>0.24910455542318372</v>
      </c>
      <c r="J73" s="101">
        <v>0.24822155321433786</v>
      </c>
      <c r="K73" s="101">
        <v>0.25251430920197632</v>
      </c>
      <c r="L73" s="101">
        <v>0.21093419805816582</v>
      </c>
      <c r="M73" s="101">
        <v>0.18018126037302651</v>
      </c>
      <c r="N73" s="101">
        <v>0.14675164188121878</v>
      </c>
      <c r="O73" s="101">
        <v>0.12221984161505482</v>
      </c>
      <c r="P73" s="101">
        <v>9.2474775765635231E-2</v>
      </c>
      <c r="Q73" s="101">
        <v>7.866840170381395E-2</v>
      </c>
      <c r="R73" s="101">
        <v>7.4918960812545982E-2</v>
      </c>
      <c r="S73" s="101">
        <v>6.57069478827223E-2</v>
      </c>
      <c r="T73" s="101">
        <v>0.10462242655420617</v>
      </c>
      <c r="U73" s="101">
        <v>0.10299387795047366</v>
      </c>
      <c r="V73" s="101">
        <v>9.5688138697019254E-2</v>
      </c>
      <c r="W73" s="101">
        <v>0.12169728141195647</v>
      </c>
      <c r="DA73" s="131" t="s">
        <v>1806</v>
      </c>
    </row>
    <row r="74" spans="1:105" ht="12" customHeight="1" x14ac:dyDescent="0.25">
      <c r="A74" s="107" t="s">
        <v>121</v>
      </c>
      <c r="B74" s="104">
        <v>0.27010253758535746</v>
      </c>
      <c r="C74" s="104">
        <v>0.31704809061887812</v>
      </c>
      <c r="D74" s="104">
        <v>0.35541455758558266</v>
      </c>
      <c r="E74" s="104">
        <v>0.34149455373075593</v>
      </c>
      <c r="F74" s="104">
        <v>0.36541251993421531</v>
      </c>
      <c r="G74" s="104">
        <v>0.43543968396837174</v>
      </c>
      <c r="H74" s="104">
        <v>0.43512444313334941</v>
      </c>
      <c r="I74" s="104">
        <v>0.47254740316080657</v>
      </c>
      <c r="J74" s="104">
        <v>0.53464094614602864</v>
      </c>
      <c r="K74" s="104">
        <v>0.60292950745977547</v>
      </c>
      <c r="L74" s="104">
        <v>0.69405770538672806</v>
      </c>
      <c r="M74" s="104">
        <v>0.74657723063979686</v>
      </c>
      <c r="N74" s="104">
        <v>0.76084389468997204</v>
      </c>
      <c r="O74" s="104">
        <v>0.7172766301283664</v>
      </c>
      <c r="P74" s="104">
        <v>0.74134275658431192</v>
      </c>
      <c r="Q74" s="104">
        <v>0.75848497144614579</v>
      </c>
      <c r="R74" s="104">
        <v>0.76171041180850152</v>
      </c>
      <c r="S74" s="104">
        <v>0.74751895077279762</v>
      </c>
      <c r="T74" s="104">
        <v>0.8421684178534119</v>
      </c>
      <c r="U74" s="104">
        <v>0.83766767134936171</v>
      </c>
      <c r="V74" s="104">
        <v>0.74307173176181185</v>
      </c>
      <c r="W74" s="104">
        <v>0.91091560965358198</v>
      </c>
      <c r="DA74" s="132" t="s">
        <v>1807</v>
      </c>
    </row>
    <row r="75" spans="1:105" ht="12" customHeight="1" x14ac:dyDescent="0.25">
      <c r="A75" s="108" t="s">
        <v>53</v>
      </c>
      <c r="B75" s="98">
        <v>4.4765746258135446E-2</v>
      </c>
      <c r="C75" s="98">
        <v>6.0312944436489345E-2</v>
      </c>
      <c r="D75" s="98">
        <v>7.2384259367718987E-2</v>
      </c>
      <c r="E75" s="98">
        <v>5.0078323765537738E-2</v>
      </c>
      <c r="F75" s="98">
        <v>5.4489150677119805E-2</v>
      </c>
      <c r="G75" s="98">
        <v>8.9138560798883729E-2</v>
      </c>
      <c r="H75" s="98">
        <v>7.6289714720723295E-2</v>
      </c>
      <c r="I75" s="98">
        <v>8.6211246551705228E-2</v>
      </c>
      <c r="J75" s="98">
        <v>9.4512979196088781E-2</v>
      </c>
      <c r="K75" s="98">
        <v>0.11492275568634995</v>
      </c>
      <c r="L75" s="98">
        <v>9.331111042665817E-2</v>
      </c>
      <c r="M75" s="98">
        <v>7.6596126236189291E-2</v>
      </c>
      <c r="N75" s="98">
        <v>7.6637853399114414E-2</v>
      </c>
      <c r="O75" s="98">
        <v>6.2736167811241403E-2</v>
      </c>
      <c r="P75" s="98">
        <v>7.0749020750156627E-2</v>
      </c>
      <c r="Q75" s="98">
        <v>7.7330926265755287E-2</v>
      </c>
      <c r="R75" s="98">
        <v>8.3718968364094315E-2</v>
      </c>
      <c r="S75" s="98">
        <v>8.0919627779553069E-2</v>
      </c>
      <c r="T75" s="98">
        <v>6.9644058013275015E-2</v>
      </c>
      <c r="U75" s="98">
        <v>7.2212838558073894E-2</v>
      </c>
      <c r="V75" s="98">
        <v>5.8857378755227244E-2</v>
      </c>
      <c r="W75" s="98">
        <v>6.5939448645807017E-2</v>
      </c>
      <c r="DA75" s="63" t="s">
        <v>1808</v>
      </c>
    </row>
    <row r="76" spans="1:105" ht="12" customHeight="1" x14ac:dyDescent="0.25">
      <c r="A76" s="108" t="s">
        <v>52</v>
      </c>
      <c r="B76" s="98">
        <v>0.22533679132722201</v>
      </c>
      <c r="C76" s="98">
        <v>0.2567351461823888</v>
      </c>
      <c r="D76" s="98">
        <v>0.28303029821786369</v>
      </c>
      <c r="E76" s="98">
        <v>0.29141622996521821</v>
      </c>
      <c r="F76" s="98">
        <v>0.31092336925709552</v>
      </c>
      <c r="G76" s="98">
        <v>0.34630112316948802</v>
      </c>
      <c r="H76" s="98">
        <v>0.35883472841262615</v>
      </c>
      <c r="I76" s="98">
        <v>0.38633615660910131</v>
      </c>
      <c r="J76" s="98">
        <v>0.44012796694993989</v>
      </c>
      <c r="K76" s="98">
        <v>0.48800675177342556</v>
      </c>
      <c r="L76" s="98">
        <v>0.60074659496006988</v>
      </c>
      <c r="M76" s="98">
        <v>0.66998110440360759</v>
      </c>
      <c r="N76" s="98">
        <v>0.6842060412908576</v>
      </c>
      <c r="O76" s="98">
        <v>0.65454046231712504</v>
      </c>
      <c r="P76" s="98">
        <v>0.67059373583415527</v>
      </c>
      <c r="Q76" s="98">
        <v>0.68115404518039047</v>
      </c>
      <c r="R76" s="98">
        <v>0.6779914434444072</v>
      </c>
      <c r="S76" s="98">
        <v>0.66659932299324454</v>
      </c>
      <c r="T76" s="98">
        <v>0.7725243598401369</v>
      </c>
      <c r="U76" s="98">
        <v>0.76545483279128779</v>
      </c>
      <c r="V76" s="98">
        <v>0.68421435300658462</v>
      </c>
      <c r="W76" s="98">
        <v>0.84497616100777495</v>
      </c>
      <c r="DA76" s="63" t="s">
        <v>1809</v>
      </c>
    </row>
    <row r="77" spans="1:105" ht="12" customHeight="1" x14ac:dyDescent="0.25">
      <c r="A77" s="121" t="s">
        <v>54</v>
      </c>
      <c r="B77" s="122">
        <v>20.502992866609898</v>
      </c>
      <c r="C77" s="122">
        <v>25.577222099053607</v>
      </c>
      <c r="D77" s="122">
        <v>31.657359344385814</v>
      </c>
      <c r="E77" s="122">
        <v>32.629299410764098</v>
      </c>
      <c r="F77" s="122">
        <v>36.72817818876937</v>
      </c>
      <c r="G77" s="122">
        <v>40.449727637701088</v>
      </c>
      <c r="H77" s="122">
        <v>40.452059674046346</v>
      </c>
      <c r="I77" s="122">
        <v>43.192939106088993</v>
      </c>
      <c r="J77" s="122">
        <v>43.751674856233244</v>
      </c>
      <c r="K77" s="122">
        <v>47.198121881020775</v>
      </c>
      <c r="L77" s="122">
        <v>63.862705244641113</v>
      </c>
      <c r="M77" s="122">
        <v>51.564820871786651</v>
      </c>
      <c r="N77" s="122">
        <v>44.370915003577814</v>
      </c>
      <c r="O77" s="122">
        <v>36.116585232336043</v>
      </c>
      <c r="P77" s="122">
        <v>35.916386739477389</v>
      </c>
      <c r="Q77" s="122">
        <v>36.895768923233476</v>
      </c>
      <c r="R77" s="122">
        <v>38.898082932684794</v>
      </c>
      <c r="S77" s="122">
        <v>39.576891798633156</v>
      </c>
      <c r="T77" s="122">
        <v>47.34092405925621</v>
      </c>
      <c r="U77" s="122">
        <v>50.525948585675025</v>
      </c>
      <c r="V77" s="122">
        <v>54.550441926942845</v>
      </c>
      <c r="W77" s="122">
        <v>55.532508257063142</v>
      </c>
      <c r="DA77" s="130" t="s">
        <v>1810</v>
      </c>
    </row>
    <row r="78" spans="1:105" ht="12" customHeight="1" x14ac:dyDescent="0.25">
      <c r="A78" s="97" t="s">
        <v>192</v>
      </c>
      <c r="B78" s="98">
        <v>19.831716076097969</v>
      </c>
      <c r="C78" s="98">
        <v>24.758715449995755</v>
      </c>
      <c r="D78" s="98">
        <v>30.689035410067909</v>
      </c>
      <c r="E78" s="98">
        <v>31.708196072397755</v>
      </c>
      <c r="F78" s="98">
        <v>35.707168846077415</v>
      </c>
      <c r="G78" s="98">
        <v>39.280778113379498</v>
      </c>
      <c r="H78" s="98">
        <v>39.271465208730113</v>
      </c>
      <c r="I78" s="98">
        <v>41.856967145087594</v>
      </c>
      <c r="J78" s="98">
        <v>42.548431272940562</v>
      </c>
      <c r="K78" s="98">
        <v>45.932935295801961</v>
      </c>
      <c r="L78" s="98">
        <v>62.145587693645439</v>
      </c>
      <c r="M78" s="98">
        <v>50.17105495775386</v>
      </c>
      <c r="N78" s="98">
        <v>43.269983686741654</v>
      </c>
      <c r="O78" s="98">
        <v>35.25871925490619</v>
      </c>
      <c r="P78" s="98">
        <v>35.146270509338031</v>
      </c>
      <c r="Q78" s="98">
        <v>36.121108354548767</v>
      </c>
      <c r="R78" s="98">
        <v>37.801132320036842</v>
      </c>
      <c r="S78" s="98">
        <v>38.595374596695727</v>
      </c>
      <c r="T78" s="98">
        <v>46.115560852124787</v>
      </c>
      <c r="U78" s="98">
        <v>49.26773807108529</v>
      </c>
      <c r="V78" s="98">
        <v>53.181987364731313</v>
      </c>
      <c r="W78" s="98">
        <v>54.04982345993816</v>
      </c>
      <c r="DA78" s="63" t="s">
        <v>1811</v>
      </c>
    </row>
    <row r="79" spans="1:105" ht="12" customHeight="1" x14ac:dyDescent="0.25">
      <c r="A79" s="109" t="s">
        <v>120</v>
      </c>
      <c r="B79" s="33">
        <v>0.6712767905119279</v>
      </c>
      <c r="C79" s="33">
        <v>0.81850664905785364</v>
      </c>
      <c r="D79" s="33">
        <v>0.96832393431790631</v>
      </c>
      <c r="E79" s="33">
        <v>0.92110333836633995</v>
      </c>
      <c r="F79" s="33">
        <v>1.0210093426919533</v>
      </c>
      <c r="G79" s="33">
        <v>1.1689495243215935</v>
      </c>
      <c r="H79" s="33">
        <v>1.1805944653162359</v>
      </c>
      <c r="I79" s="33">
        <v>1.3359719610013983</v>
      </c>
      <c r="J79" s="33">
        <v>1.2032435832926853</v>
      </c>
      <c r="K79" s="33">
        <v>1.2651865852188136</v>
      </c>
      <c r="L79" s="33">
        <v>1.7171175509956755</v>
      </c>
      <c r="M79" s="33">
        <v>1.3937659140327889</v>
      </c>
      <c r="N79" s="33">
        <v>1.1009313168361567</v>
      </c>
      <c r="O79" s="33">
        <v>0.85786597742985515</v>
      </c>
      <c r="P79" s="33">
        <v>0.77011623013936081</v>
      </c>
      <c r="Q79" s="33">
        <v>0.774660568684711</v>
      </c>
      <c r="R79" s="33">
        <v>1.0969506126479527</v>
      </c>
      <c r="S79" s="33">
        <v>0.98151720193742698</v>
      </c>
      <c r="T79" s="33">
        <v>1.2253632071314193</v>
      </c>
      <c r="U79" s="33">
        <v>1.2582105145897315</v>
      </c>
      <c r="V79" s="33">
        <v>1.3684545622115294</v>
      </c>
      <c r="W79" s="33">
        <v>1.4826847971249852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945.45895239839206</v>
      </c>
      <c r="C81" s="117">
        <f t="shared" si="28"/>
        <v>954.32583150630558</v>
      </c>
      <c r="D81" s="117">
        <f t="shared" si="28"/>
        <v>949.37496044220404</v>
      </c>
      <c r="E81" s="117">
        <f t="shared" si="28"/>
        <v>951.3469524324745</v>
      </c>
      <c r="F81" s="117">
        <f t="shared" si="28"/>
        <v>950.26292864719801</v>
      </c>
      <c r="G81" s="117">
        <f t="shared" si="28"/>
        <v>956.33322532575335</v>
      </c>
      <c r="H81" s="117">
        <f t="shared" si="28"/>
        <v>962.90463913041697</v>
      </c>
      <c r="I81" s="117">
        <f t="shared" si="28"/>
        <v>955.35460922753578</v>
      </c>
      <c r="J81" s="117">
        <f t="shared" si="28"/>
        <v>918.33911761527474</v>
      </c>
      <c r="K81" s="117">
        <f t="shared" si="28"/>
        <v>898.07337306234035</v>
      </c>
      <c r="L81" s="117">
        <f t="shared" si="28"/>
        <v>659.81944321224546</v>
      </c>
      <c r="M81" s="117">
        <f t="shared" si="28"/>
        <v>627.79752542847132</v>
      </c>
      <c r="N81" s="117">
        <f t="shared" si="28"/>
        <v>629.68739319384554</v>
      </c>
      <c r="O81" s="117">
        <f t="shared" si="28"/>
        <v>629.38324703115654</v>
      </c>
      <c r="P81" s="117">
        <f t="shared" si="28"/>
        <v>616.84341379179114</v>
      </c>
      <c r="Q81" s="117">
        <f t="shared" si="28"/>
        <v>613.06198186977758</v>
      </c>
      <c r="R81" s="117">
        <f t="shared" ref="R81:V81" si="29">R82+R85+R87+R100</f>
        <v>634.01899030284039</v>
      </c>
      <c r="S81" s="117">
        <f t="shared" si="29"/>
        <v>649.56382925617925</v>
      </c>
      <c r="T81" s="117">
        <f t="shared" si="29"/>
        <v>669.6341989026181</v>
      </c>
      <c r="U81" s="117">
        <f t="shared" si="29"/>
        <v>690.1990584488799</v>
      </c>
      <c r="V81" s="117">
        <f t="shared" si="29"/>
        <v>729.88472240303315</v>
      </c>
      <c r="W81" s="117">
        <f t="shared" ref="W81" si="30">W82+W85+W87+W100</f>
        <v>743.50581561411263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375.5344915384984</v>
      </c>
      <c r="C82" s="122">
        <f t="shared" si="31"/>
        <v>379.02394413249567</v>
      </c>
      <c r="D82" s="122">
        <f t="shared" si="31"/>
        <v>384.18373638200939</v>
      </c>
      <c r="E82" s="122">
        <f t="shared" si="31"/>
        <v>399.19294327757575</v>
      </c>
      <c r="F82" s="122">
        <f t="shared" si="31"/>
        <v>422.04504984710729</v>
      </c>
      <c r="G82" s="122">
        <f t="shared" si="31"/>
        <v>436.02422228205245</v>
      </c>
      <c r="H82" s="122">
        <f t="shared" si="31"/>
        <v>446.98688568342266</v>
      </c>
      <c r="I82" s="122">
        <f t="shared" si="31"/>
        <v>458.56894521008144</v>
      </c>
      <c r="J82" s="122">
        <f t="shared" si="31"/>
        <v>447.8184404813673</v>
      </c>
      <c r="K82" s="122">
        <f t="shared" si="31"/>
        <v>459.04789169670568</v>
      </c>
      <c r="L82" s="122">
        <f t="shared" si="31"/>
        <v>274.27068811722359</v>
      </c>
      <c r="M82" s="122">
        <f t="shared" si="31"/>
        <v>288.03050009415159</v>
      </c>
      <c r="N82" s="122">
        <f t="shared" si="31"/>
        <v>323.21081213674904</v>
      </c>
      <c r="O82" s="122">
        <f t="shared" si="31"/>
        <v>347.29953538585829</v>
      </c>
      <c r="P82" s="122">
        <f t="shared" si="31"/>
        <v>348.24007160041202</v>
      </c>
      <c r="Q82" s="122">
        <f t="shared" si="31"/>
        <v>349.998648438337</v>
      </c>
      <c r="R82" s="122">
        <f t="shared" ref="R82:V82" si="32">SUM(R83:R84)</f>
        <v>354.9360875652232</v>
      </c>
      <c r="S82" s="122">
        <f t="shared" si="32"/>
        <v>362.01410565021337</v>
      </c>
      <c r="T82" s="122">
        <f t="shared" si="32"/>
        <v>362.60451695299292</v>
      </c>
      <c r="U82" s="122">
        <f t="shared" si="32"/>
        <v>372.39757524495508</v>
      </c>
      <c r="V82" s="122">
        <f t="shared" si="32"/>
        <v>387.95639917358903</v>
      </c>
      <c r="W82" s="122">
        <f t="shared" ref="W82" si="33">SUM(W83:W84)</f>
        <v>396.56466339583534</v>
      </c>
      <c r="DA82" s="130" t="s">
        <v>1814</v>
      </c>
    </row>
    <row r="83" spans="1:105" ht="12" customHeight="1" x14ac:dyDescent="0.25">
      <c r="A83" s="97" t="s">
        <v>204</v>
      </c>
      <c r="B83" s="98">
        <v>371.78124189975108</v>
      </c>
      <c r="C83" s="98">
        <v>375.37086986441261</v>
      </c>
      <c r="D83" s="98">
        <v>380.62371200018771</v>
      </c>
      <c r="E83" s="98">
        <v>396.07402623671544</v>
      </c>
      <c r="F83" s="98">
        <v>418.90136131863437</v>
      </c>
      <c r="G83" s="98">
        <v>432.78830364075191</v>
      </c>
      <c r="H83" s="98">
        <v>443.65057025074134</v>
      </c>
      <c r="I83" s="98">
        <v>455.06416607490564</v>
      </c>
      <c r="J83" s="98">
        <v>444.27589321318055</v>
      </c>
      <c r="K83" s="98">
        <v>455.62382644017094</v>
      </c>
      <c r="L83" s="98">
        <v>272.77905205058852</v>
      </c>
      <c r="M83" s="98">
        <v>286.33184331615223</v>
      </c>
      <c r="N83" s="98">
        <v>321.37601112087191</v>
      </c>
      <c r="O83" s="98">
        <v>345.3562049120809</v>
      </c>
      <c r="P83" s="98">
        <v>346.32678789656921</v>
      </c>
      <c r="Q83" s="98">
        <v>348.08927463189173</v>
      </c>
      <c r="R83" s="98">
        <v>352.92418112639962</v>
      </c>
      <c r="S83" s="98">
        <v>359.98673433710337</v>
      </c>
      <c r="T83" s="98">
        <v>360.61285618831829</v>
      </c>
      <c r="U83" s="98">
        <v>370.37997162901894</v>
      </c>
      <c r="V83" s="98">
        <v>385.82960401118464</v>
      </c>
      <c r="W83" s="98">
        <v>394.39902180619089</v>
      </c>
      <c r="DA83" s="63" t="s">
        <v>1815</v>
      </c>
    </row>
    <row r="84" spans="1:105" ht="12" customHeight="1" x14ac:dyDescent="0.25">
      <c r="A84" s="97" t="s">
        <v>53</v>
      </c>
      <c r="B84" s="98">
        <v>3.7532496387473095</v>
      </c>
      <c r="C84" s="98">
        <v>3.6530742680830679</v>
      </c>
      <c r="D84" s="98">
        <v>3.5600243818216981</v>
      </c>
      <c r="E84" s="98">
        <v>3.1189170408602935</v>
      </c>
      <c r="F84" s="98">
        <v>3.1436885284729317</v>
      </c>
      <c r="G84" s="98">
        <v>3.2359186413005712</v>
      </c>
      <c r="H84" s="98">
        <v>3.3363154326813285</v>
      </c>
      <c r="I84" s="98">
        <v>3.5047791351757733</v>
      </c>
      <c r="J84" s="98">
        <v>3.54254726818675</v>
      </c>
      <c r="K84" s="98">
        <v>3.4240652565347558</v>
      </c>
      <c r="L84" s="98">
        <v>1.4916360666350914</v>
      </c>
      <c r="M84" s="98">
        <v>1.6986567779993664</v>
      </c>
      <c r="N84" s="98">
        <v>1.8348010158771098</v>
      </c>
      <c r="O84" s="98">
        <v>1.9433304737773824</v>
      </c>
      <c r="P84" s="98">
        <v>1.9132837038428063</v>
      </c>
      <c r="Q84" s="98">
        <v>1.9093738064452981</v>
      </c>
      <c r="R84" s="98">
        <v>2.0119064388235777</v>
      </c>
      <c r="S84" s="98">
        <v>2.0273713131100095</v>
      </c>
      <c r="T84" s="98">
        <v>1.9916607646746292</v>
      </c>
      <c r="U84" s="98">
        <v>2.0176036159361628</v>
      </c>
      <c r="V84" s="98">
        <v>2.1267951624043815</v>
      </c>
      <c r="W84" s="98">
        <v>2.1656415896444576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6.3223991196218972</v>
      </c>
      <c r="C85" s="122">
        <f t="shared" si="34"/>
        <v>7.4828930775269908</v>
      </c>
      <c r="D85" s="122">
        <f t="shared" si="34"/>
        <v>6.1335937580724584</v>
      </c>
      <c r="E85" s="122">
        <f t="shared" si="34"/>
        <v>13.056737033746323</v>
      </c>
      <c r="F85" s="122">
        <f t="shared" si="34"/>
        <v>9.3045671273611639</v>
      </c>
      <c r="G85" s="122">
        <f t="shared" si="34"/>
        <v>11.186511768440875</v>
      </c>
      <c r="H85" s="122">
        <f t="shared" si="34"/>
        <v>13.710541995904089</v>
      </c>
      <c r="I85" s="122">
        <f t="shared" si="34"/>
        <v>6.6108814480373113</v>
      </c>
      <c r="J85" s="122">
        <f t="shared" si="34"/>
        <v>6.2724269855801769</v>
      </c>
      <c r="K85" s="122">
        <f t="shared" si="34"/>
        <v>9.5812430598486014</v>
      </c>
      <c r="L85" s="122">
        <f t="shared" si="34"/>
        <v>13.024048360915963</v>
      </c>
      <c r="M85" s="122">
        <f t="shared" si="34"/>
        <v>11.302134994731031</v>
      </c>
      <c r="N85" s="122">
        <f t="shared" si="34"/>
        <v>11.961490193018466</v>
      </c>
      <c r="O85" s="122">
        <f t="shared" si="34"/>
        <v>13.55027878394626</v>
      </c>
      <c r="P85" s="122">
        <f t="shared" si="34"/>
        <v>15.292355014026462</v>
      </c>
      <c r="Q85" s="122">
        <f t="shared" si="34"/>
        <v>15.060189684944062</v>
      </c>
      <c r="R85" s="122">
        <f t="shared" si="34"/>
        <v>17.667469218005564</v>
      </c>
      <c r="S85" s="122">
        <f t="shared" si="34"/>
        <v>18.867100499387483</v>
      </c>
      <c r="T85" s="122">
        <f t="shared" si="34"/>
        <v>21.532184047897978</v>
      </c>
      <c r="U85" s="122">
        <f t="shared" si="34"/>
        <v>22.332631033799736</v>
      </c>
      <c r="V85" s="122">
        <f t="shared" si="34"/>
        <v>23.222111887865548</v>
      </c>
      <c r="W85" s="122">
        <f t="shared" si="34"/>
        <v>24.115686292819859</v>
      </c>
      <c r="DA85" s="130" t="s">
        <v>1817</v>
      </c>
    </row>
    <row r="86" spans="1:105" ht="12" customHeight="1" x14ac:dyDescent="0.25">
      <c r="A86" s="97" t="s">
        <v>53</v>
      </c>
      <c r="B86" s="98">
        <v>6.3223991196218972</v>
      </c>
      <c r="C86" s="98">
        <v>7.4828930775269908</v>
      </c>
      <c r="D86" s="98">
        <v>6.1335937580724584</v>
      </c>
      <c r="E86" s="98">
        <v>13.056737033746323</v>
      </c>
      <c r="F86" s="98">
        <v>9.3045671273611639</v>
      </c>
      <c r="G86" s="98">
        <v>11.186511768440875</v>
      </c>
      <c r="H86" s="98">
        <v>13.710541995904089</v>
      </c>
      <c r="I86" s="98">
        <v>6.6108814480373113</v>
      </c>
      <c r="J86" s="98">
        <v>6.2724269855801769</v>
      </c>
      <c r="K86" s="98">
        <v>9.5812430598486014</v>
      </c>
      <c r="L86" s="98">
        <v>13.024048360915963</v>
      </c>
      <c r="M86" s="98">
        <v>11.302134994731031</v>
      </c>
      <c r="N86" s="98">
        <v>11.961490193018466</v>
      </c>
      <c r="O86" s="98">
        <v>13.55027878394626</v>
      </c>
      <c r="P86" s="98">
        <v>15.292355014026462</v>
      </c>
      <c r="Q86" s="98">
        <v>15.060189684944062</v>
      </c>
      <c r="R86" s="98">
        <v>17.667469218005564</v>
      </c>
      <c r="S86" s="98">
        <v>18.867100499387483</v>
      </c>
      <c r="T86" s="98">
        <v>21.532184047897978</v>
      </c>
      <c r="U86" s="98">
        <v>22.332631033799736</v>
      </c>
      <c r="V86" s="98">
        <v>23.222111887865548</v>
      </c>
      <c r="W86" s="98">
        <v>24.115686292819859</v>
      </c>
      <c r="DA86" s="63" t="s">
        <v>1818</v>
      </c>
    </row>
    <row r="87" spans="1:105" ht="12" customHeight="1" x14ac:dyDescent="0.25">
      <c r="A87" s="121" t="s">
        <v>55</v>
      </c>
      <c r="B87" s="122">
        <v>207.57612963684539</v>
      </c>
      <c r="C87" s="122">
        <v>203.73954234024754</v>
      </c>
      <c r="D87" s="122">
        <v>195.7627503356766</v>
      </c>
      <c r="E87" s="122">
        <v>190.47731623264534</v>
      </c>
      <c r="F87" s="122">
        <v>183.60185414464152</v>
      </c>
      <c r="G87" s="122">
        <v>178.95850758216585</v>
      </c>
      <c r="H87" s="122">
        <v>182.34250464189461</v>
      </c>
      <c r="I87" s="122">
        <v>180.72935533542042</v>
      </c>
      <c r="J87" s="122">
        <v>173.91609396922644</v>
      </c>
      <c r="K87" s="122">
        <v>159.92524157912419</v>
      </c>
      <c r="L87" s="122">
        <v>148.43323008535711</v>
      </c>
      <c r="M87" s="122">
        <v>132.18152554116884</v>
      </c>
      <c r="N87" s="122">
        <v>126.56460751072837</v>
      </c>
      <c r="O87" s="122">
        <v>121.23141742161016</v>
      </c>
      <c r="P87" s="122">
        <v>113.98169774841854</v>
      </c>
      <c r="Q87" s="122">
        <v>110.37664282756128</v>
      </c>
      <c r="R87" s="122">
        <v>111.99251579914853</v>
      </c>
      <c r="S87" s="122">
        <v>116.94975858185799</v>
      </c>
      <c r="T87" s="122">
        <v>119.1184468098009</v>
      </c>
      <c r="U87" s="122">
        <v>120.99300609704403</v>
      </c>
      <c r="V87" s="122">
        <v>130.01657372966807</v>
      </c>
      <c r="W87" s="122">
        <v>124.46064636906377</v>
      </c>
      <c r="DA87" s="130" t="s">
        <v>1819</v>
      </c>
    </row>
    <row r="88" spans="1:105" ht="12" customHeight="1" x14ac:dyDescent="0.25">
      <c r="A88" s="97" t="s">
        <v>132</v>
      </c>
      <c r="B88" s="98">
        <v>24.955903016919972</v>
      </c>
      <c r="C88" s="98">
        <v>25.865972823295749</v>
      </c>
      <c r="D88" s="98">
        <v>26.143616140017556</v>
      </c>
      <c r="E88" s="98">
        <v>25.278426278632423</v>
      </c>
      <c r="F88" s="98">
        <v>26.089597702608184</v>
      </c>
      <c r="G88" s="98">
        <v>27.270556639331069</v>
      </c>
      <c r="H88" s="98">
        <v>29.895940157756403</v>
      </c>
      <c r="I88" s="98">
        <v>30.884139824958517</v>
      </c>
      <c r="J88" s="98">
        <v>32.139881748240256</v>
      </c>
      <c r="K88" s="98">
        <v>29.953800072673342</v>
      </c>
      <c r="L88" s="98">
        <v>27.591411557794064</v>
      </c>
      <c r="M88" s="98">
        <v>29.064259313928535</v>
      </c>
      <c r="N88" s="98">
        <v>32.259223151251945</v>
      </c>
      <c r="O88" s="98">
        <v>34.427824381559454</v>
      </c>
      <c r="P88" s="98">
        <v>34.365897063821883</v>
      </c>
      <c r="Q88" s="98">
        <v>34.307593856277407</v>
      </c>
      <c r="R88" s="98">
        <v>34.569534607720534</v>
      </c>
      <c r="S88" s="98">
        <v>34.97676566651824</v>
      </c>
      <c r="T88" s="98">
        <v>35.490314222541052</v>
      </c>
      <c r="U88" s="98">
        <v>35.673842624001153</v>
      </c>
      <c r="V88" s="98">
        <v>36.703462078181367</v>
      </c>
      <c r="W88" s="98">
        <v>37.3405751486724</v>
      </c>
      <c r="DA88" s="63" t="s">
        <v>1820</v>
      </c>
    </row>
    <row r="89" spans="1:105" ht="12" customHeight="1" x14ac:dyDescent="0.25">
      <c r="A89" s="97" t="s">
        <v>131</v>
      </c>
      <c r="B89" s="98">
        <v>0.40094369762181836</v>
      </c>
      <c r="C89" s="98">
        <v>0.40470081126577123</v>
      </c>
      <c r="D89" s="98">
        <v>0.39361554740948868</v>
      </c>
      <c r="E89" s="98">
        <v>0.42308222067751328</v>
      </c>
      <c r="F89" s="98">
        <v>0.43248117844044121</v>
      </c>
      <c r="G89" s="98">
        <v>0.41385491311281031</v>
      </c>
      <c r="H89" s="98">
        <v>0.46501323133835981</v>
      </c>
      <c r="I89" s="98">
        <v>0.44093975118463702</v>
      </c>
      <c r="J89" s="98">
        <v>0.54102182270490451</v>
      </c>
      <c r="K89" s="98">
        <v>0.50388224186929909</v>
      </c>
      <c r="L89" s="98">
        <v>0.636099872618891</v>
      </c>
      <c r="M89" s="98">
        <v>0.91645444730988945</v>
      </c>
      <c r="N89" s="98">
        <v>1.2972565624555983</v>
      </c>
      <c r="O89" s="98">
        <v>1.5181600749640392</v>
      </c>
      <c r="P89" s="98">
        <v>1.675974219104722</v>
      </c>
      <c r="Q89" s="98">
        <v>1.7415802905752646</v>
      </c>
      <c r="R89" s="98">
        <v>1.6765822296818216</v>
      </c>
      <c r="S89" s="98">
        <v>1.785129382367092</v>
      </c>
      <c r="T89" s="98">
        <v>1.824435196722014</v>
      </c>
      <c r="U89" s="98">
        <v>1.8436748043958486</v>
      </c>
      <c r="V89" s="98">
        <v>1.9342040666078371</v>
      </c>
      <c r="W89" s="98">
        <v>1.9199456785170448</v>
      </c>
      <c r="DA89" s="63" t="s">
        <v>1821</v>
      </c>
    </row>
    <row r="90" spans="1:105" ht="12" customHeight="1" x14ac:dyDescent="0.25">
      <c r="A90" s="100" t="s">
        <v>204</v>
      </c>
      <c r="B90" s="101">
        <v>7.1497138610391281E-2</v>
      </c>
      <c r="C90" s="101">
        <v>7.6889665451395528E-2</v>
      </c>
      <c r="D90" s="101">
        <v>7.7815977679754303E-2</v>
      </c>
      <c r="E90" s="101">
        <v>7.1733336640669443E-2</v>
      </c>
      <c r="F90" s="101">
        <v>7.3785925534412003E-2</v>
      </c>
      <c r="G90" s="101">
        <v>8.161715261467084E-2</v>
      </c>
      <c r="H90" s="101">
        <v>8.5190743903824445E-2</v>
      </c>
      <c r="I90" s="101">
        <v>8.1950435327900237E-2</v>
      </c>
      <c r="J90" s="101">
        <v>9.9943330691931537E-2</v>
      </c>
      <c r="K90" s="101">
        <v>9.603167395097427E-2</v>
      </c>
      <c r="L90" s="101">
        <v>9.7979996506788597E-2</v>
      </c>
      <c r="M90" s="101">
        <v>0.10013007801318918</v>
      </c>
      <c r="N90" s="101">
        <v>0.15650816932994499</v>
      </c>
      <c r="O90" s="101">
        <v>0.16663034790064613</v>
      </c>
      <c r="P90" s="101">
        <v>0.19782285435674674</v>
      </c>
      <c r="Q90" s="101">
        <v>0.21305725257862723</v>
      </c>
      <c r="R90" s="101">
        <v>0.21037843035866771</v>
      </c>
      <c r="S90" s="101">
        <v>0.2206271794063254</v>
      </c>
      <c r="T90" s="101">
        <v>0.17771726384822753</v>
      </c>
      <c r="U90" s="101">
        <v>0.18935719432771941</v>
      </c>
      <c r="V90" s="101">
        <v>0.25396846618244728</v>
      </c>
      <c r="W90" s="101">
        <v>0.17209966000591731</v>
      </c>
      <c r="DA90" s="131" t="s">
        <v>1822</v>
      </c>
    </row>
    <row r="91" spans="1:105" ht="12" customHeight="1" x14ac:dyDescent="0.25">
      <c r="A91" s="103" t="s">
        <v>52</v>
      </c>
      <c r="B91" s="104">
        <v>0.32944655901142711</v>
      </c>
      <c r="C91" s="104">
        <v>0.3278111458143757</v>
      </c>
      <c r="D91" s="104">
        <v>0.31579956972973439</v>
      </c>
      <c r="E91" s="104">
        <v>0.35134888403684383</v>
      </c>
      <c r="F91" s="104">
        <v>0.35869525290602922</v>
      </c>
      <c r="G91" s="104">
        <v>0.33223776049813947</v>
      </c>
      <c r="H91" s="104">
        <v>0.37982248743453539</v>
      </c>
      <c r="I91" s="104">
        <v>0.35898931585673677</v>
      </c>
      <c r="J91" s="104">
        <v>0.44107849201297294</v>
      </c>
      <c r="K91" s="104">
        <v>0.4078505679183248</v>
      </c>
      <c r="L91" s="104">
        <v>0.53811987611210244</v>
      </c>
      <c r="M91" s="104">
        <v>0.81632436929670027</v>
      </c>
      <c r="N91" s="104">
        <v>1.1407483931256532</v>
      </c>
      <c r="O91" s="104">
        <v>1.351529727063393</v>
      </c>
      <c r="P91" s="104">
        <v>1.4781513647479754</v>
      </c>
      <c r="Q91" s="104">
        <v>1.5285230379966375</v>
      </c>
      <c r="R91" s="104">
        <v>1.4662037993231538</v>
      </c>
      <c r="S91" s="104">
        <v>1.5645022029607665</v>
      </c>
      <c r="T91" s="104">
        <v>1.6467179328737864</v>
      </c>
      <c r="U91" s="104">
        <v>1.6543176100681292</v>
      </c>
      <c r="V91" s="104">
        <v>1.6802356004253898</v>
      </c>
      <c r="W91" s="104">
        <v>1.7478460185111275</v>
      </c>
      <c r="DA91" s="132" t="s">
        <v>1823</v>
      </c>
    </row>
    <row r="92" spans="1:105" ht="12" customHeight="1" x14ac:dyDescent="0.25">
      <c r="A92" s="106" t="s">
        <v>124</v>
      </c>
      <c r="B92" s="101">
        <v>168.97858669891107</v>
      </c>
      <c r="C92" s="101">
        <v>163.69708730114831</v>
      </c>
      <c r="D92" s="101">
        <v>155.38350536862279</v>
      </c>
      <c r="E92" s="101">
        <v>152.11105026010975</v>
      </c>
      <c r="F92" s="101">
        <v>144.38013282813014</v>
      </c>
      <c r="G92" s="101">
        <v>137.00305010525003</v>
      </c>
      <c r="H92" s="101">
        <v>136.65757527877764</v>
      </c>
      <c r="I92" s="101">
        <v>132.79001786585292</v>
      </c>
      <c r="J92" s="101">
        <v>124.17556121600984</v>
      </c>
      <c r="K92" s="101">
        <v>112.10269522653171</v>
      </c>
      <c r="L92" s="101">
        <v>102.55515202925412</v>
      </c>
      <c r="M92" s="101">
        <v>82.480420300615435</v>
      </c>
      <c r="N92" s="101">
        <v>72.193539939017896</v>
      </c>
      <c r="O92" s="101">
        <v>64.37937287755841</v>
      </c>
      <c r="P92" s="101">
        <v>56.737019366194872</v>
      </c>
      <c r="Q92" s="101">
        <v>52.605736786014639</v>
      </c>
      <c r="R92" s="101">
        <v>52.891443107325919</v>
      </c>
      <c r="S92" s="101">
        <v>56.23656827750559</v>
      </c>
      <c r="T92" s="101">
        <v>55.797360321247275</v>
      </c>
      <c r="U92" s="101">
        <v>57.06575164875354</v>
      </c>
      <c r="V92" s="101">
        <v>63.816293541513815</v>
      </c>
      <c r="W92" s="101">
        <v>56.632916892453594</v>
      </c>
      <c r="DA92" s="131" t="s">
        <v>1824</v>
      </c>
    </row>
    <row r="93" spans="1:105" ht="12" customHeight="1" x14ac:dyDescent="0.25">
      <c r="A93" s="107" t="s">
        <v>123</v>
      </c>
      <c r="B93" s="104">
        <v>2.7859348951968594</v>
      </c>
      <c r="C93" s="104">
        <v>2.5457834600591185</v>
      </c>
      <c r="D93" s="104">
        <v>2.3155126522555602</v>
      </c>
      <c r="E93" s="104">
        <v>2.5758160688169274</v>
      </c>
      <c r="F93" s="104">
        <v>2.3987307812503413</v>
      </c>
      <c r="G93" s="104">
        <v>2.034658510136544</v>
      </c>
      <c r="H93" s="104">
        <v>2.0186523864022492</v>
      </c>
      <c r="I93" s="104">
        <v>1.8568391904992465</v>
      </c>
      <c r="J93" s="104">
        <v>1.8910874194947849</v>
      </c>
      <c r="K93" s="104">
        <v>1.7772352192966268</v>
      </c>
      <c r="L93" s="104">
        <v>2.1598724320818277</v>
      </c>
      <c r="M93" s="104">
        <v>2.1998903047083247</v>
      </c>
      <c r="N93" s="104">
        <v>2.5252491567165878</v>
      </c>
      <c r="O93" s="104">
        <v>2.7279298046076237</v>
      </c>
      <c r="P93" s="104">
        <v>2.6897079803104851</v>
      </c>
      <c r="Q93" s="104">
        <v>2.5971185088545985</v>
      </c>
      <c r="R93" s="104">
        <v>2.5761199886851727</v>
      </c>
      <c r="S93" s="104">
        <v>2.9547983059402321</v>
      </c>
      <c r="T93" s="104">
        <v>2.8793177957979097</v>
      </c>
      <c r="U93" s="104">
        <v>2.9391580526120875</v>
      </c>
      <c r="V93" s="104">
        <v>3.6934523767411709</v>
      </c>
      <c r="W93" s="104">
        <v>2.8852790039405862</v>
      </c>
      <c r="DA93" s="132" t="s">
        <v>1825</v>
      </c>
    </row>
    <row r="94" spans="1:105" ht="12" customHeight="1" x14ac:dyDescent="0.25">
      <c r="A94" s="108" t="s">
        <v>50</v>
      </c>
      <c r="B94" s="98">
        <v>0.50043729004174098</v>
      </c>
      <c r="C94" s="98">
        <v>0.48233416488099551</v>
      </c>
      <c r="D94" s="98">
        <v>0.45517122881395705</v>
      </c>
      <c r="E94" s="98">
        <v>0.44204680523179612</v>
      </c>
      <c r="F94" s="98">
        <v>0.41254489615067647</v>
      </c>
      <c r="G94" s="98">
        <v>0.40199491047033609</v>
      </c>
      <c r="H94" s="98">
        <v>0.36768621675379065</v>
      </c>
      <c r="I94" s="98">
        <v>0.34470313848964096</v>
      </c>
      <c r="J94" s="98">
        <v>0.34505404732855294</v>
      </c>
      <c r="K94" s="98">
        <v>0.33961799642053447</v>
      </c>
      <c r="L94" s="98">
        <v>0.35450216801470702</v>
      </c>
      <c r="M94" s="98">
        <v>0.24158873860395758</v>
      </c>
      <c r="N94" s="98">
        <v>0.2948445469454134</v>
      </c>
      <c r="O94" s="98">
        <v>0.30166675389144904</v>
      </c>
      <c r="P94" s="98">
        <v>0.31235251228272659</v>
      </c>
      <c r="Q94" s="98">
        <v>0.3072803276421987</v>
      </c>
      <c r="R94" s="98">
        <v>0.32459883400212203</v>
      </c>
      <c r="S94" s="98">
        <v>0.37650657234291007</v>
      </c>
      <c r="T94" s="98">
        <v>0.27749144954622296</v>
      </c>
      <c r="U94" s="98">
        <v>0.29588169853893448</v>
      </c>
      <c r="V94" s="98">
        <v>0.54001755592708001</v>
      </c>
      <c r="W94" s="98">
        <v>0.24943359358315145</v>
      </c>
      <c r="DA94" s="63" t="s">
        <v>1826</v>
      </c>
    </row>
    <row r="95" spans="1:105" ht="12" customHeight="1" x14ac:dyDescent="0.25">
      <c r="A95" s="108" t="s">
        <v>52</v>
      </c>
      <c r="B95" s="98">
        <v>2.2854976051551184</v>
      </c>
      <c r="C95" s="98">
        <v>2.0634492951781231</v>
      </c>
      <c r="D95" s="98">
        <v>1.8603414234416031</v>
      </c>
      <c r="E95" s="98">
        <v>2.1337692635851311</v>
      </c>
      <c r="F95" s="98">
        <v>1.986185885099665</v>
      </c>
      <c r="G95" s="98">
        <v>1.6326635996662078</v>
      </c>
      <c r="H95" s="98">
        <v>1.6509661696484583</v>
      </c>
      <c r="I95" s="98">
        <v>1.5121360520096057</v>
      </c>
      <c r="J95" s="98">
        <v>1.546033372166232</v>
      </c>
      <c r="K95" s="98">
        <v>1.4376172228760924</v>
      </c>
      <c r="L95" s="98">
        <v>1.8053702640671208</v>
      </c>
      <c r="M95" s="98">
        <v>1.958301566104367</v>
      </c>
      <c r="N95" s="98">
        <v>2.2304046097711745</v>
      </c>
      <c r="O95" s="98">
        <v>2.4262630507161744</v>
      </c>
      <c r="P95" s="98">
        <v>2.3773554680277584</v>
      </c>
      <c r="Q95" s="98">
        <v>2.2898381812123998</v>
      </c>
      <c r="R95" s="98">
        <v>2.2515211546830507</v>
      </c>
      <c r="S95" s="98">
        <v>2.5782917335973221</v>
      </c>
      <c r="T95" s="98">
        <v>2.6018263462516869</v>
      </c>
      <c r="U95" s="98">
        <v>2.6432763540731532</v>
      </c>
      <c r="V95" s="98">
        <v>3.1534348208140908</v>
      </c>
      <c r="W95" s="98">
        <v>2.6358454103574349</v>
      </c>
      <c r="DA95" s="63" t="s">
        <v>1827</v>
      </c>
    </row>
    <row r="96" spans="1:105" ht="12" customHeight="1" x14ac:dyDescent="0.25">
      <c r="A96" s="106" t="s">
        <v>122</v>
      </c>
      <c r="B96" s="101">
        <v>3.3523615921772265</v>
      </c>
      <c r="C96" s="101">
        <v>3.5151260504262205</v>
      </c>
      <c r="D96" s="101">
        <v>3.6231478821288294</v>
      </c>
      <c r="E96" s="101">
        <v>3.2301882207012751</v>
      </c>
      <c r="F96" s="101">
        <v>3.3293255819574243</v>
      </c>
      <c r="G96" s="101">
        <v>3.6705103059431852</v>
      </c>
      <c r="H96" s="101">
        <v>4.4360416576566015</v>
      </c>
      <c r="I96" s="101">
        <v>5.1045346911640088</v>
      </c>
      <c r="J96" s="101">
        <v>4.9198491047737871</v>
      </c>
      <c r="K96" s="101">
        <v>4.8073464756163666</v>
      </c>
      <c r="L96" s="101">
        <v>4.0259252444230196</v>
      </c>
      <c r="M96" s="101">
        <v>3.5650800943407077</v>
      </c>
      <c r="N96" s="101">
        <v>2.8977153655475183</v>
      </c>
      <c r="O96" s="101">
        <v>2.5466650536472635</v>
      </c>
      <c r="P96" s="101">
        <v>2.0790622282050135</v>
      </c>
      <c r="Q96" s="101">
        <v>1.8724874388597588</v>
      </c>
      <c r="R96" s="101">
        <v>1.9248536050762977</v>
      </c>
      <c r="S96" s="101">
        <v>1.8202367435071494</v>
      </c>
      <c r="T96" s="101">
        <v>2.4902629205952436</v>
      </c>
      <c r="U96" s="101">
        <v>2.4640088771687405</v>
      </c>
      <c r="V96" s="101">
        <v>2.7582281585541435</v>
      </c>
      <c r="W96" s="101">
        <v>3.018487968943377</v>
      </c>
      <c r="DA96" s="131" t="s">
        <v>1828</v>
      </c>
    </row>
    <row r="97" spans="1:105" ht="12" customHeight="1" x14ac:dyDescent="0.25">
      <c r="A97" s="107" t="s">
        <v>121</v>
      </c>
      <c r="B97" s="104">
        <v>7.1023997360184339</v>
      </c>
      <c r="C97" s="104">
        <v>7.7108718940523566</v>
      </c>
      <c r="D97" s="104">
        <v>7.903352745242394</v>
      </c>
      <c r="E97" s="104">
        <v>6.8587531837074405</v>
      </c>
      <c r="F97" s="104">
        <v>6.9715860722549712</v>
      </c>
      <c r="G97" s="104">
        <v>8.5658771083921739</v>
      </c>
      <c r="H97" s="104">
        <v>8.8692819299633641</v>
      </c>
      <c r="I97" s="104">
        <v>9.6528840117611079</v>
      </c>
      <c r="J97" s="104">
        <v>10.248692658002847</v>
      </c>
      <c r="K97" s="104">
        <v>10.780282343136875</v>
      </c>
      <c r="L97" s="104">
        <v>11.464768949185192</v>
      </c>
      <c r="M97" s="104">
        <v>13.955421080265937</v>
      </c>
      <c r="N97" s="104">
        <v>15.391623335738821</v>
      </c>
      <c r="O97" s="104">
        <v>15.631465229273367</v>
      </c>
      <c r="P97" s="104">
        <v>16.434036890781559</v>
      </c>
      <c r="Q97" s="104">
        <v>17.252125946979618</v>
      </c>
      <c r="R97" s="104">
        <v>18.353982260658778</v>
      </c>
      <c r="S97" s="104">
        <v>19.176260206019698</v>
      </c>
      <c r="T97" s="104">
        <v>20.636756352897422</v>
      </c>
      <c r="U97" s="104">
        <v>21.006570090112668</v>
      </c>
      <c r="V97" s="104">
        <v>21.110933508069728</v>
      </c>
      <c r="W97" s="104">
        <v>22.663441676536774</v>
      </c>
      <c r="DA97" s="132" t="s">
        <v>1829</v>
      </c>
    </row>
    <row r="98" spans="1:105" ht="12" customHeight="1" x14ac:dyDescent="0.25">
      <c r="A98" s="108" t="s">
        <v>53</v>
      </c>
      <c r="B98" s="98">
        <v>1.1771241664324354</v>
      </c>
      <c r="C98" s="98">
        <v>1.466860712502823</v>
      </c>
      <c r="D98" s="98">
        <v>1.6096086183764282</v>
      </c>
      <c r="E98" s="98">
        <v>1.0057989470380231</v>
      </c>
      <c r="F98" s="98">
        <v>1.0395807018818057</v>
      </c>
      <c r="G98" s="98">
        <v>1.7535148621815626</v>
      </c>
      <c r="H98" s="98">
        <v>1.5550378722511979</v>
      </c>
      <c r="I98" s="98">
        <v>1.761065996567883</v>
      </c>
      <c r="J98" s="98">
        <v>1.8117476466315463</v>
      </c>
      <c r="K98" s="98">
        <v>2.0548003350671058</v>
      </c>
      <c r="L98" s="98">
        <v>1.5413564508119044</v>
      </c>
      <c r="M98" s="98">
        <v>1.4317757773394495</v>
      </c>
      <c r="N98" s="98">
        <v>1.5503587280008286</v>
      </c>
      <c r="O98" s="98">
        <v>1.3671966777779678</v>
      </c>
      <c r="P98" s="98">
        <v>1.5683595835639814</v>
      </c>
      <c r="Q98" s="98">
        <v>1.7589311980562166</v>
      </c>
      <c r="R98" s="98">
        <v>2.017271178671435</v>
      </c>
      <c r="S98" s="98">
        <v>2.0758481593955072</v>
      </c>
      <c r="T98" s="98">
        <v>1.7065796177804122</v>
      </c>
      <c r="U98" s="98">
        <v>1.810913929783863</v>
      </c>
      <c r="V98" s="98">
        <v>1.672159168825933</v>
      </c>
      <c r="W98" s="98">
        <v>1.6405634426832978</v>
      </c>
      <c r="DA98" s="63" t="s">
        <v>1830</v>
      </c>
    </row>
    <row r="99" spans="1:105" ht="12" customHeight="1" x14ac:dyDescent="0.25">
      <c r="A99" s="108" t="s">
        <v>52</v>
      </c>
      <c r="B99" s="98">
        <v>5.9252755695859989</v>
      </c>
      <c r="C99" s="98">
        <v>6.2440111815495332</v>
      </c>
      <c r="D99" s="98">
        <v>6.293744126865966</v>
      </c>
      <c r="E99" s="98">
        <v>5.8529542366694178</v>
      </c>
      <c r="F99" s="98">
        <v>5.9320053703731652</v>
      </c>
      <c r="G99" s="98">
        <v>6.8123622462106113</v>
      </c>
      <c r="H99" s="98">
        <v>7.3142440577121661</v>
      </c>
      <c r="I99" s="98">
        <v>7.8918180151932242</v>
      </c>
      <c r="J99" s="98">
        <v>8.4369450113713</v>
      </c>
      <c r="K99" s="98">
        <v>8.7254820080697701</v>
      </c>
      <c r="L99" s="98">
        <v>9.9234124983732883</v>
      </c>
      <c r="M99" s="98">
        <v>12.523645302926488</v>
      </c>
      <c r="N99" s="98">
        <v>13.841264607737992</v>
      </c>
      <c r="O99" s="98">
        <v>14.264268551495398</v>
      </c>
      <c r="P99" s="98">
        <v>14.865677307217577</v>
      </c>
      <c r="Q99" s="98">
        <v>15.493194748923401</v>
      </c>
      <c r="R99" s="98">
        <v>16.336711081987342</v>
      </c>
      <c r="S99" s="98">
        <v>17.100412046624189</v>
      </c>
      <c r="T99" s="98">
        <v>18.930176735117008</v>
      </c>
      <c r="U99" s="98">
        <v>19.195656160328806</v>
      </c>
      <c r="V99" s="98">
        <v>19.438774339243796</v>
      </c>
      <c r="W99" s="98">
        <v>21.022878233853476</v>
      </c>
      <c r="DA99" s="63" t="s">
        <v>1831</v>
      </c>
    </row>
    <row r="100" spans="1:105" ht="12" customHeight="1" x14ac:dyDescent="0.25">
      <c r="A100" s="121" t="s">
        <v>54</v>
      </c>
      <c r="B100" s="122">
        <v>356.02593210342638</v>
      </c>
      <c r="C100" s="122">
        <v>364.07945195603537</v>
      </c>
      <c r="D100" s="122">
        <v>363.29487996644559</v>
      </c>
      <c r="E100" s="122">
        <v>348.61995588850709</v>
      </c>
      <c r="F100" s="122">
        <v>335.311457528088</v>
      </c>
      <c r="G100" s="122">
        <v>330.16398369309428</v>
      </c>
      <c r="H100" s="122">
        <v>319.86470680919558</v>
      </c>
      <c r="I100" s="122">
        <v>309.44542723399661</v>
      </c>
      <c r="J100" s="122">
        <v>290.33215617910082</v>
      </c>
      <c r="K100" s="122">
        <v>269.51899672666201</v>
      </c>
      <c r="L100" s="122">
        <v>224.09147664874882</v>
      </c>
      <c r="M100" s="122">
        <v>196.28336479841988</v>
      </c>
      <c r="N100" s="122">
        <v>167.95048335334963</v>
      </c>
      <c r="O100" s="122">
        <v>147.30201543974181</v>
      </c>
      <c r="P100" s="122">
        <v>139.32928942893409</v>
      </c>
      <c r="Q100" s="122">
        <v>137.62650091893525</v>
      </c>
      <c r="R100" s="122">
        <v>149.42291772046309</v>
      </c>
      <c r="S100" s="122">
        <v>151.73286452472044</v>
      </c>
      <c r="T100" s="122">
        <v>166.37905109192624</v>
      </c>
      <c r="U100" s="122">
        <v>174.4758460730811</v>
      </c>
      <c r="V100" s="122">
        <v>188.68963761191048</v>
      </c>
      <c r="W100" s="122">
        <v>198.36481955639363</v>
      </c>
      <c r="DA100" s="130" t="s">
        <v>1832</v>
      </c>
    </row>
    <row r="101" spans="1:105" ht="12" customHeight="1" x14ac:dyDescent="0.25">
      <c r="A101" s="97" t="s">
        <v>207</v>
      </c>
      <c r="B101" s="98">
        <v>146.2293909423945</v>
      </c>
      <c r="C101" s="98">
        <v>148.9650117597038</v>
      </c>
      <c r="D101" s="98">
        <v>148.18681967595418</v>
      </c>
      <c r="E101" s="98">
        <v>136.92314719950693</v>
      </c>
      <c r="F101" s="98">
        <v>122.38484143448535</v>
      </c>
      <c r="G101" s="98">
        <v>120.08201607132254</v>
      </c>
      <c r="H101" s="98">
        <v>118.62306762466366</v>
      </c>
      <c r="I101" s="98">
        <v>117.69757617322401</v>
      </c>
      <c r="J101" s="98">
        <v>140.84609739271292</v>
      </c>
      <c r="K101" s="98">
        <v>141.80233085642487</v>
      </c>
      <c r="L101" s="98">
        <v>93.947521281362825</v>
      </c>
      <c r="M101" s="98">
        <v>94.007067050728196</v>
      </c>
      <c r="N101" s="98">
        <v>98.704203115571914</v>
      </c>
      <c r="O101" s="98">
        <v>100.9399067921952</v>
      </c>
      <c r="P101" s="98">
        <v>100.44304844914792</v>
      </c>
      <c r="Q101" s="98">
        <v>99.936227983906974</v>
      </c>
      <c r="R101" s="98">
        <v>100.16425785354068</v>
      </c>
      <c r="S101" s="98">
        <v>100.23708551400772</v>
      </c>
      <c r="T101" s="98">
        <v>100.60968310628904</v>
      </c>
      <c r="U101" s="98">
        <v>100.07394631582267</v>
      </c>
      <c r="V101" s="98">
        <v>101.85918084691082</v>
      </c>
      <c r="W101" s="98">
        <v>102.55023526290486</v>
      </c>
      <c r="DA101" s="63" t="s">
        <v>1833</v>
      </c>
    </row>
    <row r="102" spans="1:105" ht="12" customHeight="1" x14ac:dyDescent="0.25">
      <c r="A102" s="97" t="s">
        <v>50</v>
      </c>
      <c r="B102" s="98">
        <v>104.51824292180765</v>
      </c>
      <c r="C102" s="98">
        <v>100.63958751081451</v>
      </c>
      <c r="D102" s="98">
        <v>96.93159371505692</v>
      </c>
      <c r="E102" s="98">
        <v>110.88660871850347</v>
      </c>
      <c r="F102" s="98">
        <v>108.23982122944498</v>
      </c>
      <c r="G102" s="98">
        <v>92.778980461287006</v>
      </c>
      <c r="H102" s="98">
        <v>83.830784477911124</v>
      </c>
      <c r="I102" s="98">
        <v>74.221239546010793</v>
      </c>
      <c r="J102" s="98">
        <v>58.569710820178699</v>
      </c>
      <c r="K102" s="98">
        <v>48.607010071560396</v>
      </c>
      <c r="L102" s="98">
        <v>42.839120144565548</v>
      </c>
      <c r="M102" s="98">
        <v>39.912832085500298</v>
      </c>
      <c r="N102" s="98">
        <v>31.533859421554222</v>
      </c>
      <c r="O102" s="98">
        <v>25.316798377538426</v>
      </c>
      <c r="P102" s="98">
        <v>21.911195912223793</v>
      </c>
      <c r="Q102" s="98">
        <v>20.093422716840497</v>
      </c>
      <c r="R102" s="98">
        <v>20.048038458763894</v>
      </c>
      <c r="S102" s="98">
        <v>21.403073805261339</v>
      </c>
      <c r="T102" s="98">
        <v>21.736424744019043</v>
      </c>
      <c r="U102" s="98">
        <v>23.026615195000712</v>
      </c>
      <c r="V102" s="98">
        <v>27.268257112547243</v>
      </c>
      <c r="W102" s="98">
        <v>25.357360645596163</v>
      </c>
      <c r="DA102" s="63" t="s">
        <v>1834</v>
      </c>
    </row>
    <row r="103" spans="1:105" ht="12" customHeight="1" x14ac:dyDescent="0.25">
      <c r="A103" s="109" t="s">
        <v>120</v>
      </c>
      <c r="B103" s="33">
        <v>105.27829823922423</v>
      </c>
      <c r="C103" s="33">
        <v>114.47485268551708</v>
      </c>
      <c r="D103" s="33">
        <v>118.17646657543447</v>
      </c>
      <c r="E103" s="33">
        <v>100.8101999704967</v>
      </c>
      <c r="F103" s="33">
        <v>104.68679486415763</v>
      </c>
      <c r="G103" s="33">
        <v>117.30298716048475</v>
      </c>
      <c r="H103" s="33">
        <v>117.41085470662081</v>
      </c>
      <c r="I103" s="33">
        <v>117.52661151476184</v>
      </c>
      <c r="J103" s="33">
        <v>90.916347966209216</v>
      </c>
      <c r="K103" s="33">
        <v>79.109655798676741</v>
      </c>
      <c r="L103" s="33">
        <v>87.304835222820444</v>
      </c>
      <c r="M103" s="33">
        <v>62.363465662191388</v>
      </c>
      <c r="N103" s="33">
        <v>37.712420816223513</v>
      </c>
      <c r="O103" s="33">
        <v>21.045310270008187</v>
      </c>
      <c r="P103" s="33">
        <v>16.975045067562391</v>
      </c>
      <c r="Q103" s="33">
        <v>17.596850218187793</v>
      </c>
      <c r="R103" s="33">
        <v>29.210621408158502</v>
      </c>
      <c r="S103" s="33">
        <v>30.092705205451374</v>
      </c>
      <c r="T103" s="33">
        <v>44.032943241618156</v>
      </c>
      <c r="U103" s="33">
        <v>51.375284562257711</v>
      </c>
      <c r="V103" s="33">
        <v>59.562199652452406</v>
      </c>
      <c r="W103" s="33">
        <v>70.457223647892604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2.0428147901821525</v>
      </c>
      <c r="C124" s="117">
        <f t="shared" si="42"/>
        <v>1.7881764034341736</v>
      </c>
      <c r="D124" s="117">
        <f t="shared" si="42"/>
        <v>2.160186589430114</v>
      </c>
      <c r="E124" s="117">
        <f t="shared" si="42"/>
        <v>2.2309779817797653</v>
      </c>
      <c r="F124" s="117">
        <f t="shared" si="42"/>
        <v>2.3936003649432269</v>
      </c>
      <c r="G124" s="117">
        <f t="shared" si="42"/>
        <v>1.8917135055855723</v>
      </c>
      <c r="H124" s="117">
        <f t="shared" si="42"/>
        <v>1.8215284846096438</v>
      </c>
      <c r="I124" s="117">
        <f t="shared" si="42"/>
        <v>1.780422609828205</v>
      </c>
      <c r="J124" s="117">
        <f t="shared" si="42"/>
        <v>1.4464094618872816</v>
      </c>
      <c r="K124" s="117">
        <f t="shared" si="42"/>
        <v>1.39938340373818</v>
      </c>
      <c r="L124" s="117">
        <f t="shared" si="42"/>
        <v>1.6973299085968649</v>
      </c>
      <c r="M124" s="117">
        <f t="shared" si="42"/>
        <v>1.5045237487314953</v>
      </c>
      <c r="N124" s="117">
        <f t="shared" si="42"/>
        <v>1.5410777423439175</v>
      </c>
      <c r="O124" s="117">
        <f t="shared" si="42"/>
        <v>1.3951292225998124</v>
      </c>
      <c r="P124" s="117">
        <f t="shared" si="42"/>
        <v>1.2502814254495016</v>
      </c>
      <c r="Q124" s="117">
        <f t="shared" si="42"/>
        <v>1.1711636498316198</v>
      </c>
      <c r="R124" s="117">
        <f t="shared" ref="R124:V124" si="43">R125+R128+R130+R139</f>
        <v>1.2395941044651422</v>
      </c>
      <c r="S124" s="117">
        <f t="shared" si="43"/>
        <v>1.2428415917412474</v>
      </c>
      <c r="T124" s="117">
        <f t="shared" si="43"/>
        <v>1.454663967890119</v>
      </c>
      <c r="U124" s="117">
        <f t="shared" si="43"/>
        <v>1.2877667858560811</v>
      </c>
      <c r="V124" s="117">
        <f t="shared" si="43"/>
        <v>1.2801570253921364</v>
      </c>
      <c r="W124" s="117">
        <f t="shared" ref="W124" si="44">W125+W128+W130+W139</f>
        <v>1.2974577663481699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0.85270700246118714</v>
      </c>
      <c r="C125" s="122">
        <f t="shared" si="45"/>
        <v>0.56374379798946384</v>
      </c>
      <c r="D125" s="122">
        <f t="shared" si="45"/>
        <v>0.91125885171864918</v>
      </c>
      <c r="E125" s="122">
        <f t="shared" si="45"/>
        <v>0.98613584417701561</v>
      </c>
      <c r="F125" s="122">
        <f t="shared" si="45"/>
        <v>1.1535305487310661</v>
      </c>
      <c r="G125" s="122">
        <f t="shared" si="45"/>
        <v>0.78797971279839785</v>
      </c>
      <c r="H125" s="122">
        <f t="shared" si="45"/>
        <v>0.84354470282245908</v>
      </c>
      <c r="I125" s="122">
        <f t="shared" si="45"/>
        <v>0.84493880603382354</v>
      </c>
      <c r="J125" s="122">
        <f t="shared" si="45"/>
        <v>0.62691645865064038</v>
      </c>
      <c r="K125" s="122">
        <f t="shared" si="45"/>
        <v>0.59277742923386001</v>
      </c>
      <c r="L125" s="122">
        <f t="shared" si="45"/>
        <v>0.80048204694617142</v>
      </c>
      <c r="M125" s="122">
        <f t="shared" si="45"/>
        <v>0.71208945002335167</v>
      </c>
      <c r="N125" s="122">
        <f t="shared" si="45"/>
        <v>0.84895676111822382</v>
      </c>
      <c r="O125" s="122">
        <f t="shared" si="45"/>
        <v>0.77810478226398727</v>
      </c>
      <c r="P125" s="122">
        <f t="shared" si="45"/>
        <v>0.72155814863918932</v>
      </c>
      <c r="Q125" s="122">
        <f t="shared" si="45"/>
        <v>0.68393784513020262</v>
      </c>
      <c r="R125" s="122">
        <f t="shared" ref="R125:V125" si="46">SUM(R126:R127)</f>
        <v>0.68597625623649017</v>
      </c>
      <c r="S125" s="122">
        <f t="shared" si="46"/>
        <v>0.68915168965325124</v>
      </c>
      <c r="T125" s="122">
        <f t="shared" si="46"/>
        <v>0.84882684187052015</v>
      </c>
      <c r="U125" s="122">
        <f t="shared" si="46"/>
        <v>0.69380242414882953</v>
      </c>
      <c r="V125" s="122">
        <f t="shared" si="46"/>
        <v>0.69477148668144528</v>
      </c>
      <c r="W125" s="122">
        <f t="shared" ref="W125" si="47">SUM(W126:W127)</f>
        <v>0.6966378486636855</v>
      </c>
      <c r="DA125" s="130" t="s">
        <v>1855</v>
      </c>
    </row>
    <row r="126" spans="1:105" ht="12" customHeight="1" x14ac:dyDescent="0.25">
      <c r="A126" s="97" t="s">
        <v>203</v>
      </c>
      <c r="B126" s="98">
        <v>0.84842444542974305</v>
      </c>
      <c r="C126" s="98">
        <v>0.56101393038696046</v>
      </c>
      <c r="D126" s="98">
        <v>0.90701712559904679</v>
      </c>
      <c r="E126" s="98">
        <v>0.98226836821371066</v>
      </c>
      <c r="F126" s="98">
        <v>1.149218334890636</v>
      </c>
      <c r="G126" s="98">
        <v>0.7850448584247196</v>
      </c>
      <c r="H126" s="98">
        <v>0.8403847961831955</v>
      </c>
      <c r="I126" s="98">
        <v>0.84169754445813183</v>
      </c>
      <c r="J126" s="98">
        <v>0.62442694481326788</v>
      </c>
      <c r="K126" s="98">
        <v>0.59055837231972252</v>
      </c>
      <c r="L126" s="98">
        <v>0.79829937907477733</v>
      </c>
      <c r="M126" s="98">
        <v>0.7099834700880342</v>
      </c>
      <c r="N126" s="98">
        <v>0.84654022594944189</v>
      </c>
      <c r="O126" s="98">
        <v>0.77592171404236954</v>
      </c>
      <c r="P126" s="98">
        <v>0.71957051357095969</v>
      </c>
      <c r="Q126" s="98">
        <v>0.68206717388153693</v>
      </c>
      <c r="R126" s="98">
        <v>0.68402654934115437</v>
      </c>
      <c r="S126" s="98">
        <v>0.68721655843372409</v>
      </c>
      <c r="T126" s="98">
        <v>0.84648926650280865</v>
      </c>
      <c r="U126" s="98">
        <v>0.69191785145866247</v>
      </c>
      <c r="V126" s="98">
        <v>0.69286186744464218</v>
      </c>
      <c r="W126" s="98">
        <v>0.69473046918949233</v>
      </c>
      <c r="DA126" s="63" t="s">
        <v>1856</v>
      </c>
    </row>
    <row r="127" spans="1:105" ht="12" customHeight="1" x14ac:dyDescent="0.25">
      <c r="A127" s="97" t="s">
        <v>53</v>
      </c>
      <c r="B127" s="98">
        <v>4.282557031444062E-3</v>
      </c>
      <c r="C127" s="98">
        <v>2.7298676025033892E-3</v>
      </c>
      <c r="D127" s="98">
        <v>4.2417261196024065E-3</v>
      </c>
      <c r="E127" s="98">
        <v>3.8674759633048911E-3</v>
      </c>
      <c r="F127" s="98">
        <v>4.3122138404301071E-3</v>
      </c>
      <c r="G127" s="98">
        <v>2.9348543736782682E-3</v>
      </c>
      <c r="H127" s="98">
        <v>3.1599066392635419E-3</v>
      </c>
      <c r="I127" s="98">
        <v>3.2412615756916862E-3</v>
      </c>
      <c r="J127" s="98">
        <v>2.4895138373724553E-3</v>
      </c>
      <c r="K127" s="98">
        <v>2.2190569141374863E-3</v>
      </c>
      <c r="L127" s="98">
        <v>2.1826678713941345E-3</v>
      </c>
      <c r="M127" s="98">
        <v>2.1059799353174442E-3</v>
      </c>
      <c r="N127" s="98">
        <v>2.4165351687819225E-3</v>
      </c>
      <c r="O127" s="98">
        <v>2.1830682216177105E-3</v>
      </c>
      <c r="P127" s="98">
        <v>1.9876350682296669E-3</v>
      </c>
      <c r="Q127" s="98">
        <v>1.8706712486657288E-3</v>
      </c>
      <c r="R127" s="98">
        <v>1.9497068953357702E-3</v>
      </c>
      <c r="S127" s="98">
        <v>1.9351312195271674E-3</v>
      </c>
      <c r="T127" s="98">
        <v>2.3375753677115614E-3</v>
      </c>
      <c r="U127" s="98">
        <v>1.8845726901670307E-3</v>
      </c>
      <c r="V127" s="98">
        <v>1.9096192368030602E-3</v>
      </c>
      <c r="W127" s="98">
        <v>1.9073794741931531E-3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1.3680962976124004E-2</v>
      </c>
      <c r="C128" s="122">
        <f t="shared" si="48"/>
        <v>1.6283530423553523E-2</v>
      </c>
      <c r="D128" s="122">
        <f t="shared" si="48"/>
        <v>1.367275306277971E-2</v>
      </c>
      <c r="E128" s="122">
        <f t="shared" si="48"/>
        <v>3.003229640897934E-2</v>
      </c>
      <c r="F128" s="122">
        <f t="shared" si="48"/>
        <v>2.2578832097506003E-2</v>
      </c>
      <c r="G128" s="122">
        <f t="shared" si="48"/>
        <v>2.6999235089345666E-2</v>
      </c>
      <c r="H128" s="122">
        <f t="shared" si="48"/>
        <v>2.9620429181877957E-2</v>
      </c>
      <c r="I128" s="122">
        <f t="shared" si="48"/>
        <v>1.1910413323664899E-2</v>
      </c>
      <c r="J128" s="122">
        <f t="shared" si="48"/>
        <v>9.7777586192427032E-3</v>
      </c>
      <c r="K128" s="122">
        <f t="shared" si="48"/>
        <v>1.3475171192740292E-2</v>
      </c>
      <c r="L128" s="122">
        <f t="shared" si="48"/>
        <v>1.9914507846970603E-2</v>
      </c>
      <c r="M128" s="122">
        <f t="shared" si="48"/>
        <v>2.1981454774480005E-2</v>
      </c>
      <c r="N128" s="122">
        <f t="shared" si="48"/>
        <v>2.8120389189755256E-2</v>
      </c>
      <c r="O128" s="122">
        <f t="shared" si="48"/>
        <v>3.4342783720476729E-2</v>
      </c>
      <c r="P128" s="122">
        <f t="shared" si="48"/>
        <v>3.8295663668599302E-2</v>
      </c>
      <c r="Q128" s="122">
        <f t="shared" si="48"/>
        <v>3.6099447628761071E-2</v>
      </c>
      <c r="R128" s="122">
        <f t="shared" si="48"/>
        <v>3.6928396443392797E-2</v>
      </c>
      <c r="S128" s="122">
        <f t="shared" si="48"/>
        <v>3.4774476261915668E-2</v>
      </c>
      <c r="T128" s="122">
        <f t="shared" si="48"/>
        <v>3.6904650110020913E-2</v>
      </c>
      <c r="U128" s="122">
        <f t="shared" si="48"/>
        <v>3.4972016645342212E-2</v>
      </c>
      <c r="V128" s="122">
        <f t="shared" si="48"/>
        <v>3.2894989404499989E-2</v>
      </c>
      <c r="W128" s="122">
        <f t="shared" si="48"/>
        <v>2.9815344158587134E-2</v>
      </c>
      <c r="DA128" s="130" t="s">
        <v>1858</v>
      </c>
    </row>
    <row r="129" spans="1:105" ht="12" customHeight="1" x14ac:dyDescent="0.25">
      <c r="A129" s="97" t="s">
        <v>53</v>
      </c>
      <c r="B129" s="98">
        <v>1.3680962976124004E-2</v>
      </c>
      <c r="C129" s="98">
        <v>1.6283530423553523E-2</v>
      </c>
      <c r="D129" s="98">
        <v>1.367275306277971E-2</v>
      </c>
      <c r="E129" s="98">
        <v>3.003229640897934E-2</v>
      </c>
      <c r="F129" s="98">
        <v>2.2578832097506003E-2</v>
      </c>
      <c r="G129" s="98">
        <v>2.6999235089345666E-2</v>
      </c>
      <c r="H129" s="98">
        <v>2.9620429181877957E-2</v>
      </c>
      <c r="I129" s="98">
        <v>1.1910413323664899E-2</v>
      </c>
      <c r="J129" s="98">
        <v>9.7777586192427032E-3</v>
      </c>
      <c r="K129" s="98">
        <v>1.3475171192740292E-2</v>
      </c>
      <c r="L129" s="98">
        <v>1.9914507846970603E-2</v>
      </c>
      <c r="M129" s="98">
        <v>2.1981454774480005E-2</v>
      </c>
      <c r="N129" s="98">
        <v>2.8120389189755256E-2</v>
      </c>
      <c r="O129" s="98">
        <v>3.4342783720476729E-2</v>
      </c>
      <c r="P129" s="98">
        <v>3.8295663668599302E-2</v>
      </c>
      <c r="Q129" s="98">
        <v>3.6099447628761071E-2</v>
      </c>
      <c r="R129" s="98">
        <v>3.6928396443392797E-2</v>
      </c>
      <c r="S129" s="98">
        <v>3.4774476261915668E-2</v>
      </c>
      <c r="T129" s="98">
        <v>3.6904650110020913E-2</v>
      </c>
      <c r="U129" s="98">
        <v>3.4972016645342212E-2</v>
      </c>
      <c r="V129" s="98">
        <v>3.2894989404499989E-2</v>
      </c>
      <c r="W129" s="98">
        <v>2.9815344158587134E-2</v>
      </c>
      <c r="DA129" s="63" t="s">
        <v>1859</v>
      </c>
    </row>
    <row r="130" spans="1:105" ht="12" customHeight="1" x14ac:dyDescent="0.25">
      <c r="A130" s="121" t="s">
        <v>55</v>
      </c>
      <c r="B130" s="122">
        <v>0.42914480847004444</v>
      </c>
      <c r="C130" s="122">
        <v>0.44299304802193851</v>
      </c>
      <c r="D130" s="122">
        <v>0.44635398386633385</v>
      </c>
      <c r="E130" s="122">
        <v>0.41144633834336364</v>
      </c>
      <c r="F130" s="122">
        <v>0.40844297797973195</v>
      </c>
      <c r="G130" s="122">
        <v>0.38175686053863972</v>
      </c>
      <c r="H130" s="122">
        <v>0.3376513827094787</v>
      </c>
      <c r="I130" s="122">
        <v>0.32887172031045564</v>
      </c>
      <c r="J130" s="122">
        <v>0.31727372754459016</v>
      </c>
      <c r="K130" s="122">
        <v>0.3169746744339102</v>
      </c>
      <c r="L130" s="122">
        <v>0.31594963690910749</v>
      </c>
      <c r="M130" s="122">
        <v>0.29895648685252857</v>
      </c>
      <c r="N130" s="122">
        <v>0.28112836046841272</v>
      </c>
      <c r="O130" s="122">
        <v>0.26512545816263833</v>
      </c>
      <c r="P130" s="122">
        <v>0.22975529150244708</v>
      </c>
      <c r="Q130" s="122">
        <v>0.21102080086693176</v>
      </c>
      <c r="R130" s="122">
        <v>0.21778108777878158</v>
      </c>
      <c r="S130" s="122">
        <v>0.22578939006858409</v>
      </c>
      <c r="T130" s="122">
        <v>0.23250905111206452</v>
      </c>
      <c r="U130" s="122">
        <v>0.22592162406462649</v>
      </c>
      <c r="V130" s="122">
        <v>0.20891329114512444</v>
      </c>
      <c r="W130" s="122">
        <v>0.21580981576632985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0.13763818630038421</v>
      </c>
      <c r="C135" s="101">
        <v>0.13926197257894107</v>
      </c>
      <c r="D135" s="101">
        <v>0.14072211200400278</v>
      </c>
      <c r="E135" s="101">
        <v>0.13354410048170018</v>
      </c>
      <c r="F135" s="101">
        <v>0.13358277028284096</v>
      </c>
      <c r="G135" s="101">
        <v>0.12284881845825019</v>
      </c>
      <c r="H135" s="101">
        <v>0.11470376550453294</v>
      </c>
      <c r="I135" s="101">
        <v>0.11484696392108526</v>
      </c>
      <c r="J135" s="101">
        <v>0.10431137095713225</v>
      </c>
      <c r="K135" s="101">
        <v>9.7393754076313746E-2</v>
      </c>
      <c r="L135" s="101">
        <v>7.451668349201368E-2</v>
      </c>
      <c r="M135" s="101">
        <v>5.5712474004703152E-2</v>
      </c>
      <c r="N135" s="101">
        <v>4.0036901612479421E-2</v>
      </c>
      <c r="O135" s="101">
        <v>3.1745377957956761E-2</v>
      </c>
      <c r="P135" s="101">
        <v>2.5908258411974621E-2</v>
      </c>
      <c r="Q135" s="101">
        <v>2.1170032130856335E-2</v>
      </c>
      <c r="R135" s="101">
        <v>2.0140230830862544E-2</v>
      </c>
      <c r="S135" s="101">
        <v>1.8016292716967048E-2</v>
      </c>
      <c r="T135" s="101">
        <v>2.4500212705335794E-2</v>
      </c>
      <c r="U135" s="101">
        <v>2.3022664760726834E-2</v>
      </c>
      <c r="V135" s="101">
        <v>2.2382929192647453E-2</v>
      </c>
      <c r="W135" s="101">
        <v>2.2466043431752934E-2</v>
      </c>
      <c r="DA135" s="131" t="s">
        <v>1865</v>
      </c>
    </row>
    <row r="136" spans="1:105" ht="12" customHeight="1" x14ac:dyDescent="0.25">
      <c r="A136" s="107" t="s">
        <v>121</v>
      </c>
      <c r="B136" s="104">
        <v>0.29150662216966022</v>
      </c>
      <c r="C136" s="104">
        <v>0.30373107544299743</v>
      </c>
      <c r="D136" s="104">
        <v>0.30563187186233109</v>
      </c>
      <c r="E136" s="104">
        <v>0.27790223786166346</v>
      </c>
      <c r="F136" s="104">
        <v>0.27486020769689096</v>
      </c>
      <c r="G136" s="104">
        <v>0.25890804208038953</v>
      </c>
      <c r="H136" s="104">
        <v>0.22294761720494577</v>
      </c>
      <c r="I136" s="104">
        <v>0.21402475638937038</v>
      </c>
      <c r="J136" s="104">
        <v>0.21296235658745791</v>
      </c>
      <c r="K136" s="104">
        <v>0.21958092035759647</v>
      </c>
      <c r="L136" s="104">
        <v>0.24143295341709381</v>
      </c>
      <c r="M136" s="104">
        <v>0.24324401284782543</v>
      </c>
      <c r="N136" s="104">
        <v>0.24109145885593328</v>
      </c>
      <c r="O136" s="104">
        <v>0.23338008020468159</v>
      </c>
      <c r="P136" s="104">
        <v>0.20384703309047247</v>
      </c>
      <c r="Q136" s="104">
        <v>0.18985076873607543</v>
      </c>
      <c r="R136" s="104">
        <v>0.19764085694791902</v>
      </c>
      <c r="S136" s="104">
        <v>0.20777309735161703</v>
      </c>
      <c r="T136" s="104">
        <v>0.20800883840672874</v>
      </c>
      <c r="U136" s="104">
        <v>0.20289895930389965</v>
      </c>
      <c r="V136" s="104">
        <v>0.18653036195247699</v>
      </c>
      <c r="W136" s="104">
        <v>0.19334377233457692</v>
      </c>
      <c r="DA136" s="132" t="s">
        <v>1866</v>
      </c>
    </row>
    <row r="137" spans="1:105" ht="12" customHeight="1" x14ac:dyDescent="0.25">
      <c r="A137" s="108" t="s">
        <v>53</v>
      </c>
      <c r="B137" s="98">
        <v>4.8313176163660751E-2</v>
      </c>
      <c r="C137" s="98">
        <v>5.7779611418160952E-2</v>
      </c>
      <c r="D137" s="98">
        <v>6.2245443276749558E-2</v>
      </c>
      <c r="E137" s="98">
        <v>4.0752855618822928E-2</v>
      </c>
      <c r="F137" s="98">
        <v>4.0986278398552428E-2</v>
      </c>
      <c r="G137" s="98">
        <v>5.3000888756797565E-2</v>
      </c>
      <c r="H137" s="98">
        <v>3.9089070684585329E-2</v>
      </c>
      <c r="I137" s="98">
        <v>3.9046539919242167E-2</v>
      </c>
      <c r="J137" s="98">
        <v>3.7647147908875085E-2</v>
      </c>
      <c r="K137" s="98">
        <v>4.1853722784207043E-2</v>
      </c>
      <c r="L137" s="98">
        <v>3.245893936784966E-2</v>
      </c>
      <c r="M137" s="98">
        <v>2.4955956798096462E-2</v>
      </c>
      <c r="N137" s="98">
        <v>2.4284524077187373E-2</v>
      </c>
      <c r="O137" s="98">
        <v>2.0412447946201218E-2</v>
      </c>
      <c r="P137" s="98">
        <v>1.9453859696996336E-2</v>
      </c>
      <c r="Q137" s="98">
        <v>1.9356132753210145E-2</v>
      </c>
      <c r="R137" s="98">
        <v>2.1722544938029751E-2</v>
      </c>
      <c r="S137" s="98">
        <v>2.2491632731071475E-2</v>
      </c>
      <c r="T137" s="98">
        <v>1.7201523237117735E-2</v>
      </c>
      <c r="U137" s="98">
        <v>1.74913158200454E-2</v>
      </c>
      <c r="V137" s="98">
        <v>1.4774735323003402E-2</v>
      </c>
      <c r="W137" s="98">
        <v>1.3995787987090098E-2</v>
      </c>
      <c r="DA137" s="63" t="s">
        <v>1867</v>
      </c>
    </row>
    <row r="138" spans="1:105" ht="12" customHeight="1" x14ac:dyDescent="0.25">
      <c r="A138" s="108" t="s">
        <v>52</v>
      </c>
      <c r="B138" s="98">
        <v>0.24319344600599949</v>
      </c>
      <c r="C138" s="98">
        <v>0.2459514640248365</v>
      </c>
      <c r="D138" s="98">
        <v>0.24338642858558152</v>
      </c>
      <c r="E138" s="98">
        <v>0.23714938224284055</v>
      </c>
      <c r="F138" s="98">
        <v>0.23387392929833853</v>
      </c>
      <c r="G138" s="98">
        <v>0.20590715332359197</v>
      </c>
      <c r="H138" s="98">
        <v>0.18385854652036043</v>
      </c>
      <c r="I138" s="98">
        <v>0.17497821647012821</v>
      </c>
      <c r="J138" s="98">
        <v>0.17531520867858283</v>
      </c>
      <c r="K138" s="98">
        <v>0.17772719757338942</v>
      </c>
      <c r="L138" s="98">
        <v>0.20897401404924415</v>
      </c>
      <c r="M138" s="98">
        <v>0.21828805604972898</v>
      </c>
      <c r="N138" s="98">
        <v>0.21680693477874591</v>
      </c>
      <c r="O138" s="98">
        <v>0.21296763225848037</v>
      </c>
      <c r="P138" s="98">
        <v>0.18439317339347613</v>
      </c>
      <c r="Q138" s="98">
        <v>0.17049463598286527</v>
      </c>
      <c r="R138" s="98">
        <v>0.17591831200988928</v>
      </c>
      <c r="S138" s="98">
        <v>0.18528146462054557</v>
      </c>
      <c r="T138" s="98">
        <v>0.190807315169611</v>
      </c>
      <c r="U138" s="98">
        <v>0.18540764348385425</v>
      </c>
      <c r="V138" s="98">
        <v>0.17175562662947358</v>
      </c>
      <c r="W138" s="98">
        <v>0.17934798434748683</v>
      </c>
      <c r="DA138" s="63" t="s">
        <v>1868</v>
      </c>
    </row>
    <row r="139" spans="1:105" ht="12" customHeight="1" x14ac:dyDescent="0.25">
      <c r="A139" s="121" t="s">
        <v>54</v>
      </c>
      <c r="B139" s="122">
        <v>0.74728201627479662</v>
      </c>
      <c r="C139" s="122">
        <v>0.76515602699921781</v>
      </c>
      <c r="D139" s="122">
        <v>0.78890100078235137</v>
      </c>
      <c r="E139" s="122">
        <v>0.80336350285040659</v>
      </c>
      <c r="F139" s="122">
        <v>0.809048006134923</v>
      </c>
      <c r="G139" s="122">
        <v>0.69497769715918889</v>
      </c>
      <c r="H139" s="122">
        <v>0.6107119698958281</v>
      </c>
      <c r="I139" s="122">
        <v>0.59470167016026065</v>
      </c>
      <c r="J139" s="122">
        <v>0.49244151707280842</v>
      </c>
      <c r="K139" s="122">
        <v>0.47615612887766945</v>
      </c>
      <c r="L139" s="122">
        <v>0.56098371689461546</v>
      </c>
      <c r="M139" s="122">
        <v>0.47149635708113491</v>
      </c>
      <c r="N139" s="122">
        <v>0.3828722315675257</v>
      </c>
      <c r="O139" s="122">
        <v>0.31755619845271021</v>
      </c>
      <c r="P139" s="122">
        <v>0.26067232163926601</v>
      </c>
      <c r="Q139" s="122">
        <v>0.24010555620572438</v>
      </c>
      <c r="R139" s="122">
        <v>0.29890836400647758</v>
      </c>
      <c r="S139" s="122">
        <v>0.29312603575749629</v>
      </c>
      <c r="T139" s="122">
        <v>0.33642342479751347</v>
      </c>
      <c r="U139" s="122">
        <v>0.3330707209972828</v>
      </c>
      <c r="V139" s="122">
        <v>0.3435772581610666</v>
      </c>
      <c r="W139" s="122">
        <v>0.35519475775956744</v>
      </c>
      <c r="DA139" s="130" t="s">
        <v>1869</v>
      </c>
    </row>
    <row r="140" spans="1:105" ht="12" customHeight="1" x14ac:dyDescent="0.25">
      <c r="A140" s="97" t="s">
        <v>50</v>
      </c>
      <c r="B140" s="98">
        <v>0.37226904923267268</v>
      </c>
      <c r="C140" s="98">
        <v>0.35797552715926306</v>
      </c>
      <c r="D140" s="98">
        <v>0.35581745734878334</v>
      </c>
      <c r="E140" s="98">
        <v>0.42224321513136326</v>
      </c>
      <c r="F140" s="98">
        <v>0.41312800082176176</v>
      </c>
      <c r="G140" s="98">
        <v>0.32288953871316045</v>
      </c>
      <c r="H140" s="98">
        <v>0.27371247919544306</v>
      </c>
      <c r="I140" s="98">
        <v>0.24536480310407366</v>
      </c>
      <c r="J140" s="98">
        <v>0.20005400472598583</v>
      </c>
      <c r="K140" s="98">
        <v>0.18844283620686442</v>
      </c>
      <c r="L140" s="98">
        <v>0.20353037253858206</v>
      </c>
      <c r="M140" s="98">
        <v>0.19926070409915606</v>
      </c>
      <c r="N140" s="98">
        <v>0.19066436400301798</v>
      </c>
      <c r="O140" s="98">
        <v>0.18049985633918286</v>
      </c>
      <c r="P140" s="98">
        <v>0.15035108629313557</v>
      </c>
      <c r="Q140" s="98">
        <v>0.13496765738569877</v>
      </c>
      <c r="R140" s="98">
        <v>0.1313174363209145</v>
      </c>
      <c r="S140" s="98">
        <v>0.13085170532782492</v>
      </c>
      <c r="T140" s="98">
        <v>0.1199888340992158</v>
      </c>
      <c r="U140" s="98">
        <v>0.10843563727888705</v>
      </c>
      <c r="V140" s="98">
        <v>0.10699661828729976</v>
      </c>
      <c r="W140" s="98">
        <v>9.0855511087152188E-2</v>
      </c>
      <c r="DA140" s="63" t="s">
        <v>1870</v>
      </c>
    </row>
    <row r="141" spans="1:105" ht="12" customHeight="1" x14ac:dyDescent="0.25">
      <c r="A141" s="109" t="s">
        <v>120</v>
      </c>
      <c r="B141" s="33">
        <v>0.37501296704212395</v>
      </c>
      <c r="C141" s="33">
        <v>0.40718049983995475</v>
      </c>
      <c r="D141" s="33">
        <v>0.43308354343356797</v>
      </c>
      <c r="E141" s="33">
        <v>0.38112028771904333</v>
      </c>
      <c r="F141" s="33">
        <v>0.39592000531316129</v>
      </c>
      <c r="G141" s="33">
        <v>0.37208815844602844</v>
      </c>
      <c r="H141" s="33">
        <v>0.33699949070038498</v>
      </c>
      <c r="I141" s="33">
        <v>0.34933686705618699</v>
      </c>
      <c r="J141" s="33">
        <v>0.29238751234682259</v>
      </c>
      <c r="K141" s="33">
        <v>0.28771329267080503</v>
      </c>
      <c r="L141" s="33">
        <v>0.35745334435603338</v>
      </c>
      <c r="M141" s="33">
        <v>0.27223565298197883</v>
      </c>
      <c r="N141" s="33">
        <v>0.1922078675645077</v>
      </c>
      <c r="O141" s="33">
        <v>0.13705634211352732</v>
      </c>
      <c r="P141" s="33">
        <v>0.11032123534613043</v>
      </c>
      <c r="Q141" s="33">
        <v>0.1051378988200256</v>
      </c>
      <c r="R141" s="33">
        <v>0.16759092768556308</v>
      </c>
      <c r="S141" s="33">
        <v>0.16227433042967135</v>
      </c>
      <c r="T141" s="33">
        <v>0.21643459069829765</v>
      </c>
      <c r="U141" s="33">
        <v>0.22463508371839574</v>
      </c>
      <c r="V141" s="33">
        <v>0.23658063987376685</v>
      </c>
      <c r="W141" s="33">
        <v>0.26433924667241526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30.244845286260436</v>
      </c>
      <c r="C143" s="117">
        <f t="shared" si="49"/>
        <v>44.134920714123545</v>
      </c>
      <c r="D143" s="117">
        <f t="shared" si="49"/>
        <v>84.218503905312133</v>
      </c>
      <c r="E143" s="117">
        <f t="shared" si="49"/>
        <v>147.99499549138415</v>
      </c>
      <c r="F143" s="117">
        <f t="shared" si="49"/>
        <v>184.17281418339019</v>
      </c>
      <c r="G143" s="117">
        <f t="shared" si="49"/>
        <v>224.98855036758846</v>
      </c>
      <c r="H143" s="117">
        <f t="shared" si="49"/>
        <v>246.20255111730785</v>
      </c>
      <c r="I143" s="117">
        <f t="shared" si="49"/>
        <v>292.92512317888742</v>
      </c>
      <c r="J143" s="117">
        <f t="shared" si="49"/>
        <v>323.19872510630478</v>
      </c>
      <c r="K143" s="117">
        <f t="shared" si="49"/>
        <v>461.84461540744667</v>
      </c>
      <c r="L143" s="117">
        <f t="shared" si="49"/>
        <v>483.88430928324453</v>
      </c>
      <c r="M143" s="117">
        <f t="shared" si="49"/>
        <v>464.56739455519545</v>
      </c>
      <c r="N143" s="117">
        <f t="shared" si="49"/>
        <v>501.43296448260725</v>
      </c>
      <c r="O143" s="117">
        <f t="shared" si="49"/>
        <v>579.68491735747023</v>
      </c>
      <c r="P143" s="117">
        <f t="shared" si="49"/>
        <v>621.61981029405706</v>
      </c>
      <c r="Q143" s="117">
        <f t="shared" si="49"/>
        <v>621.86140052147766</v>
      </c>
      <c r="R143" s="117">
        <f t="shared" ref="R143:V143" si="50">R144+R146+R148+R157</f>
        <v>657.12160871018898</v>
      </c>
      <c r="S143" s="117">
        <f t="shared" si="50"/>
        <v>657.63581645733734</v>
      </c>
      <c r="T143" s="117">
        <f t="shared" si="50"/>
        <v>688.77133479570398</v>
      </c>
      <c r="U143" s="117">
        <f t="shared" si="50"/>
        <v>705.52367907043163</v>
      </c>
      <c r="V143" s="117">
        <f t="shared" si="50"/>
        <v>754.80606467429948</v>
      </c>
      <c r="W143" s="117">
        <f t="shared" ref="W143" si="51">W144+W146+W148+W157</f>
        <v>775.11658825862969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10.33692980859267</v>
      </c>
      <c r="C144" s="122">
        <f t="shared" si="52"/>
        <v>15.126405231702565</v>
      </c>
      <c r="D144" s="122">
        <f t="shared" si="52"/>
        <v>31.375138828158946</v>
      </c>
      <c r="E144" s="122">
        <f t="shared" si="52"/>
        <v>61.70153558204143</v>
      </c>
      <c r="F144" s="122">
        <f t="shared" si="52"/>
        <v>77.915587949767158</v>
      </c>
      <c r="G144" s="122">
        <f t="shared" si="52"/>
        <v>95.473564179068347</v>
      </c>
      <c r="H144" s="122">
        <f t="shared" si="52"/>
        <v>97.354456867164131</v>
      </c>
      <c r="I144" s="122">
        <f t="shared" si="52"/>
        <v>129.86463222458036</v>
      </c>
      <c r="J144" s="122">
        <f t="shared" si="52"/>
        <v>146.19081856717091</v>
      </c>
      <c r="K144" s="122">
        <f t="shared" si="52"/>
        <v>237.3471037419061</v>
      </c>
      <c r="L144" s="122">
        <f t="shared" si="52"/>
        <v>186.86599246693504</v>
      </c>
      <c r="M144" s="122">
        <f t="shared" si="52"/>
        <v>184.49162596899782</v>
      </c>
      <c r="N144" s="122">
        <f t="shared" si="52"/>
        <v>231.71822300332525</v>
      </c>
      <c r="O144" s="122">
        <f t="shared" si="52"/>
        <v>306.18841411724907</v>
      </c>
      <c r="P144" s="122">
        <f t="shared" si="52"/>
        <v>351.3235837012972</v>
      </c>
      <c r="Q144" s="122">
        <f t="shared" si="52"/>
        <v>347.1099428218829</v>
      </c>
      <c r="R144" s="122">
        <f t="shared" si="52"/>
        <v>342.05874411398867</v>
      </c>
      <c r="S144" s="122">
        <f t="shared" si="52"/>
        <v>345.40199971861682</v>
      </c>
      <c r="T144" s="122">
        <f t="shared" si="52"/>
        <v>351.27200417045549</v>
      </c>
      <c r="U144" s="122">
        <f t="shared" si="52"/>
        <v>361.07553863344668</v>
      </c>
      <c r="V144" s="122">
        <f t="shared" si="52"/>
        <v>374.75336707292422</v>
      </c>
      <c r="W144" s="122">
        <f t="shared" si="52"/>
        <v>387.86795724775567</v>
      </c>
      <c r="DA144" s="130" t="s">
        <v>1873</v>
      </c>
    </row>
    <row r="145" spans="1:105" ht="12" customHeight="1" x14ac:dyDescent="0.25">
      <c r="A145" s="97" t="s">
        <v>53</v>
      </c>
      <c r="B145" s="98">
        <v>10.33692980859267</v>
      </c>
      <c r="C145" s="98">
        <v>15.126405231702565</v>
      </c>
      <c r="D145" s="98">
        <v>31.375138828158946</v>
      </c>
      <c r="E145" s="98">
        <v>61.70153558204143</v>
      </c>
      <c r="F145" s="98">
        <v>77.915587949767158</v>
      </c>
      <c r="G145" s="98">
        <v>95.473564179068347</v>
      </c>
      <c r="H145" s="98">
        <v>97.354456867164131</v>
      </c>
      <c r="I145" s="98">
        <v>129.86463222458036</v>
      </c>
      <c r="J145" s="98">
        <v>146.19081856717091</v>
      </c>
      <c r="K145" s="98">
        <v>237.3471037419061</v>
      </c>
      <c r="L145" s="98">
        <v>186.86599246693504</v>
      </c>
      <c r="M145" s="98">
        <v>184.49162596899782</v>
      </c>
      <c r="N145" s="98">
        <v>231.71822300332525</v>
      </c>
      <c r="O145" s="98">
        <v>306.18841411724907</v>
      </c>
      <c r="P145" s="98">
        <v>351.3235837012972</v>
      </c>
      <c r="Q145" s="98">
        <v>347.1099428218829</v>
      </c>
      <c r="R145" s="98">
        <v>342.05874411398867</v>
      </c>
      <c r="S145" s="98">
        <v>345.40199971861682</v>
      </c>
      <c r="T145" s="98">
        <v>351.27200417045549</v>
      </c>
      <c r="U145" s="98">
        <v>361.07553863344668</v>
      </c>
      <c r="V145" s="98">
        <v>374.75336707292422</v>
      </c>
      <c r="W145" s="98">
        <v>387.86795724775567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2.0362207026267187</v>
      </c>
      <c r="C146" s="122">
        <f t="shared" si="53"/>
        <v>2.7106389137340079</v>
      </c>
      <c r="D146" s="122">
        <f t="shared" si="53"/>
        <v>3.4304375059479773</v>
      </c>
      <c r="E146" s="122">
        <f t="shared" si="53"/>
        <v>12.295986559063419</v>
      </c>
      <c r="F146" s="122">
        <f t="shared" si="53"/>
        <v>13.242103642086093</v>
      </c>
      <c r="G146" s="122">
        <f t="shared" si="53"/>
        <v>20.674259448444229</v>
      </c>
      <c r="H146" s="122">
        <f t="shared" si="53"/>
        <v>29.262745498587684</v>
      </c>
      <c r="I146" s="122">
        <f t="shared" si="53"/>
        <v>15.513628565999905</v>
      </c>
      <c r="J146" s="122">
        <f t="shared" si="53"/>
        <v>16.277471119729384</v>
      </c>
      <c r="K146" s="122">
        <f t="shared" si="53"/>
        <v>30.806834514557586</v>
      </c>
      <c r="L146" s="122">
        <f t="shared" si="53"/>
        <v>54.032759482410519</v>
      </c>
      <c r="M146" s="122">
        <f t="shared" si="53"/>
        <v>54.478503722159239</v>
      </c>
      <c r="N146" s="122">
        <f t="shared" si="53"/>
        <v>51.79629172674916</v>
      </c>
      <c r="O146" s="122">
        <f t="shared" si="53"/>
        <v>50.117477188683438</v>
      </c>
      <c r="P146" s="122">
        <f t="shared" si="53"/>
        <v>49.460257680556609</v>
      </c>
      <c r="Q146" s="122">
        <f t="shared" si="53"/>
        <v>53.031190753234462</v>
      </c>
      <c r="R146" s="122">
        <f t="shared" si="53"/>
        <v>58.46409914938296</v>
      </c>
      <c r="S146" s="122">
        <f t="shared" si="53"/>
        <v>57.445873062403734</v>
      </c>
      <c r="T146" s="122">
        <f t="shared" si="53"/>
        <v>60.980154569229974</v>
      </c>
      <c r="U146" s="122">
        <f t="shared" si="53"/>
        <v>62.514389470321944</v>
      </c>
      <c r="V146" s="122">
        <f t="shared" si="53"/>
        <v>66.3451873795061</v>
      </c>
      <c r="W146" s="122">
        <f t="shared" si="53"/>
        <v>71.166648627015718</v>
      </c>
      <c r="DA146" s="130" t="s">
        <v>1875</v>
      </c>
    </row>
    <row r="147" spans="1:105" ht="12" customHeight="1" x14ac:dyDescent="0.25">
      <c r="A147" s="97" t="s">
        <v>53</v>
      </c>
      <c r="B147" s="98">
        <v>2.0362207026267187</v>
      </c>
      <c r="C147" s="98">
        <v>2.7106389137340079</v>
      </c>
      <c r="D147" s="98">
        <v>3.4304375059479773</v>
      </c>
      <c r="E147" s="98">
        <v>12.295986559063419</v>
      </c>
      <c r="F147" s="98">
        <v>13.242103642086093</v>
      </c>
      <c r="G147" s="98">
        <v>20.674259448444229</v>
      </c>
      <c r="H147" s="98">
        <v>29.262745498587684</v>
      </c>
      <c r="I147" s="98">
        <v>15.513628565999905</v>
      </c>
      <c r="J147" s="98">
        <v>16.277471119729384</v>
      </c>
      <c r="K147" s="98">
        <v>30.806834514557586</v>
      </c>
      <c r="L147" s="98">
        <v>54.032759482410519</v>
      </c>
      <c r="M147" s="98">
        <v>54.478503722159239</v>
      </c>
      <c r="N147" s="98">
        <v>51.79629172674916</v>
      </c>
      <c r="O147" s="98">
        <v>50.117477188683438</v>
      </c>
      <c r="P147" s="98">
        <v>49.460257680556609</v>
      </c>
      <c r="Q147" s="98">
        <v>53.031190753234462</v>
      </c>
      <c r="R147" s="98">
        <v>58.46409914938296</v>
      </c>
      <c r="S147" s="98">
        <v>57.445873062403734</v>
      </c>
      <c r="T147" s="98">
        <v>60.980154569229974</v>
      </c>
      <c r="U147" s="98">
        <v>62.514389470321944</v>
      </c>
      <c r="V147" s="98">
        <v>66.3451873795061</v>
      </c>
      <c r="W147" s="98">
        <v>71.166648627015718</v>
      </c>
      <c r="DA147" s="63" t="s">
        <v>1876</v>
      </c>
    </row>
    <row r="148" spans="1:105" ht="12" customHeight="1" x14ac:dyDescent="0.25">
      <c r="A148" s="121" t="s">
        <v>55</v>
      </c>
      <c r="B148" s="122">
        <v>6.7044044362014432</v>
      </c>
      <c r="C148" s="122">
        <v>9.6150649869052796</v>
      </c>
      <c r="D148" s="122">
        <v>17.534637577966411</v>
      </c>
      <c r="E148" s="122">
        <v>26.189676793919368</v>
      </c>
      <c r="F148" s="122">
        <v>32.493767143821003</v>
      </c>
      <c r="G148" s="122">
        <v>37.982948841960919</v>
      </c>
      <c r="H148" s="122">
        <v>43.062489316172474</v>
      </c>
      <c r="I148" s="122">
        <v>52.77962345836</v>
      </c>
      <c r="J148" s="122">
        <v>63.51502516002013</v>
      </c>
      <c r="K148" s="122">
        <v>77.794836329170465</v>
      </c>
      <c r="L148" s="122">
        <v>90.941428590881202</v>
      </c>
      <c r="M148" s="122">
        <v>87.604593098393423</v>
      </c>
      <c r="N148" s="122">
        <v>93.727823909287153</v>
      </c>
      <c r="O148" s="122">
        <v>104.60927833948244</v>
      </c>
      <c r="P148" s="122">
        <v>105.83504441353357</v>
      </c>
      <c r="Q148" s="122">
        <v>105.50332917780034</v>
      </c>
      <c r="R148" s="122">
        <v>109.5506012351487</v>
      </c>
      <c r="S148" s="122">
        <v>113.54128303647963</v>
      </c>
      <c r="T148" s="122">
        <v>114.36089192350225</v>
      </c>
      <c r="U148" s="122">
        <v>115.41283330679846</v>
      </c>
      <c r="V148" s="122">
        <v>128.38563770930341</v>
      </c>
      <c r="W148" s="122">
        <v>120.30544638589795</v>
      </c>
      <c r="DA148" s="130" t="s">
        <v>1877</v>
      </c>
    </row>
    <row r="149" spans="1:105" ht="12" customHeight="1" x14ac:dyDescent="0.25">
      <c r="A149" s="97" t="s">
        <v>124</v>
      </c>
      <c r="B149" s="98">
        <v>6.2172354427214316</v>
      </c>
      <c r="C149" s="98">
        <v>8.8320688790975233</v>
      </c>
      <c r="D149" s="98">
        <v>15.937660058304012</v>
      </c>
      <c r="E149" s="98">
        <v>24.010996418285405</v>
      </c>
      <c r="F149" s="98">
        <v>29.673918670175031</v>
      </c>
      <c r="G149" s="98">
        <v>34.2272963524982</v>
      </c>
      <c r="H149" s="98">
        <v>38.730281897666934</v>
      </c>
      <c r="I149" s="98">
        <v>46.583900419218558</v>
      </c>
      <c r="J149" s="98">
        <v>54.596887892184178</v>
      </c>
      <c r="K149" s="98">
        <v>65.132083525783955</v>
      </c>
      <c r="L149" s="98">
        <v>73.815881999385496</v>
      </c>
      <c r="M149" s="98">
        <v>67.782302990663865</v>
      </c>
      <c r="N149" s="98">
        <v>70.928882772875269</v>
      </c>
      <c r="O149" s="98">
        <v>78.550946620933672</v>
      </c>
      <c r="P149" s="98">
        <v>77.171605650808104</v>
      </c>
      <c r="Q149" s="98">
        <v>74.868257355863179</v>
      </c>
      <c r="R149" s="98">
        <v>76.611084562857144</v>
      </c>
      <c r="S149" s="98">
        <v>79.51645643603851</v>
      </c>
      <c r="T149" s="98">
        <v>78.031206166399457</v>
      </c>
      <c r="U149" s="98">
        <v>78.876763303347246</v>
      </c>
      <c r="V149" s="98">
        <v>89.483335151825088</v>
      </c>
      <c r="W149" s="98">
        <v>79.725091361015402</v>
      </c>
      <c r="DA149" s="63" t="s">
        <v>1878</v>
      </c>
    </row>
    <row r="150" spans="1:105" ht="12" customHeight="1" x14ac:dyDescent="0.25">
      <c r="A150" s="97" t="s">
        <v>123</v>
      </c>
      <c r="B150" s="98">
        <v>0.10253334103295461</v>
      </c>
      <c r="C150" s="98">
        <v>0.12226570237646767</v>
      </c>
      <c r="D150" s="98">
        <v>0.19849831498205306</v>
      </c>
      <c r="E150" s="98">
        <v>0.47412867703203265</v>
      </c>
      <c r="F150" s="98">
        <v>0.54935556069471836</v>
      </c>
      <c r="G150" s="98">
        <v>0.5524723874797256</v>
      </c>
      <c r="H150" s="98">
        <v>0.62229338893402764</v>
      </c>
      <c r="I150" s="98">
        <v>0.66212851407971374</v>
      </c>
      <c r="J150" s="98">
        <v>0.98250265313556473</v>
      </c>
      <c r="K150" s="98">
        <v>1.2251823241480388</v>
      </c>
      <c r="L150" s="98">
        <v>2.3901796238958624</v>
      </c>
      <c r="M150" s="98">
        <v>2.5024837979287398</v>
      </c>
      <c r="N150" s="98">
        <v>3.0037935561060163</v>
      </c>
      <c r="O150" s="98">
        <v>3.5765893191507887</v>
      </c>
      <c r="P150" s="98">
        <v>3.7387844751063604</v>
      </c>
      <c r="Q150" s="98">
        <v>3.6868083715331754</v>
      </c>
      <c r="R150" s="98">
        <v>3.7094594742980687</v>
      </c>
      <c r="S150" s="98">
        <v>4.1344310419557235</v>
      </c>
      <c r="T150" s="98">
        <v>3.9435300342016357</v>
      </c>
      <c r="U150" s="98">
        <v>3.9878270922725489</v>
      </c>
      <c r="V150" s="98">
        <v>5.1661567851161418</v>
      </c>
      <c r="W150" s="98">
        <v>3.9595494704207193</v>
      </c>
      <c r="DA150" s="63" t="s">
        <v>1879</v>
      </c>
    </row>
    <row r="151" spans="1:105" ht="12" customHeight="1" x14ac:dyDescent="0.25">
      <c r="A151" s="100" t="s">
        <v>50</v>
      </c>
      <c r="B151" s="101">
        <v>1.8418056866268469E-2</v>
      </c>
      <c r="C151" s="101">
        <v>2.3164941706382367E-2</v>
      </c>
      <c r="D151" s="101">
        <v>3.9019748762706863E-2</v>
      </c>
      <c r="E151" s="101">
        <v>8.1367248806337153E-2</v>
      </c>
      <c r="F151" s="101">
        <v>9.4480728937186509E-2</v>
      </c>
      <c r="G151" s="101">
        <v>0.10915398669398377</v>
      </c>
      <c r="H151" s="101">
        <v>0.11334725256776039</v>
      </c>
      <c r="I151" s="101">
        <v>0.12291736304068078</v>
      </c>
      <c r="J151" s="101">
        <v>0.17927067436471986</v>
      </c>
      <c r="K151" s="101">
        <v>0.2341243081721546</v>
      </c>
      <c r="L151" s="101">
        <v>0.39230273326788717</v>
      </c>
      <c r="M151" s="101">
        <v>0.27481911385513558</v>
      </c>
      <c r="N151" s="101">
        <v>0.35071871930419157</v>
      </c>
      <c r="O151" s="101">
        <v>0.39551534210618544</v>
      </c>
      <c r="P151" s="101">
        <v>0.43418048807972087</v>
      </c>
      <c r="Q151" s="101">
        <v>0.43620792832374422</v>
      </c>
      <c r="R151" s="101">
        <v>0.46740300351841685</v>
      </c>
      <c r="S151" s="101">
        <v>0.52681783966961593</v>
      </c>
      <c r="T151" s="101">
        <v>0.38005386800883662</v>
      </c>
      <c r="U151" s="101">
        <v>0.4014500181412699</v>
      </c>
      <c r="V151" s="101">
        <v>0.75534082372439915</v>
      </c>
      <c r="W151" s="101">
        <v>0.34230473102546566</v>
      </c>
      <c r="DA151" s="131" t="s">
        <v>1880</v>
      </c>
    </row>
    <row r="152" spans="1:105" ht="12" customHeight="1" x14ac:dyDescent="0.25">
      <c r="A152" s="103" t="s">
        <v>52</v>
      </c>
      <c r="B152" s="104">
        <v>8.4115284166686136E-2</v>
      </c>
      <c r="C152" s="104">
        <v>9.9100760670085303E-2</v>
      </c>
      <c r="D152" s="104">
        <v>0.1594785662193462</v>
      </c>
      <c r="E152" s="104">
        <v>0.39276142822569549</v>
      </c>
      <c r="F152" s="104">
        <v>0.45487483175753185</v>
      </c>
      <c r="G152" s="104">
        <v>0.44331840078574186</v>
      </c>
      <c r="H152" s="104">
        <v>0.50894613636626729</v>
      </c>
      <c r="I152" s="104">
        <v>0.53921115103903294</v>
      </c>
      <c r="J152" s="104">
        <v>0.80323197877084485</v>
      </c>
      <c r="K152" s="104">
        <v>0.99105801597588417</v>
      </c>
      <c r="L152" s="104">
        <v>1.9978768906279754</v>
      </c>
      <c r="M152" s="104">
        <v>2.2276646840736043</v>
      </c>
      <c r="N152" s="104">
        <v>2.6530748368018249</v>
      </c>
      <c r="O152" s="104">
        <v>3.1810739770446035</v>
      </c>
      <c r="P152" s="104">
        <v>3.3046039870266393</v>
      </c>
      <c r="Q152" s="104">
        <v>3.2506004432094313</v>
      </c>
      <c r="R152" s="104">
        <v>3.242056470779652</v>
      </c>
      <c r="S152" s="104">
        <v>3.607613202286108</v>
      </c>
      <c r="T152" s="104">
        <v>3.5634761661927992</v>
      </c>
      <c r="U152" s="104">
        <v>3.586377074131279</v>
      </c>
      <c r="V152" s="104">
        <v>4.4108159613917426</v>
      </c>
      <c r="W152" s="104">
        <v>3.6172447393952538</v>
      </c>
      <c r="DA152" s="132" t="s">
        <v>1881</v>
      </c>
    </row>
    <row r="153" spans="1:105" ht="12" customHeight="1" x14ac:dyDescent="0.25">
      <c r="A153" s="106" t="s">
        <v>122</v>
      </c>
      <c r="B153" s="101">
        <v>0.12332154694267175</v>
      </c>
      <c r="C153" s="101">
        <v>0.19898698891695038</v>
      </c>
      <c r="D153" s="101">
        <v>0.44072093890241515</v>
      </c>
      <c r="E153" s="101">
        <v>0.56716783564930862</v>
      </c>
      <c r="F153" s="101">
        <v>0.75875631912076302</v>
      </c>
      <c r="G153" s="101">
        <v>0.97873187033029108</v>
      </c>
      <c r="H153" s="101">
        <v>1.2339820881861523</v>
      </c>
      <c r="I153" s="101">
        <v>1.966642614277184</v>
      </c>
      <c r="J153" s="101">
        <v>2.3036822831480794</v>
      </c>
      <c r="K153" s="101">
        <v>2.9813174378537544</v>
      </c>
      <c r="L153" s="101">
        <v>2.6726540626840114</v>
      </c>
      <c r="M153" s="101">
        <v>2.6568487131291878</v>
      </c>
      <c r="N153" s="101">
        <v>2.5422490490552683</v>
      </c>
      <c r="O153" s="101">
        <v>2.9246753288321647</v>
      </c>
      <c r="P153" s="101">
        <v>2.7337142063374347</v>
      </c>
      <c r="Q153" s="101">
        <v>2.657482698715949</v>
      </c>
      <c r="R153" s="101">
        <v>2.7946463808224791</v>
      </c>
      <c r="S153" s="101">
        <v>2.6180050038122422</v>
      </c>
      <c r="T153" s="101">
        <v>3.4764045731889128</v>
      </c>
      <c r="U153" s="101">
        <v>3.4131089048961063</v>
      </c>
      <c r="V153" s="101">
        <v>3.9105803783414035</v>
      </c>
      <c r="W153" s="101">
        <v>4.3135433647843948</v>
      </c>
      <c r="DA153" s="131" t="s">
        <v>1882</v>
      </c>
    </row>
    <row r="154" spans="1:105" ht="12" customHeight="1" x14ac:dyDescent="0.25">
      <c r="A154" s="107" t="s">
        <v>121</v>
      </c>
      <c r="B154" s="104">
        <v>0.26131410550438544</v>
      </c>
      <c r="C154" s="104">
        <v>0.4617434165143397</v>
      </c>
      <c r="D154" s="104">
        <v>0.95775826577793099</v>
      </c>
      <c r="E154" s="104">
        <v>1.1373838629526196</v>
      </c>
      <c r="F154" s="104">
        <v>1.5117365938304939</v>
      </c>
      <c r="G154" s="104">
        <v>2.2244482316527003</v>
      </c>
      <c r="H154" s="104">
        <v>2.4759319413853582</v>
      </c>
      <c r="I154" s="104">
        <v>3.5669519107845491</v>
      </c>
      <c r="J154" s="104">
        <v>5.6319523315523119</v>
      </c>
      <c r="K154" s="104">
        <v>8.4562530413847163</v>
      </c>
      <c r="L154" s="104">
        <v>12.062712904915832</v>
      </c>
      <c r="M154" s="104">
        <v>14.662957596671625</v>
      </c>
      <c r="N154" s="104">
        <v>17.252898531250594</v>
      </c>
      <c r="O154" s="104">
        <v>19.557067070565818</v>
      </c>
      <c r="P154" s="104">
        <v>22.190940081281667</v>
      </c>
      <c r="Q154" s="104">
        <v>24.290780751688025</v>
      </c>
      <c r="R154" s="104">
        <v>26.435410817171</v>
      </c>
      <c r="S154" s="104">
        <v>27.272390554673152</v>
      </c>
      <c r="T154" s="104">
        <v>28.909751149712253</v>
      </c>
      <c r="U154" s="104">
        <v>29.135134006282556</v>
      </c>
      <c r="V154" s="104">
        <v>29.825565394020757</v>
      </c>
      <c r="W154" s="104">
        <v>32.307262189677431</v>
      </c>
      <c r="DA154" s="132" t="s">
        <v>1883</v>
      </c>
    </row>
    <row r="155" spans="1:105" ht="12" customHeight="1" x14ac:dyDescent="0.25">
      <c r="A155" s="108" t="s">
        <v>53</v>
      </c>
      <c r="B155" s="98">
        <v>4.3309185634674729E-2</v>
      </c>
      <c r="C155" s="98">
        <v>8.7838740708965163E-2</v>
      </c>
      <c r="D155" s="98">
        <v>0.19505847816870259</v>
      </c>
      <c r="E155" s="98">
        <v>0.16679117342394523</v>
      </c>
      <c r="F155" s="98">
        <v>0.22542534410198975</v>
      </c>
      <c r="G155" s="98">
        <v>0.45536528075274385</v>
      </c>
      <c r="H155" s="98">
        <v>0.43410142651611122</v>
      </c>
      <c r="I155" s="98">
        <v>0.65075242941093359</v>
      </c>
      <c r="J155" s="98">
        <v>0.99560760802630366</v>
      </c>
      <c r="K155" s="98">
        <v>1.611823422594465</v>
      </c>
      <c r="L155" s="98">
        <v>1.6217457528095613</v>
      </c>
      <c r="M155" s="98">
        <v>1.5043664673620745</v>
      </c>
      <c r="N155" s="98">
        <v>1.7378402029322455</v>
      </c>
      <c r="O155" s="98">
        <v>1.7105470750038845</v>
      </c>
      <c r="P155" s="98">
        <v>2.1177616781604471</v>
      </c>
      <c r="Q155" s="98">
        <v>2.4765534532147129</v>
      </c>
      <c r="R155" s="98">
        <v>2.9054943815720944</v>
      </c>
      <c r="S155" s="98">
        <v>2.9522618658179187</v>
      </c>
      <c r="T155" s="98">
        <v>2.390724163406412</v>
      </c>
      <c r="U155" s="98">
        <v>2.5116532490437442</v>
      </c>
      <c r="V155" s="98">
        <v>2.3624295259120176</v>
      </c>
      <c r="W155" s="98">
        <v>2.3386612694594291</v>
      </c>
      <c r="DA155" s="63" t="s">
        <v>1884</v>
      </c>
    </row>
    <row r="156" spans="1:105" ht="12" customHeight="1" x14ac:dyDescent="0.25">
      <c r="A156" s="108" t="s">
        <v>52</v>
      </c>
      <c r="B156" s="98">
        <v>0.21800491986971071</v>
      </c>
      <c r="C156" s="98">
        <v>0.37390467580537456</v>
      </c>
      <c r="D156" s="98">
        <v>0.76269978760922841</v>
      </c>
      <c r="E156" s="98">
        <v>0.97059268952867439</v>
      </c>
      <c r="F156" s="98">
        <v>1.2863112497285041</v>
      </c>
      <c r="G156" s="98">
        <v>1.7690829508999564</v>
      </c>
      <c r="H156" s="98">
        <v>2.0418305148692468</v>
      </c>
      <c r="I156" s="98">
        <v>2.9161994813736154</v>
      </c>
      <c r="J156" s="98">
        <v>4.6363447235260082</v>
      </c>
      <c r="K156" s="98">
        <v>6.8444296187902509</v>
      </c>
      <c r="L156" s="98">
        <v>10.440967152106271</v>
      </c>
      <c r="M156" s="98">
        <v>13.158591129309551</v>
      </c>
      <c r="N156" s="98">
        <v>15.515058328318347</v>
      </c>
      <c r="O156" s="98">
        <v>17.846519995561934</v>
      </c>
      <c r="P156" s="98">
        <v>20.073178403121219</v>
      </c>
      <c r="Q156" s="98">
        <v>21.814227298473313</v>
      </c>
      <c r="R156" s="98">
        <v>23.529916435598906</v>
      </c>
      <c r="S156" s="98">
        <v>24.320128688855235</v>
      </c>
      <c r="T156" s="98">
        <v>26.519026986305843</v>
      </c>
      <c r="U156" s="98">
        <v>26.623480757238813</v>
      </c>
      <c r="V156" s="98">
        <v>27.46313586810874</v>
      </c>
      <c r="W156" s="98">
        <v>29.968600920218002</v>
      </c>
      <c r="DA156" s="63" t="s">
        <v>1885</v>
      </c>
    </row>
    <row r="157" spans="1:105" ht="12" customHeight="1" x14ac:dyDescent="0.25">
      <c r="A157" s="121" t="s">
        <v>54</v>
      </c>
      <c r="B157" s="122">
        <v>11.167290338839603</v>
      </c>
      <c r="C157" s="122">
        <v>16.682811581781692</v>
      </c>
      <c r="D157" s="122">
        <v>31.878289993238788</v>
      </c>
      <c r="E157" s="122">
        <v>47.807796556359918</v>
      </c>
      <c r="F157" s="122">
        <v>60.521355447715948</v>
      </c>
      <c r="G157" s="122">
        <v>70.857777898114946</v>
      </c>
      <c r="H157" s="122">
        <v>76.522859435383552</v>
      </c>
      <c r="I157" s="122">
        <v>94.767238929947155</v>
      </c>
      <c r="J157" s="122">
        <v>97.215410259384356</v>
      </c>
      <c r="K157" s="122">
        <v>115.89584082181253</v>
      </c>
      <c r="L157" s="122">
        <v>152.04412874301781</v>
      </c>
      <c r="M157" s="122">
        <v>137.99267176564496</v>
      </c>
      <c r="N157" s="122">
        <v>124.19062584324564</v>
      </c>
      <c r="O157" s="122">
        <v>118.76974771205528</v>
      </c>
      <c r="P157" s="122">
        <v>115.00092449866972</v>
      </c>
      <c r="Q157" s="122">
        <v>116.21693776856</v>
      </c>
      <c r="R157" s="122">
        <v>147.04816421166871</v>
      </c>
      <c r="S157" s="122">
        <v>141.24666063983713</v>
      </c>
      <c r="T157" s="122">
        <v>162.15828413251634</v>
      </c>
      <c r="U157" s="122">
        <v>166.52091765986466</v>
      </c>
      <c r="V157" s="122">
        <v>185.32187251256568</v>
      </c>
      <c r="W157" s="122">
        <v>195.77653599796034</v>
      </c>
      <c r="DA157" s="130" t="s">
        <v>1886</v>
      </c>
    </row>
    <row r="158" spans="1:105" ht="12" customHeight="1" x14ac:dyDescent="0.25">
      <c r="A158" s="97" t="s">
        <v>50</v>
      </c>
      <c r="B158" s="98">
        <v>5.5634535554796303</v>
      </c>
      <c r="C158" s="98">
        <v>7.8348298453612664</v>
      </c>
      <c r="D158" s="98">
        <v>14.57018094587163</v>
      </c>
      <c r="E158" s="98">
        <v>25.769973213237062</v>
      </c>
      <c r="F158" s="98">
        <v>31.180974806417371</v>
      </c>
      <c r="G158" s="98">
        <v>31.47858499655867</v>
      </c>
      <c r="H158" s="98">
        <v>32.724919885678759</v>
      </c>
      <c r="I158" s="98">
        <v>35.871792113777126</v>
      </c>
      <c r="J158" s="98">
        <v>35.512147648003335</v>
      </c>
      <c r="K158" s="98">
        <v>43.13069436474435</v>
      </c>
      <c r="L158" s="98">
        <v>53.372053586661089</v>
      </c>
      <c r="M158" s="98">
        <v>57.045063329424117</v>
      </c>
      <c r="N158" s="98">
        <v>60.497710589769234</v>
      </c>
      <c r="O158" s="98">
        <v>66.278432521794699</v>
      </c>
      <c r="P158" s="98">
        <v>63.248850417052154</v>
      </c>
      <c r="Q158" s="98">
        <v>59.521939291568827</v>
      </c>
      <c r="R158" s="98">
        <v>59.070311623857279</v>
      </c>
      <c r="S158" s="98">
        <v>59.653282731221204</v>
      </c>
      <c r="T158" s="98">
        <v>56.438766195608757</v>
      </c>
      <c r="U158" s="98">
        <v>54.882948226617437</v>
      </c>
      <c r="V158" s="98">
        <v>59.618515709683663</v>
      </c>
      <c r="W158" s="98">
        <v>50.509318028641388</v>
      </c>
      <c r="DA158" s="63" t="s">
        <v>1887</v>
      </c>
    </row>
    <row r="159" spans="1:105" ht="12" customHeight="1" x14ac:dyDescent="0.25">
      <c r="A159" s="109" t="s">
        <v>120</v>
      </c>
      <c r="B159" s="33">
        <v>5.6038367833599718</v>
      </c>
      <c r="C159" s="33">
        <v>8.8479817364204241</v>
      </c>
      <c r="D159" s="33">
        <v>17.308109047367157</v>
      </c>
      <c r="E159" s="33">
        <v>22.037823343122856</v>
      </c>
      <c r="F159" s="33">
        <v>29.34038064129858</v>
      </c>
      <c r="G159" s="33">
        <v>39.379192901556273</v>
      </c>
      <c r="H159" s="33">
        <v>43.797939549704793</v>
      </c>
      <c r="I159" s="33">
        <v>58.895446816170036</v>
      </c>
      <c r="J159" s="33">
        <v>61.703262611381014</v>
      </c>
      <c r="K159" s="33">
        <v>72.76514645706817</v>
      </c>
      <c r="L159" s="33">
        <v>98.672075156356726</v>
      </c>
      <c r="M159" s="33">
        <v>80.947608436220833</v>
      </c>
      <c r="N159" s="33">
        <v>63.692915253476414</v>
      </c>
      <c r="O159" s="33">
        <v>52.491315190260579</v>
      </c>
      <c r="P159" s="33">
        <v>51.752074081617558</v>
      </c>
      <c r="Q159" s="33">
        <v>56.694998476991167</v>
      </c>
      <c r="R159" s="33">
        <v>87.977852587811427</v>
      </c>
      <c r="S159" s="33">
        <v>81.593377908615921</v>
      </c>
      <c r="T159" s="33">
        <v>105.71951793690759</v>
      </c>
      <c r="U159" s="33">
        <v>111.63796943324724</v>
      </c>
      <c r="V159" s="33">
        <v>125.70335680288201</v>
      </c>
      <c r="W159" s="33">
        <v>145.26721796931895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47.928645703323411</v>
      </c>
      <c r="C161" s="117">
        <f t="shared" si="54"/>
        <v>49.29335481793774</v>
      </c>
      <c r="D161" s="117">
        <f t="shared" si="54"/>
        <v>53.220983632230926</v>
      </c>
      <c r="E161" s="117">
        <f t="shared" si="54"/>
        <v>60.068721206049183</v>
      </c>
      <c r="F161" s="117">
        <f t="shared" si="54"/>
        <v>61.059366785683338</v>
      </c>
      <c r="G161" s="117">
        <f t="shared" si="54"/>
        <v>62.225164130245339</v>
      </c>
      <c r="H161" s="117">
        <f t="shared" si="54"/>
        <v>58.80534530757761</v>
      </c>
      <c r="I161" s="117">
        <f t="shared" si="54"/>
        <v>60.738268365617358</v>
      </c>
      <c r="J161" s="117">
        <f t="shared" si="54"/>
        <v>53.527309743711726</v>
      </c>
      <c r="K161" s="117">
        <f t="shared" si="54"/>
        <v>55.798798520375271</v>
      </c>
      <c r="L161" s="117">
        <f t="shared" si="54"/>
        <v>49.110063044012506</v>
      </c>
      <c r="M161" s="117">
        <f t="shared" si="54"/>
        <v>44.383812280204666</v>
      </c>
      <c r="N161" s="117">
        <f t="shared" si="54"/>
        <v>34.170433219102243</v>
      </c>
      <c r="O161" s="117">
        <f t="shared" si="54"/>
        <v>26.598718846402932</v>
      </c>
      <c r="P161" s="117">
        <f t="shared" si="54"/>
        <v>4.3989429271031772</v>
      </c>
      <c r="Q161" s="117">
        <f t="shared" si="54"/>
        <v>1.6832766554393541</v>
      </c>
      <c r="R161" s="117">
        <f t="shared" ref="R161:V161" si="55">R162+R164+R166+R175</f>
        <v>0.66439826101588062</v>
      </c>
      <c r="S161" s="117">
        <f t="shared" si="55"/>
        <v>0.62730549244159328</v>
      </c>
      <c r="T161" s="117">
        <f t="shared" si="55"/>
        <v>0.70209446899288297</v>
      </c>
      <c r="U161" s="117">
        <f t="shared" si="55"/>
        <v>0.7027509035593632</v>
      </c>
      <c r="V161" s="117">
        <f t="shared" si="55"/>
        <v>0.76198293096178982</v>
      </c>
      <c r="W161" s="117">
        <f t="shared" ref="W161" si="56">W162+W164+W166+W175</f>
        <v>0.81014531693368719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16.642581010681489</v>
      </c>
      <c r="C162" s="122">
        <f t="shared" si="57"/>
        <v>18.015673402461204</v>
      </c>
      <c r="D162" s="122">
        <f t="shared" si="57"/>
        <v>21.573830121640199</v>
      </c>
      <c r="E162" s="122">
        <f t="shared" si="57"/>
        <v>24.796996734961642</v>
      </c>
      <c r="F162" s="122">
        <f t="shared" si="57"/>
        <v>26.347042919139984</v>
      </c>
      <c r="G162" s="122">
        <f t="shared" si="57"/>
        <v>27.401992109603089</v>
      </c>
      <c r="H162" s="122">
        <f t="shared" si="57"/>
        <v>25.047542190684318</v>
      </c>
      <c r="I162" s="122">
        <f t="shared" si="57"/>
        <v>28.628469343416214</v>
      </c>
      <c r="J162" s="122">
        <f t="shared" si="57"/>
        <v>25.661380922683374</v>
      </c>
      <c r="K162" s="122">
        <f t="shared" si="57"/>
        <v>28.260138146889314</v>
      </c>
      <c r="L162" s="122">
        <f t="shared" si="57"/>
        <v>19.321109602758192</v>
      </c>
      <c r="M162" s="122">
        <f t="shared" si="57"/>
        <v>20.314767628167406</v>
      </c>
      <c r="N162" s="122">
        <f t="shared" si="57"/>
        <v>17.02652973774039</v>
      </c>
      <c r="O162" s="122">
        <f t="shared" si="57"/>
        <v>15.644280855162314</v>
      </c>
      <c r="P162" s="122">
        <f t="shared" si="57"/>
        <v>0.21692284196082084</v>
      </c>
      <c r="Q162" s="122">
        <f t="shared" si="57"/>
        <v>0.22533562254593428</v>
      </c>
      <c r="R162" s="122">
        <f t="shared" si="57"/>
        <v>0.32205458062823583</v>
      </c>
      <c r="S162" s="122">
        <f t="shared" si="57"/>
        <v>0.30993091882313178</v>
      </c>
      <c r="T162" s="122">
        <f t="shared" si="57"/>
        <v>0.36007949839187897</v>
      </c>
      <c r="U162" s="122">
        <f t="shared" si="57"/>
        <v>0.36624216373562513</v>
      </c>
      <c r="V162" s="122">
        <f t="shared" si="57"/>
        <v>0.38947137283360006</v>
      </c>
      <c r="W162" s="122">
        <f t="shared" si="57"/>
        <v>0.42091346997417645</v>
      </c>
      <c r="DA162" s="130" t="s">
        <v>1890</v>
      </c>
    </row>
    <row r="163" spans="1:105" ht="12" customHeight="1" x14ac:dyDescent="0.25">
      <c r="A163" s="97" t="s">
        <v>53</v>
      </c>
      <c r="B163" s="33">
        <v>16.642581010681489</v>
      </c>
      <c r="C163" s="33">
        <v>18.015673402461204</v>
      </c>
      <c r="D163" s="33">
        <v>21.573830121640199</v>
      </c>
      <c r="E163" s="33">
        <v>24.796996734961642</v>
      </c>
      <c r="F163" s="33">
        <v>26.347042919139984</v>
      </c>
      <c r="G163" s="33">
        <v>27.401992109603089</v>
      </c>
      <c r="H163" s="33">
        <v>25.047542190684318</v>
      </c>
      <c r="I163" s="33">
        <v>28.628469343416214</v>
      </c>
      <c r="J163" s="33">
        <v>25.661380922683374</v>
      </c>
      <c r="K163" s="33">
        <v>28.260138146889314</v>
      </c>
      <c r="L163" s="33">
        <v>19.321109602758192</v>
      </c>
      <c r="M163" s="33">
        <v>20.314767628167406</v>
      </c>
      <c r="N163" s="33">
        <v>17.02652973774039</v>
      </c>
      <c r="O163" s="33">
        <v>15.644280855162314</v>
      </c>
      <c r="P163" s="33">
        <v>0.21692284196082084</v>
      </c>
      <c r="Q163" s="33">
        <v>0.22533562254593428</v>
      </c>
      <c r="R163" s="33">
        <v>0.32205458062823583</v>
      </c>
      <c r="S163" s="33">
        <v>0.30993091882313178</v>
      </c>
      <c r="T163" s="33">
        <v>0.36007949839187897</v>
      </c>
      <c r="U163" s="33">
        <v>0.36624216373562513</v>
      </c>
      <c r="V163" s="33">
        <v>0.38947137283360006</v>
      </c>
      <c r="W163" s="33">
        <v>0.42091346997417645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1.6862347563276776</v>
      </c>
      <c r="C164" s="122">
        <f t="shared" si="58"/>
        <v>1.8922397736249925</v>
      </c>
      <c r="D164" s="122">
        <f t="shared" si="58"/>
        <v>1.571722821878873</v>
      </c>
      <c r="E164" s="122">
        <f t="shared" si="58"/>
        <v>3.522667463265309</v>
      </c>
      <c r="F164" s="122">
        <f t="shared" si="58"/>
        <v>2.6713248427282692</v>
      </c>
      <c r="G164" s="122">
        <f t="shared" si="58"/>
        <v>3.319331591314866</v>
      </c>
      <c r="H164" s="122">
        <f t="shared" si="58"/>
        <v>3.9000182095498688</v>
      </c>
      <c r="I164" s="122">
        <f t="shared" si="58"/>
        <v>1.7675661390552908</v>
      </c>
      <c r="J164" s="122">
        <f t="shared" si="58"/>
        <v>1.5851205221897435</v>
      </c>
      <c r="K164" s="122">
        <f t="shared" si="58"/>
        <v>2.3647716320462666</v>
      </c>
      <c r="L164" s="122">
        <f t="shared" si="58"/>
        <v>3.1887485515356935</v>
      </c>
      <c r="M164" s="122">
        <f t="shared" si="58"/>
        <v>2.7199827691308665</v>
      </c>
      <c r="N164" s="122">
        <f t="shared" si="58"/>
        <v>2.2426978127176431</v>
      </c>
      <c r="O164" s="122">
        <f t="shared" si="58"/>
        <v>1.4710295041336818</v>
      </c>
      <c r="P164" s="122">
        <f t="shared" si="58"/>
        <v>0.62590389035164062</v>
      </c>
      <c r="Q164" s="122">
        <f t="shared" si="58"/>
        <v>0.26982792525952215</v>
      </c>
      <c r="R164" s="122">
        <f t="shared" si="58"/>
        <v>0.12471981892550021</v>
      </c>
      <c r="S164" s="122">
        <f t="shared" si="58"/>
        <v>8.1820392789428639E-2</v>
      </c>
      <c r="T164" s="122">
        <f t="shared" si="58"/>
        <v>6.8519921666608669E-2</v>
      </c>
      <c r="U164" s="122">
        <f t="shared" si="58"/>
        <v>5.0334970997889826E-2</v>
      </c>
      <c r="V164" s="122">
        <f t="shared" si="58"/>
        <v>4.5640868677311756E-2</v>
      </c>
      <c r="W164" s="122">
        <f t="shared" si="58"/>
        <v>5.2750617765779682E-2</v>
      </c>
      <c r="DA164" s="130" t="s">
        <v>1892</v>
      </c>
    </row>
    <row r="165" spans="1:105" ht="12" customHeight="1" x14ac:dyDescent="0.25">
      <c r="A165" s="97" t="s">
        <v>53</v>
      </c>
      <c r="B165" s="98">
        <v>1.6862347563276776</v>
      </c>
      <c r="C165" s="98">
        <v>1.8922397736249925</v>
      </c>
      <c r="D165" s="98">
        <v>1.571722821878873</v>
      </c>
      <c r="E165" s="98">
        <v>3.522667463265309</v>
      </c>
      <c r="F165" s="98">
        <v>2.6713248427282692</v>
      </c>
      <c r="G165" s="98">
        <v>3.319331591314866</v>
      </c>
      <c r="H165" s="98">
        <v>3.9000182095498688</v>
      </c>
      <c r="I165" s="98">
        <v>1.7675661390552908</v>
      </c>
      <c r="J165" s="98">
        <v>1.5851205221897435</v>
      </c>
      <c r="K165" s="98">
        <v>2.3647716320462666</v>
      </c>
      <c r="L165" s="98">
        <v>3.1887485515356935</v>
      </c>
      <c r="M165" s="98">
        <v>2.7199827691308665</v>
      </c>
      <c r="N165" s="98">
        <v>2.2426978127176431</v>
      </c>
      <c r="O165" s="98">
        <v>1.4710295041336818</v>
      </c>
      <c r="P165" s="98">
        <v>0.62590389035164062</v>
      </c>
      <c r="Q165" s="98">
        <v>0.26982792525952215</v>
      </c>
      <c r="R165" s="98">
        <v>0.12471981892550021</v>
      </c>
      <c r="S165" s="98">
        <v>8.1820392789428639E-2</v>
      </c>
      <c r="T165" s="98">
        <v>6.8519921666608669E-2</v>
      </c>
      <c r="U165" s="98">
        <v>5.0334970997889826E-2</v>
      </c>
      <c r="V165" s="98">
        <v>4.5640868677311756E-2</v>
      </c>
      <c r="W165" s="98">
        <v>5.2750617765779682E-2</v>
      </c>
      <c r="DA165" s="63" t="s">
        <v>1893</v>
      </c>
    </row>
    <row r="166" spans="1:105" ht="12" customHeight="1" x14ac:dyDescent="0.25">
      <c r="A166" s="121" t="s">
        <v>55</v>
      </c>
      <c r="B166" s="122">
        <v>11.10410998138814</v>
      </c>
      <c r="C166" s="122">
        <v>10.744676722900033</v>
      </c>
      <c r="D166" s="122">
        <v>10.669922733308116</v>
      </c>
      <c r="E166" s="122">
        <v>11.258141147682856</v>
      </c>
      <c r="F166" s="122">
        <v>11.20653614662417</v>
      </c>
      <c r="G166" s="122">
        <v>11.003674609217988</v>
      </c>
      <c r="H166" s="122">
        <v>10.761274674846236</v>
      </c>
      <c r="I166" s="122">
        <v>10.86976749216678</v>
      </c>
      <c r="J166" s="122">
        <v>10.3936034350761</v>
      </c>
      <c r="K166" s="122">
        <v>10.122635279620191</v>
      </c>
      <c r="L166" s="122">
        <v>9.9733410432556191</v>
      </c>
      <c r="M166" s="122">
        <v>8.2978037830650671</v>
      </c>
      <c r="N166" s="122">
        <v>6.4268041790164627</v>
      </c>
      <c r="O166" s="122">
        <v>4.4701599223638215</v>
      </c>
      <c r="P166" s="122">
        <v>1.7127906545321123</v>
      </c>
      <c r="Q166" s="122">
        <v>0.56586589500321582</v>
      </c>
      <c r="R166" s="122">
        <v>9.3782021562698381E-2</v>
      </c>
      <c r="S166" s="122">
        <v>0.10497102701831568</v>
      </c>
      <c r="T166" s="122">
        <v>0.11354907242428619</v>
      </c>
      <c r="U166" s="122">
        <v>0.11730451851962213</v>
      </c>
      <c r="V166" s="122">
        <v>0.13387949121089618</v>
      </c>
      <c r="W166" s="122">
        <v>0.12820923982844479</v>
      </c>
      <c r="DA166" s="130" t="s">
        <v>1894</v>
      </c>
    </row>
    <row r="167" spans="1:105" ht="12" customHeight="1" x14ac:dyDescent="0.25">
      <c r="A167" s="97" t="s">
        <v>124</v>
      </c>
      <c r="B167" s="98">
        <v>10.297245121085659</v>
      </c>
      <c r="C167" s="98">
        <v>9.9116226307616024</v>
      </c>
      <c r="D167" s="98">
        <v>9.7907564754664804</v>
      </c>
      <c r="E167" s="98">
        <v>10.384281277908995</v>
      </c>
      <c r="F167" s="98">
        <v>10.290201405233585</v>
      </c>
      <c r="G167" s="98">
        <v>9.9627430862903328</v>
      </c>
      <c r="H167" s="98">
        <v>9.6947957688996205</v>
      </c>
      <c r="I167" s="98">
        <v>9.672015468870379</v>
      </c>
      <c r="J167" s="98">
        <v>9.1410514337473785</v>
      </c>
      <c r="K167" s="98">
        <v>8.7322337069569187</v>
      </c>
      <c r="L167" s="98">
        <v>8.3892916692521098</v>
      </c>
      <c r="M167" s="98">
        <v>6.6195012685928782</v>
      </c>
      <c r="N167" s="98">
        <v>5.0056844631633082</v>
      </c>
      <c r="O167" s="98">
        <v>3.4102675335070045</v>
      </c>
      <c r="P167" s="98">
        <v>1.2868975739215172</v>
      </c>
      <c r="Q167" s="98">
        <v>0.41715332669949173</v>
      </c>
      <c r="R167" s="98">
        <v>6.9411647857763201E-2</v>
      </c>
      <c r="S167" s="98">
        <v>7.630965791769298E-2</v>
      </c>
      <c r="T167" s="98">
        <v>7.8745325805209293E-2</v>
      </c>
      <c r="U167" s="98">
        <v>8.1602059447662634E-2</v>
      </c>
      <c r="V167" s="98">
        <v>9.4939826988421808E-2</v>
      </c>
      <c r="W167" s="98">
        <v>8.6376810571735199E-2</v>
      </c>
      <c r="DA167" s="63" t="s">
        <v>1895</v>
      </c>
    </row>
    <row r="168" spans="1:105" ht="12" customHeight="1" x14ac:dyDescent="0.25">
      <c r="A168" s="97" t="s">
        <v>123</v>
      </c>
      <c r="B168" s="98">
        <v>0.16977440888427628</v>
      </c>
      <c r="C168" s="98">
        <v>0.15454900978472852</v>
      </c>
      <c r="D168" s="98">
        <v>0.14490996974409381</v>
      </c>
      <c r="E168" s="98">
        <v>0.18661737365160813</v>
      </c>
      <c r="F168" s="98">
        <v>0.18077569641537838</v>
      </c>
      <c r="G168" s="98">
        <v>0.15850859596918401</v>
      </c>
      <c r="H168" s="98">
        <v>0.15326000794498584</v>
      </c>
      <c r="I168" s="98">
        <v>0.14409584698761013</v>
      </c>
      <c r="J168" s="98">
        <v>0.14806401519469425</v>
      </c>
      <c r="K168" s="98">
        <v>0.14716746843707487</v>
      </c>
      <c r="L168" s="98">
        <v>0.21273888033544741</v>
      </c>
      <c r="M168" s="98">
        <v>0.20024989979301225</v>
      </c>
      <c r="N168" s="98">
        <v>0.18025892479055719</v>
      </c>
      <c r="O168" s="98">
        <v>0.14421971421651605</v>
      </c>
      <c r="P168" s="98">
        <v>5.7608438712873689E-2</v>
      </c>
      <c r="Q168" s="98">
        <v>2.0300205097264344E-2</v>
      </c>
      <c r="R168" s="98">
        <v>3.0731985594913574E-3</v>
      </c>
      <c r="S168" s="98">
        <v>4.2140953275157421E-3</v>
      </c>
      <c r="T168" s="98">
        <v>3.5946012139328378E-3</v>
      </c>
      <c r="U168" s="98">
        <v>3.6106380538227052E-3</v>
      </c>
      <c r="V168" s="98">
        <v>4.7377185118972747E-3</v>
      </c>
      <c r="W168" s="98">
        <v>3.8697683784788667E-3</v>
      </c>
      <c r="DA168" s="63" t="s">
        <v>1896</v>
      </c>
    </row>
    <row r="169" spans="1:105" ht="12" customHeight="1" x14ac:dyDescent="0.25">
      <c r="A169" s="100" t="s">
        <v>50</v>
      </c>
      <c r="B169" s="101">
        <v>3.0496565173495253E-2</v>
      </c>
      <c r="C169" s="101">
        <v>2.9281464326102097E-2</v>
      </c>
      <c r="D169" s="101">
        <v>2.8485635322079306E-2</v>
      </c>
      <c r="E169" s="101">
        <v>3.2026205140233896E-2</v>
      </c>
      <c r="F169" s="101">
        <v>3.1090646556582117E-2</v>
      </c>
      <c r="G169" s="101">
        <v>3.1317122027093684E-2</v>
      </c>
      <c r="H169" s="101">
        <v>2.7915451357814303E-2</v>
      </c>
      <c r="I169" s="101">
        <v>2.6749915099862517E-2</v>
      </c>
      <c r="J169" s="101">
        <v>2.7016248524510122E-2</v>
      </c>
      <c r="K169" s="101">
        <v>2.8122738186936422E-2</v>
      </c>
      <c r="L169" s="101">
        <v>3.491705953543104E-2</v>
      </c>
      <c r="M169" s="101">
        <v>2.1991151373784969E-2</v>
      </c>
      <c r="N169" s="101">
        <v>2.1046779036190018E-2</v>
      </c>
      <c r="O169" s="101">
        <v>1.5948465008653941E-2</v>
      </c>
      <c r="P169" s="101">
        <v>6.6899978333612407E-3</v>
      </c>
      <c r="Q169" s="101">
        <v>2.4018363629629978E-3</v>
      </c>
      <c r="R169" s="101">
        <v>3.8723222266406887E-4</v>
      </c>
      <c r="S169" s="101">
        <v>5.3696882934429265E-4</v>
      </c>
      <c r="T169" s="101">
        <v>3.4642619263859935E-4</v>
      </c>
      <c r="U169" s="101">
        <v>3.634788266064624E-4</v>
      </c>
      <c r="V169" s="101">
        <v>6.9269910926065279E-4</v>
      </c>
      <c r="W169" s="101">
        <v>3.3454311754951062E-4</v>
      </c>
      <c r="DA169" s="131" t="s">
        <v>1897</v>
      </c>
    </row>
    <row r="170" spans="1:105" ht="12" customHeight="1" x14ac:dyDescent="0.25">
      <c r="A170" s="103" t="s">
        <v>52</v>
      </c>
      <c r="B170" s="104">
        <v>0.13927784371078103</v>
      </c>
      <c r="C170" s="104">
        <v>0.12526754545862642</v>
      </c>
      <c r="D170" s="104">
        <v>0.11642433442201451</v>
      </c>
      <c r="E170" s="104">
        <v>0.15459116851137422</v>
      </c>
      <c r="F170" s="104">
        <v>0.14968504985879627</v>
      </c>
      <c r="G170" s="104">
        <v>0.12719147394209032</v>
      </c>
      <c r="H170" s="104">
        <v>0.12534455658717153</v>
      </c>
      <c r="I170" s="104">
        <v>0.11734593188774763</v>
      </c>
      <c r="J170" s="104">
        <v>0.12104776667018413</v>
      </c>
      <c r="K170" s="104">
        <v>0.11904473025013845</v>
      </c>
      <c r="L170" s="104">
        <v>0.17782182080001638</v>
      </c>
      <c r="M170" s="104">
        <v>0.17825874841922729</v>
      </c>
      <c r="N170" s="104">
        <v>0.15921214575436718</v>
      </c>
      <c r="O170" s="104">
        <v>0.12827124920786212</v>
      </c>
      <c r="P170" s="104">
        <v>5.0918440879512451E-2</v>
      </c>
      <c r="Q170" s="104">
        <v>1.7898368734301347E-2</v>
      </c>
      <c r="R170" s="104">
        <v>2.6859663368272884E-3</v>
      </c>
      <c r="S170" s="104">
        <v>3.6771264981714492E-3</v>
      </c>
      <c r="T170" s="104">
        <v>3.2481750212942384E-3</v>
      </c>
      <c r="U170" s="104">
        <v>3.2471592272162427E-3</v>
      </c>
      <c r="V170" s="104">
        <v>4.0450194026366215E-3</v>
      </c>
      <c r="W170" s="104">
        <v>3.5352252609293562E-3</v>
      </c>
      <c r="DA170" s="132" t="s">
        <v>1898</v>
      </c>
    </row>
    <row r="171" spans="1:105" ht="12" customHeight="1" x14ac:dyDescent="0.25">
      <c r="A171" s="106" t="s">
        <v>122</v>
      </c>
      <c r="B171" s="101">
        <v>0.20426017143033334</v>
      </c>
      <c r="C171" s="101">
        <v>0.21254185828683844</v>
      </c>
      <c r="D171" s="101">
        <v>0.23130683220095324</v>
      </c>
      <c r="E171" s="101">
        <v>0.2229652114512139</v>
      </c>
      <c r="F171" s="101">
        <v>0.24091976708411189</v>
      </c>
      <c r="G171" s="101">
        <v>0.26912762648876987</v>
      </c>
      <c r="H171" s="101">
        <v>0.30145577858798062</v>
      </c>
      <c r="I171" s="101">
        <v>0.36300361348717708</v>
      </c>
      <c r="J171" s="101">
        <v>0.3530272175910853</v>
      </c>
      <c r="K171" s="101">
        <v>0.36813240522011947</v>
      </c>
      <c r="L171" s="101">
        <v>0.30979068764978146</v>
      </c>
      <c r="M171" s="101">
        <v>0.27083757796876345</v>
      </c>
      <c r="N171" s="101">
        <v>0.1960368355811086</v>
      </c>
      <c r="O171" s="101">
        <v>0.12686570018493806</v>
      </c>
      <c r="P171" s="101">
        <v>4.5839911614594886E-2</v>
      </c>
      <c r="Q171" s="101">
        <v>1.262417196031365E-2</v>
      </c>
      <c r="R171" s="101">
        <v>1.6975910592214403E-3</v>
      </c>
      <c r="S171" s="101">
        <v>1.0897814718807115E-3</v>
      </c>
      <c r="T171" s="101">
        <v>3.3509933121048459E-3</v>
      </c>
      <c r="U171" s="101">
        <v>3.028020796900979E-3</v>
      </c>
      <c r="V171" s="101">
        <v>3.6697993752228294E-3</v>
      </c>
      <c r="W171" s="101">
        <v>3.7902849956017119E-3</v>
      </c>
      <c r="DA171" s="131" t="s">
        <v>1899</v>
      </c>
    </row>
    <row r="172" spans="1:105" ht="12" customHeight="1" x14ac:dyDescent="0.25">
      <c r="A172" s="107" t="s">
        <v>121</v>
      </c>
      <c r="B172" s="104">
        <v>0.43283027998787138</v>
      </c>
      <c r="C172" s="104">
        <v>0.46596322406686397</v>
      </c>
      <c r="D172" s="104">
        <v>0.50294945589658868</v>
      </c>
      <c r="E172" s="104">
        <v>0.46427728467103913</v>
      </c>
      <c r="F172" s="104">
        <v>0.49463927789109619</v>
      </c>
      <c r="G172" s="104">
        <v>0.61329530046970082</v>
      </c>
      <c r="H172" s="104">
        <v>0.61176311941364858</v>
      </c>
      <c r="I172" s="104">
        <v>0.69065256282161269</v>
      </c>
      <c r="J172" s="104">
        <v>0.7514607685429413</v>
      </c>
      <c r="K172" s="104">
        <v>0.8751016990060777</v>
      </c>
      <c r="L172" s="104">
        <v>1.06151980601828</v>
      </c>
      <c r="M172" s="104">
        <v>1.2072150367104122</v>
      </c>
      <c r="N172" s="104">
        <v>1.0448239554814884</v>
      </c>
      <c r="O172" s="104">
        <v>0.78880697445536274</v>
      </c>
      <c r="P172" s="104">
        <v>0.32244473028312659</v>
      </c>
      <c r="Q172" s="104">
        <v>0.1157881912461462</v>
      </c>
      <c r="R172" s="104">
        <v>1.9599584086222387E-2</v>
      </c>
      <c r="S172" s="104">
        <v>2.3357492301226239E-2</v>
      </c>
      <c r="T172" s="104">
        <v>2.7858152093039205E-2</v>
      </c>
      <c r="U172" s="104">
        <v>2.9063800221235812E-2</v>
      </c>
      <c r="V172" s="104">
        <v>3.0532146335354279E-2</v>
      </c>
      <c r="W172" s="104">
        <v>3.4172375882628989E-2</v>
      </c>
      <c r="DA172" s="132" t="s">
        <v>1900</v>
      </c>
    </row>
    <row r="173" spans="1:105" ht="12" customHeight="1" x14ac:dyDescent="0.25">
      <c r="A173" s="108" t="s">
        <v>53</v>
      </c>
      <c r="B173" s="98">
        <v>7.1735610705440364E-2</v>
      </c>
      <c r="C173" s="98">
        <v>8.8641486494159052E-2</v>
      </c>
      <c r="D173" s="98">
        <v>0.10243143700073525</v>
      </c>
      <c r="E173" s="98">
        <v>6.8083745186379094E-2</v>
      </c>
      <c r="F173" s="98">
        <v>7.375903307495292E-2</v>
      </c>
      <c r="G173" s="98">
        <v>0.12554726278131087</v>
      </c>
      <c r="H173" s="98">
        <v>0.10725950838487827</v>
      </c>
      <c r="I173" s="98">
        <v>0.1260022126388009</v>
      </c>
      <c r="J173" s="98">
        <v>0.13284204379770265</v>
      </c>
      <c r="K173" s="98">
        <v>0.16680075781876505</v>
      </c>
      <c r="L173" s="98">
        <v>0.14271377015296607</v>
      </c>
      <c r="M173" s="98">
        <v>0.12385590070414264</v>
      </c>
      <c r="N173" s="98">
        <v>0.10524243630909491</v>
      </c>
      <c r="O173" s="98">
        <v>6.8992526232526108E-2</v>
      </c>
      <c r="P173" s="98">
        <v>3.0772066916371289E-2</v>
      </c>
      <c r="Q173" s="98">
        <v>1.1805122602006175E-2</v>
      </c>
      <c r="R173" s="98">
        <v>2.1541742565498495E-3</v>
      </c>
      <c r="S173" s="98">
        <v>2.5284704567355874E-3</v>
      </c>
      <c r="T173" s="98">
        <v>2.3037610047827325E-3</v>
      </c>
      <c r="U173" s="98">
        <v>2.505503775595619E-3</v>
      </c>
      <c r="V173" s="98">
        <v>2.4183965346242032E-3</v>
      </c>
      <c r="W173" s="98">
        <v>2.4736733027055629E-3</v>
      </c>
      <c r="DA173" s="63" t="s">
        <v>1901</v>
      </c>
    </row>
    <row r="174" spans="1:105" ht="12" customHeight="1" x14ac:dyDescent="0.25">
      <c r="A174" s="115" t="s">
        <v>52</v>
      </c>
      <c r="B174" s="33">
        <v>0.361094669282431</v>
      </c>
      <c r="C174" s="33">
        <v>0.37732173757270493</v>
      </c>
      <c r="D174" s="33">
        <v>0.40051801889585342</v>
      </c>
      <c r="E174" s="33">
        <v>0.39619353948466002</v>
      </c>
      <c r="F174" s="33">
        <v>0.42088024481614328</v>
      </c>
      <c r="G174" s="33">
        <v>0.48774803768838992</v>
      </c>
      <c r="H174" s="33">
        <v>0.50450361102877028</v>
      </c>
      <c r="I174" s="33">
        <v>0.56465035018281173</v>
      </c>
      <c r="J174" s="33">
        <v>0.6186187247452386</v>
      </c>
      <c r="K174" s="33">
        <v>0.70830094118731268</v>
      </c>
      <c r="L174" s="33">
        <v>0.91880603586531384</v>
      </c>
      <c r="M174" s="33">
        <v>1.0833591360062695</v>
      </c>
      <c r="N174" s="33">
        <v>0.93958151917239352</v>
      </c>
      <c r="O174" s="33">
        <v>0.71981444822283669</v>
      </c>
      <c r="P174" s="33">
        <v>0.29167266336675529</v>
      </c>
      <c r="Q174" s="33">
        <v>0.10398306864414003</v>
      </c>
      <c r="R174" s="33">
        <v>1.7445409829672538E-2</v>
      </c>
      <c r="S174" s="33">
        <v>2.0829021844490651E-2</v>
      </c>
      <c r="T174" s="33">
        <v>2.5554391088256474E-2</v>
      </c>
      <c r="U174" s="33">
        <v>2.6558296445640193E-2</v>
      </c>
      <c r="V174" s="33">
        <v>2.8113749800730076E-2</v>
      </c>
      <c r="W174" s="33">
        <v>3.1698702579923424E-2</v>
      </c>
      <c r="DA174" s="60" t="s">
        <v>1902</v>
      </c>
    </row>
    <row r="175" spans="1:105" ht="12" customHeight="1" x14ac:dyDescent="0.25">
      <c r="A175" s="121" t="s">
        <v>54</v>
      </c>
      <c r="B175" s="122">
        <v>18.495719954926106</v>
      </c>
      <c r="C175" s="122">
        <v>18.640764918951515</v>
      </c>
      <c r="D175" s="122">
        <v>19.405507955403735</v>
      </c>
      <c r="E175" s="122">
        <v>20.490915860139374</v>
      </c>
      <c r="F175" s="122">
        <v>20.834462877190916</v>
      </c>
      <c r="G175" s="122">
        <v>20.500165820109395</v>
      </c>
      <c r="H175" s="122">
        <v>19.096510232497192</v>
      </c>
      <c r="I175" s="122">
        <v>19.472465390979075</v>
      </c>
      <c r="J175" s="122">
        <v>15.887204863762504</v>
      </c>
      <c r="K175" s="122">
        <v>15.051253461819496</v>
      </c>
      <c r="L175" s="122">
        <v>16.626863846462999</v>
      </c>
      <c r="M175" s="122">
        <v>13.051258099841327</v>
      </c>
      <c r="N175" s="122">
        <v>8.4744014896277449</v>
      </c>
      <c r="O175" s="122">
        <v>5.0132485647431135</v>
      </c>
      <c r="P175" s="122">
        <v>1.8433255402586033</v>
      </c>
      <c r="Q175" s="122">
        <v>0.62224721263068183</v>
      </c>
      <c r="R175" s="122">
        <v>0.12384183989944622</v>
      </c>
      <c r="S175" s="122">
        <v>0.13058315381071714</v>
      </c>
      <c r="T175" s="122">
        <v>0.15994597651010928</v>
      </c>
      <c r="U175" s="122">
        <v>0.16886925030622615</v>
      </c>
      <c r="V175" s="122">
        <v>0.19299119823998176</v>
      </c>
      <c r="W175" s="122">
        <v>0.20827198936528621</v>
      </c>
      <c r="DA175" s="130" t="s">
        <v>1903</v>
      </c>
    </row>
    <row r="176" spans="1:105" ht="12" customHeight="1" x14ac:dyDescent="0.25">
      <c r="A176" s="97" t="s">
        <v>50</v>
      </c>
      <c r="B176" s="98">
        <v>9.2142981667387875</v>
      </c>
      <c r="C176" s="98">
        <v>8.7190599936435476</v>
      </c>
      <c r="D176" s="98">
        <v>8.7525471834135953</v>
      </c>
      <c r="E176" s="98">
        <v>10.796403452706157</v>
      </c>
      <c r="F176" s="98">
        <v>10.658673919787116</v>
      </c>
      <c r="G176" s="98">
        <v>9.1842679424718288</v>
      </c>
      <c r="H176" s="98">
        <v>8.1936158793287479</v>
      </c>
      <c r="I176" s="98">
        <v>7.6363825412148358</v>
      </c>
      <c r="J176" s="98">
        <v>6.2366079075170813</v>
      </c>
      <c r="K176" s="98">
        <v>5.7945592666094772</v>
      </c>
      <c r="L176" s="98">
        <v>5.707488638752003</v>
      </c>
      <c r="M176" s="98">
        <v>5.1583279091889853</v>
      </c>
      <c r="N176" s="98">
        <v>3.7448507474737642</v>
      </c>
      <c r="O176" s="98">
        <v>2.5688430860851499</v>
      </c>
      <c r="P176" s="98">
        <v>0.9784421773119637</v>
      </c>
      <c r="Q176" s="98">
        <v>0.33621675898865039</v>
      </c>
      <c r="R176" s="98">
        <v>5.9092846344411462E-2</v>
      </c>
      <c r="S176" s="98">
        <v>6.4592122817759196E-2</v>
      </c>
      <c r="T176" s="98">
        <v>6.2642572444491715E-2</v>
      </c>
      <c r="U176" s="98">
        <v>5.787079223571797E-2</v>
      </c>
      <c r="V176" s="98">
        <v>6.4197970972379947E-2</v>
      </c>
      <c r="W176" s="98">
        <v>5.7220991266762861E-2</v>
      </c>
      <c r="DA176" s="63" t="s">
        <v>1904</v>
      </c>
    </row>
    <row r="177" spans="1:105" ht="12" customHeight="1" x14ac:dyDescent="0.25">
      <c r="A177" s="109" t="s">
        <v>120</v>
      </c>
      <c r="B177" s="33">
        <v>9.281421788187318</v>
      </c>
      <c r="C177" s="33">
        <v>9.9217049253079672</v>
      </c>
      <c r="D177" s="33">
        <v>10.65296077199014</v>
      </c>
      <c r="E177" s="33">
        <v>9.6945124074332174</v>
      </c>
      <c r="F177" s="33">
        <v>10.175788957403801</v>
      </c>
      <c r="G177" s="33">
        <v>11.315897877637564</v>
      </c>
      <c r="H177" s="33">
        <v>10.902894353168444</v>
      </c>
      <c r="I177" s="33">
        <v>11.836082849764239</v>
      </c>
      <c r="J177" s="33">
        <v>9.6505969562454226</v>
      </c>
      <c r="K177" s="33">
        <v>9.2566941952100183</v>
      </c>
      <c r="L177" s="33">
        <v>10.919375207710996</v>
      </c>
      <c r="M177" s="33">
        <v>7.8929301906523408</v>
      </c>
      <c r="N177" s="33">
        <v>4.7295507421539815</v>
      </c>
      <c r="O177" s="33">
        <v>2.4444054786579641</v>
      </c>
      <c r="P177" s="33">
        <v>0.86488336294663959</v>
      </c>
      <c r="Q177" s="33">
        <v>0.28603045364203145</v>
      </c>
      <c r="R177" s="33">
        <v>6.4748993555034759E-2</v>
      </c>
      <c r="S177" s="33">
        <v>6.5991030992957944E-2</v>
      </c>
      <c r="T177" s="33">
        <v>9.7303404065617563E-2</v>
      </c>
      <c r="U177" s="33">
        <v>0.11099845807050818</v>
      </c>
      <c r="V177" s="33">
        <v>0.12879322726760181</v>
      </c>
      <c r="W177" s="33">
        <v>0.15105099809852335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0.55043087638283927</v>
      </c>
      <c r="C24" s="119">
        <f>IF(RES_hhdet_tes!C24=0,"",RES_hhdet_tes!C24/RES_hhdet_fec!C24)</f>
        <v>0.55767041761232894</v>
      </c>
      <c r="D24" s="119">
        <f>IF(RES_hhdet_tes!D24=0,"",RES_hhdet_tes!D24/RES_hhdet_fec!D24)</f>
        <v>0.56380605647681914</v>
      </c>
      <c r="E24" s="119">
        <f>IF(RES_hhdet_tes!E24=0,"",RES_hhdet_tes!E24/RES_hhdet_fec!E24)</f>
        <v>0.55221962499669941</v>
      </c>
      <c r="F24" s="119">
        <f>IF(RES_hhdet_tes!F24=0,"",RES_hhdet_tes!F24/RES_hhdet_fec!F24)</f>
        <v>0.55585904017318866</v>
      </c>
      <c r="G24" s="119">
        <f>IF(RES_hhdet_tes!G24=0,"",RES_hhdet_tes!G24/RES_hhdet_fec!G24)</f>
        <v>0.56592122131296718</v>
      </c>
      <c r="H24" s="119">
        <f>IF(RES_hhdet_tes!H24=0,"",RES_hhdet_tes!H24/RES_hhdet_fec!H24)</f>
        <v>0.56980601929711949</v>
      </c>
      <c r="I24" s="119">
        <f>IF(RES_hhdet_tes!I24=0,"",RES_hhdet_tes!I24/RES_hhdet_fec!I24)</f>
        <v>0.56760430404334772</v>
      </c>
      <c r="J24" s="119">
        <f>IF(RES_hhdet_tes!J24=0,"",RES_hhdet_tes!J24/RES_hhdet_fec!J24)</f>
        <v>0.57301836897630609</v>
      </c>
      <c r="K24" s="119">
        <f>IF(RES_hhdet_tes!K24=0,"",RES_hhdet_tes!K24/RES_hhdet_fec!K24)</f>
        <v>0.60454842969847045</v>
      </c>
      <c r="L24" s="119">
        <f>IF(RES_hhdet_tes!L24=0,"",RES_hhdet_tes!L24/RES_hhdet_fec!L24)</f>
        <v>0.56966847608385907</v>
      </c>
      <c r="M24" s="119">
        <f>IF(RES_hhdet_tes!M24=0,"",RES_hhdet_tes!M24/RES_hhdet_fec!M24)</f>
        <v>0.58253684384217197</v>
      </c>
      <c r="N24" s="119">
        <f>IF(RES_hhdet_tes!N24=0,"",RES_hhdet_tes!N24/RES_hhdet_fec!N24)</f>
        <v>0.60441844748524254</v>
      </c>
      <c r="O24" s="119">
        <f>IF(RES_hhdet_tes!O24=0,"",RES_hhdet_tes!O24/RES_hhdet_fec!O24)</f>
        <v>0.62939250612475428</v>
      </c>
      <c r="P24" s="119">
        <f>IF(RES_hhdet_tes!P24=0,"",RES_hhdet_tes!P24/RES_hhdet_fec!P24)</f>
        <v>0.63516740022676266</v>
      </c>
      <c r="Q24" s="119">
        <f>IF(RES_hhdet_tes!Q24=0,"",RES_hhdet_tes!Q24/RES_hhdet_fec!Q24)</f>
        <v>0.63715334594467876</v>
      </c>
      <c r="R24" s="119">
        <f>IF(RES_hhdet_tes!R24=0,"",RES_hhdet_tes!R24/RES_hhdet_fec!R24)</f>
        <v>0.6437808662877692</v>
      </c>
      <c r="S24" s="119">
        <f>IF(RES_hhdet_tes!S24=0,"",RES_hhdet_tes!S24/RES_hhdet_fec!S24)</f>
        <v>0.65481079975200751</v>
      </c>
      <c r="T24" s="119">
        <f>IF(RES_hhdet_tes!T24=0,"",RES_hhdet_tes!T24/RES_hhdet_fec!T24)</f>
        <v>0.6787250252507816</v>
      </c>
      <c r="U24" s="119">
        <f>IF(RES_hhdet_tes!U24=0,"",RES_hhdet_tes!U24/RES_hhdet_fec!U24)</f>
        <v>0.69845316817135317</v>
      </c>
      <c r="V24" s="119">
        <f>IF(RES_hhdet_tes!V24=0,"",RES_hhdet_tes!V24/RES_hhdet_fec!V24)</f>
        <v>0.7103479254096432</v>
      </c>
      <c r="W24" s="119">
        <f>IF(RES_hhdet_tes!W24=0,"",RES_hhdet_tes!W24/RES_hhdet_fec!W24)</f>
        <v>0.72057051501073943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0.4740087343837503</v>
      </c>
      <c r="C25" s="124">
        <f>IF(RES_hhdet_tes!C25=0,"",RES_hhdet_tes!C25/RES_hhdet_fec!C25)</f>
        <v>0.47872946208279893</v>
      </c>
      <c r="D25" s="124">
        <f>IF(RES_hhdet_tes!D25=0,"",RES_hhdet_tes!D25/RES_hhdet_fec!D25)</f>
        <v>0.48430344626317473</v>
      </c>
      <c r="E25" s="124">
        <f>IF(RES_hhdet_tes!E25=0,"",RES_hhdet_tes!E25/RES_hhdet_fec!E25)</f>
        <v>0.49019721275897793</v>
      </c>
      <c r="F25" s="124">
        <f>IF(RES_hhdet_tes!F25=0,"",RES_hhdet_tes!F25/RES_hhdet_fec!F25)</f>
        <v>0.49486720929677147</v>
      </c>
      <c r="G25" s="124">
        <f>IF(RES_hhdet_tes!G25=0,"",RES_hhdet_tes!G25/RES_hhdet_fec!G25)</f>
        <v>0.49671726662304494</v>
      </c>
      <c r="H25" s="124">
        <f>IF(RES_hhdet_tes!H25=0,"",RES_hhdet_tes!H25/RES_hhdet_fec!H25)</f>
        <v>0.49788218269577156</v>
      </c>
      <c r="I25" s="124">
        <f>IF(RES_hhdet_tes!I25=0,"",RES_hhdet_tes!I25/RES_hhdet_fec!I25)</f>
        <v>0.49799341645026307</v>
      </c>
      <c r="J25" s="124">
        <f>IF(RES_hhdet_tes!J25=0,"",RES_hhdet_tes!J25/RES_hhdet_fec!J25)</f>
        <v>0.49816025735551284</v>
      </c>
      <c r="K25" s="124">
        <f>IF(RES_hhdet_tes!K25=0,"",RES_hhdet_tes!K25/RES_hhdet_fec!K25)</f>
        <v>0.49787877286942345</v>
      </c>
      <c r="L25" s="124">
        <f>IF(RES_hhdet_tes!L25=0,"",RES_hhdet_tes!L25/RES_hhdet_fec!L25)</f>
        <v>0.50053435397202695</v>
      </c>
      <c r="M25" s="124">
        <f>IF(RES_hhdet_tes!M25=0,"",RES_hhdet_tes!M25/RES_hhdet_fec!M25)</f>
        <v>0.51709508922858027</v>
      </c>
      <c r="N25" s="124">
        <f>IF(RES_hhdet_tes!N25=0,"",RES_hhdet_tes!N25/RES_hhdet_fec!N25)</f>
        <v>0.55524485800452839</v>
      </c>
      <c r="O25" s="124">
        <f>IF(RES_hhdet_tes!O25=0,"",RES_hhdet_tes!O25/RES_hhdet_fec!O25)</f>
        <v>0.59283588284694078</v>
      </c>
      <c r="P25" s="124">
        <f>IF(RES_hhdet_tes!P25=0,"",RES_hhdet_tes!P25/RES_hhdet_fec!P25)</f>
        <v>0.59274999043897503</v>
      </c>
      <c r="Q25" s="124">
        <f>IF(RES_hhdet_tes!Q25=0,"",RES_hhdet_tes!Q25/RES_hhdet_fec!Q25)</f>
        <v>0.5927238086085902</v>
      </c>
      <c r="R25" s="124">
        <f>IF(RES_hhdet_tes!R25=0,"",RES_hhdet_tes!R25/RES_hhdet_fec!R25)</f>
        <v>0.59441398118307454</v>
      </c>
      <c r="S25" s="124">
        <f>IF(RES_hhdet_tes!S25=0,"",RES_hhdet_tes!S25/RES_hhdet_fec!S25)</f>
        <v>0.60902477699267366</v>
      </c>
      <c r="T25" s="124">
        <f>IF(RES_hhdet_tes!T25=0,"",RES_hhdet_tes!T25/RES_hhdet_fec!T25)</f>
        <v>0.62671712991716966</v>
      </c>
      <c r="U25" s="124">
        <f>IF(RES_hhdet_tes!U25=0,"",RES_hhdet_tes!U25/RES_hhdet_fec!U25)</f>
        <v>0.64459035924719654</v>
      </c>
      <c r="V25" s="124">
        <f>IF(RES_hhdet_tes!V25=0,"",RES_hhdet_tes!V25/RES_hhdet_fec!V25)</f>
        <v>0.65475809118690997</v>
      </c>
      <c r="W25" s="124">
        <f>IF(RES_hhdet_tes!W25=0,"",RES_hhdet_tes!W25/RES_hhdet_fec!W25)</f>
        <v>0.65592652683914909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0.46779865026078532</v>
      </c>
      <c r="C26" s="111">
        <f>IF(RES_hhdet_tes!C26=0,"",RES_hhdet_tes!C26/RES_hhdet_fec!C26)</f>
        <v>0.47273406405711488</v>
      </c>
      <c r="D26" s="111">
        <f>IF(RES_hhdet_tes!D26=0,"",RES_hhdet_tes!D26/RES_hhdet_fec!D26)</f>
        <v>0.47853308059351668</v>
      </c>
      <c r="E26" s="111">
        <f>IF(RES_hhdet_tes!E26=0,"",RES_hhdet_tes!E26/RES_hhdet_fec!E26)</f>
        <v>0.48532637606708573</v>
      </c>
      <c r="F26" s="111">
        <f>IF(RES_hhdet_tes!F26=0,"",RES_hhdet_tes!F26/RES_hhdet_fec!F26)</f>
        <v>0.49022135553363921</v>
      </c>
      <c r="G26" s="111">
        <f>IF(RES_hhdet_tes!G26=0,"",RES_hhdet_tes!G26/RES_hhdet_fec!G26)</f>
        <v>0.49208795038900949</v>
      </c>
      <c r="H26" s="111">
        <f>IF(RES_hhdet_tes!H26=0,"",RES_hhdet_tes!H26/RES_hhdet_fec!H26)</f>
        <v>0.49322613115933556</v>
      </c>
      <c r="I26" s="111">
        <f>IF(RES_hhdet_tes!I26=0,"",RES_hhdet_tes!I26/RES_hhdet_fec!I26)</f>
        <v>0.49322599664073069</v>
      </c>
      <c r="J26" s="111">
        <f>IF(RES_hhdet_tes!J26=0,"",RES_hhdet_tes!J26/RES_hhdet_fec!J26)</f>
        <v>0.49322608852504707</v>
      </c>
      <c r="K26" s="111">
        <f>IF(RES_hhdet_tes!K26=0,"",RES_hhdet_tes!K26/RES_hhdet_fec!K26)</f>
        <v>0.49322580571280783</v>
      </c>
      <c r="L26" s="111">
        <f>IF(RES_hhdet_tes!L26=0,"",RES_hhdet_tes!L26/RES_hhdet_fec!L26)</f>
        <v>0.49713985196775007</v>
      </c>
      <c r="M26" s="111">
        <f>IF(RES_hhdet_tes!M26=0,"",RES_hhdet_tes!M26/RES_hhdet_fec!M26)</f>
        <v>0.51341796183581179</v>
      </c>
      <c r="N26" s="111">
        <f>IF(RES_hhdet_tes!N26=0,"",RES_hhdet_tes!N26/RES_hhdet_fec!N26)</f>
        <v>0.55174240059798785</v>
      </c>
      <c r="O26" s="111">
        <f>IF(RES_hhdet_tes!O26=0,"",RES_hhdet_tes!O26/RES_hhdet_fec!O26)</f>
        <v>0.58945956810379363</v>
      </c>
      <c r="P26" s="111">
        <f>IF(RES_hhdet_tes!P26=0,"",RES_hhdet_tes!P26/RES_hhdet_fec!P26)</f>
        <v>0.58943463534341822</v>
      </c>
      <c r="Q26" s="111">
        <f>IF(RES_hhdet_tes!Q26=0,"",RES_hhdet_tes!Q26/RES_hhdet_fec!Q26)</f>
        <v>0.58943178529955687</v>
      </c>
      <c r="R26" s="111">
        <f>IF(RES_hhdet_tes!R26=0,"",RES_hhdet_tes!R26/RES_hhdet_fec!R26)</f>
        <v>0.59099784444322268</v>
      </c>
      <c r="S26" s="111">
        <f>IF(RES_hhdet_tes!S26=0,"",RES_hhdet_tes!S26/RES_hhdet_fec!S26)</f>
        <v>0.6056906135299589</v>
      </c>
      <c r="T26" s="111">
        <f>IF(RES_hhdet_tes!T26=0,"",RES_hhdet_tes!T26/RES_hhdet_fec!T26)</f>
        <v>0.62350353485382182</v>
      </c>
      <c r="U26" s="111">
        <f>IF(RES_hhdet_tes!U26=0,"",RES_hhdet_tes!U26/RES_hhdet_fec!U26)</f>
        <v>0.64148548225987412</v>
      </c>
      <c r="V26" s="111">
        <f>IF(RES_hhdet_tes!V26=0,"",RES_hhdet_tes!V26/RES_hhdet_fec!V26)</f>
        <v>0.65165772364624985</v>
      </c>
      <c r="W26" s="111">
        <f>IF(RES_hhdet_tes!W26=0,"",RES_hhdet_tes!W26/RES_hhdet_fec!W26)</f>
        <v>0.65284297899066546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1.7746717148656104</v>
      </c>
      <c r="C28" s="124">
        <f>IF(RES_hhdet_tes!C28=0,"",RES_hhdet_tes!C28/RES_hhdet_fec!C28)</f>
        <v>1.9094161238523677</v>
      </c>
      <c r="D28" s="124">
        <f>IF(RES_hhdet_tes!D28=0,"",RES_hhdet_tes!D28/RES_hhdet_fec!D28)</f>
        <v>2.0278341408491034</v>
      </c>
      <c r="E28" s="124">
        <f>IF(RES_hhdet_tes!E28=0,"",RES_hhdet_tes!E28/RES_hhdet_fec!E28)</f>
        <v>2.1277830288239215</v>
      </c>
      <c r="F28" s="124">
        <f>IF(RES_hhdet_tes!F28=0,"",RES_hhdet_tes!F28/RES_hhdet_fec!F28)</f>
        <v>2.2198488562310033</v>
      </c>
      <c r="G28" s="124">
        <f>IF(RES_hhdet_tes!G28=0,"",RES_hhdet_tes!G28/RES_hhdet_fec!G28)</f>
        <v>2.3031757748433619</v>
      </c>
      <c r="H28" s="124">
        <f>IF(RES_hhdet_tes!H28=0,"",RES_hhdet_tes!H28/RES_hhdet_fec!H28)</f>
        <v>2.3870722104283595</v>
      </c>
      <c r="I28" s="124">
        <f>IF(RES_hhdet_tes!I28=0,"",RES_hhdet_tes!I28/RES_hhdet_fec!I28)</f>
        <v>2.4310964083082922</v>
      </c>
      <c r="J28" s="124">
        <f>IF(RES_hhdet_tes!J28=0,"",RES_hhdet_tes!J28/RES_hhdet_fec!J28)</f>
        <v>2.4492775761393215</v>
      </c>
      <c r="K28" s="124">
        <f>IF(RES_hhdet_tes!K28=0,"",RES_hhdet_tes!K28/RES_hhdet_fec!K28)</f>
        <v>2.4949060531729894</v>
      </c>
      <c r="L28" s="124">
        <f>IF(RES_hhdet_tes!L28=0,"",RES_hhdet_tes!L28/RES_hhdet_fec!L28)</f>
        <v>2.5485117345661785</v>
      </c>
      <c r="M28" s="124">
        <f>IF(RES_hhdet_tes!M28=0,"",RES_hhdet_tes!M28/RES_hhdet_fec!M28)</f>
        <v>2.6943647224442375</v>
      </c>
      <c r="N28" s="124">
        <f>IF(RES_hhdet_tes!N28=0,"",RES_hhdet_tes!N28/RES_hhdet_fec!N28)</f>
        <v>3.0250510631488208</v>
      </c>
      <c r="O28" s="124">
        <f>IF(RES_hhdet_tes!O28=0,"",RES_hhdet_tes!O28/RES_hhdet_fec!O28)</f>
        <v>3.2417555843635464</v>
      </c>
      <c r="P28" s="124">
        <f>IF(RES_hhdet_tes!P28=0,"",RES_hhdet_tes!P28/RES_hhdet_fec!P28)</f>
        <v>3.3440229438216869</v>
      </c>
      <c r="Q28" s="124">
        <f>IF(RES_hhdet_tes!Q28=0,"",RES_hhdet_tes!Q28/RES_hhdet_fec!Q28)</f>
        <v>3.355915414334139</v>
      </c>
      <c r="R28" s="124">
        <f>IF(RES_hhdet_tes!R28=0,"",RES_hhdet_tes!R28/RES_hhdet_fec!R28)</f>
        <v>3.3652251745229962</v>
      </c>
      <c r="S28" s="124">
        <f>IF(RES_hhdet_tes!S28=0,"",RES_hhdet_tes!S28/RES_hhdet_fec!S28)</f>
        <v>3.3859187952133993</v>
      </c>
      <c r="T28" s="124">
        <f>IF(RES_hhdet_tes!T28=0,"",RES_hhdet_tes!T28/RES_hhdet_fec!T28)</f>
        <v>3.4404702219960166</v>
      </c>
      <c r="U28" s="124">
        <f>IF(RES_hhdet_tes!U28=0,"",RES_hhdet_tes!U28/RES_hhdet_fec!U28)</f>
        <v>3.5353199724174043</v>
      </c>
      <c r="V28" s="124">
        <f>IF(RES_hhdet_tes!V28=0,"",RES_hhdet_tes!V28/RES_hhdet_fec!V28)</f>
        <v>3.6706327156589693</v>
      </c>
      <c r="W28" s="124">
        <f>IF(RES_hhdet_tes!W28=0,"",RES_hhdet_tes!W28/RES_hhdet_fec!W28)</f>
        <v>3.8220088405577939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1.7746717148656104</v>
      </c>
      <c r="C29" s="111">
        <f>IF(RES_hhdet_tes!C29=0,"",RES_hhdet_tes!C29/RES_hhdet_fec!C29)</f>
        <v>1.9094161238523677</v>
      </c>
      <c r="D29" s="111">
        <f>IF(RES_hhdet_tes!D29=0,"",RES_hhdet_tes!D29/RES_hhdet_fec!D29)</f>
        <v>2.0278341408491034</v>
      </c>
      <c r="E29" s="111">
        <f>IF(RES_hhdet_tes!E29=0,"",RES_hhdet_tes!E29/RES_hhdet_fec!E29)</f>
        <v>2.1277830288239215</v>
      </c>
      <c r="F29" s="111">
        <f>IF(RES_hhdet_tes!F29=0,"",RES_hhdet_tes!F29/RES_hhdet_fec!F29)</f>
        <v>2.2198488562310033</v>
      </c>
      <c r="G29" s="111">
        <f>IF(RES_hhdet_tes!G29=0,"",RES_hhdet_tes!G29/RES_hhdet_fec!G29)</f>
        <v>2.3031757748433619</v>
      </c>
      <c r="H29" s="111">
        <f>IF(RES_hhdet_tes!H29=0,"",RES_hhdet_tes!H29/RES_hhdet_fec!H29)</f>
        <v>2.3870722104283595</v>
      </c>
      <c r="I29" s="111">
        <f>IF(RES_hhdet_tes!I29=0,"",RES_hhdet_tes!I29/RES_hhdet_fec!I29)</f>
        <v>2.4310964083082922</v>
      </c>
      <c r="J29" s="111">
        <f>IF(RES_hhdet_tes!J29=0,"",RES_hhdet_tes!J29/RES_hhdet_fec!J29)</f>
        <v>2.4492775761393215</v>
      </c>
      <c r="K29" s="111">
        <f>IF(RES_hhdet_tes!K29=0,"",RES_hhdet_tes!K29/RES_hhdet_fec!K29)</f>
        <v>2.4949060531729894</v>
      </c>
      <c r="L29" s="111">
        <f>IF(RES_hhdet_tes!L29=0,"",RES_hhdet_tes!L29/RES_hhdet_fec!L29)</f>
        <v>2.5485117345661785</v>
      </c>
      <c r="M29" s="111">
        <f>IF(RES_hhdet_tes!M29=0,"",RES_hhdet_tes!M29/RES_hhdet_fec!M29)</f>
        <v>2.6943647224442375</v>
      </c>
      <c r="N29" s="111">
        <f>IF(RES_hhdet_tes!N29=0,"",RES_hhdet_tes!N29/RES_hhdet_fec!N29)</f>
        <v>3.0250510631488208</v>
      </c>
      <c r="O29" s="111">
        <f>IF(RES_hhdet_tes!O29=0,"",RES_hhdet_tes!O29/RES_hhdet_fec!O29)</f>
        <v>3.2417555843635464</v>
      </c>
      <c r="P29" s="111">
        <f>IF(RES_hhdet_tes!P29=0,"",RES_hhdet_tes!P29/RES_hhdet_fec!P29)</f>
        <v>3.3440229438216869</v>
      </c>
      <c r="Q29" s="111">
        <f>IF(RES_hhdet_tes!Q29=0,"",RES_hhdet_tes!Q29/RES_hhdet_fec!Q29)</f>
        <v>3.355915414334139</v>
      </c>
      <c r="R29" s="111">
        <f>IF(RES_hhdet_tes!R29=0,"",RES_hhdet_tes!R29/RES_hhdet_fec!R29)</f>
        <v>3.3652251745229962</v>
      </c>
      <c r="S29" s="111">
        <f>IF(RES_hhdet_tes!S29=0,"",RES_hhdet_tes!S29/RES_hhdet_fec!S29)</f>
        <v>3.3859187952133993</v>
      </c>
      <c r="T29" s="111">
        <f>IF(RES_hhdet_tes!T29=0,"",RES_hhdet_tes!T29/RES_hhdet_fec!T29)</f>
        <v>3.4404702219960166</v>
      </c>
      <c r="U29" s="111">
        <f>IF(RES_hhdet_tes!U29=0,"",RES_hhdet_tes!U29/RES_hhdet_fec!U29)</f>
        <v>3.5353199724174043</v>
      </c>
      <c r="V29" s="111">
        <f>IF(RES_hhdet_tes!V29=0,"",RES_hhdet_tes!V29/RES_hhdet_fec!V29)</f>
        <v>3.6706327156589693</v>
      </c>
      <c r="W29" s="111">
        <f>IF(RES_hhdet_tes!W29=0,"",RES_hhdet_tes!W29/RES_hhdet_fec!W29)</f>
        <v>3.8220088405577939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0.5779204498011018</v>
      </c>
      <c r="C30" s="124">
        <f>IF(RES_hhdet_tes!C30=0,"",RES_hhdet_tes!C30/RES_hhdet_fec!C30)</f>
        <v>0.58158457386577755</v>
      </c>
      <c r="D30" s="124">
        <f>IF(RES_hhdet_tes!D30=0,"",RES_hhdet_tes!D30/RES_hhdet_fec!D30)</f>
        <v>0.58559062977428233</v>
      </c>
      <c r="E30" s="124">
        <f>IF(RES_hhdet_tes!E30=0,"",RES_hhdet_tes!E30/RES_hhdet_fec!E30)</f>
        <v>0.58908628043683708</v>
      </c>
      <c r="F30" s="124">
        <f>IF(RES_hhdet_tes!F30=0,"",RES_hhdet_tes!F30/RES_hhdet_fec!F30)</f>
        <v>0.59319022855858883</v>
      </c>
      <c r="G30" s="124">
        <f>IF(RES_hhdet_tes!G30=0,"",RES_hhdet_tes!G30/RES_hhdet_fec!G30)</f>
        <v>0.59710755649734792</v>
      </c>
      <c r="H30" s="124">
        <f>IF(RES_hhdet_tes!H30=0,"",RES_hhdet_tes!H30/RES_hhdet_fec!H30)</f>
        <v>0.60128118631695837</v>
      </c>
      <c r="I30" s="124">
        <f>IF(RES_hhdet_tes!I30=0,"",RES_hhdet_tes!I30/RES_hhdet_fec!I30)</f>
        <v>0.6041362227941699</v>
      </c>
      <c r="J30" s="124">
        <f>IF(RES_hhdet_tes!J30=0,"",RES_hhdet_tes!J30/RES_hhdet_fec!J30)</f>
        <v>0.60439988434320646</v>
      </c>
      <c r="K30" s="124">
        <f>IF(RES_hhdet_tes!K30=0,"",RES_hhdet_tes!K30/RES_hhdet_fec!K30)</f>
        <v>0.6093633402708748</v>
      </c>
      <c r="L30" s="124">
        <f>IF(RES_hhdet_tes!L30=0,"",RES_hhdet_tes!L30/RES_hhdet_fec!L30)</f>
        <v>0.62908879390672257</v>
      </c>
      <c r="M30" s="124">
        <f>IF(RES_hhdet_tes!M30=0,"",RES_hhdet_tes!M30/RES_hhdet_fec!M30)</f>
        <v>0.65746974320185658</v>
      </c>
      <c r="N30" s="124">
        <f>IF(RES_hhdet_tes!N30=0,"",RES_hhdet_tes!N30/RES_hhdet_fec!N30)</f>
        <v>0.68019817481066058</v>
      </c>
      <c r="O30" s="124">
        <f>IF(RES_hhdet_tes!O30=0,"",RES_hhdet_tes!O30/RES_hhdet_fec!O30)</f>
        <v>0.68945164994188246</v>
      </c>
      <c r="P30" s="124">
        <f>IF(RES_hhdet_tes!P30=0,"",RES_hhdet_tes!P30/RES_hhdet_fec!P30)</f>
        <v>0.68993330898257421</v>
      </c>
      <c r="Q30" s="124">
        <f>IF(RES_hhdet_tes!Q30=0,"",RES_hhdet_tes!Q30/RES_hhdet_fec!Q30)</f>
        <v>0.69229405497897323</v>
      </c>
      <c r="R30" s="124">
        <f>IF(RES_hhdet_tes!R30=0,"",RES_hhdet_tes!R30/RES_hhdet_fec!R30)</f>
        <v>0.69779295531105723</v>
      </c>
      <c r="S30" s="124">
        <f>IF(RES_hhdet_tes!S30=0,"",RES_hhdet_tes!S30/RES_hhdet_fec!S30)</f>
        <v>0.71619489176036399</v>
      </c>
      <c r="T30" s="124">
        <f>IF(RES_hhdet_tes!T30=0,"",RES_hhdet_tes!T30/RES_hhdet_fec!T30)</f>
        <v>0.74714017387456311</v>
      </c>
      <c r="U30" s="124">
        <f>IF(RES_hhdet_tes!U30=0,"",RES_hhdet_tes!U30/RES_hhdet_fec!U30)</f>
        <v>0.77864953091025668</v>
      </c>
      <c r="V30" s="124">
        <f>IF(RES_hhdet_tes!V30=0,"",RES_hhdet_tes!V30/RES_hhdet_fec!V30)</f>
        <v>0.80190382190459675</v>
      </c>
      <c r="W30" s="124">
        <f>IF(RES_hhdet_tes!W30=0,"",RES_hhdet_tes!W30/RES_hhdet_fec!W30)</f>
        <v>0.81802690884750984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0.56505110045690443</v>
      </c>
      <c r="C31" s="111">
        <f>IF(RES_hhdet_tes!C31=0,"",RES_hhdet_tes!C31/RES_hhdet_fec!C31)</f>
        <v>0.5680262457554528</v>
      </c>
      <c r="D31" s="111">
        <f>IF(RES_hhdet_tes!D31=0,"",RES_hhdet_tes!D31/RES_hhdet_fec!D31)</f>
        <v>0.57135964880248302</v>
      </c>
      <c r="E31" s="111">
        <f>IF(RES_hhdet_tes!E31=0,"",RES_hhdet_tes!E31/RES_hhdet_fec!E31)</f>
        <v>0.5751285346358348</v>
      </c>
      <c r="F31" s="111">
        <f>IF(RES_hhdet_tes!F31=0,"",RES_hhdet_tes!F31/RES_hhdet_fec!F31)</f>
        <v>0.57865130316631441</v>
      </c>
      <c r="G31" s="111">
        <f>IF(RES_hhdet_tes!G31=0,"",RES_hhdet_tes!G31/RES_hhdet_fec!G31)</f>
        <v>0.58154100660142372</v>
      </c>
      <c r="H31" s="111">
        <f>IF(RES_hhdet_tes!H31=0,"",RES_hhdet_tes!H31/RES_hhdet_fec!H31)</f>
        <v>0.5853011170357727</v>
      </c>
      <c r="I31" s="111">
        <f>IF(RES_hhdet_tes!I31=0,"",RES_hhdet_tes!I31/RES_hhdet_fec!I31)</f>
        <v>0.58775030711311582</v>
      </c>
      <c r="J31" s="111">
        <f>IF(RES_hhdet_tes!J31=0,"",RES_hhdet_tes!J31/RES_hhdet_fec!J31)</f>
        <v>0.58792261752430042</v>
      </c>
      <c r="K31" s="111">
        <f>IF(RES_hhdet_tes!K31=0,"",RES_hhdet_tes!K31/RES_hhdet_fec!K31)</f>
        <v>0.59021576153249966</v>
      </c>
      <c r="L31" s="111">
        <f>IF(RES_hhdet_tes!L31=0,"",RES_hhdet_tes!L31/RES_hhdet_fec!L31)</f>
        <v>0.5957244989623226</v>
      </c>
      <c r="M31" s="111">
        <f>IF(RES_hhdet_tes!M31=0,"",RES_hhdet_tes!M31/RES_hhdet_fec!M31)</f>
        <v>0.60449457094527637</v>
      </c>
      <c r="N31" s="111">
        <f>IF(RES_hhdet_tes!N31=0,"",RES_hhdet_tes!N31/RES_hhdet_fec!N31)</f>
        <v>0.61700995024911487</v>
      </c>
      <c r="O31" s="111">
        <f>IF(RES_hhdet_tes!O31=0,"",RES_hhdet_tes!O31/RES_hhdet_fec!O31)</f>
        <v>0.62719694957833561</v>
      </c>
      <c r="P31" s="111">
        <f>IF(RES_hhdet_tes!P31=0,"",RES_hhdet_tes!P31/RES_hhdet_fec!P31)</f>
        <v>0.62743649742914065</v>
      </c>
      <c r="Q31" s="111">
        <f>IF(RES_hhdet_tes!Q31=0,"",RES_hhdet_tes!Q31/RES_hhdet_fec!Q31)</f>
        <v>0.62916639850621814</v>
      </c>
      <c r="R31" s="111">
        <f>IF(RES_hhdet_tes!R31=0,"",RES_hhdet_tes!R31/RES_hhdet_fec!R31)</f>
        <v>0.63528049152135602</v>
      </c>
      <c r="S31" s="111">
        <f>IF(RES_hhdet_tes!S31=0,"",RES_hhdet_tes!S31/RES_hhdet_fec!S31)</f>
        <v>0.65689582481459485</v>
      </c>
      <c r="T31" s="111">
        <f>IF(RES_hhdet_tes!T31=0,"",RES_hhdet_tes!T31/RES_hhdet_fec!T31)</f>
        <v>0.68568118697785552</v>
      </c>
      <c r="U31" s="111">
        <f>IF(RES_hhdet_tes!U31=0,"",RES_hhdet_tes!U31/RES_hhdet_fec!U31)</f>
        <v>0.72353483541675334</v>
      </c>
      <c r="V31" s="111">
        <f>IF(RES_hhdet_tes!V31=0,"",RES_hhdet_tes!V31/RES_hhdet_fec!V31)</f>
        <v>0.75373912658349473</v>
      </c>
      <c r="W31" s="111">
        <f>IF(RES_hhdet_tes!W31=0,"",RES_hhdet_tes!W31/RES_hhdet_fec!W31)</f>
        <v>0.76521301210020298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0.87852587756391909</v>
      </c>
      <c r="C32" s="111">
        <f>IF(RES_hhdet_tes!C32=0,"",RES_hhdet_tes!C32/RES_hhdet_fec!C32)</f>
        <v>0.87360168701338436</v>
      </c>
      <c r="D32" s="111">
        <f>IF(RES_hhdet_tes!D32=0,"",RES_hhdet_tes!D32/RES_hhdet_fec!D32)</f>
        <v>0.87072247573226613</v>
      </c>
      <c r="E32" s="111">
        <f>IF(RES_hhdet_tes!E32=0,"",RES_hhdet_tes!E32/RES_hhdet_fec!E32)</f>
        <v>0.88792630812925966</v>
      </c>
      <c r="F32" s="111">
        <f>IF(RES_hhdet_tes!F32=0,"",RES_hhdet_tes!F32/RES_hhdet_fec!F32)</f>
        <v>0.88897522970270482</v>
      </c>
      <c r="G32" s="111">
        <f>IF(RES_hhdet_tes!G32=0,"",RES_hhdet_tes!G32/RES_hhdet_fec!G32)</f>
        <v>0.87565341648473227</v>
      </c>
      <c r="H32" s="111">
        <f>IF(RES_hhdet_tes!H32=0,"",RES_hhdet_tes!H32/RES_hhdet_fec!H32)</f>
        <v>0.88576420107139797</v>
      </c>
      <c r="I32" s="111">
        <f>IF(RES_hhdet_tes!I32=0,"",RES_hhdet_tes!I32/RES_hhdet_fec!I32)</f>
        <v>0.88480993403521557</v>
      </c>
      <c r="J32" s="111">
        <f>IF(RES_hhdet_tes!J32=0,"",RES_hhdet_tes!J32/RES_hhdet_fec!J32)</f>
        <v>0.88660282340794128</v>
      </c>
      <c r="K32" s="111">
        <f>IF(RES_hhdet_tes!K32=0,"",RES_hhdet_tes!K32/RES_hhdet_fec!K32)</f>
        <v>0.88279177947124021</v>
      </c>
      <c r="L32" s="111">
        <f>IF(RES_hhdet_tes!L32=0,"",RES_hhdet_tes!L32/RES_hhdet_fec!L32)</f>
        <v>0.90186181143279065</v>
      </c>
      <c r="M32" s="111">
        <f>IF(RES_hhdet_tes!M32=0,"",RES_hhdet_tes!M32/RES_hhdet_fec!M32)</f>
        <v>0.93427841713994231</v>
      </c>
      <c r="N32" s="111">
        <f>IF(RES_hhdet_tes!N32=0,"",RES_hhdet_tes!N32/RES_hhdet_fec!N32)</f>
        <v>0.93269567886588345</v>
      </c>
      <c r="O32" s="111">
        <f>IF(RES_hhdet_tes!O32=0,"",RES_hhdet_tes!O32/RES_hhdet_fec!O32)</f>
        <v>0.93801706066988766</v>
      </c>
      <c r="P32" s="111">
        <f>IF(RES_hhdet_tes!P32=0,"",RES_hhdet_tes!P32/RES_hhdet_fec!P32)</f>
        <v>0.93516095327275095</v>
      </c>
      <c r="Q32" s="111">
        <f>IF(RES_hhdet_tes!Q32=0,"",RES_hhdet_tes!Q32/RES_hhdet_fec!Q32)</f>
        <v>0.934354115561289</v>
      </c>
      <c r="R32" s="111">
        <f>IF(RES_hhdet_tes!R32=0,"",RES_hhdet_tes!R32/RES_hhdet_fec!R32)</f>
        <v>0.93162712499530931</v>
      </c>
      <c r="S32" s="111">
        <f>IF(RES_hhdet_tes!S32=0,"",RES_hhdet_tes!S32/RES_hhdet_fec!S32)</f>
        <v>0.93790639145934662</v>
      </c>
      <c r="T32" s="111">
        <f>IF(RES_hhdet_tes!T32=0,"",RES_hhdet_tes!T32/RES_hhdet_fec!T32)</f>
        <v>0.95826686991384691</v>
      </c>
      <c r="U32" s="111">
        <f>IF(RES_hhdet_tes!U32=0,"",RES_hhdet_tes!U32/RES_hhdet_fec!U32)</f>
        <v>0.96316481637148421</v>
      </c>
      <c r="V32" s="111">
        <f>IF(RES_hhdet_tes!V32=0,"",RES_hhdet_tes!V32/RES_hhdet_fec!V32)</f>
        <v>0.95540673408885868</v>
      </c>
      <c r="W32" s="111">
        <f>IF(RES_hhdet_tes!W32=0,"",RES_hhdet_tes!W32/RES_hhdet_fec!W32)</f>
        <v>0.9741968636713435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0.56505110045690443</v>
      </c>
      <c r="C33" s="112">
        <f>IF(RES_hhdet_tes!C33=0,"",RES_hhdet_tes!C33/RES_hhdet_fec!C33)</f>
        <v>0.56700202862655535</v>
      </c>
      <c r="D33" s="112">
        <f>IF(RES_hhdet_tes!D33=0,"",RES_hhdet_tes!D33/RES_hhdet_fec!D33)</f>
        <v>0.56970536197861699</v>
      </c>
      <c r="E33" s="112">
        <f>IF(RES_hhdet_tes!E33=0,"",RES_hhdet_tes!E33/RES_hhdet_fec!E33)</f>
        <v>0.5762080696416384</v>
      </c>
      <c r="F33" s="112">
        <f>IF(RES_hhdet_tes!F33=0,"",RES_hhdet_tes!F33/RES_hhdet_fec!F33)</f>
        <v>0.57931597666151735</v>
      </c>
      <c r="G33" s="112">
        <f>IF(RES_hhdet_tes!G33=0,"",RES_hhdet_tes!G33/RES_hhdet_fec!G33)</f>
        <v>0.58182113551813197</v>
      </c>
      <c r="H33" s="112">
        <f>IF(RES_hhdet_tes!H33=0,"",RES_hhdet_tes!H33/RES_hhdet_fec!H33)</f>
        <v>0.58546051732354509</v>
      </c>
      <c r="I33" s="112">
        <f>IF(RES_hhdet_tes!I33=0,"",RES_hhdet_tes!I33/RES_hhdet_fec!I33)</f>
        <v>0.58779124799712235</v>
      </c>
      <c r="J33" s="112">
        <f>IF(RES_hhdet_tes!J33=0,"",RES_hhdet_tes!J33/RES_hhdet_fec!J33)</f>
        <v>0.58790086090055538</v>
      </c>
      <c r="K33" s="112">
        <f>IF(RES_hhdet_tes!K33=0,"",RES_hhdet_tes!K33/RES_hhdet_fec!K33)</f>
        <v>0.59004335441082523</v>
      </c>
      <c r="L33" s="112">
        <f>IF(RES_hhdet_tes!L33=0,"",RES_hhdet_tes!L33/RES_hhdet_fec!L33)</f>
        <v>0.60132637843625847</v>
      </c>
      <c r="M33" s="112">
        <f>IF(RES_hhdet_tes!M33=0,"",RES_hhdet_tes!M33/RES_hhdet_fec!M33)</f>
        <v>0.60955002948932679</v>
      </c>
      <c r="N33" s="112">
        <f>IF(RES_hhdet_tes!N33=0,"",RES_hhdet_tes!N33/RES_hhdet_fec!N33)</f>
        <v>0.61803303297392398</v>
      </c>
      <c r="O33" s="112">
        <f>IF(RES_hhdet_tes!O33=0,"",RES_hhdet_tes!O33/RES_hhdet_fec!O33)</f>
        <v>0.62596231590354023</v>
      </c>
      <c r="P33" s="112">
        <f>IF(RES_hhdet_tes!P33=0,"",RES_hhdet_tes!P33/RES_hhdet_fec!P33)</f>
        <v>0.62615464390396869</v>
      </c>
      <c r="Q33" s="112">
        <f>IF(RES_hhdet_tes!Q33=0,"",RES_hhdet_tes!Q33/RES_hhdet_fec!Q33)</f>
        <v>0.6274243969672989</v>
      </c>
      <c r="R33" s="112">
        <f>IF(RES_hhdet_tes!R33=0,"",RES_hhdet_tes!R33/RES_hhdet_fec!R33)</f>
        <v>0.63193032069172195</v>
      </c>
      <c r="S33" s="112">
        <f>IF(RES_hhdet_tes!S33=0,"",RES_hhdet_tes!S33/RES_hhdet_fec!S33)</f>
        <v>0.65808162115926816</v>
      </c>
      <c r="T33" s="112">
        <f>IF(RES_hhdet_tes!T33=0,"",RES_hhdet_tes!T33/RES_hhdet_fec!T33)</f>
        <v>0.68875654867314606</v>
      </c>
      <c r="U33" s="112">
        <f>IF(RES_hhdet_tes!U33=0,"",RES_hhdet_tes!U33/RES_hhdet_fec!U33)</f>
        <v>0.72469121777858114</v>
      </c>
      <c r="V33" s="112">
        <f>IF(RES_hhdet_tes!V33=0,"",RES_hhdet_tes!V33/RES_hhdet_fec!V33)</f>
        <v>0.75801712842479341</v>
      </c>
      <c r="W33" s="112">
        <f>IF(RES_hhdet_tes!W33=0,"",RES_hhdet_tes!W33/RES_hhdet_fec!W33)</f>
        <v>0.76547478981394823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0.63304330070831649</v>
      </c>
      <c r="C35" s="112">
        <f>IF(RES_hhdet_tes!C35=0,"",RES_hhdet_tes!C35/RES_hhdet_fec!C35)</f>
        <v>0.63706926913992279</v>
      </c>
      <c r="D35" s="112">
        <f>IF(RES_hhdet_tes!D35=0,"",RES_hhdet_tes!D35/RES_hhdet_fec!D35)</f>
        <v>0.64187726751828311</v>
      </c>
      <c r="E35" s="112">
        <f>IF(RES_hhdet_tes!E35=0,"",RES_hhdet_tes!E35/RES_hhdet_fec!E35)</f>
        <v>0.64573183345304308</v>
      </c>
      <c r="F35" s="112">
        <f>IF(RES_hhdet_tes!F35=0,"",RES_hhdet_tes!F35/RES_hhdet_fec!F35)</f>
        <v>0.64977817542689853</v>
      </c>
      <c r="G35" s="112">
        <f>IF(RES_hhdet_tes!G35=0,"",RES_hhdet_tes!G35/RES_hhdet_fec!G35)</f>
        <v>0.65260034741385919</v>
      </c>
      <c r="H35" s="112">
        <f>IF(RES_hhdet_tes!H35=0,"",RES_hhdet_tes!H35/RES_hhdet_fec!H35)</f>
        <v>0.65612261140785955</v>
      </c>
      <c r="I35" s="112">
        <f>IF(RES_hhdet_tes!I35=0,"",RES_hhdet_tes!I35/RES_hhdet_fec!I35)</f>
        <v>0.65814526218478875</v>
      </c>
      <c r="J35" s="112">
        <f>IF(RES_hhdet_tes!J35=0,"",RES_hhdet_tes!J35/RES_hhdet_fec!J35)</f>
        <v>0.65825843172771492</v>
      </c>
      <c r="K35" s="112">
        <f>IF(RES_hhdet_tes!K35=0,"",RES_hhdet_tes!K35/RES_hhdet_fec!K35)</f>
        <v>0.66009885619373165</v>
      </c>
      <c r="L35" s="112">
        <f>IF(RES_hhdet_tes!L35=0,"",RES_hhdet_tes!L35/RES_hhdet_fec!L35)</f>
        <v>0.66109203709927777</v>
      </c>
      <c r="M35" s="112">
        <f>IF(RES_hhdet_tes!M35=0,"",RES_hhdet_tes!M35/RES_hhdet_fec!M35)</f>
        <v>0.66652387095842902</v>
      </c>
      <c r="N35" s="112">
        <f>IF(RES_hhdet_tes!N35=0,"",RES_hhdet_tes!N35/RES_hhdet_fec!N35)</f>
        <v>0.67265298341632462</v>
      </c>
      <c r="O35" s="112">
        <f>IF(RES_hhdet_tes!O35=0,"",RES_hhdet_tes!O35/RES_hhdet_fec!O35)</f>
        <v>0.67867629989599398</v>
      </c>
      <c r="P35" s="112">
        <f>IF(RES_hhdet_tes!P35=0,"",RES_hhdet_tes!P35/RES_hhdet_fec!P35)</f>
        <v>0.67881425305620324</v>
      </c>
      <c r="Q35" s="112">
        <f>IF(RES_hhdet_tes!Q35=0,"",RES_hhdet_tes!Q35/RES_hhdet_fec!Q35)</f>
        <v>0.6797358815607708</v>
      </c>
      <c r="R35" s="112">
        <f>IF(RES_hhdet_tes!R35=0,"",RES_hhdet_tes!R35/RES_hhdet_fec!R35)</f>
        <v>0.68280920027500513</v>
      </c>
      <c r="S35" s="112">
        <f>IF(RES_hhdet_tes!S35=0,"",RES_hhdet_tes!S35/RES_hhdet_fec!S35)</f>
        <v>0.68823960261372685</v>
      </c>
      <c r="T35" s="112">
        <f>IF(RES_hhdet_tes!T35=0,"",RES_hhdet_tes!T35/RES_hhdet_fec!T35)</f>
        <v>0.71254274371299176</v>
      </c>
      <c r="U35" s="112">
        <f>IF(RES_hhdet_tes!U35=0,"",RES_hhdet_tes!U35/RES_hhdet_fec!U35)</f>
        <v>0.72547589117596667</v>
      </c>
      <c r="V35" s="112">
        <f>IF(RES_hhdet_tes!V35=0,"",RES_hhdet_tes!V35/RES_hhdet_fec!V35)</f>
        <v>0.73923096505303032</v>
      </c>
      <c r="W35" s="112">
        <f>IF(RES_hhdet_tes!W35=0,"",RES_hhdet_tes!W35/RES_hhdet_fec!W35)</f>
        <v>0.74470905657797859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0.91234850411999358</v>
      </c>
      <c r="C36" s="113">
        <f>IF(RES_hhdet_tes!C36=0,"",RES_hhdet_tes!C36/RES_hhdet_fec!C36)</f>
        <v>0.90247107366570034</v>
      </c>
      <c r="D36" s="113">
        <f>IF(RES_hhdet_tes!D36=0,"",RES_hhdet_tes!D36/RES_hhdet_fec!D36)</f>
        <v>0.89810402873141826</v>
      </c>
      <c r="E36" s="113">
        <f>IF(RES_hhdet_tes!E36=0,"",RES_hhdet_tes!E36/RES_hhdet_fec!E36)</f>
        <v>0.9254736524581535</v>
      </c>
      <c r="F36" s="113">
        <f>IF(RES_hhdet_tes!F36=0,"",RES_hhdet_tes!F36/RES_hhdet_fec!F36)</f>
        <v>0.92552278632184859</v>
      </c>
      <c r="G36" s="113">
        <f>IF(RES_hhdet_tes!G36=0,"",RES_hhdet_tes!G36/RES_hhdet_fec!G36)</f>
        <v>0.90175444625580559</v>
      </c>
      <c r="H36" s="113">
        <f>IF(RES_hhdet_tes!H36=0,"",RES_hhdet_tes!H36/RES_hhdet_fec!H36)</f>
        <v>0.91582260777758651</v>
      </c>
      <c r="I36" s="113">
        <f>IF(RES_hhdet_tes!I36=0,"",RES_hhdet_tes!I36/RES_hhdet_fec!I36)</f>
        <v>0.91342660787089713</v>
      </c>
      <c r="J36" s="113">
        <f>IF(RES_hhdet_tes!J36=0,"",RES_hhdet_tes!J36/RES_hhdet_fec!J36)</f>
        <v>0.91593158354513626</v>
      </c>
      <c r="K36" s="113">
        <f>IF(RES_hhdet_tes!K36=0,"",RES_hhdet_tes!K36/RES_hhdet_fec!K36)</f>
        <v>0.91095042045706887</v>
      </c>
      <c r="L36" s="113">
        <f>IF(RES_hhdet_tes!L36=0,"",RES_hhdet_tes!L36/RES_hhdet_fec!L36)</f>
        <v>0.93686157717230745</v>
      </c>
      <c r="M36" s="113">
        <f>IF(RES_hhdet_tes!M36=0,"",RES_hhdet_tes!M36/RES_hhdet_fec!M36)</f>
        <v>0.95181402104115176</v>
      </c>
      <c r="N36" s="113">
        <f>IF(RES_hhdet_tes!N36=0,"",RES_hhdet_tes!N36/RES_hhdet_fec!N36)</f>
        <v>0.95345276925178613</v>
      </c>
      <c r="O36" s="113">
        <f>IF(RES_hhdet_tes!O36=0,"",RES_hhdet_tes!O36/RES_hhdet_fec!O36)</f>
        <v>0.95988534438644391</v>
      </c>
      <c r="P36" s="113">
        <f>IF(RES_hhdet_tes!P36=0,"",RES_hhdet_tes!P36/RES_hhdet_fec!P36)</f>
        <v>0.95640793356430487</v>
      </c>
      <c r="Q36" s="113">
        <f>IF(RES_hhdet_tes!Q36=0,"",RES_hhdet_tes!Q36/RES_hhdet_fec!Q36)</f>
        <v>0.95375528257912079</v>
      </c>
      <c r="R36" s="113">
        <f>IF(RES_hhdet_tes!R36=0,"",RES_hhdet_tes!R36/RES_hhdet_fec!R36)</f>
        <v>0.95100455714790499</v>
      </c>
      <c r="S36" s="113">
        <f>IF(RES_hhdet_tes!S36=0,"",RES_hhdet_tes!S36/RES_hhdet_fec!S36)</f>
        <v>0.95368763582927718</v>
      </c>
      <c r="T36" s="113">
        <f>IF(RES_hhdet_tes!T36=0,"",RES_hhdet_tes!T36/RES_hhdet_fec!T36)</f>
        <v>0.96691700607397679</v>
      </c>
      <c r="U36" s="113">
        <f>IF(RES_hhdet_tes!U36=0,"",RES_hhdet_tes!U36/RES_hhdet_fec!U36)</f>
        <v>0.96831893990579709</v>
      </c>
      <c r="V36" s="113">
        <f>IF(RES_hhdet_tes!V36=0,"",RES_hhdet_tes!V36/RES_hhdet_fec!V36)</f>
        <v>0.97283340328562029</v>
      </c>
      <c r="W36" s="113">
        <f>IF(RES_hhdet_tes!W36=0,"",RES_hhdet_tes!W36/RES_hhdet_fec!W36)</f>
        <v>0.97566638659999738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0.63304330070831649</v>
      </c>
      <c r="C37" s="111">
        <f>IF(RES_hhdet_tes!C37=0,"",RES_hhdet_tes!C37/RES_hhdet_fec!C37)</f>
        <v>0.63771976484052373</v>
      </c>
      <c r="D37" s="111">
        <f>IF(RES_hhdet_tes!D37=0,"",RES_hhdet_tes!D37/RES_hhdet_fec!D37)</f>
        <v>0.64222570735224682</v>
      </c>
      <c r="E37" s="111">
        <f>IF(RES_hhdet_tes!E37=0,"",RES_hhdet_tes!E37/RES_hhdet_fec!E37)</f>
        <v>0.64552118980756168</v>
      </c>
      <c r="F37" s="111">
        <f>IF(RES_hhdet_tes!F37=0,"",RES_hhdet_tes!F37/RES_hhdet_fec!F37)</f>
        <v>0.6494995686957904</v>
      </c>
      <c r="G37" s="111">
        <f>IF(RES_hhdet_tes!G37=0,"",RES_hhdet_tes!G37/RES_hhdet_fec!G37)</f>
        <v>0.65264997918798562</v>
      </c>
      <c r="H37" s="111">
        <f>IF(RES_hhdet_tes!H37=0,"",RES_hhdet_tes!H37/RES_hhdet_fec!H37)</f>
        <v>0.65606391261938579</v>
      </c>
      <c r="I37" s="111">
        <f>IF(RES_hhdet_tes!I37=0,"",RES_hhdet_tes!I37/RES_hhdet_fec!I37)</f>
        <v>0.65810775980059288</v>
      </c>
      <c r="J37" s="111">
        <f>IF(RES_hhdet_tes!J37=0,"",RES_hhdet_tes!J37/RES_hhdet_fec!J37)</f>
        <v>0.65823811720065384</v>
      </c>
      <c r="K37" s="111">
        <f>IF(RES_hhdet_tes!K37=0,"",RES_hhdet_tes!K37/RES_hhdet_fec!K37)</f>
        <v>0.66100030880587146</v>
      </c>
      <c r="L37" s="111">
        <f>IF(RES_hhdet_tes!L37=0,"",RES_hhdet_tes!L37/RES_hhdet_fec!L37)</f>
        <v>0.66609818796370046</v>
      </c>
      <c r="M37" s="111">
        <f>IF(RES_hhdet_tes!M37=0,"",RES_hhdet_tes!M37/RES_hhdet_fec!M37)</f>
        <v>0.66959392304025034</v>
      </c>
      <c r="N37" s="111">
        <f>IF(RES_hhdet_tes!N37=0,"",RES_hhdet_tes!N37/RES_hhdet_fec!N37)</f>
        <v>0.67354996976198556</v>
      </c>
      <c r="O37" s="111">
        <f>IF(RES_hhdet_tes!O37=0,"",RES_hhdet_tes!O37/RES_hhdet_fec!O37)</f>
        <v>0.67667840191583362</v>
      </c>
      <c r="P37" s="111">
        <f>IF(RES_hhdet_tes!P37=0,"",RES_hhdet_tes!P37/RES_hhdet_fec!P37)</f>
        <v>0.67677385880697782</v>
      </c>
      <c r="Q37" s="111">
        <f>IF(RES_hhdet_tes!Q37=0,"",RES_hhdet_tes!Q37/RES_hhdet_fec!Q37)</f>
        <v>0.67770195052631166</v>
      </c>
      <c r="R37" s="111">
        <f>IF(RES_hhdet_tes!R37=0,"",RES_hhdet_tes!R37/RES_hhdet_fec!R37)</f>
        <v>0.68085214825344564</v>
      </c>
      <c r="S37" s="111">
        <f>IF(RES_hhdet_tes!S37=0,"",RES_hhdet_tes!S37/RES_hhdet_fec!S37)</f>
        <v>0.69032175838025733</v>
      </c>
      <c r="T37" s="111">
        <f>IF(RES_hhdet_tes!T37=0,"",RES_hhdet_tes!T37/RES_hhdet_fec!T37)</f>
        <v>0.70734222185242002</v>
      </c>
      <c r="U37" s="111">
        <f>IF(RES_hhdet_tes!U37=0,"",RES_hhdet_tes!U37/RES_hhdet_fec!U37)</f>
        <v>0.7248880031793683</v>
      </c>
      <c r="V37" s="111">
        <f>IF(RES_hhdet_tes!V37=0,"",RES_hhdet_tes!V37/RES_hhdet_fec!V37)</f>
        <v>0.73934159873130201</v>
      </c>
      <c r="W37" s="111">
        <f>IF(RES_hhdet_tes!W37=0,"",RES_hhdet_tes!W37/RES_hhdet_fec!W37)</f>
        <v>0.74374947409612702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0.62992989613827666</v>
      </c>
      <c r="C39" s="124">
        <f>IF(RES_hhdet_tes!C39=0,"",RES_hhdet_tes!C39/RES_hhdet_fec!C39)</f>
        <v>0.63637765977989613</v>
      </c>
      <c r="D39" s="124">
        <f>IF(RES_hhdet_tes!D39=0,"",RES_hhdet_tes!D39/RES_hhdet_fec!D39)</f>
        <v>0.64091264733553222</v>
      </c>
      <c r="E39" s="124">
        <f>IF(RES_hhdet_tes!E39=0,"",RES_hhdet_tes!E39/RES_hhdet_fec!E39)</f>
        <v>0.63055648678644316</v>
      </c>
      <c r="F39" s="124">
        <f>IF(RES_hhdet_tes!F39=0,"",RES_hhdet_tes!F39/RES_hhdet_fec!F39)</f>
        <v>0.63470313977088832</v>
      </c>
      <c r="G39" s="124">
        <f>IF(RES_hhdet_tes!G39=0,"",RES_hhdet_tes!G39/RES_hhdet_fec!G39)</f>
        <v>0.64367122369445495</v>
      </c>
      <c r="H39" s="124">
        <f>IF(RES_hhdet_tes!H39=0,"",RES_hhdet_tes!H39/RES_hhdet_fec!H39)</f>
        <v>0.64496222834574968</v>
      </c>
      <c r="I39" s="124">
        <f>IF(RES_hhdet_tes!I39=0,"",RES_hhdet_tes!I39/RES_hhdet_fec!I39)</f>
        <v>0.64921124544716569</v>
      </c>
      <c r="J39" s="124">
        <f>IF(RES_hhdet_tes!J39=0,"",RES_hhdet_tes!J39/RES_hhdet_fec!J39)</f>
        <v>0.64611232362269622</v>
      </c>
      <c r="K39" s="124">
        <f>IF(RES_hhdet_tes!K39=0,"",RES_hhdet_tes!K39/RES_hhdet_fec!K39)</f>
        <v>0.64873744746830064</v>
      </c>
      <c r="L39" s="124">
        <f>IF(RES_hhdet_tes!L39=0,"",RES_hhdet_tes!L39/RES_hhdet_fec!L39)</f>
        <v>0.65862570174166146</v>
      </c>
      <c r="M39" s="124">
        <f>IF(RES_hhdet_tes!M39=0,"",RES_hhdet_tes!M39/RES_hhdet_fec!M39)</f>
        <v>0.65051909111591488</v>
      </c>
      <c r="N39" s="124">
        <f>IF(RES_hhdet_tes!N39=0,"",RES_hhdet_tes!N39/RES_hhdet_fec!N39)</f>
        <v>0.63596994764320669</v>
      </c>
      <c r="O39" s="124">
        <f>IF(RES_hhdet_tes!O39=0,"",RES_hhdet_tes!O39/RES_hhdet_fec!O39)</f>
        <v>0.62723657133163291</v>
      </c>
      <c r="P39" s="124">
        <f>IF(RES_hhdet_tes!P39=0,"",RES_hhdet_tes!P39/RES_hhdet_fec!P39)</f>
        <v>0.62686130879332236</v>
      </c>
      <c r="Q39" s="124">
        <f>IF(RES_hhdet_tes!Q39=0,"",RES_hhdet_tes!Q39/RES_hhdet_fec!Q39)</f>
        <v>0.62896036929405197</v>
      </c>
      <c r="R39" s="124">
        <f>IF(RES_hhdet_tes!R39=0,"",RES_hhdet_tes!R39/RES_hhdet_fec!R39)</f>
        <v>0.64471347086297037</v>
      </c>
      <c r="S39" s="124">
        <f>IF(RES_hhdet_tes!S39=0,"",RES_hhdet_tes!S39/RES_hhdet_fec!S39)</f>
        <v>0.64830686466817433</v>
      </c>
      <c r="T39" s="124">
        <f>IF(RES_hhdet_tes!T39=0,"",RES_hhdet_tes!T39/RES_hhdet_fec!T39)</f>
        <v>0.67832135893748946</v>
      </c>
      <c r="U39" s="124">
        <f>IF(RES_hhdet_tes!U39=0,"",RES_hhdet_tes!U39/RES_hhdet_fec!U39)</f>
        <v>0.70240780633687316</v>
      </c>
      <c r="V39" s="124">
        <f>IF(RES_hhdet_tes!V39=0,"",RES_hhdet_tes!V39/RES_hhdet_fec!V39)</f>
        <v>0.72243725727872832</v>
      </c>
      <c r="W39" s="124">
        <f>IF(RES_hhdet_tes!W39=0,"",RES_hhdet_tes!W39/RES_hhdet_fec!W39)</f>
        <v>0.74251874592369482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0.5585640315947189</v>
      </c>
      <c r="C40" s="111">
        <f>IF(RES_hhdet_tes!C40=0,"",RES_hhdet_tes!C40/RES_hhdet_fec!C40)</f>
        <v>0.55962663792906608</v>
      </c>
      <c r="D40" s="111">
        <f>IF(RES_hhdet_tes!D40=0,"",RES_hhdet_tes!D40/RES_hhdet_fec!D40)</f>
        <v>0.56088817422479709</v>
      </c>
      <c r="E40" s="111">
        <f>IF(RES_hhdet_tes!E40=0,"",RES_hhdet_tes!E40/RES_hhdet_fec!E40)</f>
        <v>0.56238418638578147</v>
      </c>
      <c r="F40" s="111">
        <f>IF(RES_hhdet_tes!F40=0,"",RES_hhdet_tes!F40/RES_hhdet_fec!F40)</f>
        <v>0.56364764622925145</v>
      </c>
      <c r="G40" s="111">
        <f>IF(RES_hhdet_tes!G40=0,"",RES_hhdet_tes!G40/RES_hhdet_fec!G40)</f>
        <v>0.56463937658237895</v>
      </c>
      <c r="H40" s="111">
        <f>IF(RES_hhdet_tes!H40=0,"",RES_hhdet_tes!H40/RES_hhdet_fec!H40)</f>
        <v>0.56596474812265207</v>
      </c>
      <c r="I40" s="111">
        <f>IF(RES_hhdet_tes!I40=0,"",RES_hhdet_tes!I40/RES_hhdet_fec!I40)</f>
        <v>0.56684935452705443</v>
      </c>
      <c r="J40" s="111">
        <f>IF(RES_hhdet_tes!J40=0,"",RES_hhdet_tes!J40/RES_hhdet_fec!J40)</f>
        <v>0.56693230377638737</v>
      </c>
      <c r="K40" s="111">
        <f>IF(RES_hhdet_tes!K40=0,"",RES_hhdet_tes!K40/RES_hhdet_fec!K40)</f>
        <v>0.56784565128452036</v>
      </c>
      <c r="L40" s="111">
        <f>IF(RES_hhdet_tes!L40=0,"",RES_hhdet_tes!L40/RES_hhdet_fec!L40)</f>
        <v>0.57008791053088359</v>
      </c>
      <c r="M40" s="111">
        <f>IF(RES_hhdet_tes!M40=0,"",RES_hhdet_tes!M40/RES_hhdet_fec!M40)</f>
        <v>0.57224481218759604</v>
      </c>
      <c r="N40" s="111">
        <f>IF(RES_hhdet_tes!N40=0,"",RES_hhdet_tes!N40/RES_hhdet_fec!N40)</f>
        <v>0.57332423077385897</v>
      </c>
      <c r="O40" s="111">
        <f>IF(RES_hhdet_tes!O40=0,"",RES_hhdet_tes!O40/RES_hhdet_fec!O40)</f>
        <v>0.57351306637861565</v>
      </c>
      <c r="P40" s="111">
        <f>IF(RES_hhdet_tes!P40=0,"",RES_hhdet_tes!P40/RES_hhdet_fec!P40)</f>
        <v>0.57351606591248561</v>
      </c>
      <c r="Q40" s="111">
        <f>IF(RES_hhdet_tes!Q40=0,"",RES_hhdet_tes!Q40/RES_hhdet_fec!Q40)</f>
        <v>0.57352820923459225</v>
      </c>
      <c r="R40" s="111">
        <f>IF(RES_hhdet_tes!R40=0,"",RES_hhdet_tes!R40/RES_hhdet_fec!R40)</f>
        <v>0.57359929944462462</v>
      </c>
      <c r="S40" s="111">
        <f>IF(RES_hhdet_tes!S40=0,"",RES_hhdet_tes!S40/RES_hhdet_fec!S40)</f>
        <v>0.57446926080329574</v>
      </c>
      <c r="T40" s="111">
        <f>IF(RES_hhdet_tes!T40=0,"",RES_hhdet_tes!T40/RES_hhdet_fec!T40)</f>
        <v>0.57665914643165983</v>
      </c>
      <c r="U40" s="111">
        <f>IF(RES_hhdet_tes!U40=0,"",RES_hhdet_tes!U40/RES_hhdet_fec!U40)</f>
        <v>0.58132148277584017</v>
      </c>
      <c r="V40" s="111">
        <f>IF(RES_hhdet_tes!V40=0,"",RES_hhdet_tes!V40/RES_hhdet_fec!V40)</f>
        <v>0.58742519259221593</v>
      </c>
      <c r="W40" s="111">
        <f>IF(RES_hhdet_tes!W40=0,"",RES_hhdet_tes!W40/RES_hhdet_fec!W40)</f>
        <v>0.58999940462366818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0.72144014647121668</v>
      </c>
      <c r="C41" s="45">
        <f>IF(RES_hhdet_tes!C41=0,"",RES_hhdet_tes!C41/RES_hhdet_fec!C41)</f>
        <v>0.72363156676699703</v>
      </c>
      <c r="D41" s="45">
        <f>IF(RES_hhdet_tes!D41=0,"",RES_hhdet_tes!D41/RES_hhdet_fec!D41)</f>
        <v>0.72611214690479597</v>
      </c>
      <c r="E41" s="45">
        <f>IF(RES_hhdet_tes!E41=0,"",RES_hhdet_tes!E41/RES_hhdet_fec!E41)</f>
        <v>0.72879823665062138</v>
      </c>
      <c r="F41" s="45">
        <f>IF(RES_hhdet_tes!F41=0,"",RES_hhdet_tes!F41/RES_hhdet_fec!F41)</f>
        <v>0.73163960868413014</v>
      </c>
      <c r="G41" s="45">
        <f>IF(RES_hhdet_tes!G41=0,"",RES_hhdet_tes!G41/RES_hhdet_fec!G41)</f>
        <v>0.73395090458867074</v>
      </c>
      <c r="H41" s="45">
        <f>IF(RES_hhdet_tes!H41=0,"",RES_hhdet_tes!H41/RES_hhdet_fec!H41)</f>
        <v>0.73678887715284813</v>
      </c>
      <c r="I41" s="45">
        <f>IF(RES_hhdet_tes!I41=0,"",RES_hhdet_tes!I41/RES_hhdet_fec!I41)</f>
        <v>0.73858046937839739</v>
      </c>
      <c r="J41" s="45">
        <f>IF(RES_hhdet_tes!J41=0,"",RES_hhdet_tes!J41/RES_hhdet_fec!J41)</f>
        <v>0.73873123361683268</v>
      </c>
      <c r="K41" s="45">
        <f>IF(RES_hhdet_tes!K41=0,"",RES_hhdet_tes!K41/RES_hhdet_fec!K41)</f>
        <v>0.74055367383975335</v>
      </c>
      <c r="L41" s="45">
        <f>IF(RES_hhdet_tes!L41=0,"",RES_hhdet_tes!L41/RES_hhdet_fec!L41)</f>
        <v>0.74393098675399316</v>
      </c>
      <c r="M41" s="45">
        <f>IF(RES_hhdet_tes!M41=0,"",RES_hhdet_tes!M41/RES_hhdet_fec!M41)</f>
        <v>0.74780847646887216</v>
      </c>
      <c r="N41" s="45">
        <f>IF(RES_hhdet_tes!N41=0,"",RES_hhdet_tes!N41/RES_hhdet_fec!N41)</f>
        <v>0.7521718308075187</v>
      </c>
      <c r="O41" s="45">
        <f>IF(RES_hhdet_tes!O41=0,"",RES_hhdet_tes!O41/RES_hhdet_fec!O41)</f>
        <v>0.75534905098580329</v>
      </c>
      <c r="P41" s="45">
        <f>IF(RES_hhdet_tes!P41=0,"",RES_hhdet_tes!P41/RES_hhdet_fec!P41)</f>
        <v>0.7554363457577008</v>
      </c>
      <c r="Q41" s="45">
        <f>IF(RES_hhdet_tes!Q41=0,"",RES_hhdet_tes!Q41/RES_hhdet_fec!Q41)</f>
        <v>0.75634330043465658</v>
      </c>
      <c r="R41" s="45">
        <f>IF(RES_hhdet_tes!R41=0,"",RES_hhdet_tes!R41/RES_hhdet_fec!R41)</f>
        <v>0.76020619905679132</v>
      </c>
      <c r="S41" s="45">
        <f>IF(RES_hhdet_tes!S41=0,"",RES_hhdet_tes!S41/RES_hhdet_fec!S41)</f>
        <v>0.77312649540549461</v>
      </c>
      <c r="T41" s="45">
        <f>IF(RES_hhdet_tes!T41=0,"",RES_hhdet_tes!T41/RES_hhdet_fec!T41)</f>
        <v>0.79132114408111198</v>
      </c>
      <c r="U41" s="45">
        <f>IF(RES_hhdet_tes!U41=0,"",RES_hhdet_tes!U41/RES_hhdet_fec!U41)</f>
        <v>0.80982832039306285</v>
      </c>
      <c r="V41" s="45">
        <f>IF(RES_hhdet_tes!V41=0,"",RES_hhdet_tes!V41/RES_hhdet_fec!V41)</f>
        <v>0.82342873396859328</v>
      </c>
      <c r="W41" s="45">
        <f>IF(RES_hhdet_tes!W41=0,"",RES_hhdet_tes!W41/RES_hhdet_fec!W41)</f>
        <v>0.82935097639680666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0.52908741102614532</v>
      </c>
      <c r="C43" s="119">
        <f>IF(RES_hhdet_tes!C43=0,"",RES_hhdet_tes!C43/RES_hhdet_fec!C43)</f>
        <v>0.52228848836789843</v>
      </c>
      <c r="D43" s="119">
        <f>IF(RES_hhdet_tes!D43=0,"",RES_hhdet_tes!D43/RES_hhdet_fec!D43)</f>
        <v>0.52363871432043185</v>
      </c>
      <c r="E43" s="119">
        <f>IF(RES_hhdet_tes!E43=0,"",RES_hhdet_tes!E43/RES_hhdet_fec!E43)</f>
        <v>0.5281790168205025</v>
      </c>
      <c r="F43" s="119">
        <f>IF(RES_hhdet_tes!F43=0,"",RES_hhdet_tes!F43/RES_hhdet_fec!F43)</f>
        <v>0.52827846833369785</v>
      </c>
      <c r="G43" s="119">
        <f>IF(RES_hhdet_tes!G43=0,"",RES_hhdet_tes!G43/RES_hhdet_fec!G43)</f>
        <v>0.53632628783869374</v>
      </c>
      <c r="H43" s="119">
        <f>IF(RES_hhdet_tes!H43=0,"",RES_hhdet_tes!H43/RES_hhdet_fec!H43)</f>
        <v>0.55144513766875225</v>
      </c>
      <c r="I43" s="119">
        <f>IF(RES_hhdet_tes!I43=0,"",RES_hhdet_tes!I43/RES_hhdet_fec!I43)</f>
        <v>0.55997293147054128</v>
      </c>
      <c r="J43" s="119">
        <f>IF(RES_hhdet_tes!J43=0,"",RES_hhdet_tes!J43/RES_hhdet_fec!J43)</f>
        <v>0.56563027920633668</v>
      </c>
      <c r="K43" s="119">
        <f>IF(RES_hhdet_tes!K43=0,"",RES_hhdet_tes!K43/RES_hhdet_fec!K43)</f>
        <v>0.5765283014317345</v>
      </c>
      <c r="L43" s="119">
        <f>IF(RES_hhdet_tes!L43=0,"",RES_hhdet_tes!L43/RES_hhdet_fec!L43)</f>
        <v>0.59322276674193997</v>
      </c>
      <c r="M43" s="119">
        <f>IF(RES_hhdet_tes!M43=0,"",RES_hhdet_tes!M43/RES_hhdet_fec!M43)</f>
        <v>0.58964168144325591</v>
      </c>
      <c r="N43" s="119">
        <f>IF(RES_hhdet_tes!N43=0,"",RES_hhdet_tes!N43/RES_hhdet_fec!N43)</f>
        <v>0.59600653557573047</v>
      </c>
      <c r="O43" s="119">
        <f>IF(RES_hhdet_tes!O43=0,"",RES_hhdet_tes!O43/RES_hhdet_fec!O43)</f>
        <v>0.59342401145303414</v>
      </c>
      <c r="P43" s="119">
        <f>IF(RES_hhdet_tes!P43=0,"",RES_hhdet_tes!P43/RES_hhdet_fec!P43)</f>
        <v>0.59126746625503224</v>
      </c>
      <c r="Q43" s="119">
        <f>IF(RES_hhdet_tes!Q43=0,"",RES_hhdet_tes!Q43/RES_hhdet_fec!Q43)</f>
        <v>0.59195827528625145</v>
      </c>
      <c r="R43" s="119">
        <f>IF(RES_hhdet_tes!R43=0,"",RES_hhdet_tes!R43/RES_hhdet_fec!R43)</f>
        <v>0.59847666579334491</v>
      </c>
      <c r="S43" s="119">
        <f>IF(RES_hhdet_tes!S43=0,"",RES_hhdet_tes!S43/RES_hhdet_fec!S43)</f>
        <v>0.60000196370417669</v>
      </c>
      <c r="T43" s="119">
        <f>IF(RES_hhdet_tes!T43=0,"",RES_hhdet_tes!T43/RES_hhdet_fec!T43)</f>
        <v>0.60447670519127172</v>
      </c>
      <c r="U43" s="119">
        <f>IF(RES_hhdet_tes!U43=0,"",RES_hhdet_tes!U43/RES_hhdet_fec!U43)</f>
        <v>0.61167055089529376</v>
      </c>
      <c r="V43" s="119">
        <f>IF(RES_hhdet_tes!V43=0,"",RES_hhdet_tes!V43/RES_hhdet_fec!V43)</f>
        <v>0.62146678825343493</v>
      </c>
      <c r="W43" s="119">
        <f>IF(RES_hhdet_tes!W43=0,"",RES_hhdet_tes!W43/RES_hhdet_fec!W43)</f>
        <v>0.64674189934640569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0.45081061509804582</v>
      </c>
      <c r="C44" s="124">
        <f>IF(RES_hhdet_tes!C44=0,"",RES_hhdet_tes!C44/RES_hhdet_fec!C44)</f>
        <v>0.45094767948735859</v>
      </c>
      <c r="D44" s="124">
        <f>IF(RES_hhdet_tes!D44=0,"",RES_hhdet_tes!D44/RES_hhdet_fec!D44)</f>
        <v>0.45305872515969375</v>
      </c>
      <c r="E44" s="124">
        <f>IF(RES_hhdet_tes!E44=0,"",RES_hhdet_tes!E44/RES_hhdet_fec!E44)</f>
        <v>0.45258259104996512</v>
      </c>
      <c r="F44" s="124">
        <f>IF(RES_hhdet_tes!F44=0,"",RES_hhdet_tes!F44/RES_hhdet_fec!F44)</f>
        <v>0.45522126987447442</v>
      </c>
      <c r="G44" s="124">
        <f>IF(RES_hhdet_tes!G44=0,"",RES_hhdet_tes!G44/RES_hhdet_fec!G44)</f>
        <v>0.46722058216639595</v>
      </c>
      <c r="H44" s="124">
        <f>IF(RES_hhdet_tes!H44=0,"",RES_hhdet_tes!H44/RES_hhdet_fec!H44)</f>
        <v>0.48465817276849726</v>
      </c>
      <c r="I44" s="124">
        <f>IF(RES_hhdet_tes!I44=0,"",RES_hhdet_tes!I44/RES_hhdet_fec!I44)</f>
        <v>0.50218744621249822</v>
      </c>
      <c r="J44" s="124">
        <f>IF(RES_hhdet_tes!J44=0,"",RES_hhdet_tes!J44/RES_hhdet_fec!J44)</f>
        <v>0.51841949755325611</v>
      </c>
      <c r="K44" s="124">
        <f>IF(RES_hhdet_tes!K44=0,"",RES_hhdet_tes!K44/RES_hhdet_fec!K44)</f>
        <v>0.53145545452961629</v>
      </c>
      <c r="L44" s="124">
        <f>IF(RES_hhdet_tes!L44=0,"",RES_hhdet_tes!L44/RES_hhdet_fec!L44)</f>
        <v>0.54145132624694992</v>
      </c>
      <c r="M44" s="124">
        <f>IF(RES_hhdet_tes!M44=0,"",RES_hhdet_tes!M44/RES_hhdet_fec!M44)</f>
        <v>0.54773333682841596</v>
      </c>
      <c r="N44" s="124">
        <f>IF(RES_hhdet_tes!N44=0,"",RES_hhdet_tes!N44/RES_hhdet_fec!N44)</f>
        <v>0.5521432226062809</v>
      </c>
      <c r="O44" s="124">
        <f>IF(RES_hhdet_tes!O44=0,"",RES_hhdet_tes!O44/RES_hhdet_fec!O44)</f>
        <v>0.55619021749289799</v>
      </c>
      <c r="P44" s="124">
        <f>IF(RES_hhdet_tes!P44=0,"",RES_hhdet_tes!P44/RES_hhdet_fec!P44)</f>
        <v>0.55616629696638187</v>
      </c>
      <c r="Q44" s="124">
        <f>IF(RES_hhdet_tes!Q44=0,"",RES_hhdet_tes!Q44/RES_hhdet_fec!Q44)</f>
        <v>0.55620655886870263</v>
      </c>
      <c r="R44" s="124">
        <f>IF(RES_hhdet_tes!R44=0,"",RES_hhdet_tes!R44/RES_hhdet_fec!R44)</f>
        <v>0.55649094076370376</v>
      </c>
      <c r="S44" s="124">
        <f>IF(RES_hhdet_tes!S44=0,"",RES_hhdet_tes!S44/RES_hhdet_fec!S44)</f>
        <v>0.5568454667174928</v>
      </c>
      <c r="T44" s="124">
        <f>IF(RES_hhdet_tes!T44=0,"",RES_hhdet_tes!T44/RES_hhdet_fec!T44)</f>
        <v>0.5614397758737556</v>
      </c>
      <c r="U44" s="124">
        <f>IF(RES_hhdet_tes!U44=0,"",RES_hhdet_tes!U44/RES_hhdet_fec!U44)</f>
        <v>0.56468381638031495</v>
      </c>
      <c r="V44" s="124">
        <f>IF(RES_hhdet_tes!V44=0,"",RES_hhdet_tes!V44/RES_hhdet_fec!V44)</f>
        <v>0.57714471488662755</v>
      </c>
      <c r="W44" s="124">
        <f>IF(RES_hhdet_tes!W44=0,"",RES_hhdet_tes!W44/RES_hhdet_fec!W44)</f>
        <v>0.59825706543171142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0.44464753223336856</v>
      </c>
      <c r="C45" s="111">
        <f>IF(RES_hhdet_tes!C45=0,"",RES_hhdet_tes!C45/RES_hhdet_fec!C45)</f>
        <v>0.44500318681506346</v>
      </c>
      <c r="D45" s="111">
        <f>IF(RES_hhdet_tes!D45=0,"",RES_hhdet_tes!D45/RES_hhdet_fec!D45)</f>
        <v>0.44733770673692291</v>
      </c>
      <c r="E45" s="111">
        <f>IF(RES_hhdet_tes!E45=0,"",RES_hhdet_tes!E45/RES_hhdet_fec!E45)</f>
        <v>0.4477572424611469</v>
      </c>
      <c r="F45" s="111">
        <f>IF(RES_hhdet_tes!F45=0,"",RES_hhdet_tes!F45/RES_hhdet_fec!F45)</f>
        <v>0.45061558627367876</v>
      </c>
      <c r="G45" s="111">
        <f>IF(RES_hhdet_tes!G45=0,"",RES_hhdet_tes!G45/RES_hhdet_fec!G45)</f>
        <v>0.46261348035136474</v>
      </c>
      <c r="H45" s="111">
        <f>IF(RES_hhdet_tes!H45=0,"",RES_hhdet_tes!H45/RES_hhdet_fec!H45)</f>
        <v>0.48000756679010476</v>
      </c>
      <c r="I45" s="111">
        <f>IF(RES_hhdet_tes!I45=0,"",RES_hhdet_tes!I45/RES_hhdet_fec!I45)</f>
        <v>0.49741965954036893</v>
      </c>
      <c r="J45" s="111">
        <f>IF(RES_hhdet_tes!J45=0,"",RES_hhdet_tes!J45/RES_hhdet_fec!J45)</f>
        <v>0.5134899871366555</v>
      </c>
      <c r="K45" s="111">
        <f>IF(RES_hhdet_tes!K45=0,"",RES_hhdet_tes!K45/RES_hhdet_fec!K45)</f>
        <v>0.52681792122710747</v>
      </c>
      <c r="L45" s="111">
        <f>IF(RES_hhdet_tes!L45=0,"",RES_hhdet_tes!L45/RES_hhdet_fec!L45)</f>
        <v>0.5380782763239349</v>
      </c>
      <c r="M45" s="111">
        <f>IF(RES_hhdet_tes!M45=0,"",RES_hhdet_tes!M45/RES_hhdet_fec!M45)</f>
        <v>0.54408381154244978</v>
      </c>
      <c r="N45" s="111">
        <f>IF(RES_hhdet_tes!N45=0,"",RES_hhdet_tes!N45/RES_hhdet_fec!N45)</f>
        <v>0.54863619542882824</v>
      </c>
      <c r="O45" s="111">
        <f>IF(RES_hhdet_tes!O45=0,"",RES_hhdet_tes!O45/RES_hhdet_fec!O45)</f>
        <v>0.55273928384798032</v>
      </c>
      <c r="P45" s="111">
        <f>IF(RES_hhdet_tes!P45=0,"",RES_hhdet_tes!P45/RES_hhdet_fec!P45)</f>
        <v>0.55277782275267096</v>
      </c>
      <c r="Q45" s="111">
        <f>IF(RES_hhdet_tes!Q45=0,"",RES_hhdet_tes!Q45/RES_hhdet_fec!Q45)</f>
        <v>0.55284204539594084</v>
      </c>
      <c r="R45" s="111">
        <f>IF(RES_hhdet_tes!R45=0,"",RES_hhdet_tes!R45/RES_hhdet_fec!R45)</f>
        <v>0.55299559182088609</v>
      </c>
      <c r="S45" s="111">
        <f>IF(RES_hhdet_tes!S45=0,"",RES_hhdet_tes!S45/RES_hhdet_fec!S45)</f>
        <v>0.55339263525792959</v>
      </c>
      <c r="T45" s="111">
        <f>IF(RES_hhdet_tes!T45=0,"",RES_hhdet_tes!T45/RES_hhdet_fec!T45)</f>
        <v>0.55806049190030116</v>
      </c>
      <c r="U45" s="111">
        <f>IF(RES_hhdet_tes!U45=0,"",RES_hhdet_tes!U45/RES_hhdet_fec!U45)</f>
        <v>0.56135590714949335</v>
      </c>
      <c r="V45" s="111">
        <f>IF(RES_hhdet_tes!V45=0,"",RES_hhdet_tes!V45/RES_hhdet_fec!V45)</f>
        <v>0.5738010463071973</v>
      </c>
      <c r="W45" s="111">
        <f>IF(RES_hhdet_tes!W45=0,"",RES_hhdet_tes!W45/RES_hhdet_fec!W45)</f>
        <v>0.59497582292727702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1.7746717148656104</v>
      </c>
      <c r="C47" s="124">
        <f>IF(RES_hhdet_tes!C47=0,"",RES_hhdet_tes!C47/RES_hhdet_fec!C47)</f>
        <v>1.8805343926167788</v>
      </c>
      <c r="D47" s="124">
        <f>IF(RES_hhdet_tes!D47=0,"",RES_hhdet_tes!D47/RES_hhdet_fec!D47)</f>
        <v>1.9898737288448447</v>
      </c>
      <c r="E47" s="124">
        <f>IF(RES_hhdet_tes!E47=0,"",RES_hhdet_tes!E47/RES_hhdet_fec!E47)</f>
        <v>2.0474138757045863</v>
      </c>
      <c r="F47" s="124">
        <f>IF(RES_hhdet_tes!F47=0,"",RES_hhdet_tes!F47/RES_hhdet_fec!F47)</f>
        <v>2.1183948299421802</v>
      </c>
      <c r="G47" s="124">
        <f>IF(RES_hhdet_tes!G47=0,"",RES_hhdet_tes!G47/RES_hhdet_fec!G47)</f>
        <v>2.242520525297512</v>
      </c>
      <c r="H47" s="124">
        <f>IF(RES_hhdet_tes!H47=0,"",RES_hhdet_tes!H47/RES_hhdet_fec!H47)</f>
        <v>2.4454887411105459</v>
      </c>
      <c r="I47" s="124">
        <f>IF(RES_hhdet_tes!I47=0,"",RES_hhdet_tes!I47/RES_hhdet_fec!I47)</f>
        <v>2.5797251150338729</v>
      </c>
      <c r="J47" s="124">
        <f>IF(RES_hhdet_tes!J47=0,"",RES_hhdet_tes!J47/RES_hhdet_fec!J47)</f>
        <v>2.6730481777259234</v>
      </c>
      <c r="K47" s="124">
        <f>IF(RES_hhdet_tes!K47=0,"",RES_hhdet_tes!K47/RES_hhdet_fec!K47)</f>
        <v>2.7728779475806231</v>
      </c>
      <c r="L47" s="124">
        <f>IF(RES_hhdet_tes!L47=0,"",RES_hhdet_tes!L47/RES_hhdet_fec!L47)</f>
        <v>2.844706538355025</v>
      </c>
      <c r="M47" s="124">
        <f>IF(RES_hhdet_tes!M47=0,"",RES_hhdet_tes!M47/RES_hhdet_fec!M47)</f>
        <v>2.9194105063955278</v>
      </c>
      <c r="N47" s="124">
        <f>IF(RES_hhdet_tes!N47=0,"",RES_hhdet_tes!N47/RES_hhdet_fec!N47)</f>
        <v>2.9848452809585124</v>
      </c>
      <c r="O47" s="124">
        <f>IF(RES_hhdet_tes!O47=0,"",RES_hhdet_tes!O47/RES_hhdet_fec!O47)</f>
        <v>3.0188562970128756</v>
      </c>
      <c r="P47" s="124">
        <f>IF(RES_hhdet_tes!P47=0,"",RES_hhdet_tes!P47/RES_hhdet_fec!P47)</f>
        <v>3.0474140453935625</v>
      </c>
      <c r="Q47" s="124">
        <f>IF(RES_hhdet_tes!Q47=0,"",RES_hhdet_tes!Q47/RES_hhdet_fec!Q47)</f>
        <v>3.0774338063485018</v>
      </c>
      <c r="R47" s="124">
        <f>IF(RES_hhdet_tes!R47=0,"",RES_hhdet_tes!R47/RES_hhdet_fec!R47)</f>
        <v>3.1220919201655004</v>
      </c>
      <c r="S47" s="124">
        <f>IF(RES_hhdet_tes!S47=0,"",RES_hhdet_tes!S47/RES_hhdet_fec!S47)</f>
        <v>3.1921505156347663</v>
      </c>
      <c r="T47" s="124">
        <f>IF(RES_hhdet_tes!T47=0,"",RES_hhdet_tes!T47/RES_hhdet_fec!T47)</f>
        <v>3.2935369255585405</v>
      </c>
      <c r="U47" s="124">
        <f>IF(RES_hhdet_tes!U47=0,"",RES_hhdet_tes!U47/RES_hhdet_fec!U47)</f>
        <v>3.5238837218415409</v>
      </c>
      <c r="V47" s="124">
        <f>IF(RES_hhdet_tes!V47=0,"",RES_hhdet_tes!V47/RES_hhdet_fec!V47)</f>
        <v>3.8027759265511718</v>
      </c>
      <c r="W47" s="124">
        <f>IF(RES_hhdet_tes!W47=0,"",RES_hhdet_tes!W47/RES_hhdet_fec!W47)</f>
        <v>3.9166480385225837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1.7746717148656104</v>
      </c>
      <c r="C48" s="111">
        <f>IF(RES_hhdet_tes!C48=0,"",RES_hhdet_tes!C48/RES_hhdet_fec!C48)</f>
        <v>1.8805343926167788</v>
      </c>
      <c r="D48" s="111">
        <f>IF(RES_hhdet_tes!D48=0,"",RES_hhdet_tes!D48/RES_hhdet_fec!D48)</f>
        <v>1.9898737288448447</v>
      </c>
      <c r="E48" s="111">
        <f>IF(RES_hhdet_tes!E48=0,"",RES_hhdet_tes!E48/RES_hhdet_fec!E48)</f>
        <v>2.0474138757045863</v>
      </c>
      <c r="F48" s="111">
        <f>IF(RES_hhdet_tes!F48=0,"",RES_hhdet_tes!F48/RES_hhdet_fec!F48)</f>
        <v>2.1183948299421802</v>
      </c>
      <c r="G48" s="111">
        <f>IF(RES_hhdet_tes!G48=0,"",RES_hhdet_tes!G48/RES_hhdet_fec!G48)</f>
        <v>2.242520525297512</v>
      </c>
      <c r="H48" s="111">
        <f>IF(RES_hhdet_tes!H48=0,"",RES_hhdet_tes!H48/RES_hhdet_fec!H48)</f>
        <v>2.4454887411105459</v>
      </c>
      <c r="I48" s="111">
        <f>IF(RES_hhdet_tes!I48=0,"",RES_hhdet_tes!I48/RES_hhdet_fec!I48)</f>
        <v>2.5797251150338729</v>
      </c>
      <c r="J48" s="111">
        <f>IF(RES_hhdet_tes!J48=0,"",RES_hhdet_tes!J48/RES_hhdet_fec!J48)</f>
        <v>2.6730481777259234</v>
      </c>
      <c r="K48" s="111">
        <f>IF(RES_hhdet_tes!K48=0,"",RES_hhdet_tes!K48/RES_hhdet_fec!K48)</f>
        <v>2.7728779475806231</v>
      </c>
      <c r="L48" s="111">
        <f>IF(RES_hhdet_tes!L48=0,"",RES_hhdet_tes!L48/RES_hhdet_fec!L48)</f>
        <v>2.844706538355025</v>
      </c>
      <c r="M48" s="111">
        <f>IF(RES_hhdet_tes!M48=0,"",RES_hhdet_tes!M48/RES_hhdet_fec!M48)</f>
        <v>2.9194105063955278</v>
      </c>
      <c r="N48" s="111">
        <f>IF(RES_hhdet_tes!N48=0,"",RES_hhdet_tes!N48/RES_hhdet_fec!N48)</f>
        <v>2.9848452809585124</v>
      </c>
      <c r="O48" s="111">
        <f>IF(RES_hhdet_tes!O48=0,"",RES_hhdet_tes!O48/RES_hhdet_fec!O48)</f>
        <v>3.0188562970128756</v>
      </c>
      <c r="P48" s="111">
        <f>IF(RES_hhdet_tes!P48=0,"",RES_hhdet_tes!P48/RES_hhdet_fec!P48)</f>
        <v>3.0474140453935625</v>
      </c>
      <c r="Q48" s="111">
        <f>IF(RES_hhdet_tes!Q48=0,"",RES_hhdet_tes!Q48/RES_hhdet_fec!Q48)</f>
        <v>3.0774338063485018</v>
      </c>
      <c r="R48" s="111">
        <f>IF(RES_hhdet_tes!R48=0,"",RES_hhdet_tes!R48/RES_hhdet_fec!R48)</f>
        <v>3.1220919201655004</v>
      </c>
      <c r="S48" s="111">
        <f>IF(RES_hhdet_tes!S48=0,"",RES_hhdet_tes!S48/RES_hhdet_fec!S48)</f>
        <v>3.1921505156347663</v>
      </c>
      <c r="T48" s="111">
        <f>IF(RES_hhdet_tes!T48=0,"",RES_hhdet_tes!T48/RES_hhdet_fec!T48)</f>
        <v>3.2935369255585405</v>
      </c>
      <c r="U48" s="111">
        <f>IF(RES_hhdet_tes!U48=0,"",RES_hhdet_tes!U48/RES_hhdet_fec!U48)</f>
        <v>3.5238837218415409</v>
      </c>
      <c r="V48" s="111">
        <f>IF(RES_hhdet_tes!V48=0,"",RES_hhdet_tes!V48/RES_hhdet_fec!V48)</f>
        <v>3.8027759265511718</v>
      </c>
      <c r="W48" s="111">
        <f>IF(RES_hhdet_tes!W48=0,"",RES_hhdet_tes!W48/RES_hhdet_fec!W48)</f>
        <v>3.9166480385225837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0.51827999085111209</v>
      </c>
      <c r="C49" s="124">
        <f>IF(RES_hhdet_tes!C49=0,"",RES_hhdet_tes!C49/RES_hhdet_fec!C49)</f>
        <v>0.51814417966367121</v>
      </c>
      <c r="D49" s="124">
        <f>IF(RES_hhdet_tes!D49=0,"",RES_hhdet_tes!D49/RES_hhdet_fec!D49)</f>
        <v>0.51860931398717081</v>
      </c>
      <c r="E49" s="124">
        <f>IF(RES_hhdet_tes!E49=0,"",RES_hhdet_tes!E49/RES_hhdet_fec!E49)</f>
        <v>0.51954657794565984</v>
      </c>
      <c r="F49" s="124">
        <f>IF(RES_hhdet_tes!F49=0,"",RES_hhdet_tes!F49/RES_hhdet_fec!F49)</f>
        <v>0.52043263877025869</v>
      </c>
      <c r="G49" s="124">
        <f>IF(RES_hhdet_tes!G49=0,"",RES_hhdet_tes!G49/RES_hhdet_fec!G49)</f>
        <v>0.52384522717652238</v>
      </c>
      <c r="H49" s="124">
        <f>IF(RES_hhdet_tes!H49=0,"",RES_hhdet_tes!H49/RES_hhdet_fec!H49)</f>
        <v>0.52942699232728729</v>
      </c>
      <c r="I49" s="124">
        <f>IF(RES_hhdet_tes!I49=0,"",RES_hhdet_tes!I49/RES_hhdet_fec!I49)</f>
        <v>0.53482643178325995</v>
      </c>
      <c r="J49" s="124">
        <f>IF(RES_hhdet_tes!J49=0,"",RES_hhdet_tes!J49/RES_hhdet_fec!J49)</f>
        <v>0.54066811884894783</v>
      </c>
      <c r="K49" s="124">
        <f>IF(RES_hhdet_tes!K49=0,"",RES_hhdet_tes!K49/RES_hhdet_fec!K49)</f>
        <v>0.54591764288457956</v>
      </c>
      <c r="L49" s="124">
        <f>IF(RES_hhdet_tes!L49=0,"",RES_hhdet_tes!L49/RES_hhdet_fec!L49)</f>
        <v>0.55174855414615254</v>
      </c>
      <c r="M49" s="124">
        <f>IF(RES_hhdet_tes!M49=0,"",RES_hhdet_tes!M49/RES_hhdet_fec!M49)</f>
        <v>0.55679832076405711</v>
      </c>
      <c r="N49" s="124">
        <f>IF(RES_hhdet_tes!N49=0,"",RES_hhdet_tes!N49/RES_hhdet_fec!N49)</f>
        <v>0.56022982130549692</v>
      </c>
      <c r="O49" s="124">
        <f>IF(RES_hhdet_tes!O49=0,"",RES_hhdet_tes!O49/RES_hhdet_fec!O49)</f>
        <v>0.56750327885668617</v>
      </c>
      <c r="P49" s="124">
        <f>IF(RES_hhdet_tes!P49=0,"",RES_hhdet_tes!P49/RES_hhdet_fec!P49)</f>
        <v>0.57637049160290366</v>
      </c>
      <c r="Q49" s="124">
        <f>IF(RES_hhdet_tes!Q49=0,"",RES_hhdet_tes!Q49/RES_hhdet_fec!Q49)</f>
        <v>0.58258992334952497</v>
      </c>
      <c r="R49" s="124">
        <f>IF(RES_hhdet_tes!R49=0,"",RES_hhdet_tes!R49/RES_hhdet_fec!R49)</f>
        <v>0.58511246445457832</v>
      </c>
      <c r="S49" s="124">
        <f>IF(RES_hhdet_tes!S49=0,"",RES_hhdet_tes!S49/RES_hhdet_fec!S49)</f>
        <v>0.59159628416114429</v>
      </c>
      <c r="T49" s="124">
        <f>IF(RES_hhdet_tes!T49=0,"",RES_hhdet_tes!T49/RES_hhdet_fec!T49)</f>
        <v>0.59611777791504839</v>
      </c>
      <c r="U49" s="124">
        <f>IF(RES_hhdet_tes!U49=0,"",RES_hhdet_tes!U49/RES_hhdet_fec!U49)</f>
        <v>0.60608749669820294</v>
      </c>
      <c r="V49" s="124">
        <f>IF(RES_hhdet_tes!V49=0,"",RES_hhdet_tes!V49/RES_hhdet_fec!V49)</f>
        <v>0.6184508798723255</v>
      </c>
      <c r="W49" s="124">
        <f>IF(RES_hhdet_tes!W49=0,"",RES_hhdet_tes!W49/RES_hhdet_fec!W49)</f>
        <v>0.64239220023052934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0.50922023476552658</v>
      </c>
      <c r="C50" s="111">
        <f>IF(RES_hhdet_tes!C50=0,"",RES_hhdet_tes!C50/RES_hhdet_fec!C50)</f>
        <v>0.50922023476552658</v>
      </c>
      <c r="D50" s="111">
        <f>IF(RES_hhdet_tes!D50=0,"",RES_hhdet_tes!D50/RES_hhdet_fec!D50)</f>
        <v>0.50998859950900421</v>
      </c>
      <c r="E50" s="111">
        <f>IF(RES_hhdet_tes!E50=0,"",RES_hhdet_tes!E50/RES_hhdet_fec!E50)</f>
        <v>0.51016080269399722</v>
      </c>
      <c r="F50" s="111">
        <f>IF(RES_hhdet_tes!F50=0,"",RES_hhdet_tes!F50/RES_hhdet_fec!F50)</f>
        <v>0.51111587214303789</v>
      </c>
      <c r="G50" s="111">
        <f>IF(RES_hhdet_tes!G50=0,"",RES_hhdet_tes!G50/RES_hhdet_fec!G50)</f>
        <v>0.51512366471503479</v>
      </c>
      <c r="H50" s="111">
        <f>IF(RES_hhdet_tes!H50=0,"",RES_hhdet_tes!H50/RES_hhdet_fec!H50)</f>
        <v>0.52086567872250922</v>
      </c>
      <c r="I50" s="111">
        <f>IF(RES_hhdet_tes!I50=0,"",RES_hhdet_tes!I50/RES_hhdet_fec!I50)</f>
        <v>0.52665826552562178</v>
      </c>
      <c r="J50" s="111">
        <f>IF(RES_hhdet_tes!J50=0,"",RES_hhdet_tes!J50/RES_hhdet_fec!J50)</f>
        <v>0.53219324505725629</v>
      </c>
      <c r="K50" s="111">
        <f>IF(RES_hhdet_tes!K50=0,"",RES_hhdet_tes!K50/RES_hhdet_fec!K50)</f>
        <v>0.53713388658969285</v>
      </c>
      <c r="L50" s="111">
        <f>IF(RES_hhdet_tes!L50=0,"",RES_hhdet_tes!L50/RES_hhdet_fec!L50)</f>
        <v>0.54151136067544381</v>
      </c>
      <c r="M50" s="111">
        <f>IF(RES_hhdet_tes!M50=0,"",RES_hhdet_tes!M50/RES_hhdet_fec!M50)</f>
        <v>0.54367557628060514</v>
      </c>
      <c r="N50" s="111">
        <f>IF(RES_hhdet_tes!N50=0,"",RES_hhdet_tes!N50/RES_hhdet_fec!N50)</f>
        <v>0.54554810603712556</v>
      </c>
      <c r="O50" s="111">
        <f>IF(RES_hhdet_tes!O50=0,"",RES_hhdet_tes!O50/RES_hhdet_fec!O50)</f>
        <v>0.55257485682500307</v>
      </c>
      <c r="P50" s="111">
        <f>IF(RES_hhdet_tes!P50=0,"",RES_hhdet_tes!P50/RES_hhdet_fec!P50)</f>
        <v>0.5609534555201221</v>
      </c>
      <c r="Q50" s="111">
        <f>IF(RES_hhdet_tes!Q50=0,"",RES_hhdet_tes!Q50/RES_hhdet_fec!Q50)</f>
        <v>0.5667349863922253</v>
      </c>
      <c r="R50" s="111">
        <f>IF(RES_hhdet_tes!R50=0,"",RES_hhdet_tes!R50/RES_hhdet_fec!R50)</f>
        <v>0.56942343324534483</v>
      </c>
      <c r="S50" s="111">
        <f>IF(RES_hhdet_tes!S50=0,"",RES_hhdet_tes!S50/RES_hhdet_fec!S50)</f>
        <v>0.5753373173103502</v>
      </c>
      <c r="T50" s="111">
        <f>IF(RES_hhdet_tes!T50=0,"",RES_hhdet_tes!T50/RES_hhdet_fec!T50)</f>
        <v>0.57928398600379771</v>
      </c>
      <c r="U50" s="111">
        <f>IF(RES_hhdet_tes!U50=0,"",RES_hhdet_tes!U50/RES_hhdet_fec!U50)</f>
        <v>0.58900409165765866</v>
      </c>
      <c r="V50" s="111">
        <f>IF(RES_hhdet_tes!V50=0,"",RES_hhdet_tes!V50/RES_hhdet_fec!V50)</f>
        <v>0.60274993782999453</v>
      </c>
      <c r="W50" s="111">
        <f>IF(RES_hhdet_tes!W50=0,"",RES_hhdet_tes!W50/RES_hhdet_fec!W50)</f>
        <v>0.62653448176389548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0.85730738069954093</v>
      </c>
      <c r="C51" s="111">
        <f>IF(RES_hhdet_tes!C51=0,"",RES_hhdet_tes!C51/RES_hhdet_fec!C51)</f>
        <v>0.8443769855486799</v>
      </c>
      <c r="D51" s="111">
        <f>IF(RES_hhdet_tes!D51=0,"",RES_hhdet_tes!D51/RES_hhdet_fec!D51)</f>
        <v>0.83822420055537461</v>
      </c>
      <c r="E51" s="111">
        <f>IF(RES_hhdet_tes!E51=0,"",RES_hhdet_tes!E51/RES_hhdet_fec!E51)</f>
        <v>0.86068696270719547</v>
      </c>
      <c r="F51" s="111">
        <f>IF(RES_hhdet_tes!F51=0,"",RES_hhdet_tes!F51/RES_hhdet_fec!F51)</f>
        <v>0.86062288118514974</v>
      </c>
      <c r="G51" s="111">
        <f>IF(RES_hhdet_tes!G51=0,"",RES_hhdet_tes!G51/RES_hhdet_fec!G51)</f>
        <v>0.84395416171559512</v>
      </c>
      <c r="H51" s="111">
        <f>IF(RES_hhdet_tes!H51=0,"",RES_hhdet_tes!H51/RES_hhdet_fec!H51)</f>
        <v>0.85796835179432573</v>
      </c>
      <c r="I51" s="111">
        <f>IF(RES_hhdet_tes!I51=0,"",RES_hhdet_tes!I51/RES_hhdet_fec!I51)</f>
        <v>0.85707976088877957</v>
      </c>
      <c r="J51" s="111">
        <f>IF(RES_hhdet_tes!J51=0,"",RES_hhdet_tes!J51/RES_hhdet_fec!J51)</f>
        <v>0.86199502022963426</v>
      </c>
      <c r="K51" s="111">
        <f>IF(RES_hhdet_tes!K51=0,"",RES_hhdet_tes!K51/RES_hhdet_fec!K51)</f>
        <v>0.8623579284474473</v>
      </c>
      <c r="L51" s="111">
        <f>IF(RES_hhdet_tes!L51=0,"",RES_hhdet_tes!L51/RES_hhdet_fec!L51)</f>
        <v>0.87601283035721755</v>
      </c>
      <c r="M51" s="111">
        <f>IF(RES_hhdet_tes!M51=0,"",RES_hhdet_tes!M51/RES_hhdet_fec!M51)</f>
        <v>0.89622305287763537</v>
      </c>
      <c r="N51" s="111">
        <f>IF(RES_hhdet_tes!N51=0,"",RES_hhdet_tes!N51/RES_hhdet_fec!N51)</f>
        <v>0.90594206770373775</v>
      </c>
      <c r="O51" s="111">
        <f>IF(RES_hhdet_tes!O51=0,"",RES_hhdet_tes!O51/RES_hhdet_fec!O51)</f>
        <v>0.92143269641604553</v>
      </c>
      <c r="P51" s="111">
        <f>IF(RES_hhdet_tes!P51=0,"",RES_hhdet_tes!P51/RES_hhdet_fec!P51)</f>
        <v>0.9198730324007256</v>
      </c>
      <c r="Q51" s="111">
        <f>IF(RES_hhdet_tes!Q51=0,"",RES_hhdet_tes!Q51/RES_hhdet_fec!Q51)</f>
        <v>0.91780047629317318</v>
      </c>
      <c r="R51" s="111">
        <f>IF(RES_hhdet_tes!R51=0,"",RES_hhdet_tes!R51/RES_hhdet_fec!R51)</f>
        <v>0.91008341851774088</v>
      </c>
      <c r="S51" s="111">
        <f>IF(RES_hhdet_tes!S51=0,"",RES_hhdet_tes!S51/RES_hhdet_fec!S51)</f>
        <v>0.91628405267951185</v>
      </c>
      <c r="T51" s="111">
        <f>IF(RES_hhdet_tes!T51=0,"",RES_hhdet_tes!T51/RES_hhdet_fec!T51)</f>
        <v>0.92652515402965907</v>
      </c>
      <c r="U51" s="111">
        <f>IF(RES_hhdet_tes!U51=0,"",RES_hhdet_tes!U51/RES_hhdet_fec!U51)</f>
        <v>0.9255544202874334</v>
      </c>
      <c r="V51" s="111">
        <f>IF(RES_hhdet_tes!V51=0,"",RES_hhdet_tes!V51/RES_hhdet_fec!V51)</f>
        <v>0.9109439792462114</v>
      </c>
      <c r="W51" s="111">
        <f>IF(RES_hhdet_tes!W51=0,"",RES_hhdet_tes!W51/RES_hhdet_fec!W51)</f>
        <v>0.94174323834302898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0.50922023476552658</v>
      </c>
      <c r="C52" s="112">
        <f>IF(RES_hhdet_tes!C52=0,"",RES_hhdet_tes!C52/RES_hhdet_fec!C52)</f>
        <v>0.51170848091889309</v>
      </c>
      <c r="D52" s="112">
        <f>IF(RES_hhdet_tes!D52=0,"",RES_hhdet_tes!D52/RES_hhdet_fec!D52)</f>
        <v>0.51248902912443317</v>
      </c>
      <c r="E52" s="112">
        <f>IF(RES_hhdet_tes!E52=0,"",RES_hhdet_tes!E52/RES_hhdet_fec!E52)</f>
        <v>0.51275653952674227</v>
      </c>
      <c r="F52" s="112">
        <f>IF(RES_hhdet_tes!F52=0,"",RES_hhdet_tes!F52/RES_hhdet_fec!F52)</f>
        <v>0.5130571404414499</v>
      </c>
      <c r="G52" s="112">
        <f>IF(RES_hhdet_tes!G52=0,"",RES_hhdet_tes!G52/RES_hhdet_fec!G52)</f>
        <v>0.51426672387000871</v>
      </c>
      <c r="H52" s="112">
        <f>IF(RES_hhdet_tes!H52=0,"",RES_hhdet_tes!H52/RES_hhdet_fec!H52)</f>
        <v>0.5194707968026242</v>
      </c>
      <c r="I52" s="112">
        <f>IF(RES_hhdet_tes!I52=0,"",RES_hhdet_tes!I52/RES_hhdet_fec!I52)</f>
        <v>0.52516561905488257</v>
      </c>
      <c r="J52" s="112">
        <f>IF(RES_hhdet_tes!J52=0,"",RES_hhdet_tes!J52/RES_hhdet_fec!J52)</f>
        <v>0.53308207904526028</v>
      </c>
      <c r="K52" s="112">
        <f>IF(RES_hhdet_tes!K52=0,"",RES_hhdet_tes!K52/RES_hhdet_fec!K52)</f>
        <v>0.53674845414127192</v>
      </c>
      <c r="L52" s="112">
        <f>IF(RES_hhdet_tes!L52=0,"",RES_hhdet_tes!L52/RES_hhdet_fec!L52)</f>
        <v>0.54713837509318575</v>
      </c>
      <c r="M52" s="112">
        <f>IF(RES_hhdet_tes!M52=0,"",RES_hhdet_tes!M52/RES_hhdet_fec!M52)</f>
        <v>0.55343297938041869</v>
      </c>
      <c r="N52" s="112">
        <f>IF(RES_hhdet_tes!N52=0,"",RES_hhdet_tes!N52/RES_hhdet_fec!N52)</f>
        <v>0.55416115173189984</v>
      </c>
      <c r="O52" s="112">
        <f>IF(RES_hhdet_tes!O52=0,"",RES_hhdet_tes!O52/RES_hhdet_fec!O52)</f>
        <v>0.55510152242770627</v>
      </c>
      <c r="P52" s="112">
        <f>IF(RES_hhdet_tes!P52=0,"",RES_hhdet_tes!P52/RES_hhdet_fec!P52)</f>
        <v>0.56035565377446417</v>
      </c>
      <c r="Q52" s="112">
        <f>IF(RES_hhdet_tes!Q52=0,"",RES_hhdet_tes!Q52/RES_hhdet_fec!Q52)</f>
        <v>0.56416232626132579</v>
      </c>
      <c r="R52" s="112">
        <f>IF(RES_hhdet_tes!R52=0,"",RES_hhdet_tes!R52/RES_hhdet_fec!R52)</f>
        <v>0.56595492837052586</v>
      </c>
      <c r="S52" s="112">
        <f>IF(RES_hhdet_tes!S52=0,"",RES_hhdet_tes!S52/RES_hhdet_fec!S52)</f>
        <v>0.56611052795893124</v>
      </c>
      <c r="T52" s="112">
        <f>IF(RES_hhdet_tes!T52=0,"",RES_hhdet_tes!T52/RES_hhdet_fec!T52)</f>
        <v>0.58067157054423502</v>
      </c>
      <c r="U52" s="112">
        <f>IF(RES_hhdet_tes!U52=0,"",RES_hhdet_tes!U52/RES_hhdet_fec!U52)</f>
        <v>0.58098316277922657</v>
      </c>
      <c r="V52" s="112">
        <f>IF(RES_hhdet_tes!V52=0,"",RES_hhdet_tes!V52/RES_hhdet_fec!V52)</f>
        <v>0.59022363737288674</v>
      </c>
      <c r="W52" s="112">
        <f>IF(RES_hhdet_tes!W52=0,"",RES_hhdet_tes!W52/RES_hhdet_fec!W52)</f>
        <v>0.59193322651023828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0.63304330070831649</v>
      </c>
      <c r="C54" s="112">
        <f>IF(RES_hhdet_tes!C54=0,"",RES_hhdet_tes!C54/RES_hhdet_fec!C54)</f>
        <v>0.63688700457219116</v>
      </c>
      <c r="D54" s="112">
        <f>IF(RES_hhdet_tes!D54=0,"",RES_hhdet_tes!D54/RES_hhdet_fec!D54)</f>
        <v>0.6385210055398669</v>
      </c>
      <c r="E54" s="112">
        <f>IF(RES_hhdet_tes!E54=0,"",RES_hhdet_tes!E54/RES_hhdet_fec!E54)</f>
        <v>0.64022651919782669</v>
      </c>
      <c r="F54" s="112">
        <f>IF(RES_hhdet_tes!F54=0,"",RES_hhdet_tes!F54/RES_hhdet_fec!F54)</f>
        <v>0.64428285395922014</v>
      </c>
      <c r="G54" s="112">
        <f>IF(RES_hhdet_tes!G54=0,"",RES_hhdet_tes!G54/RES_hhdet_fec!G54)</f>
        <v>0.65010814522938842</v>
      </c>
      <c r="H54" s="112">
        <f>IF(RES_hhdet_tes!H54=0,"",RES_hhdet_tes!H54/RES_hhdet_fec!H54)</f>
        <v>0.65829491323510625</v>
      </c>
      <c r="I54" s="112">
        <f>IF(RES_hhdet_tes!I54=0,"",RES_hhdet_tes!I54/RES_hhdet_fec!I54)</f>
        <v>0.66127901209283302</v>
      </c>
      <c r="J54" s="112">
        <f>IF(RES_hhdet_tes!J54=0,"",RES_hhdet_tes!J54/RES_hhdet_fec!J54)</f>
        <v>0.66200958144216782</v>
      </c>
      <c r="K54" s="112">
        <f>IF(RES_hhdet_tes!K54=0,"",RES_hhdet_tes!K54/RES_hhdet_fec!K54)</f>
        <v>0.66318385816003267</v>
      </c>
      <c r="L54" s="112">
        <f>IF(RES_hhdet_tes!L54=0,"",RES_hhdet_tes!L54/RES_hhdet_fec!L54)</f>
        <v>0.66338574938634021</v>
      </c>
      <c r="M54" s="112">
        <f>IF(RES_hhdet_tes!M54=0,"",RES_hhdet_tes!M54/RES_hhdet_fec!M54)</f>
        <v>0.66425269014935673</v>
      </c>
      <c r="N54" s="112">
        <f>IF(RES_hhdet_tes!N54=0,"",RES_hhdet_tes!N54/RES_hhdet_fec!N54)</f>
        <v>0.66473750960499567</v>
      </c>
      <c r="O54" s="112">
        <f>IF(RES_hhdet_tes!O54=0,"",RES_hhdet_tes!O54/RES_hhdet_fec!O54)</f>
        <v>0.6657778006291406</v>
      </c>
      <c r="P54" s="112">
        <f>IF(RES_hhdet_tes!P54=0,"",RES_hhdet_tes!P54/RES_hhdet_fec!P54)</f>
        <v>0.66921334055384685</v>
      </c>
      <c r="Q54" s="112">
        <f>IF(RES_hhdet_tes!Q54=0,"",RES_hhdet_tes!Q54/RES_hhdet_fec!Q54)</f>
        <v>0.67825802253201273</v>
      </c>
      <c r="R54" s="112">
        <f>IF(RES_hhdet_tes!R54=0,"",RES_hhdet_tes!R54/RES_hhdet_fec!R54)</f>
        <v>0.69243196920519778</v>
      </c>
      <c r="S54" s="112">
        <f>IF(RES_hhdet_tes!S54=0,"",RES_hhdet_tes!S54/RES_hhdet_fec!S54)</f>
        <v>0.70546751933969076</v>
      </c>
      <c r="T54" s="112">
        <f>IF(RES_hhdet_tes!T54=0,"",RES_hhdet_tes!T54/RES_hhdet_fec!T54)</f>
        <v>0.71963336525912847</v>
      </c>
      <c r="U54" s="112">
        <f>IF(RES_hhdet_tes!U54=0,"",RES_hhdet_tes!U54/RES_hhdet_fec!U54)</f>
        <v>0.7262979715763096</v>
      </c>
      <c r="V54" s="112">
        <f>IF(RES_hhdet_tes!V54=0,"",RES_hhdet_tes!V54/RES_hhdet_fec!V54)</f>
        <v>0.73113831181645406</v>
      </c>
      <c r="W54" s="112">
        <f>IF(RES_hhdet_tes!W54=0,"",RES_hhdet_tes!W54/RES_hhdet_fec!W54)</f>
        <v>0.73854349163536714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0.91234850411999346</v>
      </c>
      <c r="C55" s="113">
        <f>IF(RES_hhdet_tes!C55=0,"",RES_hhdet_tes!C55/RES_hhdet_fec!C55)</f>
        <v>0.90239159055286067</v>
      </c>
      <c r="D55" s="113">
        <f>IF(RES_hhdet_tes!D55=0,"",RES_hhdet_tes!D55/RES_hhdet_fec!D55)</f>
        <v>0.89686898233409673</v>
      </c>
      <c r="E55" s="113">
        <f>IF(RES_hhdet_tes!E55=0,"",RES_hhdet_tes!E55/RES_hhdet_fec!E55)</f>
        <v>0.9240303102953682</v>
      </c>
      <c r="F55" s="113">
        <f>IF(RES_hhdet_tes!F55=0,"",RES_hhdet_tes!F55/RES_hhdet_fec!F55)</f>
        <v>0.92401525243743088</v>
      </c>
      <c r="G55" s="113">
        <f>IF(RES_hhdet_tes!G55=0,"",RES_hhdet_tes!G55/RES_hhdet_fec!G55)</f>
        <v>0.90126178624711162</v>
      </c>
      <c r="H55" s="113">
        <f>IF(RES_hhdet_tes!H55=0,"",RES_hhdet_tes!H55/RES_hhdet_fec!H55)</f>
        <v>0.91639579589360365</v>
      </c>
      <c r="I55" s="113">
        <f>IF(RES_hhdet_tes!I55=0,"",RES_hhdet_tes!I55/RES_hhdet_fec!I55)</f>
        <v>0.91437423937735474</v>
      </c>
      <c r="J55" s="113">
        <f>IF(RES_hhdet_tes!J55=0,"",RES_hhdet_tes!J55/RES_hhdet_fec!J55)</f>
        <v>0.91732151792601502</v>
      </c>
      <c r="K55" s="113">
        <f>IF(RES_hhdet_tes!K55=0,"",RES_hhdet_tes!K55/RES_hhdet_fec!K55)</f>
        <v>0.9119859544213601</v>
      </c>
      <c r="L55" s="113">
        <f>IF(RES_hhdet_tes!L55=0,"",RES_hhdet_tes!L55/RES_hhdet_fec!L55)</f>
        <v>0.93664417126546662</v>
      </c>
      <c r="M55" s="113">
        <f>IF(RES_hhdet_tes!M55=0,"",RES_hhdet_tes!M55/RES_hhdet_fec!M55)</f>
        <v>0.95123238055721215</v>
      </c>
      <c r="N55" s="113">
        <f>IF(RES_hhdet_tes!N55=0,"",RES_hhdet_tes!N55/RES_hhdet_fec!N55)</f>
        <v>0.9521941863543244</v>
      </c>
      <c r="O55" s="113">
        <f>IF(RES_hhdet_tes!O55=0,"",RES_hhdet_tes!O55/RES_hhdet_fec!O55)</f>
        <v>0.95839252964208621</v>
      </c>
      <c r="P55" s="113">
        <f>IF(RES_hhdet_tes!P55=0,"",RES_hhdet_tes!P55/RES_hhdet_fec!P55)</f>
        <v>0.95562241983130369</v>
      </c>
      <c r="Q55" s="113">
        <f>IF(RES_hhdet_tes!Q55=0,"",RES_hhdet_tes!Q55/RES_hhdet_fec!Q55)</f>
        <v>0.95444533718384872</v>
      </c>
      <c r="R55" s="113">
        <f>IF(RES_hhdet_tes!R55=0,"",RES_hhdet_tes!R55/RES_hhdet_fec!R55)</f>
        <v>0.95349162677395871</v>
      </c>
      <c r="S55" s="113">
        <f>IF(RES_hhdet_tes!S55=0,"",RES_hhdet_tes!S55/RES_hhdet_fec!S55)</f>
        <v>0.95651906832783229</v>
      </c>
      <c r="T55" s="113">
        <f>IF(RES_hhdet_tes!T55=0,"",RES_hhdet_tes!T55/RES_hhdet_fec!T55)</f>
        <v>0.96838536298889133</v>
      </c>
      <c r="U55" s="113">
        <f>IF(RES_hhdet_tes!U55=0,"",RES_hhdet_tes!U55/RES_hhdet_fec!U55)</f>
        <v>0.9682258673113191</v>
      </c>
      <c r="V55" s="113">
        <f>IF(RES_hhdet_tes!V55=0,"",RES_hhdet_tes!V55/RES_hhdet_fec!V55)</f>
        <v>0.97129869214644571</v>
      </c>
      <c r="W55" s="113">
        <f>IF(RES_hhdet_tes!W55=0,"",RES_hhdet_tes!W55/RES_hhdet_fec!W55)</f>
        <v>0.9747034858097352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0.63304330070831649</v>
      </c>
      <c r="C56" s="111">
        <f>IF(RES_hhdet_tes!C56=0,"",RES_hhdet_tes!C56/RES_hhdet_fec!C56)</f>
        <v>0.63751118187764244</v>
      </c>
      <c r="D56" s="111">
        <f>IF(RES_hhdet_tes!D56=0,"",RES_hhdet_tes!D56/RES_hhdet_fec!D56)</f>
        <v>0.6391354171045599</v>
      </c>
      <c r="E56" s="111">
        <f>IF(RES_hhdet_tes!E56=0,"",RES_hhdet_tes!E56/RES_hhdet_fec!E56)</f>
        <v>0.64076061566950659</v>
      </c>
      <c r="F56" s="111">
        <f>IF(RES_hhdet_tes!F56=0,"",RES_hhdet_tes!F56/RES_hhdet_fec!F56)</f>
        <v>0.64455065214559859</v>
      </c>
      <c r="G56" s="111">
        <f>IF(RES_hhdet_tes!G56=0,"",RES_hhdet_tes!G56/RES_hhdet_fec!G56)</f>
        <v>0.65139107528110174</v>
      </c>
      <c r="H56" s="111">
        <f>IF(RES_hhdet_tes!H56=0,"",RES_hhdet_tes!H56/RES_hhdet_fec!H56)</f>
        <v>0.65774485888491174</v>
      </c>
      <c r="I56" s="111">
        <f>IF(RES_hhdet_tes!I56=0,"",RES_hhdet_tes!I56/RES_hhdet_fec!I56)</f>
        <v>0.66081233123942751</v>
      </c>
      <c r="J56" s="111">
        <f>IF(RES_hhdet_tes!J56=0,"",RES_hhdet_tes!J56/RES_hhdet_fec!J56)</f>
        <v>0.66231783310847159</v>
      </c>
      <c r="K56" s="111">
        <f>IF(RES_hhdet_tes!K56=0,"",RES_hhdet_tes!K56/RES_hhdet_fec!K56)</f>
        <v>0.66386994362995633</v>
      </c>
      <c r="L56" s="111">
        <f>IF(RES_hhdet_tes!L56=0,"",RES_hhdet_tes!L56/RES_hhdet_fec!L56)</f>
        <v>0.66528155438445069</v>
      </c>
      <c r="M56" s="111">
        <f>IF(RES_hhdet_tes!M56=0,"",RES_hhdet_tes!M56/RES_hhdet_fec!M56)</f>
        <v>0.66679822811266687</v>
      </c>
      <c r="N56" s="111">
        <f>IF(RES_hhdet_tes!N56=0,"",RES_hhdet_tes!N56/RES_hhdet_fec!N56)</f>
        <v>0.66736351805530547</v>
      </c>
      <c r="O56" s="111">
        <f>IF(RES_hhdet_tes!O56=0,"",RES_hhdet_tes!O56/RES_hhdet_fec!O56)</f>
        <v>0.66828847617438858</v>
      </c>
      <c r="P56" s="111">
        <f>IF(RES_hhdet_tes!P56=0,"",RES_hhdet_tes!P56/RES_hhdet_fec!P56)</f>
        <v>0.67267397922656302</v>
      </c>
      <c r="Q56" s="111">
        <f>IF(RES_hhdet_tes!Q56=0,"",RES_hhdet_tes!Q56/RES_hhdet_fec!Q56)</f>
        <v>0.68113405531719806</v>
      </c>
      <c r="R56" s="111">
        <f>IF(RES_hhdet_tes!R56=0,"",RES_hhdet_tes!R56/RES_hhdet_fec!R56)</f>
        <v>0.69262014161810437</v>
      </c>
      <c r="S56" s="111">
        <f>IF(RES_hhdet_tes!S56=0,"",RES_hhdet_tes!S56/RES_hhdet_fec!S56)</f>
        <v>0.7042616815594992</v>
      </c>
      <c r="T56" s="111">
        <f>IF(RES_hhdet_tes!T56=0,"",RES_hhdet_tes!T56/RES_hhdet_fec!T56)</f>
        <v>0.71695907644014645</v>
      </c>
      <c r="U56" s="111">
        <f>IF(RES_hhdet_tes!U56=0,"",RES_hhdet_tes!U56/RES_hhdet_fec!U56)</f>
        <v>0.72428340964215954</v>
      </c>
      <c r="V56" s="111">
        <f>IF(RES_hhdet_tes!V56=0,"",RES_hhdet_tes!V56/RES_hhdet_fec!V56)</f>
        <v>0.72830028343497777</v>
      </c>
      <c r="W56" s="111">
        <f>IF(RES_hhdet_tes!W56=0,"",RES_hhdet_tes!W56/RES_hhdet_fec!W56)</f>
        <v>0.73609176010891986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0.6299299060143716</v>
      </c>
      <c r="C58" s="124">
        <f>IF(RES_hhdet_tes!C58=0,"",RES_hhdet_tes!C58/RES_hhdet_fec!C58)</f>
        <v>0.63577872322542461</v>
      </c>
      <c r="D58" s="124">
        <f>IF(RES_hhdet_tes!D58=0,"",RES_hhdet_tes!D58/RES_hhdet_fec!D58)</f>
        <v>0.64002265836160099</v>
      </c>
      <c r="E58" s="124">
        <f>IF(RES_hhdet_tes!E58=0,"",RES_hhdet_tes!E58/RES_hhdet_fec!E58)</f>
        <v>0.62971914621533798</v>
      </c>
      <c r="F58" s="124">
        <f>IF(RES_hhdet_tes!F58=0,"",RES_hhdet_tes!F58/RES_hhdet_fec!F58)</f>
        <v>0.63403452410379679</v>
      </c>
      <c r="G58" s="124">
        <f>IF(RES_hhdet_tes!G58=0,"",RES_hhdet_tes!G58/RES_hhdet_fec!G58)</f>
        <v>0.65115649376659746</v>
      </c>
      <c r="H58" s="124">
        <f>IF(RES_hhdet_tes!H58=0,"",RES_hhdet_tes!H58/RES_hhdet_fec!H58)</f>
        <v>0.66229040214044943</v>
      </c>
      <c r="I58" s="124">
        <f>IF(RES_hhdet_tes!I58=0,"",RES_hhdet_tes!I58/RES_hhdet_fec!I58)</f>
        <v>0.67308581219175112</v>
      </c>
      <c r="J58" s="124">
        <f>IF(RES_hhdet_tes!J58=0,"",RES_hhdet_tes!J58/RES_hhdet_fec!J58)</f>
        <v>0.6751911569103477</v>
      </c>
      <c r="K58" s="124">
        <f>IF(RES_hhdet_tes!K58=0,"",RES_hhdet_tes!K58/RES_hhdet_fec!K58)</f>
        <v>0.6730152302968706</v>
      </c>
      <c r="L58" s="124">
        <f>IF(RES_hhdet_tes!L58=0,"",RES_hhdet_tes!L58/RES_hhdet_fec!L58)</f>
        <v>0.67540426845500268</v>
      </c>
      <c r="M58" s="124">
        <f>IF(RES_hhdet_tes!M58=0,"",RES_hhdet_tes!M58/RES_hhdet_fec!M58)</f>
        <v>0.66686570535894052</v>
      </c>
      <c r="N58" s="124">
        <f>IF(RES_hhdet_tes!N58=0,"",RES_hhdet_tes!N58/RES_hhdet_fec!N58)</f>
        <v>0.65911853146411059</v>
      </c>
      <c r="O58" s="124">
        <f>IF(RES_hhdet_tes!O58=0,"",RES_hhdet_tes!O58/RES_hhdet_fec!O58)</f>
        <v>0.64887707678136186</v>
      </c>
      <c r="P58" s="124">
        <f>IF(RES_hhdet_tes!P58=0,"",RES_hhdet_tes!P58/RES_hhdet_fec!P58)</f>
        <v>0.64766874530900809</v>
      </c>
      <c r="Q58" s="124">
        <f>IF(RES_hhdet_tes!Q58=0,"",RES_hhdet_tes!Q58/RES_hhdet_fec!Q58)</f>
        <v>0.6538093921255268</v>
      </c>
      <c r="R58" s="124">
        <f>IF(RES_hhdet_tes!R58=0,"",RES_hhdet_tes!R58/RES_hhdet_fec!R58)</f>
        <v>0.68166210298167185</v>
      </c>
      <c r="S58" s="124">
        <f>IF(RES_hhdet_tes!S58=0,"",RES_hhdet_tes!S58/RES_hhdet_fec!S58)</f>
        <v>0.6852494462293135</v>
      </c>
      <c r="T58" s="124">
        <f>IF(RES_hhdet_tes!T58=0,"",RES_hhdet_tes!T58/RES_hhdet_fec!T58)</f>
        <v>0.71150077543855184</v>
      </c>
      <c r="U58" s="124">
        <f>IF(RES_hhdet_tes!U58=0,"",RES_hhdet_tes!U58/RES_hhdet_fec!U58)</f>
        <v>0.71855820633505729</v>
      </c>
      <c r="V58" s="124">
        <f>IF(RES_hhdet_tes!V58=0,"",RES_hhdet_tes!V58/RES_hhdet_fec!V58)</f>
        <v>0.72285402315465186</v>
      </c>
      <c r="W58" s="124">
        <f>IF(RES_hhdet_tes!W58=0,"",RES_hhdet_tes!W58/RES_hhdet_fec!W58)</f>
        <v>0.74344366831631103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0.5585640315947189</v>
      </c>
      <c r="C59" s="111">
        <f>IF(RES_hhdet_tes!C59=0,"",RES_hhdet_tes!C59/RES_hhdet_fec!C59)</f>
        <v>0.55916193842654249</v>
      </c>
      <c r="D59" s="111">
        <f>IF(RES_hhdet_tes!D59=0,"",RES_hhdet_tes!D59/RES_hhdet_fec!D59)</f>
        <v>0.56016040878687967</v>
      </c>
      <c r="E59" s="111">
        <f>IF(RES_hhdet_tes!E59=0,"",RES_hhdet_tes!E59/RES_hhdet_fec!E59)</f>
        <v>0.56120618209977369</v>
      </c>
      <c r="F59" s="111">
        <f>IF(RES_hhdet_tes!F59=0,"",RES_hhdet_tes!F59/RES_hhdet_fec!F59)</f>
        <v>0.56261486760029766</v>
      </c>
      <c r="G59" s="111">
        <f>IF(RES_hhdet_tes!G59=0,"",RES_hhdet_tes!G59/RES_hhdet_fec!G59)</f>
        <v>0.56465768879549849</v>
      </c>
      <c r="H59" s="111">
        <f>IF(RES_hhdet_tes!H59=0,"",RES_hhdet_tes!H59/RES_hhdet_fec!H59)</f>
        <v>0.56727451750122959</v>
      </c>
      <c r="I59" s="111">
        <f>IF(RES_hhdet_tes!I59=0,"",RES_hhdet_tes!I59/RES_hhdet_fec!I59)</f>
        <v>0.56872943049289759</v>
      </c>
      <c r="J59" s="111">
        <f>IF(RES_hhdet_tes!J59=0,"",RES_hhdet_tes!J59/RES_hhdet_fec!J59)</f>
        <v>0.56956562910332476</v>
      </c>
      <c r="K59" s="111">
        <f>IF(RES_hhdet_tes!K59=0,"",RES_hhdet_tes!K59/RES_hhdet_fec!K59)</f>
        <v>0.57063403135183932</v>
      </c>
      <c r="L59" s="111">
        <f>IF(RES_hhdet_tes!L59=0,"",RES_hhdet_tes!L59/RES_hhdet_fec!L59)</f>
        <v>0.57166896553446522</v>
      </c>
      <c r="M59" s="111">
        <f>IF(RES_hhdet_tes!M59=0,"",RES_hhdet_tes!M59/RES_hhdet_fec!M59)</f>
        <v>0.57212357144767478</v>
      </c>
      <c r="N59" s="111">
        <f>IF(RES_hhdet_tes!N59=0,"",RES_hhdet_tes!N59/RES_hhdet_fec!N59)</f>
        <v>0.57247918912884554</v>
      </c>
      <c r="O59" s="111">
        <f>IF(RES_hhdet_tes!O59=0,"",RES_hhdet_tes!O59/RES_hhdet_fec!O59)</f>
        <v>0.57275483753261847</v>
      </c>
      <c r="P59" s="111">
        <f>IF(RES_hhdet_tes!P59=0,"",RES_hhdet_tes!P59/RES_hhdet_fec!P59)</f>
        <v>0.57297207825730212</v>
      </c>
      <c r="Q59" s="111">
        <f>IF(RES_hhdet_tes!Q59=0,"",RES_hhdet_tes!Q59/RES_hhdet_fec!Q59)</f>
        <v>0.57318393998259232</v>
      </c>
      <c r="R59" s="111">
        <f>IF(RES_hhdet_tes!R59=0,"",RES_hhdet_tes!R59/RES_hhdet_fec!R59)</f>
        <v>0.57362509285559138</v>
      </c>
      <c r="S59" s="111">
        <f>IF(RES_hhdet_tes!S59=0,"",RES_hhdet_tes!S59/RES_hhdet_fec!S59)</f>
        <v>0.57503019461859439</v>
      </c>
      <c r="T59" s="111">
        <f>IF(RES_hhdet_tes!T59=0,"",RES_hhdet_tes!T59/RES_hhdet_fec!T59)</f>
        <v>0.57766406663403036</v>
      </c>
      <c r="U59" s="111">
        <f>IF(RES_hhdet_tes!U59=0,"",RES_hhdet_tes!U59/RES_hhdet_fec!U59)</f>
        <v>0.57971209354254172</v>
      </c>
      <c r="V59" s="111">
        <f>IF(RES_hhdet_tes!V59=0,"",RES_hhdet_tes!V59/RES_hhdet_fec!V59)</f>
        <v>0.58275992373233099</v>
      </c>
      <c r="W59" s="111">
        <f>IF(RES_hhdet_tes!W59=0,"",RES_hhdet_tes!W59/RES_hhdet_fec!W59)</f>
        <v>0.58599658403064903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0.72144014647121657</v>
      </c>
      <c r="C60" s="45">
        <f>IF(RES_hhdet_tes!C60=0,"",RES_hhdet_tes!C60/RES_hhdet_fec!C60)</f>
        <v>0.72267036706087773</v>
      </c>
      <c r="D60" s="45">
        <f>IF(RES_hhdet_tes!D60=0,"",RES_hhdet_tes!D60/RES_hhdet_fec!D60)</f>
        <v>0.72462116895529416</v>
      </c>
      <c r="E60" s="45">
        <f>IF(RES_hhdet_tes!E60=0,"",RES_hhdet_tes!E60/RES_hhdet_fec!E60)</f>
        <v>0.72648656549164092</v>
      </c>
      <c r="F60" s="45">
        <f>IF(RES_hhdet_tes!F60=0,"",RES_hhdet_tes!F60/RES_hhdet_fec!F60)</f>
        <v>0.72962328858474002</v>
      </c>
      <c r="G60" s="45">
        <f>IF(RES_hhdet_tes!G60=0,"",RES_hhdet_tes!G60/RES_hhdet_fec!G60)</f>
        <v>0.73494677498674876</v>
      </c>
      <c r="H60" s="45">
        <f>IF(RES_hhdet_tes!H60=0,"",RES_hhdet_tes!H60/RES_hhdet_fec!H60)</f>
        <v>0.73998435749468794</v>
      </c>
      <c r="I60" s="45">
        <f>IF(RES_hhdet_tes!I60=0,"",RES_hhdet_tes!I60/RES_hhdet_fec!I60)</f>
        <v>0.742358375229072</v>
      </c>
      <c r="J60" s="45">
        <f>IF(RES_hhdet_tes!J60=0,"",RES_hhdet_tes!J60/RES_hhdet_fec!J60)</f>
        <v>0.74379123459479157</v>
      </c>
      <c r="K60" s="45">
        <f>IF(RES_hhdet_tes!K60=0,"",RES_hhdet_tes!K60/RES_hhdet_fec!K60)</f>
        <v>0.74513522355032713</v>
      </c>
      <c r="L60" s="45">
        <f>IF(RES_hhdet_tes!L60=0,"",RES_hhdet_tes!L60/RES_hhdet_fec!L60)</f>
        <v>0.74638141315123907</v>
      </c>
      <c r="M60" s="45">
        <f>IF(RES_hhdet_tes!M60=0,"",RES_hhdet_tes!M60/RES_hhdet_fec!M60)</f>
        <v>0.74715213858266571</v>
      </c>
      <c r="N60" s="45">
        <f>IF(RES_hhdet_tes!N60=0,"",RES_hhdet_tes!N60/RES_hhdet_fec!N60)</f>
        <v>0.74800932420995891</v>
      </c>
      <c r="O60" s="45">
        <f>IF(RES_hhdet_tes!O60=0,"",RES_hhdet_tes!O60/RES_hhdet_fec!O60)</f>
        <v>0.74923172271806671</v>
      </c>
      <c r="P60" s="45">
        <f>IF(RES_hhdet_tes!P60=0,"",RES_hhdet_tes!P60/RES_hhdet_fec!P60)</f>
        <v>0.75183843015851903</v>
      </c>
      <c r="Q60" s="45">
        <f>IF(RES_hhdet_tes!Q60=0,"",RES_hhdet_tes!Q60/RES_hhdet_fec!Q60)</f>
        <v>0.7582572338857877</v>
      </c>
      <c r="R60" s="45">
        <f>IF(RES_hhdet_tes!R60=0,"",RES_hhdet_tes!R60/RES_hhdet_fec!R60)</f>
        <v>0.76948963805018844</v>
      </c>
      <c r="S60" s="45">
        <f>IF(RES_hhdet_tes!S60=0,"",RES_hhdet_tes!S60/RES_hhdet_fec!S60)</f>
        <v>0.7802491001852031</v>
      </c>
      <c r="T60" s="45">
        <f>IF(RES_hhdet_tes!T60=0,"",RES_hhdet_tes!T60/RES_hhdet_fec!T60)</f>
        <v>0.79171347039376105</v>
      </c>
      <c r="U60" s="45">
        <f>IF(RES_hhdet_tes!U60=0,"",RES_hhdet_tes!U60/RES_hhdet_fec!U60)</f>
        <v>0.79699317289272642</v>
      </c>
      <c r="V60" s="45">
        <f>IF(RES_hhdet_tes!V60=0,"",RES_hhdet_tes!V60/RES_hhdet_fec!V60)</f>
        <v>0.80379840309163642</v>
      </c>
      <c r="W60" s="45">
        <f>IF(RES_hhdet_tes!W60=0,"",RES_hhdet_tes!W60/RES_hhdet_fec!W60)</f>
        <v>0.81504198073228706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0.5337282401838358</v>
      </c>
      <c r="C62" s="119">
        <f>IF(RES_hhdet_tes!C62=0,"",RES_hhdet_tes!C62/RES_hhdet_fec!C62)</f>
        <v>0.54351357903520536</v>
      </c>
      <c r="D62" s="119">
        <f>IF(RES_hhdet_tes!D62=0,"",RES_hhdet_tes!D62/RES_hhdet_fec!D62)</f>
        <v>0.55138785331630236</v>
      </c>
      <c r="E62" s="119">
        <f>IF(RES_hhdet_tes!E62=0,"",RES_hhdet_tes!E62/RES_hhdet_fec!E62)</f>
        <v>0.56154944555590058</v>
      </c>
      <c r="F62" s="119">
        <f>IF(RES_hhdet_tes!F62=0,"",RES_hhdet_tes!F62/RES_hhdet_fec!F62)</f>
        <v>0.56703992377124501</v>
      </c>
      <c r="G62" s="119">
        <f>IF(RES_hhdet_tes!G62=0,"",RES_hhdet_tes!G62/RES_hhdet_fec!G62)</f>
        <v>0.57512953511135367</v>
      </c>
      <c r="H62" s="119">
        <f>IF(RES_hhdet_tes!H62=0,"",RES_hhdet_tes!H62/RES_hhdet_fec!H62)</f>
        <v>0.58384775396114963</v>
      </c>
      <c r="I62" s="119">
        <f>IF(RES_hhdet_tes!I62=0,"",RES_hhdet_tes!I62/RES_hhdet_fec!I62)</f>
        <v>0.58562437627148145</v>
      </c>
      <c r="J62" s="119">
        <f>IF(RES_hhdet_tes!J62=0,"",RES_hhdet_tes!J62/RES_hhdet_fec!J62)</f>
        <v>0.59301777661852118</v>
      </c>
      <c r="K62" s="119">
        <f>IF(RES_hhdet_tes!K62=0,"",RES_hhdet_tes!K62/RES_hhdet_fec!K62)</f>
        <v>0.60367666990039326</v>
      </c>
      <c r="L62" s="119">
        <f>IF(RES_hhdet_tes!L62=0,"",RES_hhdet_tes!L62/RES_hhdet_fec!L62)</f>
        <v>0.6110429186919909</v>
      </c>
      <c r="M62" s="119">
        <f>IF(RES_hhdet_tes!M62=0,"",RES_hhdet_tes!M62/RES_hhdet_fec!M62)</f>
        <v>0.6203957426768052</v>
      </c>
      <c r="N62" s="119">
        <f>IF(RES_hhdet_tes!N62=0,"",RES_hhdet_tes!N62/RES_hhdet_fec!N62)</f>
        <v>0.63011186607800929</v>
      </c>
      <c r="O62" s="119">
        <f>IF(RES_hhdet_tes!O62=0,"",RES_hhdet_tes!O62/RES_hhdet_fec!O62)</f>
        <v>0.63910178759816483</v>
      </c>
      <c r="P62" s="119">
        <f>IF(RES_hhdet_tes!P62=0,"",RES_hhdet_tes!P62/RES_hhdet_fec!P62)</f>
        <v>0.64393038976651917</v>
      </c>
      <c r="Q62" s="119">
        <f>IF(RES_hhdet_tes!Q62=0,"",RES_hhdet_tes!Q62/RES_hhdet_fec!Q62)</f>
        <v>0.6488703604910161</v>
      </c>
      <c r="R62" s="119">
        <f>IF(RES_hhdet_tes!R62=0,"",RES_hhdet_tes!R62/RES_hhdet_fec!R62)</f>
        <v>0.65552304365960079</v>
      </c>
      <c r="S62" s="119">
        <f>IF(RES_hhdet_tes!S62=0,"",RES_hhdet_tes!S62/RES_hhdet_fec!S62)</f>
        <v>0.66560102947452071</v>
      </c>
      <c r="T62" s="119">
        <f>IF(RES_hhdet_tes!T62=0,"",RES_hhdet_tes!T62/RES_hhdet_fec!T62)</f>
        <v>0.67406381833616991</v>
      </c>
      <c r="U62" s="119">
        <f>IF(RES_hhdet_tes!U62=0,"",RES_hhdet_tes!U62/RES_hhdet_fec!U62)</f>
        <v>0.68362266916209202</v>
      </c>
      <c r="V62" s="119">
        <f>IF(RES_hhdet_tes!V62=0,"",RES_hhdet_tes!V62/RES_hhdet_fec!V62)</f>
        <v>0.69242451542765049</v>
      </c>
      <c r="W62" s="119">
        <f>IF(RES_hhdet_tes!W62=0,"",RES_hhdet_tes!W62/RES_hhdet_fec!W62)</f>
        <v>0.70159473624361401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0.50490531727643206</v>
      </c>
      <c r="C63" s="124">
        <f>IF(RES_hhdet_tes!C63=0,"",RES_hhdet_tes!C63/RES_hhdet_fec!C63)</f>
        <v>0.52032825144804662</v>
      </c>
      <c r="D63" s="124">
        <f>IF(RES_hhdet_tes!D63=0,"",RES_hhdet_tes!D63/RES_hhdet_fec!D63)</f>
        <v>0.53511093980719049</v>
      </c>
      <c r="E63" s="124">
        <f>IF(RES_hhdet_tes!E63=0,"",RES_hhdet_tes!E63/RES_hhdet_fec!E63)</f>
        <v>0.54644893368581848</v>
      </c>
      <c r="F63" s="124">
        <f>IF(RES_hhdet_tes!F63=0,"",RES_hhdet_tes!F63/RES_hhdet_fec!F63)</f>
        <v>0.55799920516625878</v>
      </c>
      <c r="G63" s="124">
        <f>IF(RES_hhdet_tes!G63=0,"",RES_hhdet_tes!G63/RES_hhdet_fec!G63)</f>
        <v>0.5686496464323918</v>
      </c>
      <c r="H63" s="124">
        <f>IF(RES_hhdet_tes!H63=0,"",RES_hhdet_tes!H63/RES_hhdet_fec!H63)</f>
        <v>0.57859316126344973</v>
      </c>
      <c r="I63" s="124">
        <f>IF(RES_hhdet_tes!I63=0,"",RES_hhdet_tes!I63/RES_hhdet_fec!I63)</f>
        <v>0.58864417781769729</v>
      </c>
      <c r="J63" s="124">
        <f>IF(RES_hhdet_tes!J63=0,"",RES_hhdet_tes!J63/RES_hhdet_fec!J63)</f>
        <v>0.60040601176070785</v>
      </c>
      <c r="K63" s="124">
        <f>IF(RES_hhdet_tes!K63=0,"",RES_hhdet_tes!K63/RES_hhdet_fec!K63)</f>
        <v>0.61198718538121499</v>
      </c>
      <c r="L63" s="124">
        <f>IF(RES_hhdet_tes!L63=0,"",RES_hhdet_tes!L63/RES_hhdet_fec!L63)</f>
        <v>0.62314396564468055</v>
      </c>
      <c r="M63" s="124">
        <f>IF(RES_hhdet_tes!M63=0,"",RES_hhdet_tes!M63/RES_hhdet_fec!M63)</f>
        <v>0.63196390722646067</v>
      </c>
      <c r="N63" s="124">
        <f>IF(RES_hhdet_tes!N63=0,"",RES_hhdet_tes!N63/RES_hhdet_fec!N63)</f>
        <v>0.64067422014534803</v>
      </c>
      <c r="O63" s="124">
        <f>IF(RES_hhdet_tes!O63=0,"",RES_hhdet_tes!O63/RES_hhdet_fec!O63)</f>
        <v>0.64826036220578842</v>
      </c>
      <c r="P63" s="124">
        <f>IF(RES_hhdet_tes!P63=0,"",RES_hhdet_tes!P63/RES_hhdet_fec!P63)</f>
        <v>0.65361851948667449</v>
      </c>
      <c r="Q63" s="124">
        <f>IF(RES_hhdet_tes!Q63=0,"",RES_hhdet_tes!Q63/RES_hhdet_fec!Q63)</f>
        <v>0.66050346067766996</v>
      </c>
      <c r="R63" s="124">
        <f>IF(RES_hhdet_tes!R63=0,"",RES_hhdet_tes!R63/RES_hhdet_fec!R63)</f>
        <v>0.66827988033780694</v>
      </c>
      <c r="S63" s="124">
        <f>IF(RES_hhdet_tes!S63=0,"",RES_hhdet_tes!S63/RES_hhdet_fec!S63)</f>
        <v>0.68047550899119935</v>
      </c>
      <c r="T63" s="124">
        <f>IF(RES_hhdet_tes!T63=0,"",RES_hhdet_tes!T63/RES_hhdet_fec!T63)</f>
        <v>0.69336497179131573</v>
      </c>
      <c r="U63" s="124">
        <f>IF(RES_hhdet_tes!U63=0,"",RES_hhdet_tes!U63/RES_hhdet_fec!U63)</f>
        <v>0.70536442240283048</v>
      </c>
      <c r="V63" s="124">
        <f>IF(RES_hhdet_tes!V63=0,"",RES_hhdet_tes!V63/RES_hhdet_fec!V63)</f>
        <v>0.71605508987975586</v>
      </c>
      <c r="W63" s="124">
        <f>IF(RES_hhdet_tes!W63=0,"",RES_hhdet_tes!W63/RES_hhdet_fec!W63)</f>
        <v>0.72546347535554967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0.49867421101331993</v>
      </c>
      <c r="C64" s="111">
        <f>IF(RES_hhdet_tes!C64=0,"",RES_hhdet_tes!C64/RES_hhdet_fec!C64)</f>
        <v>0.51432591286769036</v>
      </c>
      <c r="D64" s="111">
        <f>IF(RES_hhdet_tes!D64=0,"",RES_hhdet_tes!D64/RES_hhdet_fec!D64)</f>
        <v>0.5293566092415487</v>
      </c>
      <c r="E64" s="111">
        <f>IF(RES_hhdet_tes!E64=0,"",RES_hhdet_tes!E64/RES_hhdet_fec!E64)</f>
        <v>0.54161297346627546</v>
      </c>
      <c r="F64" s="111">
        <f>IF(RES_hhdet_tes!F64=0,"",RES_hhdet_tes!F64/RES_hhdet_fec!F64)</f>
        <v>0.55340999658064582</v>
      </c>
      <c r="G64" s="111">
        <f>IF(RES_hhdet_tes!G64=0,"",RES_hhdet_tes!G64/RES_hhdet_fec!G64)</f>
        <v>0.56410134352782926</v>
      </c>
      <c r="H64" s="111">
        <f>IF(RES_hhdet_tes!H64=0,"",RES_hhdet_tes!H64/RES_hhdet_fec!H64)</f>
        <v>0.57404523136622376</v>
      </c>
      <c r="I64" s="111">
        <f>IF(RES_hhdet_tes!I64=0,"",RES_hhdet_tes!I64/RES_hhdet_fec!I64)</f>
        <v>0.58401853278517701</v>
      </c>
      <c r="J64" s="111">
        <f>IF(RES_hhdet_tes!J64=0,"",RES_hhdet_tes!J64/RES_hhdet_fec!J64)</f>
        <v>0.59566117632651194</v>
      </c>
      <c r="K64" s="111">
        <f>IF(RES_hhdet_tes!K64=0,"",RES_hhdet_tes!K64/RES_hhdet_fec!K64)</f>
        <v>0.60755814610289338</v>
      </c>
      <c r="L64" s="111">
        <f>IF(RES_hhdet_tes!L64=0,"",RES_hhdet_tes!L64/RES_hhdet_fec!L64)</f>
        <v>0.61995004560998601</v>
      </c>
      <c r="M64" s="111">
        <f>IF(RES_hhdet_tes!M64=0,"",RES_hhdet_tes!M64/RES_hhdet_fec!M64)</f>
        <v>0.62853311379092813</v>
      </c>
      <c r="N64" s="111">
        <f>IF(RES_hhdet_tes!N64=0,"",RES_hhdet_tes!N64/RES_hhdet_fec!N64)</f>
        <v>0.63740518572192018</v>
      </c>
      <c r="O64" s="111">
        <f>IF(RES_hhdet_tes!O64=0,"",RES_hhdet_tes!O64/RES_hhdet_fec!O64)</f>
        <v>0.64506848230902436</v>
      </c>
      <c r="P64" s="111">
        <f>IF(RES_hhdet_tes!P64=0,"",RES_hhdet_tes!P64/RES_hhdet_fec!P64)</f>
        <v>0.65050651930442926</v>
      </c>
      <c r="Q64" s="111">
        <f>IF(RES_hhdet_tes!Q64=0,"",RES_hhdet_tes!Q64/RES_hhdet_fec!Q64)</f>
        <v>0.65744267044529692</v>
      </c>
      <c r="R64" s="111">
        <f>IF(RES_hhdet_tes!R64=0,"",RES_hhdet_tes!R64/RES_hhdet_fec!R64)</f>
        <v>0.66513540456895914</v>
      </c>
      <c r="S64" s="111">
        <f>IF(RES_hhdet_tes!S64=0,"",RES_hhdet_tes!S64/RES_hhdet_fec!S64)</f>
        <v>0.67742793637372234</v>
      </c>
      <c r="T64" s="111">
        <f>IF(RES_hhdet_tes!T64=0,"",RES_hhdet_tes!T64/RES_hhdet_fec!T64)</f>
        <v>0.69044174187153629</v>
      </c>
      <c r="U64" s="111">
        <f>IF(RES_hhdet_tes!U64=0,"",RES_hhdet_tes!U64/RES_hhdet_fec!U64)</f>
        <v>0.70254546842120458</v>
      </c>
      <c r="V64" s="111">
        <f>IF(RES_hhdet_tes!V64=0,"",RES_hhdet_tes!V64/RES_hhdet_fec!V64)</f>
        <v>0.71326412357449154</v>
      </c>
      <c r="W64" s="111">
        <f>IF(RES_hhdet_tes!W64=0,"",RES_hhdet_tes!W64/RES_hhdet_fec!W64)</f>
        <v>0.72273969050670595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1.7746717148656106</v>
      </c>
      <c r="C66" s="124">
        <f>IF(RES_hhdet_tes!C66=0,"",RES_hhdet_tes!C66/RES_hhdet_fec!C66)</f>
        <v>1.950106692488059</v>
      </c>
      <c r="D66" s="124">
        <f>IF(RES_hhdet_tes!D66=0,"",RES_hhdet_tes!D66/RES_hhdet_fec!D66)</f>
        <v>2.0823084099678608</v>
      </c>
      <c r="E66" s="124">
        <f>IF(RES_hhdet_tes!E66=0,"",RES_hhdet_tes!E66/RES_hhdet_fec!E66)</f>
        <v>2.2016807415411157</v>
      </c>
      <c r="F66" s="124">
        <f>IF(RES_hhdet_tes!F66=0,"",RES_hhdet_tes!F66/RES_hhdet_fec!F66)</f>
        <v>2.2984953879548446</v>
      </c>
      <c r="G66" s="124">
        <f>IF(RES_hhdet_tes!G66=0,"",RES_hhdet_tes!G66/RES_hhdet_fec!G66)</f>
        <v>2.3845460516828401</v>
      </c>
      <c r="H66" s="124">
        <f>IF(RES_hhdet_tes!H66=0,"",RES_hhdet_tes!H66/RES_hhdet_fec!H66)</f>
        <v>2.4722807583792794</v>
      </c>
      <c r="I66" s="124">
        <f>IF(RES_hhdet_tes!I66=0,"",RES_hhdet_tes!I66/RES_hhdet_fec!I66)</f>
        <v>2.5297298785873767</v>
      </c>
      <c r="J66" s="124">
        <f>IF(RES_hhdet_tes!J66=0,"",RES_hhdet_tes!J66/RES_hhdet_fec!J66)</f>
        <v>2.5848117895574627</v>
      </c>
      <c r="K66" s="124">
        <f>IF(RES_hhdet_tes!K66=0,"",RES_hhdet_tes!K66/RES_hhdet_fec!K66)</f>
        <v>2.6713358439926447</v>
      </c>
      <c r="L66" s="124">
        <f>IF(RES_hhdet_tes!L66=0,"",RES_hhdet_tes!L66/RES_hhdet_fec!L66)</f>
        <v>2.7585946462298034</v>
      </c>
      <c r="M66" s="124">
        <f>IF(RES_hhdet_tes!M66=0,"",RES_hhdet_tes!M66/RES_hhdet_fec!M66)</f>
        <v>2.8696855897934594</v>
      </c>
      <c r="N66" s="124">
        <f>IF(RES_hhdet_tes!N66=0,"",RES_hhdet_tes!N66/RES_hhdet_fec!N66)</f>
        <v>2.979694434839681</v>
      </c>
      <c r="O66" s="124">
        <f>IF(RES_hhdet_tes!O66=0,"",RES_hhdet_tes!O66/RES_hhdet_fec!O66)</f>
        <v>3.0670042117191061</v>
      </c>
      <c r="P66" s="124">
        <f>IF(RES_hhdet_tes!P66=0,"",RES_hhdet_tes!P66/RES_hhdet_fec!P66)</f>
        <v>3.1602438084914186</v>
      </c>
      <c r="Q66" s="124">
        <f>IF(RES_hhdet_tes!Q66=0,"",RES_hhdet_tes!Q66/RES_hhdet_fec!Q66)</f>
        <v>3.2296572994405981</v>
      </c>
      <c r="R66" s="124">
        <f>IF(RES_hhdet_tes!R66=0,"",RES_hhdet_tes!R66/RES_hhdet_fec!R66)</f>
        <v>3.343258614376396</v>
      </c>
      <c r="S66" s="124">
        <f>IF(RES_hhdet_tes!S66=0,"",RES_hhdet_tes!S66/RES_hhdet_fec!S66)</f>
        <v>3.4605940107526378</v>
      </c>
      <c r="T66" s="124">
        <f>IF(RES_hhdet_tes!T66=0,"",RES_hhdet_tes!T66/RES_hhdet_fec!T66)</f>
        <v>3.5755627217719166</v>
      </c>
      <c r="U66" s="124">
        <f>IF(RES_hhdet_tes!U66=0,"",RES_hhdet_tes!U66/RES_hhdet_fec!U66)</f>
        <v>3.6902786340245792</v>
      </c>
      <c r="V66" s="124">
        <f>IF(RES_hhdet_tes!V66=0,"",RES_hhdet_tes!V66/RES_hhdet_fec!V66)</f>
        <v>3.7848759857640983</v>
      </c>
      <c r="W66" s="124">
        <f>IF(RES_hhdet_tes!W66=0,"",RES_hhdet_tes!W66/RES_hhdet_fec!W66)</f>
        <v>3.8507792797562188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1.7746717148656106</v>
      </c>
      <c r="C67" s="111">
        <f>IF(RES_hhdet_tes!C67=0,"",RES_hhdet_tes!C67/RES_hhdet_fec!C67)</f>
        <v>1.950106692488059</v>
      </c>
      <c r="D67" s="111">
        <f>IF(RES_hhdet_tes!D67=0,"",RES_hhdet_tes!D67/RES_hhdet_fec!D67)</f>
        <v>2.0823084099678608</v>
      </c>
      <c r="E67" s="111">
        <f>IF(RES_hhdet_tes!E67=0,"",RES_hhdet_tes!E67/RES_hhdet_fec!E67)</f>
        <v>2.2016807415411157</v>
      </c>
      <c r="F67" s="111">
        <f>IF(RES_hhdet_tes!F67=0,"",RES_hhdet_tes!F67/RES_hhdet_fec!F67)</f>
        <v>2.2984953879548446</v>
      </c>
      <c r="G67" s="111">
        <f>IF(RES_hhdet_tes!G67=0,"",RES_hhdet_tes!G67/RES_hhdet_fec!G67)</f>
        <v>2.3845460516828401</v>
      </c>
      <c r="H67" s="111">
        <f>IF(RES_hhdet_tes!H67=0,"",RES_hhdet_tes!H67/RES_hhdet_fec!H67)</f>
        <v>2.4722807583792794</v>
      </c>
      <c r="I67" s="111">
        <f>IF(RES_hhdet_tes!I67=0,"",RES_hhdet_tes!I67/RES_hhdet_fec!I67)</f>
        <v>2.5297298785873767</v>
      </c>
      <c r="J67" s="111">
        <f>IF(RES_hhdet_tes!J67=0,"",RES_hhdet_tes!J67/RES_hhdet_fec!J67)</f>
        <v>2.5848117895574627</v>
      </c>
      <c r="K67" s="111">
        <f>IF(RES_hhdet_tes!K67=0,"",RES_hhdet_tes!K67/RES_hhdet_fec!K67)</f>
        <v>2.6713358439926447</v>
      </c>
      <c r="L67" s="111">
        <f>IF(RES_hhdet_tes!L67=0,"",RES_hhdet_tes!L67/RES_hhdet_fec!L67)</f>
        <v>2.7585946462298034</v>
      </c>
      <c r="M67" s="111">
        <f>IF(RES_hhdet_tes!M67=0,"",RES_hhdet_tes!M67/RES_hhdet_fec!M67)</f>
        <v>2.8696855897934594</v>
      </c>
      <c r="N67" s="111">
        <f>IF(RES_hhdet_tes!N67=0,"",RES_hhdet_tes!N67/RES_hhdet_fec!N67)</f>
        <v>2.979694434839681</v>
      </c>
      <c r="O67" s="111">
        <f>IF(RES_hhdet_tes!O67=0,"",RES_hhdet_tes!O67/RES_hhdet_fec!O67)</f>
        <v>3.0670042117191061</v>
      </c>
      <c r="P67" s="111">
        <f>IF(RES_hhdet_tes!P67=0,"",RES_hhdet_tes!P67/RES_hhdet_fec!P67)</f>
        <v>3.1602438084914186</v>
      </c>
      <c r="Q67" s="111">
        <f>IF(RES_hhdet_tes!Q67=0,"",RES_hhdet_tes!Q67/RES_hhdet_fec!Q67)</f>
        <v>3.2296572994405981</v>
      </c>
      <c r="R67" s="111">
        <f>IF(RES_hhdet_tes!R67=0,"",RES_hhdet_tes!R67/RES_hhdet_fec!R67)</f>
        <v>3.343258614376396</v>
      </c>
      <c r="S67" s="111">
        <f>IF(RES_hhdet_tes!S67=0,"",RES_hhdet_tes!S67/RES_hhdet_fec!S67)</f>
        <v>3.4605940107526378</v>
      </c>
      <c r="T67" s="111">
        <f>IF(RES_hhdet_tes!T67=0,"",RES_hhdet_tes!T67/RES_hhdet_fec!T67)</f>
        <v>3.5755627217719166</v>
      </c>
      <c r="U67" s="111">
        <f>IF(RES_hhdet_tes!U67=0,"",RES_hhdet_tes!U67/RES_hhdet_fec!U67)</f>
        <v>3.6902786340245792</v>
      </c>
      <c r="V67" s="111">
        <f>IF(RES_hhdet_tes!V67=0,"",RES_hhdet_tes!V67/RES_hhdet_fec!V67)</f>
        <v>3.7848759857640983</v>
      </c>
      <c r="W67" s="111">
        <f>IF(RES_hhdet_tes!W67=0,"",RES_hhdet_tes!W67/RES_hhdet_fec!W67)</f>
        <v>3.8507792797562188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0.53596902927146406</v>
      </c>
      <c r="C68" s="124">
        <f>IF(RES_hhdet_tes!C68=0,"",RES_hhdet_tes!C68/RES_hhdet_fec!C68)</f>
        <v>0.54532687782927014</v>
      </c>
      <c r="D68" s="124">
        <f>IF(RES_hhdet_tes!D68=0,"",RES_hhdet_tes!D68/RES_hhdet_fec!D68)</f>
        <v>0.55423432129712757</v>
      </c>
      <c r="E68" s="124">
        <f>IF(RES_hhdet_tes!E68=0,"",RES_hhdet_tes!E68/RES_hhdet_fec!E68)</f>
        <v>0.56205525576995352</v>
      </c>
      <c r="F68" s="124">
        <f>IF(RES_hhdet_tes!F68=0,"",RES_hhdet_tes!F68/RES_hhdet_fec!F68)</f>
        <v>0.56922932038023177</v>
      </c>
      <c r="G68" s="124">
        <f>IF(RES_hhdet_tes!G68=0,"",RES_hhdet_tes!G68/RES_hhdet_fec!G68)</f>
        <v>0.5758381424534712</v>
      </c>
      <c r="H68" s="124">
        <f>IF(RES_hhdet_tes!H68=0,"",RES_hhdet_tes!H68/RES_hhdet_fec!H68)</f>
        <v>0.58209749954254042</v>
      </c>
      <c r="I68" s="124">
        <f>IF(RES_hhdet_tes!I68=0,"",RES_hhdet_tes!I68/RES_hhdet_fec!I68)</f>
        <v>0.58839969244026136</v>
      </c>
      <c r="J68" s="124">
        <f>IF(RES_hhdet_tes!J68=0,"",RES_hhdet_tes!J68/RES_hhdet_fec!J68)</f>
        <v>0.5966515890119678</v>
      </c>
      <c r="K68" s="124">
        <f>IF(RES_hhdet_tes!K68=0,"",RES_hhdet_tes!K68/RES_hhdet_fec!K68)</f>
        <v>0.60500963172261257</v>
      </c>
      <c r="L68" s="124">
        <f>IF(RES_hhdet_tes!L68=0,"",RES_hhdet_tes!L68/RES_hhdet_fec!L68)</f>
        <v>0.61535406591905872</v>
      </c>
      <c r="M68" s="124">
        <f>IF(RES_hhdet_tes!M68=0,"",RES_hhdet_tes!M68/RES_hhdet_fec!M68)</f>
        <v>0.62372496614696815</v>
      </c>
      <c r="N68" s="124">
        <f>IF(RES_hhdet_tes!N68=0,"",RES_hhdet_tes!N68/RES_hhdet_fec!N68)</f>
        <v>0.63177173656495655</v>
      </c>
      <c r="O68" s="124">
        <f>IF(RES_hhdet_tes!O68=0,"",RES_hhdet_tes!O68/RES_hhdet_fec!O68)</f>
        <v>0.63832741997582809</v>
      </c>
      <c r="P68" s="124">
        <f>IF(RES_hhdet_tes!P68=0,"",RES_hhdet_tes!P68/RES_hhdet_fec!P68)</f>
        <v>0.64489535034558232</v>
      </c>
      <c r="Q68" s="124">
        <f>IF(RES_hhdet_tes!Q68=0,"",RES_hhdet_tes!Q68/RES_hhdet_fec!Q68)</f>
        <v>0.6529748541965934</v>
      </c>
      <c r="R68" s="124">
        <f>IF(RES_hhdet_tes!R68=0,"",RES_hhdet_tes!R68/RES_hhdet_fec!R68)</f>
        <v>0.66212530020861371</v>
      </c>
      <c r="S68" s="124">
        <f>IF(RES_hhdet_tes!S68=0,"",RES_hhdet_tes!S68/RES_hhdet_fec!S68)</f>
        <v>0.6766195103385817</v>
      </c>
      <c r="T68" s="124">
        <f>IF(RES_hhdet_tes!T68=0,"",RES_hhdet_tes!T68/RES_hhdet_fec!T68)</f>
        <v>0.69359948311403141</v>
      </c>
      <c r="U68" s="124">
        <f>IF(RES_hhdet_tes!U68=0,"",RES_hhdet_tes!U68/RES_hhdet_fec!U68)</f>
        <v>0.70954278732839993</v>
      </c>
      <c r="V68" s="124">
        <f>IF(RES_hhdet_tes!V68=0,"",RES_hhdet_tes!V68/RES_hhdet_fec!V68)</f>
        <v>0.72356509150307369</v>
      </c>
      <c r="W68" s="124">
        <f>IF(RES_hhdet_tes!W68=0,"",RES_hhdet_tes!W68/RES_hhdet_fec!W68)</f>
        <v>0.73787741459653078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0.52687983714356834</v>
      </c>
      <c r="C69" s="111">
        <f>IF(RES_hhdet_tes!C69=0,"",RES_hhdet_tes!C69/RES_hhdet_fec!C69)</f>
        <v>0.53658618599640096</v>
      </c>
      <c r="D69" s="111">
        <f>IF(RES_hhdet_tes!D69=0,"",RES_hhdet_tes!D69/RES_hhdet_fec!D69)</f>
        <v>0.54596701161667616</v>
      </c>
      <c r="E69" s="111">
        <f>IF(RES_hhdet_tes!E69=0,"",RES_hhdet_tes!E69/RES_hhdet_fec!E69)</f>
        <v>0.5536292381869653</v>
      </c>
      <c r="F69" s="111">
        <f>IF(RES_hhdet_tes!F69=0,"",RES_hhdet_tes!F69/RES_hhdet_fec!F69)</f>
        <v>0.56106977211302123</v>
      </c>
      <c r="G69" s="111">
        <f>IF(RES_hhdet_tes!G69=0,"",RES_hhdet_tes!G69/RES_hhdet_fec!G69)</f>
        <v>0.56792781245273893</v>
      </c>
      <c r="H69" s="111">
        <f>IF(RES_hhdet_tes!H69=0,"",RES_hhdet_tes!H69/RES_hhdet_fec!H69)</f>
        <v>0.57434070066902854</v>
      </c>
      <c r="I69" s="111">
        <f>IF(RES_hhdet_tes!I69=0,"",RES_hhdet_tes!I69/RES_hhdet_fec!I69)</f>
        <v>0.58092385504521493</v>
      </c>
      <c r="J69" s="111">
        <f>IF(RES_hhdet_tes!J69=0,"",RES_hhdet_tes!J69/RES_hhdet_fec!J69)</f>
        <v>0.58882899306247949</v>
      </c>
      <c r="K69" s="111">
        <f>IF(RES_hhdet_tes!K69=0,"",RES_hhdet_tes!K69/RES_hhdet_fec!K69)</f>
        <v>0.59719272066494067</v>
      </c>
      <c r="L69" s="111">
        <f>IF(RES_hhdet_tes!L69=0,"",RES_hhdet_tes!L69/RES_hhdet_fec!L69)</f>
        <v>0.60580246077510536</v>
      </c>
      <c r="M69" s="111">
        <f>IF(RES_hhdet_tes!M69=0,"",RES_hhdet_tes!M69/RES_hhdet_fec!M69)</f>
        <v>0.61197975305939967</v>
      </c>
      <c r="N69" s="111">
        <f>IF(RES_hhdet_tes!N69=0,"",RES_hhdet_tes!N69/RES_hhdet_fec!N69)</f>
        <v>0.61857121852733665</v>
      </c>
      <c r="O69" s="111">
        <f>IF(RES_hhdet_tes!O69=0,"",RES_hhdet_tes!O69/RES_hhdet_fec!O69)</f>
        <v>0.62457755245845625</v>
      </c>
      <c r="P69" s="111">
        <f>IF(RES_hhdet_tes!P69=0,"",RES_hhdet_tes!P69/RES_hhdet_fec!P69)</f>
        <v>0.62992929475873871</v>
      </c>
      <c r="Q69" s="111">
        <f>IF(RES_hhdet_tes!Q69=0,"",RES_hhdet_tes!Q69/RES_hhdet_fec!Q69)</f>
        <v>0.63753041115616882</v>
      </c>
      <c r="R69" s="111">
        <f>IF(RES_hhdet_tes!R69=0,"",RES_hhdet_tes!R69/RES_hhdet_fec!R69)</f>
        <v>0.64675058004691599</v>
      </c>
      <c r="S69" s="111">
        <f>IF(RES_hhdet_tes!S69=0,"",RES_hhdet_tes!S69/RES_hhdet_fec!S69)</f>
        <v>0.66215276925762168</v>
      </c>
      <c r="T69" s="111">
        <f>IF(RES_hhdet_tes!T69=0,"",RES_hhdet_tes!T69/RES_hhdet_fec!T69)</f>
        <v>0.67866749502255019</v>
      </c>
      <c r="U69" s="111">
        <f>IF(RES_hhdet_tes!U69=0,"",RES_hhdet_tes!U69/RES_hhdet_fec!U69)</f>
        <v>0.69532945571985438</v>
      </c>
      <c r="V69" s="111">
        <f>IF(RES_hhdet_tes!V69=0,"",RES_hhdet_tes!V69/RES_hhdet_fec!V69)</f>
        <v>0.71053937250448507</v>
      </c>
      <c r="W69" s="111">
        <f>IF(RES_hhdet_tes!W69=0,"",RES_hhdet_tes!W69/RES_hhdet_fec!W69)</f>
        <v>0.72394652437450036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0.86378078985128548</v>
      </c>
      <c r="C70" s="111">
        <f>IF(RES_hhdet_tes!C70=0,"",RES_hhdet_tes!C70/RES_hhdet_fec!C70)</f>
        <v>0.85975319929011162</v>
      </c>
      <c r="D70" s="111">
        <f>IF(RES_hhdet_tes!D70=0,"",RES_hhdet_tes!D70/RES_hhdet_fec!D70)</f>
        <v>0.85835213325935689</v>
      </c>
      <c r="E70" s="111">
        <f>IF(RES_hhdet_tes!E70=0,"",RES_hhdet_tes!E70/RES_hhdet_fec!E70)</f>
        <v>0.88111051376962835</v>
      </c>
      <c r="F70" s="111">
        <f>IF(RES_hhdet_tes!F70=0,"",RES_hhdet_tes!F70/RES_hhdet_fec!F70)</f>
        <v>0.88292019213744444</v>
      </c>
      <c r="G70" s="111">
        <f>IF(RES_hhdet_tes!G70=0,"",RES_hhdet_tes!G70/RES_hhdet_fec!G70)</f>
        <v>0.86871054423937188</v>
      </c>
      <c r="H70" s="111">
        <f>IF(RES_hhdet_tes!H70=0,"",RES_hhdet_tes!H70/RES_hhdet_fec!H70)</f>
        <v>0.88060728686161105</v>
      </c>
      <c r="I70" s="111">
        <f>IF(RES_hhdet_tes!I70=0,"",RES_hhdet_tes!I70/RES_hhdet_fec!I70)</f>
        <v>0.88043918237268259</v>
      </c>
      <c r="J70" s="111">
        <f>IF(RES_hhdet_tes!J70=0,"",RES_hhdet_tes!J70/RES_hhdet_fec!J70)</f>
        <v>0.88799494275997015</v>
      </c>
      <c r="K70" s="111">
        <f>IF(RES_hhdet_tes!K70=0,"",RES_hhdet_tes!K70/RES_hhdet_fec!K70)</f>
        <v>0.8879502657867</v>
      </c>
      <c r="L70" s="111">
        <f>IF(RES_hhdet_tes!L70=0,"",RES_hhdet_tes!L70/RES_hhdet_fec!L70)</f>
        <v>0.90486157063402795</v>
      </c>
      <c r="M70" s="111">
        <f>IF(RES_hhdet_tes!M70=0,"",RES_hhdet_tes!M70/RES_hhdet_fec!M70)</f>
        <v>0.93730361241951843</v>
      </c>
      <c r="N70" s="111">
        <f>IF(RES_hhdet_tes!N70=0,"",RES_hhdet_tes!N70/RES_hhdet_fec!N70)</f>
        <v>0.93680119030158215</v>
      </c>
      <c r="O70" s="111">
        <f>IF(RES_hhdet_tes!O70=0,"",RES_hhdet_tes!O70/RES_hhdet_fec!O70)</f>
        <v>0.94704287889789196</v>
      </c>
      <c r="P70" s="111">
        <f>IF(RES_hhdet_tes!P70=0,"",RES_hhdet_tes!P70/RES_hhdet_fec!P70)</f>
        <v>0.94171500006392839</v>
      </c>
      <c r="Q70" s="111">
        <f>IF(RES_hhdet_tes!Q70=0,"",RES_hhdet_tes!Q70/RES_hhdet_fec!Q70)</f>
        <v>0.93949316589466125</v>
      </c>
      <c r="R70" s="111">
        <f>IF(RES_hhdet_tes!R70=0,"",RES_hhdet_tes!R70/RES_hhdet_fec!R70)</f>
        <v>0.93695012008015965</v>
      </c>
      <c r="S70" s="111">
        <f>IF(RES_hhdet_tes!S70=0,"",RES_hhdet_tes!S70/RES_hhdet_fec!S70)</f>
        <v>0.94407604321580274</v>
      </c>
      <c r="T70" s="111">
        <f>IF(RES_hhdet_tes!T70=0,"",RES_hhdet_tes!T70/RES_hhdet_fec!T70)</f>
        <v>0.95609488401309617</v>
      </c>
      <c r="U70" s="111">
        <f>IF(RES_hhdet_tes!U70=0,"",RES_hhdet_tes!U70/RES_hhdet_fec!U70)</f>
        <v>0.95582040729376272</v>
      </c>
      <c r="V70" s="111">
        <f>IF(RES_hhdet_tes!V70=0,"",RES_hhdet_tes!V70/RES_hhdet_fec!V70)</f>
        <v>0.94607948635060313</v>
      </c>
      <c r="W70" s="111">
        <f>IF(RES_hhdet_tes!W70=0,"",RES_hhdet_tes!W70/RES_hhdet_fec!W70)</f>
        <v>0.96343835385143417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0.52687983714356834</v>
      </c>
      <c r="C71" s="112">
        <f>IF(RES_hhdet_tes!C71=0,"",RES_hhdet_tes!C71/RES_hhdet_fec!C71)</f>
        <v>0.5372823278202713</v>
      </c>
      <c r="D71" s="112">
        <f>IF(RES_hhdet_tes!D71=0,"",RES_hhdet_tes!D71/RES_hhdet_fec!D71)</f>
        <v>0.54654737663105235</v>
      </c>
      <c r="E71" s="112">
        <f>IF(RES_hhdet_tes!E71=0,"",RES_hhdet_tes!E71/RES_hhdet_fec!E71)</f>
        <v>0.55701063986088395</v>
      </c>
      <c r="F71" s="112">
        <f>IF(RES_hhdet_tes!F71=0,"",RES_hhdet_tes!F71/RES_hhdet_fec!F71)</f>
        <v>0.5641437031552341</v>
      </c>
      <c r="G71" s="112">
        <f>IF(RES_hhdet_tes!G71=0,"",RES_hhdet_tes!G71/RES_hhdet_fec!G71)</f>
        <v>0.56780482525218445</v>
      </c>
      <c r="H71" s="112">
        <f>IF(RES_hhdet_tes!H71=0,"",RES_hhdet_tes!H71/RES_hhdet_fec!H71)</f>
        <v>0.57292243386516051</v>
      </c>
      <c r="I71" s="112">
        <f>IF(RES_hhdet_tes!I71=0,"",RES_hhdet_tes!I71/RES_hhdet_fec!I71)</f>
        <v>0.57663421959749273</v>
      </c>
      <c r="J71" s="112">
        <f>IF(RES_hhdet_tes!J71=0,"",RES_hhdet_tes!J71/RES_hhdet_fec!J71)</f>
        <v>0.58918654080477983</v>
      </c>
      <c r="K71" s="112">
        <f>IF(RES_hhdet_tes!K71=0,"",RES_hhdet_tes!K71/RES_hhdet_fec!K71)</f>
        <v>0.59803294135569962</v>
      </c>
      <c r="L71" s="112">
        <f>IF(RES_hhdet_tes!L71=0,"",RES_hhdet_tes!L71/RES_hhdet_fec!L71)</f>
        <v>0.62146579907118105</v>
      </c>
      <c r="M71" s="112">
        <f>IF(RES_hhdet_tes!M71=0,"",RES_hhdet_tes!M71/RES_hhdet_fec!M71)</f>
        <v>0.62831757196423421</v>
      </c>
      <c r="N71" s="112">
        <f>IF(RES_hhdet_tes!N71=0,"",RES_hhdet_tes!N71/RES_hhdet_fec!N71)</f>
        <v>0.63835603508926253</v>
      </c>
      <c r="O71" s="112">
        <f>IF(RES_hhdet_tes!O71=0,"",RES_hhdet_tes!O71/RES_hhdet_fec!O71)</f>
        <v>0.64248729915848579</v>
      </c>
      <c r="P71" s="112">
        <f>IF(RES_hhdet_tes!P71=0,"",RES_hhdet_tes!P71/RES_hhdet_fec!P71)</f>
        <v>0.65532217750924648</v>
      </c>
      <c r="Q71" s="112">
        <f>IF(RES_hhdet_tes!Q71=0,"",RES_hhdet_tes!Q71/RES_hhdet_fec!Q71)</f>
        <v>0.66395688351512971</v>
      </c>
      <c r="R71" s="112">
        <f>IF(RES_hhdet_tes!R71=0,"",RES_hhdet_tes!R71/RES_hhdet_fec!R71)</f>
        <v>0.66564236443645264</v>
      </c>
      <c r="S71" s="112">
        <f>IF(RES_hhdet_tes!S71=0,"",RES_hhdet_tes!S71/RES_hhdet_fec!S71)</f>
        <v>0.67123776256975409</v>
      </c>
      <c r="T71" s="112">
        <f>IF(RES_hhdet_tes!T71=0,"",RES_hhdet_tes!T71/RES_hhdet_fec!T71)</f>
        <v>0.68354156329375459</v>
      </c>
      <c r="U71" s="112">
        <f>IF(RES_hhdet_tes!U71=0,"",RES_hhdet_tes!U71/RES_hhdet_fec!U71)</f>
        <v>0.69405089884238369</v>
      </c>
      <c r="V71" s="112">
        <f>IF(RES_hhdet_tes!V71=0,"",RES_hhdet_tes!V71/RES_hhdet_fec!V71)</f>
        <v>0.70673350293752135</v>
      </c>
      <c r="W71" s="112">
        <f>IF(RES_hhdet_tes!W71=0,"",RES_hhdet_tes!W71/RES_hhdet_fec!W71)</f>
        <v>0.71045541655853672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0.63304330070831649</v>
      </c>
      <c r="C73" s="112">
        <f>IF(RES_hhdet_tes!C73=0,"",RES_hhdet_tes!C73/RES_hhdet_fec!C73)</f>
        <v>0.63799860610509485</v>
      </c>
      <c r="D73" s="112">
        <f>IF(RES_hhdet_tes!D73=0,"",RES_hhdet_tes!D73/RES_hhdet_fec!D73)</f>
        <v>0.6429037412579246</v>
      </c>
      <c r="E73" s="112">
        <f>IF(RES_hhdet_tes!E73=0,"",RES_hhdet_tes!E73/RES_hhdet_fec!E73)</f>
        <v>0.64710263653189704</v>
      </c>
      <c r="F73" s="112">
        <f>IF(RES_hhdet_tes!F73=0,"",RES_hhdet_tes!F73/RES_hhdet_fec!F73)</f>
        <v>0.65094866487559633</v>
      </c>
      <c r="G73" s="112">
        <f>IF(RES_hhdet_tes!G73=0,"",RES_hhdet_tes!G73/RES_hhdet_fec!G73)</f>
        <v>0.65416815933897432</v>
      </c>
      <c r="H73" s="112">
        <f>IF(RES_hhdet_tes!H73=0,"",RES_hhdet_tes!H73/RES_hhdet_fec!H73)</f>
        <v>0.65815902209209698</v>
      </c>
      <c r="I73" s="112">
        <f>IF(RES_hhdet_tes!I73=0,"",RES_hhdet_tes!I73/RES_hhdet_fec!I73)</f>
        <v>0.66009462461016999</v>
      </c>
      <c r="J73" s="112">
        <f>IF(RES_hhdet_tes!J73=0,"",RES_hhdet_tes!J73/RES_hhdet_fec!J73)</f>
        <v>0.66081180843943177</v>
      </c>
      <c r="K73" s="112">
        <f>IF(RES_hhdet_tes!K73=0,"",RES_hhdet_tes!K73/RES_hhdet_fec!K73)</f>
        <v>0.66215359496058757</v>
      </c>
      <c r="L73" s="112">
        <f>IF(RES_hhdet_tes!L73=0,"",RES_hhdet_tes!L73/RES_hhdet_fec!L73)</f>
        <v>0.66275782726000299</v>
      </c>
      <c r="M73" s="112">
        <f>IF(RES_hhdet_tes!M73=0,"",RES_hhdet_tes!M73/RES_hhdet_fec!M73)</f>
        <v>0.66424107275434063</v>
      </c>
      <c r="N73" s="112">
        <f>IF(RES_hhdet_tes!N73=0,"",RES_hhdet_tes!N73/RES_hhdet_fec!N73)</f>
        <v>0.66596062456545868</v>
      </c>
      <c r="O73" s="112">
        <f>IF(RES_hhdet_tes!O73=0,"",RES_hhdet_tes!O73/RES_hhdet_fec!O73)</f>
        <v>0.66888169977027401</v>
      </c>
      <c r="P73" s="112">
        <f>IF(RES_hhdet_tes!P73=0,"",RES_hhdet_tes!P73/RES_hhdet_fec!P73)</f>
        <v>0.67455588277273137</v>
      </c>
      <c r="Q73" s="112">
        <f>IF(RES_hhdet_tes!Q73=0,"",RES_hhdet_tes!Q73/RES_hhdet_fec!Q73)</f>
        <v>0.68321114160227303</v>
      </c>
      <c r="R73" s="112">
        <f>IF(RES_hhdet_tes!R73=0,"",RES_hhdet_tes!R73/RES_hhdet_fec!R73)</f>
        <v>0.69201157922664647</v>
      </c>
      <c r="S73" s="112">
        <f>IF(RES_hhdet_tes!S73=0,"",RES_hhdet_tes!S73/RES_hhdet_fec!S73)</f>
        <v>0.69983630296979393</v>
      </c>
      <c r="T73" s="112">
        <f>IF(RES_hhdet_tes!T73=0,"",RES_hhdet_tes!T73/RES_hhdet_fec!T73)</f>
        <v>0.7176113426162477</v>
      </c>
      <c r="U73" s="112">
        <f>IF(RES_hhdet_tes!U73=0,"",RES_hhdet_tes!U73/RES_hhdet_fec!U73)</f>
        <v>0.72487872994885538</v>
      </c>
      <c r="V73" s="112">
        <f>IF(RES_hhdet_tes!V73=0,"",RES_hhdet_tes!V73/RES_hhdet_fec!V73)</f>
        <v>0.72969082225590653</v>
      </c>
      <c r="W73" s="112">
        <f>IF(RES_hhdet_tes!W73=0,"",RES_hhdet_tes!W73/RES_hhdet_fec!W73)</f>
        <v>0.73997305173055683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0.91234850411999358</v>
      </c>
      <c r="C74" s="113">
        <f>IF(RES_hhdet_tes!C74=0,"",RES_hhdet_tes!C74/RES_hhdet_fec!C74)</f>
        <v>0.9028639914487967</v>
      </c>
      <c r="D74" s="113">
        <f>IF(RES_hhdet_tes!D74=0,"",RES_hhdet_tes!D74/RES_hhdet_fec!D74)</f>
        <v>0.89853368391162036</v>
      </c>
      <c r="E74" s="113">
        <f>IF(RES_hhdet_tes!E74=0,"",RES_hhdet_tes!E74/RES_hhdet_fec!E74)</f>
        <v>0.92587433075275571</v>
      </c>
      <c r="F74" s="113">
        <f>IF(RES_hhdet_tes!F74=0,"",RES_hhdet_tes!F74/RES_hhdet_fec!F74)</f>
        <v>0.92587306341270903</v>
      </c>
      <c r="G74" s="113">
        <f>IF(RES_hhdet_tes!G74=0,"",RES_hhdet_tes!G74/RES_hhdet_fec!G74)</f>
        <v>0.90247960599811072</v>
      </c>
      <c r="H74" s="113">
        <f>IF(RES_hhdet_tes!H74=0,"",RES_hhdet_tes!H74/RES_hhdet_fec!H74)</f>
        <v>0.916441485206555</v>
      </c>
      <c r="I74" s="113">
        <f>IF(RES_hhdet_tes!I74=0,"",RES_hhdet_tes!I74/RES_hhdet_fec!I74)</f>
        <v>0.91400584825752873</v>
      </c>
      <c r="J74" s="113">
        <f>IF(RES_hhdet_tes!J74=0,"",RES_hhdet_tes!J74/RES_hhdet_fec!J74)</f>
        <v>0.91691470228929417</v>
      </c>
      <c r="K74" s="113">
        <f>IF(RES_hhdet_tes!K74=0,"",RES_hhdet_tes!K74/RES_hhdet_fec!K74)</f>
        <v>0.91163859821745141</v>
      </c>
      <c r="L74" s="113">
        <f>IF(RES_hhdet_tes!L74=0,"",RES_hhdet_tes!L74/RES_hhdet_fec!L74)</f>
        <v>0.93653721985650706</v>
      </c>
      <c r="M74" s="113">
        <f>IF(RES_hhdet_tes!M74=0,"",RES_hhdet_tes!M74/RES_hhdet_fec!M74)</f>
        <v>0.95128292624258104</v>
      </c>
      <c r="N74" s="113">
        <f>IF(RES_hhdet_tes!N74=0,"",RES_hhdet_tes!N74/RES_hhdet_fec!N74)</f>
        <v>0.952652043062725</v>
      </c>
      <c r="O74" s="113">
        <f>IF(RES_hhdet_tes!O74=0,"",RES_hhdet_tes!O74/RES_hhdet_fec!O74)</f>
        <v>0.95900024920040827</v>
      </c>
      <c r="P74" s="113">
        <f>IF(RES_hhdet_tes!P74=0,"",RES_hhdet_tes!P74/RES_hhdet_fec!P74)</f>
        <v>0.95662108477676688</v>
      </c>
      <c r="Q74" s="113">
        <f>IF(RES_hhdet_tes!Q74=0,"",RES_hhdet_tes!Q74/RES_hhdet_fec!Q74)</f>
        <v>0.95518127044984147</v>
      </c>
      <c r="R74" s="113">
        <f>IF(RES_hhdet_tes!R74=0,"",RES_hhdet_tes!R74/RES_hhdet_fec!R74)</f>
        <v>0.95331201898861262</v>
      </c>
      <c r="S74" s="113">
        <f>IF(RES_hhdet_tes!S74=0,"",RES_hhdet_tes!S74/RES_hhdet_fec!S74)</f>
        <v>0.9556375198433904</v>
      </c>
      <c r="T74" s="113">
        <f>IF(RES_hhdet_tes!T74=0,"",RES_hhdet_tes!T74/RES_hhdet_fec!T74)</f>
        <v>0.96777692568499352</v>
      </c>
      <c r="U74" s="113">
        <f>IF(RES_hhdet_tes!U74=0,"",RES_hhdet_tes!U74/RES_hhdet_fec!U74)</f>
        <v>0.96785235296156991</v>
      </c>
      <c r="V74" s="113">
        <f>IF(RES_hhdet_tes!V74=0,"",RES_hhdet_tes!V74/RES_hhdet_fec!V74)</f>
        <v>0.97110358498283722</v>
      </c>
      <c r="W74" s="113">
        <f>IF(RES_hhdet_tes!W74=0,"",RES_hhdet_tes!W74/RES_hhdet_fec!W74)</f>
        <v>0.97486566550776499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0.63304330070831649</v>
      </c>
      <c r="C75" s="111">
        <f>IF(RES_hhdet_tes!C75=0,"",RES_hhdet_tes!C75/RES_hhdet_fec!C75)</f>
        <v>0.63875234328938091</v>
      </c>
      <c r="D75" s="111">
        <f>IF(RES_hhdet_tes!D75=0,"",RES_hhdet_tes!D75/RES_hhdet_fec!D75)</f>
        <v>0.64330578571423236</v>
      </c>
      <c r="E75" s="111">
        <f>IF(RES_hhdet_tes!E75=0,"",RES_hhdet_tes!E75/RES_hhdet_fec!E75)</f>
        <v>0.6468526542699069</v>
      </c>
      <c r="F75" s="111">
        <f>IF(RES_hhdet_tes!F75=0,"",RES_hhdet_tes!F75/RES_hhdet_fec!F75)</f>
        <v>0.65065802113683402</v>
      </c>
      <c r="G75" s="111">
        <f>IF(RES_hhdet_tes!G75=0,"",RES_hhdet_tes!G75/RES_hhdet_fec!G75)</f>
        <v>0.65450935240265218</v>
      </c>
      <c r="H75" s="111">
        <f>IF(RES_hhdet_tes!H75=0,"",RES_hhdet_tes!H75/RES_hhdet_fec!H75)</f>
        <v>0.65787912853560915</v>
      </c>
      <c r="I75" s="111">
        <f>IF(RES_hhdet_tes!I75=0,"",RES_hhdet_tes!I75/RES_hhdet_fec!I75)</f>
        <v>0.65975896089268837</v>
      </c>
      <c r="J75" s="111">
        <f>IF(RES_hhdet_tes!J75=0,"",RES_hhdet_tes!J75/RES_hhdet_fec!J75)</f>
        <v>0.66111981190579328</v>
      </c>
      <c r="K75" s="111">
        <f>IF(RES_hhdet_tes!K75=0,"",RES_hhdet_tes!K75/RES_hhdet_fec!K75)</f>
        <v>0.6629053170553405</v>
      </c>
      <c r="L75" s="111">
        <f>IF(RES_hhdet_tes!L75=0,"",RES_hhdet_tes!L75/RES_hhdet_fec!L75)</f>
        <v>0.66488041243835472</v>
      </c>
      <c r="M75" s="111">
        <f>IF(RES_hhdet_tes!M75=0,"",RES_hhdet_tes!M75/RES_hhdet_fec!M75)</f>
        <v>0.66704038803237919</v>
      </c>
      <c r="N75" s="111">
        <f>IF(RES_hhdet_tes!N75=0,"",RES_hhdet_tes!N75/RES_hhdet_fec!N75)</f>
        <v>0.66960276340224012</v>
      </c>
      <c r="O75" s="111">
        <f>IF(RES_hhdet_tes!O75=0,"",RES_hhdet_tes!O75/RES_hhdet_fec!O75)</f>
        <v>0.67168189435425329</v>
      </c>
      <c r="P75" s="111">
        <f>IF(RES_hhdet_tes!P75=0,"",RES_hhdet_tes!P75/RES_hhdet_fec!P75)</f>
        <v>0.67789383441203788</v>
      </c>
      <c r="Q75" s="111">
        <f>IF(RES_hhdet_tes!Q75=0,"",RES_hhdet_tes!Q75/RES_hhdet_fec!Q75)</f>
        <v>0.68482730788347845</v>
      </c>
      <c r="R75" s="111">
        <f>IF(RES_hhdet_tes!R75=0,"",RES_hhdet_tes!R75/RES_hhdet_fec!R75)</f>
        <v>0.69175877304567412</v>
      </c>
      <c r="S75" s="111">
        <f>IF(RES_hhdet_tes!S75=0,"",RES_hhdet_tes!S75/RES_hhdet_fec!S75)</f>
        <v>0.69987051946596401</v>
      </c>
      <c r="T75" s="111">
        <f>IF(RES_hhdet_tes!T75=0,"",RES_hhdet_tes!T75/RES_hhdet_fec!T75)</f>
        <v>0.71294617635045787</v>
      </c>
      <c r="U75" s="111">
        <f>IF(RES_hhdet_tes!U75=0,"",RES_hhdet_tes!U75/RES_hhdet_fec!U75)</f>
        <v>0.72186603488182854</v>
      </c>
      <c r="V75" s="111">
        <f>IF(RES_hhdet_tes!V75=0,"",RES_hhdet_tes!V75/RES_hhdet_fec!V75)</f>
        <v>0.72691773478995703</v>
      </c>
      <c r="W75" s="111">
        <f>IF(RES_hhdet_tes!W75=0,"",RES_hhdet_tes!W75/RES_hhdet_fec!W75)</f>
        <v>0.73737152545233453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0.55803309282311764</v>
      </c>
      <c r="C77" s="124">
        <f>IF(RES_hhdet_tes!C77=0,"",RES_hhdet_tes!C77/RES_hhdet_fec!C77)</f>
        <v>0.55965791785895902</v>
      </c>
      <c r="D77" s="124">
        <f>IF(RES_hhdet_tes!D77=0,"",RES_hhdet_tes!D77/RES_hhdet_fec!D77)</f>
        <v>0.56112376049754387</v>
      </c>
      <c r="E77" s="124">
        <f>IF(RES_hhdet_tes!E77=0,"",RES_hhdet_tes!E77/RES_hhdet_fec!E77)</f>
        <v>0.56224801085437193</v>
      </c>
      <c r="F77" s="124">
        <f>IF(RES_hhdet_tes!F77=0,"",RES_hhdet_tes!F77/RES_hhdet_fec!F77)</f>
        <v>0.56360385007596792</v>
      </c>
      <c r="G77" s="124">
        <f>IF(RES_hhdet_tes!G77=0,"",RES_hhdet_tes!G77/RES_hhdet_fec!G77)</f>
        <v>0.56512926012861908</v>
      </c>
      <c r="H77" s="124">
        <f>IF(RES_hhdet_tes!H77=0,"",RES_hhdet_tes!H77/RES_hhdet_fec!H77)</f>
        <v>0.56657944003230121</v>
      </c>
      <c r="I77" s="124">
        <f>IF(RES_hhdet_tes!I77=0,"",RES_hhdet_tes!I77/RES_hhdet_fec!I77)</f>
        <v>0.5677496670440525</v>
      </c>
      <c r="J77" s="124">
        <f>IF(RES_hhdet_tes!J77=0,"",RES_hhdet_tes!J77/RES_hhdet_fec!J77)</f>
        <v>0.56814580816065219</v>
      </c>
      <c r="K77" s="124">
        <f>IF(RES_hhdet_tes!K77=0,"",RES_hhdet_tes!K77/RES_hhdet_fec!K77)</f>
        <v>0.56915724942053214</v>
      </c>
      <c r="L77" s="124">
        <f>IF(RES_hhdet_tes!L77=0,"",RES_hhdet_tes!L77/RES_hhdet_fec!L77)</f>
        <v>0.57021488927425723</v>
      </c>
      <c r="M77" s="124">
        <f>IF(RES_hhdet_tes!M77=0,"",RES_hhdet_tes!M77/RES_hhdet_fec!M77)</f>
        <v>0.57093359466934246</v>
      </c>
      <c r="N77" s="124">
        <f>IF(RES_hhdet_tes!N77=0,"",RES_hhdet_tes!N77/RES_hhdet_fec!N77)</f>
        <v>0.57119791773136708</v>
      </c>
      <c r="O77" s="124">
        <f>IF(RES_hhdet_tes!O77=0,"",RES_hhdet_tes!O77/RES_hhdet_fec!O77)</f>
        <v>0.57149446851450147</v>
      </c>
      <c r="P77" s="124">
        <f>IF(RES_hhdet_tes!P77=0,"",RES_hhdet_tes!P77/RES_hhdet_fec!P77)</f>
        <v>0.57150929103735704</v>
      </c>
      <c r="Q77" s="124">
        <f>IF(RES_hhdet_tes!Q77=0,"",RES_hhdet_tes!Q77/RES_hhdet_fec!Q77)</f>
        <v>0.57174231757870553</v>
      </c>
      <c r="R77" s="124">
        <f>IF(RES_hhdet_tes!R77=0,"",RES_hhdet_tes!R77/RES_hhdet_fec!R77)</f>
        <v>0.57351226782356957</v>
      </c>
      <c r="S77" s="124">
        <f>IF(RES_hhdet_tes!S77=0,"",RES_hhdet_tes!S77/RES_hhdet_fec!S77)</f>
        <v>0.57466548049741561</v>
      </c>
      <c r="T77" s="124">
        <f>IF(RES_hhdet_tes!T77=0,"",RES_hhdet_tes!T77/RES_hhdet_fec!T77)</f>
        <v>0.57736616113297778</v>
      </c>
      <c r="U77" s="124">
        <f>IF(RES_hhdet_tes!U77=0,"",RES_hhdet_tes!U77/RES_hhdet_fec!U77)</f>
        <v>0.58004338091083185</v>
      </c>
      <c r="V77" s="124">
        <f>IF(RES_hhdet_tes!V77=0,"",RES_hhdet_tes!V77/RES_hhdet_fec!V77)</f>
        <v>0.58317668948213663</v>
      </c>
      <c r="W77" s="124">
        <f>IF(RES_hhdet_tes!W77=0,"",RES_hhdet_tes!W77/RES_hhdet_fec!W77)</f>
        <v>0.58676546716842992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0.55378733859385532</v>
      </c>
      <c r="C78" s="111">
        <f>IF(RES_hhdet_tes!C78=0,"",RES_hhdet_tes!C78/RES_hhdet_fec!C78)</f>
        <v>0.55547252618752441</v>
      </c>
      <c r="D78" s="111">
        <f>IF(RES_hhdet_tes!D78=0,"",RES_hhdet_tes!D78/RES_hhdet_fec!D78)</f>
        <v>0.55709693060593768</v>
      </c>
      <c r="E78" s="111">
        <f>IF(RES_hhdet_tes!E78=0,"",RES_hhdet_tes!E78/RES_hhdet_fec!E78)</f>
        <v>0.55851099884057531</v>
      </c>
      <c r="F78" s="111">
        <f>IF(RES_hhdet_tes!F78=0,"",RES_hhdet_tes!F78/RES_hhdet_fec!F78)</f>
        <v>0.55989918363799773</v>
      </c>
      <c r="G78" s="111">
        <f>IF(RES_hhdet_tes!G78=0,"",RES_hhdet_tes!G78/RES_hhdet_fec!G78)</f>
        <v>0.56125016973653441</v>
      </c>
      <c r="H78" s="111">
        <f>IF(RES_hhdet_tes!H78=0,"",RES_hhdet_tes!H78/RES_hhdet_fec!H78)</f>
        <v>0.5626336776279941</v>
      </c>
      <c r="I78" s="111">
        <f>IF(RES_hhdet_tes!I78=0,"",RES_hhdet_tes!I78/RES_hhdet_fec!I78)</f>
        <v>0.56354904006252182</v>
      </c>
      <c r="J78" s="111">
        <f>IF(RES_hhdet_tes!J78=0,"",RES_hhdet_tes!J78/RES_hhdet_fec!J78)</f>
        <v>0.56440461558323962</v>
      </c>
      <c r="K78" s="111">
        <f>IF(RES_hhdet_tes!K78=0,"",RES_hhdet_tes!K78/RES_hhdet_fec!K78)</f>
        <v>0.5654969889736291</v>
      </c>
      <c r="L78" s="111">
        <f>IF(RES_hhdet_tes!L78=0,"",RES_hhdet_tes!L78/RES_hhdet_fec!L78)</f>
        <v>0.56652890358782471</v>
      </c>
      <c r="M78" s="111">
        <f>IF(RES_hhdet_tes!M78=0,"",RES_hhdet_tes!M78/RES_hhdet_fec!M78)</f>
        <v>0.56721176292164899</v>
      </c>
      <c r="N78" s="111">
        <f>IF(RES_hhdet_tes!N78=0,"",RES_hhdet_tes!N78/RES_hhdet_fec!N78)</f>
        <v>0.56776169731578063</v>
      </c>
      <c r="O78" s="111">
        <f>IF(RES_hhdet_tes!O78=0,"",RES_hhdet_tes!O78/RES_hhdet_fec!O78)</f>
        <v>0.56817800617133307</v>
      </c>
      <c r="P78" s="111">
        <f>IF(RES_hhdet_tes!P78=0,"",RES_hhdet_tes!P78/RES_hhdet_fec!P78)</f>
        <v>0.56847644004650988</v>
      </c>
      <c r="Q78" s="111">
        <f>IF(RES_hhdet_tes!Q78=0,"",RES_hhdet_tes!Q78/RES_hhdet_fec!Q78)</f>
        <v>0.56872107737209077</v>
      </c>
      <c r="R78" s="111">
        <f>IF(RES_hhdet_tes!R78=0,"",RES_hhdet_tes!R78/RES_hhdet_fec!R78)</f>
        <v>0.56935969276956866</v>
      </c>
      <c r="S78" s="111">
        <f>IF(RES_hhdet_tes!S78=0,"",RES_hhdet_tes!S78/RES_hhdet_fec!S78)</f>
        <v>0.57091310787841631</v>
      </c>
      <c r="T78" s="111">
        <f>IF(RES_hhdet_tes!T78=0,"",RES_hhdet_tes!T78/RES_hhdet_fec!T78)</f>
        <v>0.57333056666892679</v>
      </c>
      <c r="U78" s="111">
        <f>IF(RES_hhdet_tes!U78=0,"",RES_hhdet_tes!U78/RES_hhdet_fec!U78)</f>
        <v>0.57605260289233362</v>
      </c>
      <c r="V78" s="111">
        <f>IF(RES_hhdet_tes!V78=0,"",RES_hhdet_tes!V78/RES_hhdet_fec!V78)</f>
        <v>0.57904861567684707</v>
      </c>
      <c r="W78" s="111">
        <f>IF(RES_hhdet_tes!W78=0,"",RES_hhdet_tes!W78/RES_hhdet_fec!W78)</f>
        <v>0.58226126365345587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0.72144014647121668</v>
      </c>
      <c r="C79" s="45">
        <f>IF(RES_hhdet_tes!C79=0,"",RES_hhdet_tes!C79/RES_hhdet_fec!C79)</f>
        <v>0.72486888677859551</v>
      </c>
      <c r="D79" s="45">
        <f>IF(RES_hhdet_tes!D79=0,"",RES_hhdet_tes!D79/RES_hhdet_fec!D79)</f>
        <v>0.7278664446396218</v>
      </c>
      <c r="E79" s="45">
        <f>IF(RES_hhdet_tes!E79=0,"",RES_hhdet_tes!E79/RES_hhdet_fec!E79)</f>
        <v>0.73050803141557408</v>
      </c>
      <c r="F79" s="45">
        <f>IF(RES_hhdet_tes!F79=0,"",RES_hhdet_tes!F79/RES_hhdet_fec!F79)</f>
        <v>0.73328712495394577</v>
      </c>
      <c r="G79" s="45">
        <f>IF(RES_hhdet_tes!G79=0,"",RES_hhdet_tes!G79/RES_hhdet_fec!G79)</f>
        <v>0.73608603512112958</v>
      </c>
      <c r="H79" s="45">
        <f>IF(RES_hhdet_tes!H79=0,"",RES_hhdet_tes!H79/RES_hhdet_fec!H79)</f>
        <v>0.73896735741312691</v>
      </c>
      <c r="I79" s="45">
        <f>IF(RES_hhdet_tes!I79=0,"",RES_hhdet_tes!I79/RES_hhdet_fec!I79)</f>
        <v>0.74073832645900117</v>
      </c>
      <c r="J79" s="45">
        <f>IF(RES_hhdet_tes!J79=0,"",RES_hhdet_tes!J79/RES_hhdet_fec!J79)</f>
        <v>0.74208798754690042</v>
      </c>
      <c r="K79" s="45">
        <f>IF(RES_hhdet_tes!K79=0,"",RES_hhdet_tes!K79/RES_hhdet_fec!K79)</f>
        <v>0.74398769566891976</v>
      </c>
      <c r="L79" s="45">
        <f>IF(RES_hhdet_tes!L79=0,"",RES_hhdet_tes!L79/RES_hhdet_fec!L79)</f>
        <v>0.74584047857642621</v>
      </c>
      <c r="M79" s="45">
        <f>IF(RES_hhdet_tes!M79=0,"",RES_hhdet_tes!M79/RES_hhdet_fec!M79)</f>
        <v>0.74748830227521179</v>
      </c>
      <c r="N79" s="45">
        <f>IF(RES_hhdet_tes!N79=0,"",RES_hhdet_tes!N79/RES_hhdet_fec!N79)</f>
        <v>0.74947664930037461</v>
      </c>
      <c r="O79" s="45">
        <f>IF(RES_hhdet_tes!O79=0,"",RES_hhdet_tes!O79/RES_hhdet_fec!O79)</f>
        <v>0.75187157010739236</v>
      </c>
      <c r="P79" s="45">
        <f>IF(RES_hhdet_tes!P79=0,"",RES_hhdet_tes!P79/RES_hhdet_fec!P79)</f>
        <v>0.75544408990448042</v>
      </c>
      <c r="Q79" s="45">
        <f>IF(RES_hhdet_tes!Q79=0,"",RES_hhdet_tes!Q79/RES_hhdet_fec!Q79)</f>
        <v>0.75999794504104468</v>
      </c>
      <c r="R79" s="45">
        <f>IF(RES_hhdet_tes!R79=0,"",RES_hhdet_tes!R79/RES_hhdet_fec!R79)</f>
        <v>0.76604394289034705</v>
      </c>
      <c r="S79" s="45">
        <f>IF(RES_hhdet_tes!S79=0,"",RES_hhdet_tes!S79/RES_hhdet_fec!S79)</f>
        <v>0.77494974423550811</v>
      </c>
      <c r="T79" s="45">
        <f>IF(RES_hhdet_tes!T79=0,"",RES_hhdet_tes!T79/RES_hhdet_fec!T79)</f>
        <v>0.78542736587091266</v>
      </c>
      <c r="U79" s="45">
        <f>IF(RES_hhdet_tes!U79=0,"",RES_hhdet_tes!U79/RES_hhdet_fec!U79)</f>
        <v>0.79596676371997122</v>
      </c>
      <c r="V79" s="45">
        <f>IF(RES_hhdet_tes!V79=0,"",RES_hhdet_tes!V79/RES_hhdet_fec!V79)</f>
        <v>0.80666856472911064</v>
      </c>
      <c r="W79" s="45">
        <f>IF(RES_hhdet_tes!W79=0,"",RES_hhdet_tes!W79/RES_hhdet_fec!W79)</f>
        <v>0.817219470708897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0.52350603146642238</v>
      </c>
      <c r="C81" s="119">
        <f>IF(RES_hhdet_tes!C81=0,"",RES_hhdet_tes!C81/RES_hhdet_fec!C81)</f>
        <v>0.52981890609043758</v>
      </c>
      <c r="D81" s="119">
        <f>IF(RES_hhdet_tes!D81=0,"",RES_hhdet_tes!D81/RES_hhdet_fec!D81)</f>
        <v>0.53267752251505363</v>
      </c>
      <c r="E81" s="119">
        <f>IF(RES_hhdet_tes!E81=0,"",RES_hhdet_tes!E81/RES_hhdet_fec!E81)</f>
        <v>0.53560857593898759</v>
      </c>
      <c r="F81" s="119">
        <f>IF(RES_hhdet_tes!F81=0,"",RES_hhdet_tes!F81/RES_hhdet_fec!F81)</f>
        <v>0.53776886666469981</v>
      </c>
      <c r="G81" s="119">
        <f>IF(RES_hhdet_tes!G81=0,"",RES_hhdet_tes!G81/RES_hhdet_fec!G81)</f>
        <v>0.54658814498259356</v>
      </c>
      <c r="H81" s="119">
        <f>IF(RES_hhdet_tes!H81=0,"",RES_hhdet_tes!H81/RES_hhdet_fec!H81)</f>
        <v>0.55715898584059487</v>
      </c>
      <c r="I81" s="119">
        <f>IF(RES_hhdet_tes!I81=0,"",RES_hhdet_tes!I81/RES_hhdet_fec!I81)</f>
        <v>0.56132202339793669</v>
      </c>
      <c r="J81" s="119">
        <f>IF(RES_hhdet_tes!J81=0,"",RES_hhdet_tes!J81/RES_hhdet_fec!J81)</f>
        <v>0.5656255725577588</v>
      </c>
      <c r="K81" s="119">
        <f>IF(RES_hhdet_tes!K81=0,"",RES_hhdet_tes!K81/RES_hhdet_fec!K81)</f>
        <v>0.57194319880434707</v>
      </c>
      <c r="L81" s="119">
        <f>IF(RES_hhdet_tes!L81=0,"",RES_hhdet_tes!L81/RES_hhdet_fec!L81)</f>
        <v>0.59750739235967265</v>
      </c>
      <c r="M81" s="119">
        <f>IF(RES_hhdet_tes!M81=0,"",RES_hhdet_tes!M81/RES_hhdet_fec!M81)</f>
        <v>0.60840162183910285</v>
      </c>
      <c r="N81" s="119">
        <f>IF(RES_hhdet_tes!N81=0,"",RES_hhdet_tes!N81/RES_hhdet_fec!N81)</f>
        <v>0.62418321977251778</v>
      </c>
      <c r="O81" s="119">
        <f>IF(RES_hhdet_tes!O81=0,"",RES_hhdet_tes!O81/RES_hhdet_fec!O81)</f>
        <v>0.64316825030339386</v>
      </c>
      <c r="P81" s="119">
        <f>IF(RES_hhdet_tes!P81=0,"",RES_hhdet_tes!P81/RES_hhdet_fec!P81)</f>
        <v>0.64959881144308074</v>
      </c>
      <c r="Q81" s="119">
        <f>IF(RES_hhdet_tes!Q81=0,"",RES_hhdet_tes!Q81/RES_hhdet_fec!Q81)</f>
        <v>0.65562578347896261</v>
      </c>
      <c r="R81" s="119">
        <f>IF(RES_hhdet_tes!R81=0,"",RES_hhdet_tes!R81/RES_hhdet_fec!R81)</f>
        <v>0.66669624616242118</v>
      </c>
      <c r="S81" s="119">
        <f>IF(RES_hhdet_tes!S81=0,"",RES_hhdet_tes!S81/RES_hhdet_fec!S81)</f>
        <v>0.6779727422168883</v>
      </c>
      <c r="T81" s="119">
        <f>IF(RES_hhdet_tes!T81=0,"",RES_hhdet_tes!T81/RES_hhdet_fec!T81)</f>
        <v>0.691810105114673</v>
      </c>
      <c r="U81" s="119">
        <f>IF(RES_hhdet_tes!U81=0,"",RES_hhdet_tes!U81/RES_hhdet_fec!U81)</f>
        <v>0.70340915470626408</v>
      </c>
      <c r="V81" s="119">
        <f>IF(RES_hhdet_tes!V81=0,"",RES_hhdet_tes!V81/RES_hhdet_fec!V81)</f>
        <v>0.71311482361972178</v>
      </c>
      <c r="W81" s="119">
        <f>IF(RES_hhdet_tes!W81=0,"",RES_hhdet_tes!W81/RES_hhdet_fec!W81)</f>
        <v>0.72481512181203733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0.44758153117435162</v>
      </c>
      <c r="C82" s="124">
        <f>IF(RES_hhdet_tes!C82=0,"",RES_hhdet_tes!C82/RES_hhdet_fec!C82)</f>
        <v>0.45466635246501969</v>
      </c>
      <c r="D82" s="124">
        <f>IF(RES_hhdet_tes!D82=0,"",RES_hhdet_tes!D82/RES_hhdet_fec!D82)</f>
        <v>0.45966287124075533</v>
      </c>
      <c r="E82" s="124">
        <f>IF(RES_hhdet_tes!E82=0,"",RES_hhdet_tes!E82/RES_hhdet_fec!E82)</f>
        <v>0.46489365733852628</v>
      </c>
      <c r="F82" s="124">
        <f>IF(RES_hhdet_tes!F82=0,"",RES_hhdet_tes!F82/RES_hhdet_fec!F82)</f>
        <v>0.47252737798233091</v>
      </c>
      <c r="G82" s="124">
        <f>IF(RES_hhdet_tes!G82=0,"",RES_hhdet_tes!G82/RES_hhdet_fec!G82)</f>
        <v>0.48278916915850073</v>
      </c>
      <c r="H82" s="124">
        <f>IF(RES_hhdet_tes!H82=0,"",RES_hhdet_tes!H82/RES_hhdet_fec!H82)</f>
        <v>0.49679550961568092</v>
      </c>
      <c r="I82" s="124">
        <f>IF(RES_hhdet_tes!I82=0,"",RES_hhdet_tes!I82/RES_hhdet_fec!I82)</f>
        <v>0.50858534739442751</v>
      </c>
      <c r="J82" s="124">
        <f>IF(RES_hhdet_tes!J82=0,"",RES_hhdet_tes!J82/RES_hhdet_fec!J82)</f>
        <v>0.52031929082797623</v>
      </c>
      <c r="K82" s="124">
        <f>IF(RES_hhdet_tes!K82=0,"",RES_hhdet_tes!K82/RES_hhdet_fec!K82)</f>
        <v>0.53123844021099886</v>
      </c>
      <c r="L82" s="124">
        <f>IF(RES_hhdet_tes!L82=0,"",RES_hhdet_tes!L82/RES_hhdet_fec!L82)</f>
        <v>0.54485383393832443</v>
      </c>
      <c r="M82" s="124">
        <f>IF(RES_hhdet_tes!M82=0,"",RES_hhdet_tes!M82/RES_hhdet_fec!M82)</f>
        <v>0.57195323820672661</v>
      </c>
      <c r="N82" s="124">
        <f>IF(RES_hhdet_tes!N82=0,"",RES_hhdet_tes!N82/RES_hhdet_fec!N82)</f>
        <v>0.60355807796481964</v>
      </c>
      <c r="O82" s="124">
        <f>IF(RES_hhdet_tes!O82=0,"",RES_hhdet_tes!O82/RES_hhdet_fec!O82)</f>
        <v>0.63376822708117797</v>
      </c>
      <c r="P82" s="124">
        <f>IF(RES_hhdet_tes!P82=0,"",RES_hhdet_tes!P82/RES_hhdet_fec!P82)</f>
        <v>0.63871872381528105</v>
      </c>
      <c r="Q82" s="124">
        <f>IF(RES_hhdet_tes!Q82=0,"",RES_hhdet_tes!Q82/RES_hhdet_fec!Q82)</f>
        <v>0.64523685038829004</v>
      </c>
      <c r="R82" s="124">
        <f>IF(RES_hhdet_tes!R82=0,"",RES_hhdet_tes!R82/RES_hhdet_fec!R82)</f>
        <v>0.65378633059235769</v>
      </c>
      <c r="S82" s="124">
        <f>IF(RES_hhdet_tes!S82=0,"",RES_hhdet_tes!S82/RES_hhdet_fec!S82)</f>
        <v>0.66638888401790886</v>
      </c>
      <c r="T82" s="124">
        <f>IF(RES_hhdet_tes!T82=0,"",RES_hhdet_tes!T82/RES_hhdet_fec!T82)</f>
        <v>0.67726682333736932</v>
      </c>
      <c r="U82" s="124">
        <f>IF(RES_hhdet_tes!U82=0,"",RES_hhdet_tes!U82/RES_hhdet_fec!U82)</f>
        <v>0.68877357604435652</v>
      </c>
      <c r="V82" s="124">
        <f>IF(RES_hhdet_tes!V82=0,"",RES_hhdet_tes!V82/RES_hhdet_fec!V82)</f>
        <v>0.69947662748316419</v>
      </c>
      <c r="W82" s="124">
        <f>IF(RES_hhdet_tes!W82=0,"",RES_hhdet_tes!W82/RES_hhdet_fec!W82)</f>
        <v>0.71136617247852663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0.44509928378336955</v>
      </c>
      <c r="C83" s="111">
        <f>IF(RES_hhdet_tes!C83=0,"",RES_hhdet_tes!C83/RES_hhdet_fec!C83)</f>
        <v>0.45226611461605137</v>
      </c>
      <c r="D83" s="111">
        <f>IF(RES_hhdet_tes!D83=0,"",RES_hhdet_tes!D83/RES_hhdet_fec!D83)</f>
        <v>0.45735148758101329</v>
      </c>
      <c r="E83" s="111">
        <f>IF(RES_hhdet_tes!E83=0,"",RES_hhdet_tes!E83/RES_hhdet_fec!E83)</f>
        <v>0.46294293695807953</v>
      </c>
      <c r="F83" s="111">
        <f>IF(RES_hhdet_tes!F83=0,"",RES_hhdet_tes!F83/RES_hhdet_fec!F83)</f>
        <v>0.47066426630168418</v>
      </c>
      <c r="G83" s="111">
        <f>IF(RES_hhdet_tes!G83=0,"",RES_hhdet_tes!G83/RES_hhdet_fec!G83)</f>
        <v>0.48092934891572009</v>
      </c>
      <c r="H83" s="111">
        <f>IF(RES_hhdet_tes!H83=0,"",RES_hhdet_tes!H83/RES_hhdet_fec!H83)</f>
        <v>0.49492263851740542</v>
      </c>
      <c r="I83" s="111">
        <f>IF(RES_hhdet_tes!I83=0,"",RES_hhdet_tes!I83/RES_hhdet_fec!I83)</f>
        <v>0.50666774142694404</v>
      </c>
      <c r="J83" s="111">
        <f>IF(RES_hhdet_tes!J83=0,"",RES_hhdet_tes!J83/RES_hhdet_fec!J83)</f>
        <v>0.51833672717194446</v>
      </c>
      <c r="K83" s="111">
        <f>IF(RES_hhdet_tes!K83=0,"",RES_hhdet_tes!K83/RES_hhdet_fec!K83)</f>
        <v>0.52937356469654262</v>
      </c>
      <c r="L83" s="111">
        <f>IF(RES_hhdet_tes!L83=0,"",RES_hhdet_tes!L83/RES_hhdet_fec!L83)</f>
        <v>0.54350112861544142</v>
      </c>
      <c r="M83" s="111">
        <f>IF(RES_hhdet_tes!M83=0,"",RES_hhdet_tes!M83/RES_hhdet_fec!M83)</f>
        <v>0.57050451209870556</v>
      </c>
      <c r="N83" s="111">
        <f>IF(RES_hhdet_tes!N83=0,"",RES_hhdet_tes!N83/RES_hhdet_fec!N83)</f>
        <v>0.60219508912938424</v>
      </c>
      <c r="O83" s="111">
        <f>IF(RES_hhdet_tes!O83=0,"",RES_hhdet_tes!O83/RES_hhdet_fec!O83)</f>
        <v>0.63246484481514087</v>
      </c>
      <c r="P83" s="111">
        <f>IF(RES_hhdet_tes!P83=0,"",RES_hhdet_tes!P83/RES_hhdet_fec!P83)</f>
        <v>0.63744644456284472</v>
      </c>
      <c r="Q83" s="111">
        <f>IF(RES_hhdet_tes!Q83=0,"",RES_hhdet_tes!Q83/RES_hhdet_fec!Q83)</f>
        <v>0.64398366975396704</v>
      </c>
      <c r="R83" s="111">
        <f>IF(RES_hhdet_tes!R83=0,"",RES_hhdet_tes!R83/RES_hhdet_fec!R83)</f>
        <v>0.65249852558203081</v>
      </c>
      <c r="S83" s="111">
        <f>IF(RES_hhdet_tes!S83=0,"",RES_hhdet_tes!S83/RES_hhdet_fec!S83)</f>
        <v>0.6651392010313345</v>
      </c>
      <c r="T83" s="111">
        <f>IF(RES_hhdet_tes!T83=0,"",RES_hhdet_tes!T83/RES_hhdet_fec!T83)</f>
        <v>0.67606177586281102</v>
      </c>
      <c r="U83" s="111">
        <f>IF(RES_hhdet_tes!U83=0,"",RES_hhdet_tes!U83/RES_hhdet_fec!U83)</f>
        <v>0.68760782550039612</v>
      </c>
      <c r="V83" s="111">
        <f>IF(RES_hhdet_tes!V83=0,"",RES_hhdet_tes!V83/RES_hhdet_fec!V83)</f>
        <v>0.6983198156130298</v>
      </c>
      <c r="W83" s="111">
        <f>IF(RES_hhdet_tes!W83=0,"",RES_hhdet_tes!W83/RES_hhdet_fec!W83)</f>
        <v>0.71024052233872204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1.7746717148656104</v>
      </c>
      <c r="C85" s="124">
        <f>IF(RES_hhdet_tes!C85=0,"",RES_hhdet_tes!C85/RES_hhdet_fec!C85)</f>
        <v>1.9062107332487608</v>
      </c>
      <c r="D85" s="124">
        <f>IF(RES_hhdet_tes!D85=0,"",RES_hhdet_tes!D85/RES_hhdet_fec!D85)</f>
        <v>2.0143483596619385</v>
      </c>
      <c r="E85" s="124">
        <f>IF(RES_hhdet_tes!E85=0,"",RES_hhdet_tes!E85/RES_hhdet_fec!E85)</f>
        <v>2.0956322448949698</v>
      </c>
      <c r="F85" s="124">
        <f>IF(RES_hhdet_tes!F85=0,"",RES_hhdet_tes!F85/RES_hhdet_fec!F85)</f>
        <v>2.1761436235925382</v>
      </c>
      <c r="G85" s="124">
        <f>IF(RES_hhdet_tes!G85=0,"",RES_hhdet_tes!G85/RES_hhdet_fec!G85)</f>
        <v>2.2753835297561604</v>
      </c>
      <c r="H85" s="124">
        <f>IF(RES_hhdet_tes!H85=0,"",RES_hhdet_tes!H85/RES_hhdet_fec!H85)</f>
        <v>2.4095453573873891</v>
      </c>
      <c r="I85" s="124">
        <f>IF(RES_hhdet_tes!I85=0,"",RES_hhdet_tes!I85/RES_hhdet_fec!I85)</f>
        <v>2.4991734636476548</v>
      </c>
      <c r="J85" s="124">
        <f>IF(RES_hhdet_tes!J85=0,"",RES_hhdet_tes!J85/RES_hhdet_fec!J85)</f>
        <v>2.5626371381092068</v>
      </c>
      <c r="K85" s="124">
        <f>IF(RES_hhdet_tes!K85=0,"",RES_hhdet_tes!K85/RES_hhdet_fec!K85)</f>
        <v>2.6500044570913515</v>
      </c>
      <c r="L85" s="124">
        <f>IF(RES_hhdet_tes!L85=0,"",RES_hhdet_tes!L85/RES_hhdet_fec!L85)</f>
        <v>2.7165614550833821</v>
      </c>
      <c r="M85" s="124">
        <f>IF(RES_hhdet_tes!M85=0,"",RES_hhdet_tes!M85/RES_hhdet_fec!M85)</f>
        <v>2.7961593109218676</v>
      </c>
      <c r="N85" s="124">
        <f>IF(RES_hhdet_tes!N85=0,"",RES_hhdet_tes!N85/RES_hhdet_fec!N85)</f>
        <v>2.9362521368746854</v>
      </c>
      <c r="O85" s="124">
        <f>IF(RES_hhdet_tes!O85=0,"",RES_hhdet_tes!O85/RES_hhdet_fec!O85)</f>
        <v>3.0953452970704558</v>
      </c>
      <c r="P85" s="124">
        <f>IF(RES_hhdet_tes!P85=0,"",RES_hhdet_tes!P85/RES_hhdet_fec!P85)</f>
        <v>3.2384073932823778</v>
      </c>
      <c r="Q85" s="124">
        <f>IF(RES_hhdet_tes!Q85=0,"",RES_hhdet_tes!Q85/RES_hhdet_fec!Q85)</f>
        <v>3.3101007346070586</v>
      </c>
      <c r="R85" s="124">
        <f>IF(RES_hhdet_tes!R85=0,"",RES_hhdet_tes!R85/RES_hhdet_fec!R85)</f>
        <v>3.4002827856124407</v>
      </c>
      <c r="S85" s="124">
        <f>IF(RES_hhdet_tes!S85=0,"",RES_hhdet_tes!S85/RES_hhdet_fec!S85)</f>
        <v>3.4888019269409769</v>
      </c>
      <c r="T85" s="124">
        <f>IF(RES_hhdet_tes!T85=0,"",RES_hhdet_tes!T85/RES_hhdet_fec!T85)</f>
        <v>3.5704298045678575</v>
      </c>
      <c r="U85" s="124">
        <f>IF(RES_hhdet_tes!U85=0,"",RES_hhdet_tes!U85/RES_hhdet_fec!U85)</f>
        <v>3.6544432276570165</v>
      </c>
      <c r="V85" s="124">
        <f>IF(RES_hhdet_tes!V85=0,"",RES_hhdet_tes!V85/RES_hhdet_fec!V85)</f>
        <v>3.7463527655128246</v>
      </c>
      <c r="W85" s="124">
        <f>IF(RES_hhdet_tes!W85=0,"",RES_hhdet_tes!W85/RES_hhdet_fec!W85)</f>
        <v>3.8316280112846823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1.7746717148656104</v>
      </c>
      <c r="C86" s="111">
        <f>IF(RES_hhdet_tes!C86=0,"",RES_hhdet_tes!C86/RES_hhdet_fec!C86)</f>
        <v>1.9062107332487608</v>
      </c>
      <c r="D86" s="111">
        <f>IF(RES_hhdet_tes!D86=0,"",RES_hhdet_tes!D86/RES_hhdet_fec!D86)</f>
        <v>2.0143483596619385</v>
      </c>
      <c r="E86" s="111">
        <f>IF(RES_hhdet_tes!E86=0,"",RES_hhdet_tes!E86/RES_hhdet_fec!E86)</f>
        <v>2.0956322448949698</v>
      </c>
      <c r="F86" s="111">
        <f>IF(RES_hhdet_tes!F86=0,"",RES_hhdet_tes!F86/RES_hhdet_fec!F86)</f>
        <v>2.1761436235925382</v>
      </c>
      <c r="G86" s="111">
        <f>IF(RES_hhdet_tes!G86=0,"",RES_hhdet_tes!G86/RES_hhdet_fec!G86)</f>
        <v>2.2753835297561604</v>
      </c>
      <c r="H86" s="111">
        <f>IF(RES_hhdet_tes!H86=0,"",RES_hhdet_tes!H86/RES_hhdet_fec!H86)</f>
        <v>2.4095453573873891</v>
      </c>
      <c r="I86" s="111">
        <f>IF(RES_hhdet_tes!I86=0,"",RES_hhdet_tes!I86/RES_hhdet_fec!I86)</f>
        <v>2.4991734636476548</v>
      </c>
      <c r="J86" s="111">
        <f>IF(RES_hhdet_tes!J86=0,"",RES_hhdet_tes!J86/RES_hhdet_fec!J86)</f>
        <v>2.5626371381092068</v>
      </c>
      <c r="K86" s="111">
        <f>IF(RES_hhdet_tes!K86=0,"",RES_hhdet_tes!K86/RES_hhdet_fec!K86)</f>
        <v>2.6500044570913515</v>
      </c>
      <c r="L86" s="111">
        <f>IF(RES_hhdet_tes!L86=0,"",RES_hhdet_tes!L86/RES_hhdet_fec!L86)</f>
        <v>2.7165614550833821</v>
      </c>
      <c r="M86" s="111">
        <f>IF(RES_hhdet_tes!M86=0,"",RES_hhdet_tes!M86/RES_hhdet_fec!M86)</f>
        <v>2.7961593109218676</v>
      </c>
      <c r="N86" s="111">
        <f>IF(RES_hhdet_tes!N86=0,"",RES_hhdet_tes!N86/RES_hhdet_fec!N86)</f>
        <v>2.9362521368746854</v>
      </c>
      <c r="O86" s="111">
        <f>IF(RES_hhdet_tes!O86=0,"",RES_hhdet_tes!O86/RES_hhdet_fec!O86)</f>
        <v>3.0953452970704558</v>
      </c>
      <c r="P86" s="111">
        <f>IF(RES_hhdet_tes!P86=0,"",RES_hhdet_tes!P86/RES_hhdet_fec!P86)</f>
        <v>3.2384073932823778</v>
      </c>
      <c r="Q86" s="111">
        <f>IF(RES_hhdet_tes!Q86=0,"",RES_hhdet_tes!Q86/RES_hhdet_fec!Q86)</f>
        <v>3.3101007346070586</v>
      </c>
      <c r="R86" s="111">
        <f>IF(RES_hhdet_tes!R86=0,"",RES_hhdet_tes!R86/RES_hhdet_fec!R86)</f>
        <v>3.4002827856124407</v>
      </c>
      <c r="S86" s="111">
        <f>IF(RES_hhdet_tes!S86=0,"",RES_hhdet_tes!S86/RES_hhdet_fec!S86)</f>
        <v>3.4888019269409769</v>
      </c>
      <c r="T86" s="111">
        <f>IF(RES_hhdet_tes!T86=0,"",RES_hhdet_tes!T86/RES_hhdet_fec!T86)</f>
        <v>3.5704298045678575</v>
      </c>
      <c r="U86" s="111">
        <f>IF(RES_hhdet_tes!U86=0,"",RES_hhdet_tes!U86/RES_hhdet_fec!U86)</f>
        <v>3.6544432276570165</v>
      </c>
      <c r="V86" s="111">
        <f>IF(RES_hhdet_tes!V86=0,"",RES_hhdet_tes!V86/RES_hhdet_fec!V86)</f>
        <v>3.7463527655128246</v>
      </c>
      <c r="W86" s="111">
        <f>IF(RES_hhdet_tes!W86=0,"",RES_hhdet_tes!W86/RES_hhdet_fec!W86)</f>
        <v>3.8316280112846823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0.5635225134041062</v>
      </c>
      <c r="C87" s="124">
        <f>IF(RES_hhdet_tes!C87=0,"",RES_hhdet_tes!C87/RES_hhdet_fec!C87)</f>
        <v>0.56732003653254393</v>
      </c>
      <c r="D87" s="124">
        <f>IF(RES_hhdet_tes!D87=0,"",RES_hhdet_tes!D87/RES_hhdet_fec!D87)</f>
        <v>0.57084432963262721</v>
      </c>
      <c r="E87" s="124">
        <f>IF(RES_hhdet_tes!E87=0,"",RES_hhdet_tes!E87/RES_hhdet_fec!E87)</f>
        <v>0.57505334626587146</v>
      </c>
      <c r="F87" s="124">
        <f>IF(RES_hhdet_tes!F87=0,"",RES_hhdet_tes!F87/RES_hhdet_fec!F87)</f>
        <v>0.58029012641201938</v>
      </c>
      <c r="G87" s="124">
        <f>IF(RES_hhdet_tes!G87=0,"",RES_hhdet_tes!G87/RES_hhdet_fec!G87)</f>
        <v>0.58778298515423322</v>
      </c>
      <c r="H87" s="124">
        <f>IF(RES_hhdet_tes!H87=0,"",RES_hhdet_tes!H87/RES_hhdet_fec!H87)</f>
        <v>0.5959714297509221</v>
      </c>
      <c r="I87" s="124">
        <f>IF(RES_hhdet_tes!I87=0,"",RES_hhdet_tes!I87/RES_hhdet_fec!I87)</f>
        <v>0.60216118043945621</v>
      </c>
      <c r="J87" s="124">
        <f>IF(RES_hhdet_tes!J87=0,"",RES_hhdet_tes!J87/RES_hhdet_fec!J87)</f>
        <v>0.60853514666593445</v>
      </c>
      <c r="K87" s="124">
        <f>IF(RES_hhdet_tes!K87=0,"",RES_hhdet_tes!K87/RES_hhdet_fec!K87)</f>
        <v>0.61514084403899072</v>
      </c>
      <c r="L87" s="124">
        <f>IF(RES_hhdet_tes!L87=0,"",RES_hhdet_tes!L87/RES_hhdet_fec!L87)</f>
        <v>0.62471261993479343</v>
      </c>
      <c r="M87" s="124">
        <f>IF(RES_hhdet_tes!M87=0,"",RES_hhdet_tes!M87/RES_hhdet_fec!M87)</f>
        <v>0.64530276313334534</v>
      </c>
      <c r="N87" s="124">
        <f>IF(RES_hhdet_tes!N87=0,"",RES_hhdet_tes!N87/RES_hhdet_fec!N87)</f>
        <v>0.66745186187119931</v>
      </c>
      <c r="O87" s="124">
        <f>IF(RES_hhdet_tes!O87=0,"",RES_hhdet_tes!O87/RES_hhdet_fec!O87)</f>
        <v>0.68862924515482216</v>
      </c>
      <c r="P87" s="124">
        <f>IF(RES_hhdet_tes!P87=0,"",RES_hhdet_tes!P87/RES_hhdet_fec!P87)</f>
        <v>0.70386497856542196</v>
      </c>
      <c r="Q87" s="124">
        <f>IF(RES_hhdet_tes!Q87=0,"",RES_hhdet_tes!Q87/RES_hhdet_fec!Q87)</f>
        <v>0.71742998383306744</v>
      </c>
      <c r="R87" s="124">
        <f>IF(RES_hhdet_tes!R87=0,"",RES_hhdet_tes!R87/RES_hhdet_fec!R87)</f>
        <v>0.72918776410843533</v>
      </c>
      <c r="S87" s="124">
        <f>IF(RES_hhdet_tes!S87=0,"",RES_hhdet_tes!S87/RES_hhdet_fec!S87)</f>
        <v>0.74380311282744715</v>
      </c>
      <c r="T87" s="124">
        <f>IF(RES_hhdet_tes!T87=0,"",RES_hhdet_tes!T87/RES_hhdet_fec!T87)</f>
        <v>0.7613434449451425</v>
      </c>
      <c r="U87" s="124">
        <f>IF(RES_hhdet_tes!U87=0,"",RES_hhdet_tes!U87/RES_hhdet_fec!U87)</f>
        <v>0.77819251458944083</v>
      </c>
      <c r="V87" s="124">
        <f>IF(RES_hhdet_tes!V87=0,"",RES_hhdet_tes!V87/RES_hhdet_fec!V87)</f>
        <v>0.78973626934620822</v>
      </c>
      <c r="W87" s="124">
        <f>IF(RES_hhdet_tes!W87=0,"",RES_hhdet_tes!W87/RES_hhdet_fec!W87)</f>
        <v>0.80630915447536677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0.47469090884444576</v>
      </c>
      <c r="C88" s="111">
        <f>IF(RES_hhdet_tes!C88=0,"",RES_hhdet_tes!C88/RES_hhdet_fec!C88)</f>
        <v>0.48463969837543541</v>
      </c>
      <c r="D88" s="111">
        <f>IF(RES_hhdet_tes!D88=0,"",RES_hhdet_tes!D88/RES_hhdet_fec!D88)</f>
        <v>0.49392870876959255</v>
      </c>
      <c r="E88" s="111">
        <f>IF(RES_hhdet_tes!E88=0,"",RES_hhdet_tes!E88/RES_hhdet_fec!E88)</f>
        <v>0.50405775700894973</v>
      </c>
      <c r="F88" s="111">
        <f>IF(RES_hhdet_tes!F88=0,"",RES_hhdet_tes!F88/RES_hhdet_fec!F88)</f>
        <v>0.51778909547407448</v>
      </c>
      <c r="G88" s="111">
        <f>IF(RES_hhdet_tes!G88=0,"",RES_hhdet_tes!G88/RES_hhdet_fec!G88)</f>
        <v>0.53402055295924178</v>
      </c>
      <c r="H88" s="111">
        <f>IF(RES_hhdet_tes!H88=0,"",RES_hhdet_tes!H88/RES_hhdet_fec!H88)</f>
        <v>0.55193059590993865</v>
      </c>
      <c r="I88" s="111">
        <f>IF(RES_hhdet_tes!I88=0,"",RES_hhdet_tes!I88/RES_hhdet_fec!I88)</f>
        <v>0.56815513653703587</v>
      </c>
      <c r="J88" s="111">
        <f>IF(RES_hhdet_tes!J88=0,"",RES_hhdet_tes!J88/RES_hhdet_fec!J88)</f>
        <v>0.58910306686242564</v>
      </c>
      <c r="K88" s="111">
        <f>IF(RES_hhdet_tes!K88=0,"",RES_hhdet_tes!K88/RES_hhdet_fec!K88)</f>
        <v>0.60567559017126893</v>
      </c>
      <c r="L88" s="111">
        <f>IF(RES_hhdet_tes!L88=0,"",RES_hhdet_tes!L88/RES_hhdet_fec!L88)</f>
        <v>0.62724270718047281</v>
      </c>
      <c r="M88" s="111">
        <f>IF(RES_hhdet_tes!M88=0,"",RES_hhdet_tes!M88/RES_hhdet_fec!M88)</f>
        <v>0.66064311657803265</v>
      </c>
      <c r="N88" s="111">
        <f>IF(RES_hhdet_tes!N88=0,"",RES_hhdet_tes!N88/RES_hhdet_fec!N88)</f>
        <v>0.69981101336328511</v>
      </c>
      <c r="O88" s="111">
        <f>IF(RES_hhdet_tes!O88=0,"",RES_hhdet_tes!O88/RES_hhdet_fec!O88)</f>
        <v>0.73073373412104992</v>
      </c>
      <c r="P88" s="111">
        <f>IF(RES_hhdet_tes!P88=0,"",RES_hhdet_tes!P88/RES_hhdet_fec!P88)</f>
        <v>0.73381033338170354</v>
      </c>
      <c r="Q88" s="111">
        <f>IF(RES_hhdet_tes!Q88=0,"",RES_hhdet_tes!Q88/RES_hhdet_fec!Q88)</f>
        <v>0.73671248804700429</v>
      </c>
      <c r="R88" s="111">
        <f>IF(RES_hhdet_tes!R88=0,"",RES_hhdet_tes!R88/RES_hhdet_fec!R88)</f>
        <v>0.74079217017126364</v>
      </c>
      <c r="S88" s="111">
        <f>IF(RES_hhdet_tes!S88=0,"",RES_hhdet_tes!S88/RES_hhdet_fec!S88)</f>
        <v>0.74969201857100454</v>
      </c>
      <c r="T88" s="111">
        <f>IF(RES_hhdet_tes!T88=0,"",RES_hhdet_tes!T88/RES_hhdet_fec!T88)</f>
        <v>0.75774963961647213</v>
      </c>
      <c r="U88" s="111">
        <f>IF(RES_hhdet_tes!U88=0,"",RES_hhdet_tes!U88/RES_hhdet_fec!U88)</f>
        <v>0.767600893626467</v>
      </c>
      <c r="V88" s="111">
        <f>IF(RES_hhdet_tes!V88=0,"",RES_hhdet_tes!V88/RES_hhdet_fec!V88)</f>
        <v>0.77950643380909779</v>
      </c>
      <c r="W88" s="111">
        <f>IF(RES_hhdet_tes!W88=0,"",RES_hhdet_tes!W88/RES_hhdet_fec!W88)</f>
        <v>0.79435188433248038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0.83518651390802878</v>
      </c>
      <c r="C89" s="111">
        <f>IF(RES_hhdet_tes!C89=0,"",RES_hhdet_tes!C89/RES_hhdet_fec!C89)</f>
        <v>0.8305186273545887</v>
      </c>
      <c r="D89" s="111">
        <f>IF(RES_hhdet_tes!D89=0,"",RES_hhdet_tes!D89/RES_hhdet_fec!D89)</f>
        <v>0.82806659679658579</v>
      </c>
      <c r="E89" s="111">
        <f>IF(RES_hhdet_tes!E89=0,"",RES_hhdet_tes!E89/RES_hhdet_fec!E89)</f>
        <v>0.85937407430221491</v>
      </c>
      <c r="F89" s="111">
        <f>IF(RES_hhdet_tes!F89=0,"",RES_hhdet_tes!F89/RES_hhdet_fec!F89)</f>
        <v>0.86456137782649256</v>
      </c>
      <c r="G89" s="111">
        <f>IF(RES_hhdet_tes!G89=0,"",RES_hhdet_tes!G89/RES_hhdet_fec!G89)</f>
        <v>0.85034630591746085</v>
      </c>
      <c r="H89" s="111">
        <f>IF(RES_hhdet_tes!H89=0,"",RES_hhdet_tes!H89/RES_hhdet_fec!H89)</f>
        <v>0.86937095047510637</v>
      </c>
      <c r="I89" s="111">
        <f>IF(RES_hhdet_tes!I89=0,"",RES_hhdet_tes!I89/RES_hhdet_fec!I89)</f>
        <v>0.87139339484195277</v>
      </c>
      <c r="J89" s="111">
        <f>IF(RES_hhdet_tes!J89=0,"",RES_hhdet_tes!J89/RES_hhdet_fec!J89)</f>
        <v>0.88841831061883525</v>
      </c>
      <c r="K89" s="111">
        <f>IF(RES_hhdet_tes!K89=0,"",RES_hhdet_tes!K89/RES_hhdet_fec!K89)</f>
        <v>0.89186232785218955</v>
      </c>
      <c r="L89" s="111">
        <f>IF(RES_hhdet_tes!L89=0,"",RES_hhdet_tes!L89/RES_hhdet_fec!L89)</f>
        <v>0.92488731605923424</v>
      </c>
      <c r="M89" s="111">
        <f>IF(RES_hhdet_tes!M89=0,"",RES_hhdet_tes!M89/RES_hhdet_fec!M89)</f>
        <v>0.9541537844542326</v>
      </c>
      <c r="N89" s="111">
        <f>IF(RES_hhdet_tes!N89=0,"",RES_hhdet_tes!N89/RES_hhdet_fec!N89)</f>
        <v>0.95589488249547272</v>
      </c>
      <c r="O89" s="111">
        <f>IF(RES_hhdet_tes!O89=0,"",RES_hhdet_tes!O89/RES_hhdet_fec!O89)</f>
        <v>0.9626152174848428</v>
      </c>
      <c r="P89" s="111">
        <f>IF(RES_hhdet_tes!P89=0,"",RES_hhdet_tes!P89/RES_hhdet_fec!P89)</f>
        <v>0.96083581361351333</v>
      </c>
      <c r="Q89" s="111">
        <f>IF(RES_hhdet_tes!Q89=0,"",RES_hhdet_tes!Q89/RES_hhdet_fec!Q89)</f>
        <v>0.96010532669083049</v>
      </c>
      <c r="R89" s="111">
        <f>IF(RES_hhdet_tes!R89=0,"",RES_hhdet_tes!R89/RES_hhdet_fec!R89)</f>
        <v>0.95925997645924244</v>
      </c>
      <c r="S89" s="111">
        <f>IF(RES_hhdet_tes!S89=0,"",RES_hhdet_tes!S89/RES_hhdet_fec!S89)</f>
        <v>0.96136410293705377</v>
      </c>
      <c r="T89" s="111">
        <f>IF(RES_hhdet_tes!T89=0,"",RES_hhdet_tes!T89/RES_hhdet_fec!T89)</f>
        <v>0.97024895441180969</v>
      </c>
      <c r="U89" s="111">
        <f>IF(RES_hhdet_tes!U89=0,"",RES_hhdet_tes!U89/RES_hhdet_fec!U89)</f>
        <v>0.97010183211976453</v>
      </c>
      <c r="V89" s="111">
        <f>IF(RES_hhdet_tes!V89=0,"",RES_hhdet_tes!V89/RES_hhdet_fec!V89)</f>
        <v>0.96447877053430375</v>
      </c>
      <c r="W89" s="111">
        <f>IF(RES_hhdet_tes!W89=0,"",RES_hhdet_tes!W89/RES_hhdet_fec!W89)</f>
        <v>0.97714254527921229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0.47469090884444576</v>
      </c>
      <c r="C90" s="112">
        <f>IF(RES_hhdet_tes!C90=0,"",RES_hhdet_tes!C90/RES_hhdet_fec!C90)</f>
        <v>0.48214029005333398</v>
      </c>
      <c r="D90" s="112">
        <f>IF(RES_hhdet_tes!D90=0,"",RES_hhdet_tes!D90/RES_hhdet_fec!D90)</f>
        <v>0.48774207784263607</v>
      </c>
      <c r="E90" s="112">
        <f>IF(RES_hhdet_tes!E90=0,"",RES_hhdet_tes!E90/RES_hhdet_fec!E90)</f>
        <v>0.50887156845629544</v>
      </c>
      <c r="F90" s="112">
        <f>IF(RES_hhdet_tes!F90=0,"",RES_hhdet_tes!F90/RES_hhdet_fec!F90)</f>
        <v>0.52132029696845394</v>
      </c>
      <c r="G90" s="112">
        <f>IF(RES_hhdet_tes!G90=0,"",RES_hhdet_tes!G90/RES_hhdet_fec!G90)</f>
        <v>0.52843023826164548</v>
      </c>
      <c r="H90" s="112">
        <f>IF(RES_hhdet_tes!H90=0,"",RES_hhdet_tes!H90/RES_hhdet_fec!H90)</f>
        <v>0.54939714421935115</v>
      </c>
      <c r="I90" s="112">
        <f>IF(RES_hhdet_tes!I90=0,"",RES_hhdet_tes!I90/RES_hhdet_fec!I90)</f>
        <v>0.55738150777647455</v>
      </c>
      <c r="J90" s="112">
        <f>IF(RES_hhdet_tes!J90=0,"",RES_hhdet_tes!J90/RES_hhdet_fec!J90)</f>
        <v>0.59527832394760416</v>
      </c>
      <c r="K90" s="112">
        <f>IF(RES_hhdet_tes!K90=0,"",RES_hhdet_tes!K90/RES_hhdet_fec!K90)</f>
        <v>0.61117218150483454</v>
      </c>
      <c r="L90" s="112">
        <f>IF(RES_hhdet_tes!L90=0,"",RES_hhdet_tes!L90/RES_hhdet_fec!L90)</f>
        <v>0.65477385653271403</v>
      </c>
      <c r="M90" s="112">
        <f>IF(RES_hhdet_tes!M90=0,"",RES_hhdet_tes!M90/RES_hhdet_fec!M90)</f>
        <v>0.69455252577532911</v>
      </c>
      <c r="N90" s="112">
        <f>IF(RES_hhdet_tes!N90=0,"",RES_hhdet_tes!N90/RES_hhdet_fec!N90)</f>
        <v>0.72335667070619891</v>
      </c>
      <c r="O90" s="112">
        <f>IF(RES_hhdet_tes!O90=0,"",RES_hhdet_tes!O90/RES_hhdet_fec!O90)</f>
        <v>0.73864031044366507</v>
      </c>
      <c r="P90" s="112">
        <f>IF(RES_hhdet_tes!P90=0,"",RES_hhdet_tes!P90/RES_hhdet_fec!P90)</f>
        <v>0.74331359293674171</v>
      </c>
      <c r="Q90" s="112">
        <f>IF(RES_hhdet_tes!Q90=0,"",RES_hhdet_tes!Q90/RES_hhdet_fec!Q90)</f>
        <v>0.74645857624666967</v>
      </c>
      <c r="R90" s="112">
        <f>IF(RES_hhdet_tes!R90=0,"",RES_hhdet_tes!R90/RES_hhdet_fec!R90)</f>
        <v>0.747126752169889</v>
      </c>
      <c r="S90" s="112">
        <f>IF(RES_hhdet_tes!S90=0,"",RES_hhdet_tes!S90/RES_hhdet_fec!S90)</f>
        <v>0.75461874932119322</v>
      </c>
      <c r="T90" s="112">
        <f>IF(RES_hhdet_tes!T90=0,"",RES_hhdet_tes!T90/RES_hhdet_fec!T90)</f>
        <v>0.76057901527279714</v>
      </c>
      <c r="U90" s="112">
        <f>IF(RES_hhdet_tes!U90=0,"",RES_hhdet_tes!U90/RES_hhdet_fec!U90)</f>
        <v>0.76918641469273263</v>
      </c>
      <c r="V90" s="112">
        <f>IF(RES_hhdet_tes!V90=0,"",RES_hhdet_tes!V90/RES_hhdet_fec!V90)</f>
        <v>0.78095087278568764</v>
      </c>
      <c r="W90" s="112">
        <f>IF(RES_hhdet_tes!W90=0,"",RES_hhdet_tes!W90/RES_hhdet_fec!W90)</f>
        <v>0.7930447044976453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0.56505110045690443</v>
      </c>
      <c r="C92" s="112">
        <f>IF(RES_hhdet_tes!C92=0,"",RES_hhdet_tes!C92/RES_hhdet_fec!C92)</f>
        <v>0.56782501876632552</v>
      </c>
      <c r="D92" s="112">
        <f>IF(RES_hhdet_tes!D92=0,"",RES_hhdet_tes!D92/RES_hhdet_fec!D92)</f>
        <v>0.57040556013019594</v>
      </c>
      <c r="E92" s="112">
        <f>IF(RES_hhdet_tes!E92=0,"",RES_hhdet_tes!E92/RES_hhdet_fec!E92)</f>
        <v>0.57345007392888148</v>
      </c>
      <c r="F92" s="112">
        <f>IF(RES_hhdet_tes!F92=0,"",RES_hhdet_tes!F92/RES_hhdet_fec!F92)</f>
        <v>0.57720147836179314</v>
      </c>
      <c r="G92" s="112">
        <f>IF(RES_hhdet_tes!G92=0,"",RES_hhdet_tes!G92/RES_hhdet_fec!G92)</f>
        <v>0.58183408196799657</v>
      </c>
      <c r="H92" s="112">
        <f>IF(RES_hhdet_tes!H92=0,"",RES_hhdet_tes!H92/RES_hhdet_fec!H92)</f>
        <v>0.58761197176382385</v>
      </c>
      <c r="I92" s="112">
        <f>IF(RES_hhdet_tes!I92=0,"",RES_hhdet_tes!I92/RES_hhdet_fec!I92)</f>
        <v>0.59047846054754538</v>
      </c>
      <c r="J92" s="112">
        <f>IF(RES_hhdet_tes!J92=0,"",RES_hhdet_tes!J92/RES_hhdet_fec!J92)</f>
        <v>0.59164964380318341</v>
      </c>
      <c r="K92" s="112">
        <f>IF(RES_hhdet_tes!K92=0,"",RES_hhdet_tes!K92/RES_hhdet_fec!K92)</f>
        <v>0.59356159769280981</v>
      </c>
      <c r="L92" s="112">
        <f>IF(RES_hhdet_tes!L92=0,"",RES_hhdet_tes!L92/RES_hhdet_fec!L92)</f>
        <v>0.59552785995138757</v>
      </c>
      <c r="M92" s="112">
        <f>IF(RES_hhdet_tes!M92=0,"",RES_hhdet_tes!M92/RES_hhdet_fec!M92)</f>
        <v>0.59990318076877347</v>
      </c>
      <c r="N92" s="112">
        <f>IF(RES_hhdet_tes!N92=0,"",RES_hhdet_tes!N92/RES_hhdet_fec!N92)</f>
        <v>0.60687224372410786</v>
      </c>
      <c r="O92" s="112">
        <f>IF(RES_hhdet_tes!O92=0,"",RES_hhdet_tes!O92/RES_hhdet_fec!O92)</f>
        <v>0.61687905339853266</v>
      </c>
      <c r="P92" s="112">
        <f>IF(RES_hhdet_tes!P92=0,"",RES_hhdet_tes!P92/RES_hhdet_fec!P92)</f>
        <v>0.62869558386868929</v>
      </c>
      <c r="Q92" s="112">
        <f>IF(RES_hhdet_tes!Q92=0,"",RES_hhdet_tes!Q92/RES_hhdet_fec!Q92)</f>
        <v>0.64225579201347849</v>
      </c>
      <c r="R92" s="112">
        <f>IF(RES_hhdet_tes!R92=0,"",RES_hhdet_tes!R92/RES_hhdet_fec!R92)</f>
        <v>0.65788394629277935</v>
      </c>
      <c r="S92" s="112">
        <f>IF(RES_hhdet_tes!S92=0,"",RES_hhdet_tes!S92/RES_hhdet_fec!S92)</f>
        <v>0.67822242066233207</v>
      </c>
      <c r="T92" s="112">
        <f>IF(RES_hhdet_tes!T92=0,"",RES_hhdet_tes!T92/RES_hhdet_fec!T92)</f>
        <v>0.69812539101765803</v>
      </c>
      <c r="U92" s="112">
        <f>IF(RES_hhdet_tes!U92=0,"",RES_hhdet_tes!U92/RES_hhdet_fec!U92)</f>
        <v>0.7228884120004121</v>
      </c>
      <c r="V92" s="112">
        <f>IF(RES_hhdet_tes!V92=0,"",RES_hhdet_tes!V92/RES_hhdet_fec!V92)</f>
        <v>0.74051898146188389</v>
      </c>
      <c r="W92" s="112">
        <f>IF(RES_hhdet_tes!W92=0,"",RES_hhdet_tes!W92/RES_hhdet_fec!W92)</f>
        <v>0.75410325506432363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0.8785258775639192</v>
      </c>
      <c r="C93" s="113">
        <f>IF(RES_hhdet_tes!C93=0,"",RES_hhdet_tes!C93/RES_hhdet_fec!C93)</f>
        <v>0.87353955168335184</v>
      </c>
      <c r="D93" s="113">
        <f>IF(RES_hhdet_tes!D93=0,"",RES_hhdet_tes!D93/RES_hhdet_fec!D93)</f>
        <v>0.8703541791021856</v>
      </c>
      <c r="E93" s="113">
        <f>IF(RES_hhdet_tes!E93=0,"",RES_hhdet_tes!E93/RES_hhdet_fec!E93)</f>
        <v>0.88705713279913934</v>
      </c>
      <c r="F93" s="113">
        <f>IF(RES_hhdet_tes!F93=0,"",RES_hhdet_tes!F93/RES_hhdet_fec!F93)</f>
        <v>0.88824350578803979</v>
      </c>
      <c r="G93" s="113">
        <f>IF(RES_hhdet_tes!G93=0,"",RES_hhdet_tes!G93/RES_hhdet_fec!G93)</f>
        <v>0.87526590747722666</v>
      </c>
      <c r="H93" s="113">
        <f>IF(RES_hhdet_tes!H93=0,"",RES_hhdet_tes!H93/RES_hhdet_fec!H93)</f>
        <v>0.88650626786131193</v>
      </c>
      <c r="I93" s="113">
        <f>IF(RES_hhdet_tes!I93=0,"",RES_hhdet_tes!I93/RES_hhdet_fec!I93)</f>
        <v>0.88572333647270818</v>
      </c>
      <c r="J93" s="113">
        <f>IF(RES_hhdet_tes!J93=0,"",RES_hhdet_tes!J93/RES_hhdet_fec!J93)</f>
        <v>0.88822481561839906</v>
      </c>
      <c r="K93" s="113">
        <f>IF(RES_hhdet_tes!K93=0,"",RES_hhdet_tes!K93/RES_hhdet_fec!K93)</f>
        <v>0.88444293604942659</v>
      </c>
      <c r="L93" s="113">
        <f>IF(RES_hhdet_tes!L93=0,"",RES_hhdet_tes!L93/RES_hhdet_fec!L93)</f>
        <v>0.90102726431343505</v>
      </c>
      <c r="M93" s="113">
        <f>IF(RES_hhdet_tes!M93=0,"",RES_hhdet_tes!M93/RES_hhdet_fec!M93)</f>
        <v>0.93336400569421951</v>
      </c>
      <c r="N93" s="113">
        <f>IF(RES_hhdet_tes!N93=0,"",RES_hhdet_tes!N93/RES_hhdet_fec!N93)</f>
        <v>0.93156507857148985</v>
      </c>
      <c r="O93" s="113">
        <f>IF(RES_hhdet_tes!O93=0,"",RES_hhdet_tes!O93/RES_hhdet_fec!O93)</f>
        <v>0.93690895644501726</v>
      </c>
      <c r="P93" s="113">
        <f>IF(RES_hhdet_tes!P93=0,"",RES_hhdet_tes!P93/RES_hhdet_fec!P93)</f>
        <v>0.93648971987774166</v>
      </c>
      <c r="Q93" s="113">
        <f>IF(RES_hhdet_tes!Q93=0,"",RES_hhdet_tes!Q93/RES_hhdet_fec!Q93)</f>
        <v>0.93771745138111662</v>
      </c>
      <c r="R93" s="113">
        <f>IF(RES_hhdet_tes!R93=0,"",RES_hhdet_tes!R93/RES_hhdet_fec!R93)</f>
        <v>0.93705534977091076</v>
      </c>
      <c r="S93" s="113">
        <f>IF(RES_hhdet_tes!S93=0,"",RES_hhdet_tes!S93/RES_hhdet_fec!S93)</f>
        <v>0.942707975080181</v>
      </c>
      <c r="T93" s="113">
        <f>IF(RES_hhdet_tes!T93=0,"",RES_hhdet_tes!T93/RES_hhdet_fec!T93)</f>
        <v>0.96028339213291514</v>
      </c>
      <c r="U93" s="113">
        <f>IF(RES_hhdet_tes!U93=0,"",RES_hhdet_tes!U93/RES_hhdet_fec!U93)</f>
        <v>0.96315956054268037</v>
      </c>
      <c r="V93" s="113">
        <f>IF(RES_hhdet_tes!V93=0,"",RES_hhdet_tes!V93/RES_hhdet_fec!V93)</f>
        <v>0.95264623650749092</v>
      </c>
      <c r="W93" s="113">
        <f>IF(RES_hhdet_tes!W93=0,"",RES_hhdet_tes!W93/RES_hhdet_fec!W93)</f>
        <v>0.97256451423782053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0.56505110045690443</v>
      </c>
      <c r="C94" s="111">
        <f>IF(RES_hhdet_tes!C94=0,"",RES_hhdet_tes!C94/RES_hhdet_fec!C94)</f>
        <v>0.56686390135874587</v>
      </c>
      <c r="D94" s="111">
        <f>IF(RES_hhdet_tes!D94=0,"",RES_hhdet_tes!D94/RES_hhdet_fec!D94)</f>
        <v>0.56890408311925023</v>
      </c>
      <c r="E94" s="111">
        <f>IF(RES_hhdet_tes!E94=0,"",RES_hhdet_tes!E94/RES_hhdet_fec!E94)</f>
        <v>0.57408101821335755</v>
      </c>
      <c r="F94" s="111">
        <f>IF(RES_hhdet_tes!F94=0,"",RES_hhdet_tes!F94/RES_hhdet_fec!F94)</f>
        <v>0.57751331862903654</v>
      </c>
      <c r="G94" s="111">
        <f>IF(RES_hhdet_tes!G94=0,"",RES_hhdet_tes!G94/RES_hhdet_fec!G94)</f>
        <v>0.58095614099457693</v>
      </c>
      <c r="H94" s="111">
        <f>IF(RES_hhdet_tes!H94=0,"",RES_hhdet_tes!H94/RES_hhdet_fec!H94)</f>
        <v>0.58724430713226261</v>
      </c>
      <c r="I94" s="111">
        <f>IF(RES_hhdet_tes!I94=0,"",RES_hhdet_tes!I94/RES_hhdet_fec!I94)</f>
        <v>0.58996843149582789</v>
      </c>
      <c r="J94" s="111">
        <f>IF(RES_hhdet_tes!J94=0,"",RES_hhdet_tes!J94/RES_hhdet_fec!J94)</f>
        <v>0.59182840557182437</v>
      </c>
      <c r="K94" s="111">
        <f>IF(RES_hhdet_tes!K94=0,"",RES_hhdet_tes!K94/RES_hhdet_fec!K94)</f>
        <v>0.59392152910573048</v>
      </c>
      <c r="L94" s="111">
        <f>IF(RES_hhdet_tes!L94=0,"",RES_hhdet_tes!L94/RES_hhdet_fec!L94)</f>
        <v>0.59907228651266997</v>
      </c>
      <c r="M94" s="111">
        <f>IF(RES_hhdet_tes!M94=0,"",RES_hhdet_tes!M94/RES_hhdet_fec!M94)</f>
        <v>0.60602277390650305</v>
      </c>
      <c r="N94" s="111">
        <f>IF(RES_hhdet_tes!N94=0,"",RES_hhdet_tes!N94/RES_hhdet_fec!N94)</f>
        <v>0.61380528223599395</v>
      </c>
      <c r="O94" s="111">
        <f>IF(RES_hhdet_tes!O94=0,"",RES_hhdet_tes!O94/RES_hhdet_fec!O94)</f>
        <v>0.62152637273482259</v>
      </c>
      <c r="P94" s="111">
        <f>IF(RES_hhdet_tes!P94=0,"",RES_hhdet_tes!P94/RES_hhdet_fec!P94)</f>
        <v>0.63131940452768331</v>
      </c>
      <c r="Q94" s="111">
        <f>IF(RES_hhdet_tes!Q94=0,"",RES_hhdet_tes!Q94/RES_hhdet_fec!Q94)</f>
        <v>0.64046202319378431</v>
      </c>
      <c r="R94" s="111">
        <f>IF(RES_hhdet_tes!R94=0,"",RES_hhdet_tes!R94/RES_hhdet_fec!R94)</f>
        <v>0.65227106752664543</v>
      </c>
      <c r="S94" s="111">
        <f>IF(RES_hhdet_tes!S94=0,"",RES_hhdet_tes!S94/RES_hhdet_fec!S94)</f>
        <v>0.67707128412029161</v>
      </c>
      <c r="T94" s="111">
        <f>IF(RES_hhdet_tes!T94=0,"",RES_hhdet_tes!T94/RES_hhdet_fec!T94)</f>
        <v>0.699714868196194</v>
      </c>
      <c r="U94" s="111">
        <f>IF(RES_hhdet_tes!U94=0,"",RES_hhdet_tes!U94/RES_hhdet_fec!U94)</f>
        <v>0.72466166247102937</v>
      </c>
      <c r="V94" s="111">
        <f>IF(RES_hhdet_tes!V94=0,"",RES_hhdet_tes!V94/RES_hhdet_fec!V94)</f>
        <v>0.7462823676245951</v>
      </c>
      <c r="W94" s="111">
        <f>IF(RES_hhdet_tes!W94=0,"",RES_hhdet_tes!W94/RES_hhdet_fec!W94)</f>
        <v>0.7539729447697846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0.63304330070831649</v>
      </c>
      <c r="C96" s="112">
        <f>IF(RES_hhdet_tes!C96=0,"",RES_hhdet_tes!C96/RES_hhdet_fec!C96)</f>
        <v>0.63680218926291743</v>
      </c>
      <c r="D96" s="112">
        <f>IF(RES_hhdet_tes!D96=0,"",RES_hhdet_tes!D96/RES_hhdet_fec!D96)</f>
        <v>0.64057862565467416</v>
      </c>
      <c r="E96" s="112">
        <f>IF(RES_hhdet_tes!E96=0,"",RES_hhdet_tes!E96/RES_hhdet_fec!E96)</f>
        <v>0.64384528705264121</v>
      </c>
      <c r="F96" s="112">
        <f>IF(RES_hhdet_tes!F96=0,"",RES_hhdet_tes!F96/RES_hhdet_fec!F96)</f>
        <v>0.64833290923141751</v>
      </c>
      <c r="G96" s="112">
        <f>IF(RES_hhdet_tes!G96=0,"",RES_hhdet_tes!G96/RES_hhdet_fec!G96)</f>
        <v>0.65282325201817382</v>
      </c>
      <c r="H96" s="112">
        <f>IF(RES_hhdet_tes!H96=0,"",RES_hhdet_tes!H96/RES_hhdet_fec!H96)</f>
        <v>0.65832081776847229</v>
      </c>
      <c r="I96" s="112">
        <f>IF(RES_hhdet_tes!I96=0,"",RES_hhdet_tes!I96/RES_hhdet_fec!I96)</f>
        <v>0.66049164455493015</v>
      </c>
      <c r="J96" s="112">
        <f>IF(RES_hhdet_tes!J96=0,"",RES_hhdet_tes!J96/RES_hhdet_fec!J96)</f>
        <v>0.66108270239007316</v>
      </c>
      <c r="K96" s="112">
        <f>IF(RES_hhdet_tes!K96=0,"",RES_hhdet_tes!K96/RES_hhdet_fec!K96)</f>
        <v>0.66208516364926417</v>
      </c>
      <c r="L96" s="112">
        <f>IF(RES_hhdet_tes!L96=0,"",RES_hhdet_tes!L96/RES_hhdet_fec!L96)</f>
        <v>0.66254247768605457</v>
      </c>
      <c r="M96" s="112">
        <f>IF(RES_hhdet_tes!M96=0,"",RES_hhdet_tes!M96/RES_hhdet_fec!M96)</f>
        <v>0.66429630622323821</v>
      </c>
      <c r="N96" s="112">
        <f>IF(RES_hhdet_tes!N96=0,"",RES_hhdet_tes!N96/RES_hhdet_fec!N96)</f>
        <v>0.66664811808243907</v>
      </c>
      <c r="O96" s="112">
        <f>IF(RES_hhdet_tes!O96=0,"",RES_hhdet_tes!O96/RES_hhdet_fec!O96)</f>
        <v>0.67198287191427897</v>
      </c>
      <c r="P96" s="112">
        <f>IF(RES_hhdet_tes!P96=0,"",RES_hhdet_tes!P96/RES_hhdet_fec!P96)</f>
        <v>0.6772774892369785</v>
      </c>
      <c r="Q96" s="112">
        <f>IF(RES_hhdet_tes!Q96=0,"",RES_hhdet_tes!Q96/RES_hhdet_fec!Q96)</f>
        <v>0.6850599965305898</v>
      </c>
      <c r="R96" s="112">
        <f>IF(RES_hhdet_tes!R96=0,"",RES_hhdet_tes!R96/RES_hhdet_fec!R96)</f>
        <v>0.69282310587061136</v>
      </c>
      <c r="S96" s="112">
        <f>IF(RES_hhdet_tes!S96=0,"",RES_hhdet_tes!S96/RES_hhdet_fec!S96)</f>
        <v>0.69865555761473075</v>
      </c>
      <c r="T96" s="112">
        <f>IF(RES_hhdet_tes!T96=0,"",RES_hhdet_tes!T96/RES_hhdet_fec!T96)</f>
        <v>0.71392729475450134</v>
      </c>
      <c r="U96" s="112">
        <f>IF(RES_hhdet_tes!U96=0,"",RES_hhdet_tes!U96/RES_hhdet_fec!U96)</f>
        <v>0.72309453715018857</v>
      </c>
      <c r="V96" s="112">
        <f>IF(RES_hhdet_tes!V96=0,"",RES_hhdet_tes!V96/RES_hhdet_fec!V96)</f>
        <v>0.7334971161022239</v>
      </c>
      <c r="W96" s="112">
        <f>IF(RES_hhdet_tes!W96=0,"",RES_hhdet_tes!W96/RES_hhdet_fec!W96)</f>
        <v>0.74097134027475609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0.91234850411999358</v>
      </c>
      <c r="C97" s="113">
        <f>IF(RES_hhdet_tes!C97=0,"",RES_hhdet_tes!C97/RES_hhdet_fec!C97)</f>
        <v>0.90235767076907558</v>
      </c>
      <c r="D97" s="113">
        <f>IF(RES_hhdet_tes!D97=0,"",RES_hhdet_tes!D97/RES_hhdet_fec!D97)</f>
        <v>0.89761288437357267</v>
      </c>
      <c r="E97" s="113">
        <f>IF(RES_hhdet_tes!E97=0,"",RES_hhdet_tes!E97/RES_hhdet_fec!E97)</f>
        <v>0.92495500693974886</v>
      </c>
      <c r="F97" s="113">
        <f>IF(RES_hhdet_tes!F97=0,"",RES_hhdet_tes!F97/RES_hhdet_fec!F97)</f>
        <v>0.92510974785289013</v>
      </c>
      <c r="G97" s="113">
        <f>IF(RES_hhdet_tes!G97=0,"",RES_hhdet_tes!G97/RES_hhdet_fec!G97)</f>
        <v>0.90207983084399923</v>
      </c>
      <c r="H97" s="113">
        <f>IF(RES_hhdet_tes!H97=0,"",RES_hhdet_tes!H97/RES_hhdet_fec!H97)</f>
        <v>0.91647173287614891</v>
      </c>
      <c r="I97" s="113">
        <f>IF(RES_hhdet_tes!I97=0,"",RES_hhdet_tes!I97/RES_hhdet_fec!I97)</f>
        <v>0.91413267274287169</v>
      </c>
      <c r="J97" s="113">
        <f>IF(RES_hhdet_tes!J97=0,"",RES_hhdet_tes!J97/RES_hhdet_fec!J97)</f>
        <v>0.91694716978437418</v>
      </c>
      <c r="K97" s="113">
        <f>IF(RES_hhdet_tes!K97=0,"",RES_hhdet_tes!K97/RES_hhdet_fec!K97)</f>
        <v>0.91153525958825077</v>
      </c>
      <c r="L97" s="113">
        <f>IF(RES_hhdet_tes!L97=0,"",RES_hhdet_tes!L97/RES_hhdet_fec!L97)</f>
        <v>0.93637169334054038</v>
      </c>
      <c r="M97" s="113">
        <f>IF(RES_hhdet_tes!M97=0,"",RES_hhdet_tes!M97/RES_hhdet_fec!M97)</f>
        <v>0.95136323001629264</v>
      </c>
      <c r="N97" s="113">
        <f>IF(RES_hhdet_tes!N97=0,"",RES_hhdet_tes!N97/RES_hhdet_fec!N97)</f>
        <v>0.95292788073493284</v>
      </c>
      <c r="O97" s="113">
        <f>IF(RES_hhdet_tes!O97=0,"",RES_hhdet_tes!O97/RES_hhdet_fec!O97)</f>
        <v>0.95946648057948059</v>
      </c>
      <c r="P97" s="113">
        <f>IF(RES_hhdet_tes!P97=0,"",RES_hhdet_tes!P97/RES_hhdet_fec!P97)</f>
        <v>0.95696948049043951</v>
      </c>
      <c r="Q97" s="113">
        <f>IF(RES_hhdet_tes!Q97=0,"",RES_hhdet_tes!Q97/RES_hhdet_fec!Q97)</f>
        <v>0.95543074652473592</v>
      </c>
      <c r="R97" s="113">
        <f>IF(RES_hhdet_tes!R97=0,"",RES_hhdet_tes!R97/RES_hhdet_fec!R97)</f>
        <v>0.9535467385699844</v>
      </c>
      <c r="S97" s="113">
        <f>IF(RES_hhdet_tes!S97=0,"",RES_hhdet_tes!S97/RES_hhdet_fec!S97)</f>
        <v>0.95579638170615733</v>
      </c>
      <c r="T97" s="113">
        <f>IF(RES_hhdet_tes!T97=0,"",RES_hhdet_tes!T97/RES_hhdet_fec!T97)</f>
        <v>0.96748509935637228</v>
      </c>
      <c r="U97" s="113">
        <f>IF(RES_hhdet_tes!U97=0,"",RES_hhdet_tes!U97/RES_hhdet_fec!U97)</f>
        <v>0.96786197896369131</v>
      </c>
      <c r="V97" s="113">
        <f>IF(RES_hhdet_tes!V97=0,"",RES_hhdet_tes!V97/RES_hhdet_fec!V97)</f>
        <v>0.97165738747745101</v>
      </c>
      <c r="W97" s="113">
        <f>IF(RES_hhdet_tes!W97=0,"",RES_hhdet_tes!W97/RES_hhdet_fec!W97)</f>
        <v>0.97494086918500811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0.63304330070831649</v>
      </c>
      <c r="C98" s="111">
        <f>IF(RES_hhdet_tes!C98=0,"",RES_hhdet_tes!C98/RES_hhdet_fec!C98)</f>
        <v>0.63742219849258253</v>
      </c>
      <c r="D98" s="111">
        <f>IF(RES_hhdet_tes!D98=0,"",RES_hhdet_tes!D98/RES_hhdet_fec!D98)</f>
        <v>0.64099423030900182</v>
      </c>
      <c r="E98" s="111">
        <f>IF(RES_hhdet_tes!E98=0,"",RES_hhdet_tes!E98/RES_hhdet_fec!E98)</f>
        <v>0.6438041347332828</v>
      </c>
      <c r="F98" s="111">
        <f>IF(RES_hhdet_tes!F98=0,"",RES_hhdet_tes!F98/RES_hhdet_fec!F98)</f>
        <v>0.64813771743706527</v>
      </c>
      <c r="G98" s="111">
        <f>IF(RES_hhdet_tes!G98=0,"",RES_hhdet_tes!G98/RES_hhdet_fec!G98)</f>
        <v>0.65348335513295808</v>
      </c>
      <c r="H98" s="111">
        <f>IF(RES_hhdet_tes!H98=0,"",RES_hhdet_tes!H98/RES_hhdet_fec!H98)</f>
        <v>0.65796804178940282</v>
      </c>
      <c r="I98" s="111">
        <f>IF(RES_hhdet_tes!I98=0,"",RES_hhdet_tes!I98/RES_hhdet_fec!I98)</f>
        <v>0.66012131685642783</v>
      </c>
      <c r="J98" s="111">
        <f>IF(RES_hhdet_tes!J98=0,"",RES_hhdet_tes!J98/RES_hhdet_fec!J98)</f>
        <v>0.66121530442820875</v>
      </c>
      <c r="K98" s="111">
        <f>IF(RES_hhdet_tes!K98=0,"",RES_hhdet_tes!K98/RES_hhdet_fec!K98)</f>
        <v>0.66261873945411809</v>
      </c>
      <c r="L98" s="111">
        <f>IF(RES_hhdet_tes!L98=0,"",RES_hhdet_tes!L98/RES_hhdet_fec!L98)</f>
        <v>0.66426034583040294</v>
      </c>
      <c r="M98" s="111">
        <f>IF(RES_hhdet_tes!M98=0,"",RES_hhdet_tes!M98/RES_hhdet_fec!M98)</f>
        <v>0.66742542524265913</v>
      </c>
      <c r="N98" s="111">
        <f>IF(RES_hhdet_tes!N98=0,"",RES_hhdet_tes!N98/RES_hhdet_fec!N98)</f>
        <v>0.6709580278984526</v>
      </c>
      <c r="O98" s="111">
        <f>IF(RES_hhdet_tes!O98=0,"",RES_hhdet_tes!O98/RES_hhdet_fec!O98)</f>
        <v>0.67430576354871696</v>
      </c>
      <c r="P98" s="111">
        <f>IF(RES_hhdet_tes!P98=0,"",RES_hhdet_tes!P98/RES_hhdet_fec!P98)</f>
        <v>0.67973135566284071</v>
      </c>
      <c r="Q98" s="111">
        <f>IF(RES_hhdet_tes!Q98=0,"",RES_hhdet_tes!Q98/RES_hhdet_fec!Q98)</f>
        <v>0.68608709737410689</v>
      </c>
      <c r="R98" s="111">
        <f>IF(RES_hhdet_tes!R98=0,"",RES_hhdet_tes!R98/RES_hhdet_fec!R98)</f>
        <v>0.69288481354499953</v>
      </c>
      <c r="S98" s="111">
        <f>IF(RES_hhdet_tes!S98=0,"",RES_hhdet_tes!S98/RES_hhdet_fec!S98)</f>
        <v>0.70065838741272013</v>
      </c>
      <c r="T98" s="111">
        <f>IF(RES_hhdet_tes!T98=0,"",RES_hhdet_tes!T98/RES_hhdet_fec!T98)</f>
        <v>0.71103558465456895</v>
      </c>
      <c r="U98" s="111">
        <f>IF(RES_hhdet_tes!U98=0,"",RES_hhdet_tes!U98/RES_hhdet_fec!U98)</f>
        <v>0.72192815486633266</v>
      </c>
      <c r="V98" s="111">
        <f>IF(RES_hhdet_tes!V98=0,"",RES_hhdet_tes!V98/RES_hhdet_fec!V98)</f>
        <v>0.73085434226585799</v>
      </c>
      <c r="W98" s="111">
        <f>IF(RES_hhdet_tes!W98=0,"",RES_hhdet_tes!W98/RES_hhdet_fec!W98)</f>
        <v>0.73796632655734984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0.59829662562033736</v>
      </c>
      <c r="C100" s="124">
        <f>IF(RES_hhdet_tes!C100=0,"",RES_hhdet_tes!C100/RES_hhdet_fec!C100)</f>
        <v>0.60223469583852429</v>
      </c>
      <c r="D100" s="124">
        <f>IF(RES_hhdet_tes!D100=0,"",RES_hhdet_tes!D100/RES_hhdet_fec!D100)</f>
        <v>0.60499271036899271</v>
      </c>
      <c r="E100" s="124">
        <f>IF(RES_hhdet_tes!E100=0,"",RES_hhdet_tes!E100/RES_hhdet_fec!E100)</f>
        <v>0.60100910849650524</v>
      </c>
      <c r="F100" s="124">
        <f>IF(RES_hhdet_tes!F100=0,"",RES_hhdet_tes!F100/RES_hhdet_fec!F100)</f>
        <v>0.60612023993742814</v>
      </c>
      <c r="G100" s="124">
        <f>IF(RES_hhdet_tes!G100=0,"",RES_hhdet_tes!G100/RES_hhdet_fec!G100)</f>
        <v>0.61468675564826869</v>
      </c>
      <c r="H100" s="124">
        <f>IF(RES_hhdet_tes!H100=0,"",RES_hhdet_tes!H100/RES_hhdet_fec!H100)</f>
        <v>0.61887146858303999</v>
      </c>
      <c r="I100" s="124">
        <f>IF(RES_hhdet_tes!I100=0,"",RES_hhdet_tes!I100/RES_hhdet_fec!I100)</f>
        <v>0.62195478539542859</v>
      </c>
      <c r="J100" s="124">
        <f>IF(RES_hhdet_tes!J100=0,"",RES_hhdet_tes!J100/RES_hhdet_fec!J100)</f>
        <v>0.61163998923969121</v>
      </c>
      <c r="K100" s="124">
        <f>IF(RES_hhdet_tes!K100=0,"",RES_hhdet_tes!K100/RES_hhdet_fec!K100)</f>
        <v>0.60907111127358793</v>
      </c>
      <c r="L100" s="124">
        <f>IF(RES_hhdet_tes!L100=0,"",RES_hhdet_tes!L100/RES_hhdet_fec!L100)</f>
        <v>0.62507044708959558</v>
      </c>
      <c r="M100" s="124">
        <f>IF(RES_hhdet_tes!M100=0,"",RES_hhdet_tes!M100/RES_hhdet_fec!M100)</f>
        <v>0.6145173113955068</v>
      </c>
      <c r="N100" s="124">
        <f>IF(RES_hhdet_tes!N100=0,"",RES_hhdet_tes!N100/RES_hhdet_fec!N100)</f>
        <v>0.60065581032198123</v>
      </c>
      <c r="O100" s="124">
        <f>IF(RES_hhdet_tes!O100=0,"",RES_hhdet_tes!O100/RES_hhdet_fec!O100)</f>
        <v>0.58885341914157452</v>
      </c>
      <c r="P100" s="124">
        <f>IF(RES_hhdet_tes!P100=0,"",RES_hhdet_tes!P100/RES_hhdet_fec!P100)</f>
        <v>0.58615538565015901</v>
      </c>
      <c r="Q100" s="124">
        <f>IF(RES_hhdet_tes!Q100=0,"",RES_hhdet_tes!Q100/RES_hhdet_fec!Q100)</f>
        <v>0.58753248322758567</v>
      </c>
      <c r="R100" s="124">
        <f>IF(RES_hhdet_tes!R100=0,"",RES_hhdet_tes!R100/RES_hhdet_fec!R100)</f>
        <v>0.5993410173164988</v>
      </c>
      <c r="S100" s="124">
        <f>IF(RES_hhdet_tes!S100=0,"",RES_hhdet_tes!S100/RES_hhdet_fec!S100)</f>
        <v>0.60161391020003918</v>
      </c>
      <c r="T100" s="124">
        <f>IF(RES_hhdet_tes!T100=0,"",RES_hhdet_tes!T100/RES_hhdet_fec!T100)</f>
        <v>0.61607659281052063</v>
      </c>
      <c r="U100" s="124">
        <f>IF(RES_hhdet_tes!U100=0,"",RES_hhdet_tes!U100/RES_hhdet_fec!U100)</f>
        <v>0.62544742601244929</v>
      </c>
      <c r="V100" s="124">
        <f>IF(RES_hhdet_tes!V100=0,"",RES_hhdet_tes!V100/RES_hhdet_fec!V100)</f>
        <v>0.6330872847308745</v>
      </c>
      <c r="W100" s="124">
        <f>IF(RES_hhdet_tes!W100=0,"",RES_hhdet_tes!W100/RES_hhdet_fec!W100)</f>
        <v>0.64474200221502953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0.55808823040288669</v>
      </c>
      <c r="C101" s="111">
        <f>IF(RES_hhdet_tes!C101=0,"",RES_hhdet_tes!C101/RES_hhdet_fec!C101)</f>
        <v>0.5589467908032002</v>
      </c>
      <c r="D101" s="111">
        <f>IF(RES_hhdet_tes!D101=0,"",RES_hhdet_tes!D101/RES_hhdet_fec!D101)</f>
        <v>0.5598397814879611</v>
      </c>
      <c r="E101" s="111">
        <f>IF(RES_hhdet_tes!E101=0,"",RES_hhdet_tes!E101/RES_hhdet_fec!E101)</f>
        <v>0.56076662118510257</v>
      </c>
      <c r="F101" s="111">
        <f>IF(RES_hhdet_tes!F101=0,"",RES_hhdet_tes!F101/RES_hhdet_fec!F101)</f>
        <v>0.56177739122148584</v>
      </c>
      <c r="G101" s="111">
        <f>IF(RES_hhdet_tes!G101=0,"",RES_hhdet_tes!G101/RES_hhdet_fec!G101)</f>
        <v>0.56309684446829411</v>
      </c>
      <c r="H101" s="111">
        <f>IF(RES_hhdet_tes!H101=0,"",RES_hhdet_tes!H101/RES_hhdet_fec!H101)</f>
        <v>0.56469427636610114</v>
      </c>
      <c r="I101" s="111">
        <f>IF(RES_hhdet_tes!I101=0,"",RES_hhdet_tes!I101/RES_hhdet_fec!I101)</f>
        <v>0.5654885099242235</v>
      </c>
      <c r="J101" s="111">
        <f>IF(RES_hhdet_tes!J101=0,"",RES_hhdet_tes!J101/RES_hhdet_fec!J101)</f>
        <v>0.56576614915226153</v>
      </c>
      <c r="K101" s="111">
        <f>IF(RES_hhdet_tes!K101=0,"",RES_hhdet_tes!K101/RES_hhdet_fec!K101)</f>
        <v>0.56609105298267115</v>
      </c>
      <c r="L101" s="111">
        <f>IF(RES_hhdet_tes!L101=0,"",RES_hhdet_tes!L101/RES_hhdet_fec!L101)</f>
        <v>0.56638001868565491</v>
      </c>
      <c r="M101" s="111">
        <f>IF(RES_hhdet_tes!M101=0,"",RES_hhdet_tes!M101/RES_hhdet_fec!M101)</f>
        <v>0.56673900137626632</v>
      </c>
      <c r="N101" s="111">
        <f>IF(RES_hhdet_tes!N101=0,"",RES_hhdet_tes!N101/RES_hhdet_fec!N101)</f>
        <v>0.56710649691992543</v>
      </c>
      <c r="O101" s="111">
        <f>IF(RES_hhdet_tes!O101=0,"",RES_hhdet_tes!O101/RES_hhdet_fec!O101)</f>
        <v>0.56737961373063384</v>
      </c>
      <c r="P101" s="111">
        <f>IF(RES_hhdet_tes!P101=0,"",RES_hhdet_tes!P101/RES_hhdet_fec!P101)</f>
        <v>0.5674802869239971</v>
      </c>
      <c r="Q101" s="111">
        <f>IF(RES_hhdet_tes!Q101=0,"",RES_hhdet_tes!Q101/RES_hhdet_fec!Q101)</f>
        <v>0.56756129759556473</v>
      </c>
      <c r="R101" s="111">
        <f>IF(RES_hhdet_tes!R101=0,"",RES_hhdet_tes!R101/RES_hhdet_fec!R101)</f>
        <v>0.56772590506551301</v>
      </c>
      <c r="S101" s="111">
        <f>IF(RES_hhdet_tes!S101=0,"",RES_hhdet_tes!S101/RES_hhdet_fec!S101)</f>
        <v>0.56813868853077809</v>
      </c>
      <c r="T101" s="111">
        <f>IF(RES_hhdet_tes!T101=0,"",RES_hhdet_tes!T101/RES_hhdet_fec!T101)</f>
        <v>0.56876150731921382</v>
      </c>
      <c r="U101" s="111">
        <f>IF(RES_hhdet_tes!U101=0,"",RES_hhdet_tes!U101/RES_hhdet_fec!U101)</f>
        <v>0.5699646972719713</v>
      </c>
      <c r="V101" s="111">
        <f>IF(RES_hhdet_tes!V101=0,"",RES_hhdet_tes!V101/RES_hhdet_fec!V101)</f>
        <v>0.57168842935003161</v>
      </c>
      <c r="W101" s="111">
        <f>IF(RES_hhdet_tes!W101=0,"",RES_hhdet_tes!W101/RES_hhdet_fec!W101)</f>
        <v>0.57366759672948864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0.5585640315947189</v>
      </c>
      <c r="C102" s="111">
        <f>IF(RES_hhdet_tes!C102=0,"",RES_hhdet_tes!C102/RES_hhdet_fec!C102)</f>
        <v>0.55961516103142295</v>
      </c>
      <c r="D102" s="111">
        <f>IF(RES_hhdet_tes!D102=0,"",RES_hhdet_tes!D102/RES_hhdet_fec!D102)</f>
        <v>0.56058237099013764</v>
      </c>
      <c r="E102" s="111">
        <f>IF(RES_hhdet_tes!E102=0,"",RES_hhdet_tes!E102/RES_hhdet_fec!E102)</f>
        <v>0.56183658888331811</v>
      </c>
      <c r="F102" s="111">
        <f>IF(RES_hhdet_tes!F102=0,"",RES_hhdet_tes!F102/RES_hhdet_fec!F102)</f>
        <v>0.56329897343092306</v>
      </c>
      <c r="G102" s="111">
        <f>IF(RES_hhdet_tes!G102=0,"",RES_hhdet_tes!G102/RES_hhdet_fec!G102)</f>
        <v>0.56482794591940977</v>
      </c>
      <c r="H102" s="111">
        <f>IF(RES_hhdet_tes!H102=0,"",RES_hhdet_tes!H102/RES_hhdet_fec!H102)</f>
        <v>0.56678780748591628</v>
      </c>
      <c r="I102" s="111">
        <f>IF(RES_hhdet_tes!I102=0,"",RES_hhdet_tes!I102/RES_hhdet_fec!I102)</f>
        <v>0.56775573671722712</v>
      </c>
      <c r="J102" s="111">
        <f>IF(RES_hhdet_tes!J102=0,"",RES_hhdet_tes!J102/RES_hhdet_fec!J102)</f>
        <v>0.56811982501218783</v>
      </c>
      <c r="K102" s="111">
        <f>IF(RES_hhdet_tes!K102=0,"",RES_hhdet_tes!K102/RES_hhdet_fec!K102)</f>
        <v>0.56884767223397459</v>
      </c>
      <c r="L102" s="111">
        <f>IF(RES_hhdet_tes!L102=0,"",RES_hhdet_tes!L102/RES_hhdet_fec!L102)</f>
        <v>0.56976398000101736</v>
      </c>
      <c r="M102" s="111">
        <f>IF(RES_hhdet_tes!M102=0,"",RES_hhdet_tes!M102/RES_hhdet_fec!M102)</f>
        <v>0.57130936319337977</v>
      </c>
      <c r="N102" s="111">
        <f>IF(RES_hhdet_tes!N102=0,"",RES_hhdet_tes!N102/RES_hhdet_fec!N102)</f>
        <v>0.57231180597839171</v>
      </c>
      <c r="O102" s="111">
        <f>IF(RES_hhdet_tes!O102=0,"",RES_hhdet_tes!O102/RES_hhdet_fec!O102)</f>
        <v>0.57296187468317861</v>
      </c>
      <c r="P102" s="111">
        <f>IF(RES_hhdet_tes!P102=0,"",RES_hhdet_tes!P102/RES_hhdet_fec!P102)</f>
        <v>0.57331580236689228</v>
      </c>
      <c r="Q102" s="111">
        <f>IF(RES_hhdet_tes!Q102=0,"",RES_hhdet_tes!Q102/RES_hhdet_fec!Q102)</f>
        <v>0.57345034085418267</v>
      </c>
      <c r="R102" s="111">
        <f>IF(RES_hhdet_tes!R102=0,"",RES_hhdet_tes!R102/RES_hhdet_fec!R102)</f>
        <v>0.57373738280125908</v>
      </c>
      <c r="S102" s="111">
        <f>IF(RES_hhdet_tes!S102=0,"",RES_hhdet_tes!S102/RES_hhdet_fec!S102)</f>
        <v>0.57511690807139348</v>
      </c>
      <c r="T102" s="111">
        <f>IF(RES_hhdet_tes!T102=0,"",RES_hhdet_tes!T102/RES_hhdet_fec!T102)</f>
        <v>0.57777498053925969</v>
      </c>
      <c r="U102" s="111">
        <f>IF(RES_hhdet_tes!U102=0,"",RES_hhdet_tes!U102/RES_hhdet_fec!U102)</f>
        <v>0.5821909447016107</v>
      </c>
      <c r="V102" s="111">
        <f>IF(RES_hhdet_tes!V102=0,"",RES_hhdet_tes!V102/RES_hhdet_fec!V102)</f>
        <v>0.58551478068245644</v>
      </c>
      <c r="W102" s="111">
        <f>IF(RES_hhdet_tes!W102=0,"",RES_hhdet_tes!W102/RES_hhdet_fec!W102)</f>
        <v>0.58792268568668471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0.72144014647121657</v>
      </c>
      <c r="C103" s="45">
        <f>IF(RES_hhdet_tes!C103=0,"",RES_hhdet_tes!C103/RES_hhdet_fec!C103)</f>
        <v>0.72360780704967742</v>
      </c>
      <c r="D103" s="45">
        <f>IF(RES_hhdet_tes!D103=0,"",RES_hhdet_tes!D103/RES_hhdet_fec!D103)</f>
        <v>0.72551072513584081</v>
      </c>
      <c r="E103" s="45">
        <f>IF(RES_hhdet_tes!E103=0,"",RES_hhdet_tes!E103/RES_hhdet_fec!E103)</f>
        <v>0.72775685920878974</v>
      </c>
      <c r="F103" s="45">
        <f>IF(RES_hhdet_tes!F103=0,"",RES_hhdet_tes!F103/RES_hhdet_fec!F103)</f>
        <v>0.73103699086486029</v>
      </c>
      <c r="G103" s="45">
        <f>IF(RES_hhdet_tes!G103=0,"",RES_hhdet_tes!G103/RES_hhdet_fec!G103)</f>
        <v>0.73492534057130465</v>
      </c>
      <c r="H103" s="45">
        <f>IF(RES_hhdet_tes!H103=0,"",RES_hhdet_tes!H103/RES_hhdet_fec!H103)</f>
        <v>0.73898827660214184</v>
      </c>
      <c r="I103" s="45">
        <f>IF(RES_hhdet_tes!I103=0,"",RES_hhdet_tes!I103/RES_hhdet_fec!I103)</f>
        <v>0.74067455962142914</v>
      </c>
      <c r="J103" s="45">
        <f>IF(RES_hhdet_tes!J103=0,"",RES_hhdet_tes!J103/RES_hhdet_fec!J103)</f>
        <v>0.7413470578603405</v>
      </c>
      <c r="K103" s="45">
        <f>IF(RES_hhdet_tes!K103=0,"",RES_hhdet_tes!K103/RES_hhdet_fec!K103)</f>
        <v>0.74235221577075461</v>
      </c>
      <c r="L103" s="45">
        <f>IF(RES_hhdet_tes!L103=0,"",RES_hhdet_tes!L103/RES_hhdet_fec!L103)</f>
        <v>0.74336897947715497</v>
      </c>
      <c r="M103" s="45">
        <f>IF(RES_hhdet_tes!M103=0,"",RES_hhdet_tes!M103/RES_hhdet_fec!M103)</f>
        <v>0.74530624070357254</v>
      </c>
      <c r="N103" s="45">
        <f>IF(RES_hhdet_tes!N103=0,"",RES_hhdet_tes!N103/RES_hhdet_fec!N103)</f>
        <v>0.74731385237850856</v>
      </c>
      <c r="O103" s="45">
        <f>IF(RES_hhdet_tes!O103=0,"",RES_hhdet_tes!O103/RES_hhdet_fec!O103)</f>
        <v>0.75002940163402188</v>
      </c>
      <c r="P103" s="45">
        <f>IF(RES_hhdet_tes!P103=0,"",RES_hhdet_tes!P103/RES_hhdet_fec!P103)</f>
        <v>0.75499715269187506</v>
      </c>
      <c r="Q103" s="45">
        <f>IF(RES_hhdet_tes!Q103=0,"",RES_hhdet_tes!Q103/RES_hhdet_fec!Q103)</f>
        <v>0.7609335333813162</v>
      </c>
      <c r="R103" s="45">
        <f>IF(RES_hhdet_tes!R103=0,"",RES_hhdet_tes!R103/RES_hhdet_fec!R103)</f>
        <v>0.76994726428924354</v>
      </c>
      <c r="S103" s="45">
        <f>IF(RES_hhdet_tes!S103=0,"",RES_hhdet_tes!S103/RES_hhdet_fec!S103)</f>
        <v>0.78033421058015329</v>
      </c>
      <c r="T103" s="45">
        <f>IF(RES_hhdet_tes!T103=0,"",RES_hhdet_tes!T103/RES_hhdet_fec!T103)</f>
        <v>0.79268939067585531</v>
      </c>
      <c r="U103" s="45">
        <f>IF(RES_hhdet_tes!U103=0,"",RES_hhdet_tes!U103/RES_hhdet_fec!U103)</f>
        <v>0.80486676031234161</v>
      </c>
      <c r="V103" s="45">
        <f>IF(RES_hhdet_tes!V103=0,"",RES_hhdet_tes!V103/RES_hhdet_fec!V103)</f>
        <v>0.81254978616520923</v>
      </c>
      <c r="W103" s="45">
        <f>IF(RES_hhdet_tes!W103=0,"",RES_hhdet_tes!W103/RES_hhdet_fec!W103)</f>
        <v>0.82144286226649543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0.71481385323893998</v>
      </c>
      <c r="C124" s="119">
        <f>IF(RES_hhdet_tes!C124=0,"",RES_hhdet_tes!C124/RES_hhdet_fec!C124)</f>
        <v>0.71250249729814108</v>
      </c>
      <c r="D124" s="119">
        <f>IF(RES_hhdet_tes!D124=0,"",RES_hhdet_tes!D124/RES_hhdet_fec!D124)</f>
        <v>0.72076668397998334</v>
      </c>
      <c r="E124" s="119">
        <f>IF(RES_hhdet_tes!E124=0,"",RES_hhdet_tes!E124/RES_hhdet_fec!E124)</f>
        <v>0.72197858625961575</v>
      </c>
      <c r="F124" s="119">
        <f>IF(RES_hhdet_tes!F124=0,"",RES_hhdet_tes!F124/RES_hhdet_fec!F124)</f>
        <v>0.72600530211239511</v>
      </c>
      <c r="G124" s="119">
        <f>IF(RES_hhdet_tes!G124=0,"",RES_hhdet_tes!G124/RES_hhdet_fec!G124)</f>
        <v>0.72854173332914207</v>
      </c>
      <c r="H124" s="119">
        <f>IF(RES_hhdet_tes!H124=0,"",RES_hhdet_tes!H124/RES_hhdet_fec!H124)</f>
        <v>0.7367662115223238</v>
      </c>
      <c r="I124" s="119">
        <f>IF(RES_hhdet_tes!I124=0,"",RES_hhdet_tes!I124/RES_hhdet_fec!I124)</f>
        <v>0.73584421919372478</v>
      </c>
      <c r="J124" s="119">
        <f>IF(RES_hhdet_tes!J124=0,"",RES_hhdet_tes!J124/RES_hhdet_fec!J124)</f>
        <v>0.73973301063592478</v>
      </c>
      <c r="K124" s="119">
        <f>IF(RES_hhdet_tes!K124=0,"",RES_hhdet_tes!K124/RES_hhdet_fec!K124)</f>
        <v>0.74519895368376521</v>
      </c>
      <c r="L124" s="119">
        <f>IF(RES_hhdet_tes!L124=0,"",RES_hhdet_tes!L124/RES_hhdet_fec!L124)</f>
        <v>0.75676409605400863</v>
      </c>
      <c r="M124" s="119">
        <f>IF(RES_hhdet_tes!M124=0,"",RES_hhdet_tes!M124/RES_hhdet_fec!M124)</f>
        <v>0.76393137539095413</v>
      </c>
      <c r="N124" s="119">
        <f>IF(RES_hhdet_tes!N124=0,"",RES_hhdet_tes!N124/RES_hhdet_fec!N124)</f>
        <v>0.77488315788509166</v>
      </c>
      <c r="O124" s="119">
        <f>IF(RES_hhdet_tes!O124=0,"",RES_hhdet_tes!O124/RES_hhdet_fec!O124)</f>
        <v>0.78371377887417548</v>
      </c>
      <c r="P124" s="119">
        <f>IF(RES_hhdet_tes!P124=0,"",RES_hhdet_tes!P124/RES_hhdet_fec!P124)</f>
        <v>0.79028582100622558</v>
      </c>
      <c r="Q124" s="119">
        <f>IF(RES_hhdet_tes!Q124=0,"",RES_hhdet_tes!Q124/RES_hhdet_fec!Q124)</f>
        <v>0.79266772152721687</v>
      </c>
      <c r="R124" s="119">
        <f>IF(RES_hhdet_tes!R124=0,"",RES_hhdet_tes!R124/RES_hhdet_fec!R124)</f>
        <v>0.79608107900815073</v>
      </c>
      <c r="S124" s="119">
        <f>IF(RES_hhdet_tes!S124=0,"",RES_hhdet_tes!S124/RES_hhdet_fec!S124)</f>
        <v>0.801384082185569</v>
      </c>
      <c r="T124" s="119">
        <f>IF(RES_hhdet_tes!T124=0,"",RES_hhdet_tes!T124/RES_hhdet_fec!T124)</f>
        <v>0.80903539962856275</v>
      </c>
      <c r="U124" s="119">
        <f>IF(RES_hhdet_tes!U124=0,"",RES_hhdet_tes!U124/RES_hhdet_fec!U124)</f>
        <v>0.81529261290815658</v>
      </c>
      <c r="V124" s="119">
        <f>IF(RES_hhdet_tes!V124=0,"",RES_hhdet_tes!V124/RES_hhdet_fec!V124)</f>
        <v>0.81596691323383164</v>
      </c>
      <c r="W124" s="119">
        <f>IF(RES_hhdet_tes!W124=0,"",RES_hhdet_tes!W124/RES_hhdet_fec!W124)</f>
        <v>0.82276474787909426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0.75668618427529777</v>
      </c>
      <c r="C125" s="124">
        <f>IF(RES_hhdet_tes!C125=0,"",RES_hhdet_tes!C125/RES_hhdet_fec!C125)</f>
        <v>0.75859438425819936</v>
      </c>
      <c r="D125" s="124">
        <f>IF(RES_hhdet_tes!D125=0,"",RES_hhdet_tes!D125/RES_hhdet_fec!D125)</f>
        <v>0.76034499658295895</v>
      </c>
      <c r="E125" s="124">
        <f>IF(RES_hhdet_tes!E125=0,"",RES_hhdet_tes!E125/RES_hhdet_fec!E125)</f>
        <v>0.76229817680830447</v>
      </c>
      <c r="F125" s="124">
        <f>IF(RES_hhdet_tes!F125=0,"",RES_hhdet_tes!F125/RES_hhdet_fec!F125)</f>
        <v>0.76441281022837149</v>
      </c>
      <c r="G125" s="124">
        <f>IF(RES_hhdet_tes!G125=0,"",RES_hhdet_tes!G125/RES_hhdet_fec!G125)</f>
        <v>0.76507787584889841</v>
      </c>
      <c r="H125" s="124">
        <f>IF(RES_hhdet_tes!H125=0,"",RES_hhdet_tes!H125/RES_hhdet_fec!H125)</f>
        <v>0.76555727677951346</v>
      </c>
      <c r="I125" s="124">
        <f>IF(RES_hhdet_tes!I125=0,"",RES_hhdet_tes!I125/RES_hhdet_fec!I125)</f>
        <v>0.76676587929546192</v>
      </c>
      <c r="J125" s="124">
        <f>IF(RES_hhdet_tes!J125=0,"",RES_hhdet_tes!J125/RES_hhdet_fec!J125)</f>
        <v>0.76966901226651241</v>
      </c>
      <c r="K125" s="124">
        <f>IF(RES_hhdet_tes!K125=0,"",RES_hhdet_tes!K125/RES_hhdet_fec!K125)</f>
        <v>0.77332027640305379</v>
      </c>
      <c r="L125" s="124">
        <f>IF(RES_hhdet_tes!L125=0,"",RES_hhdet_tes!L125/RES_hhdet_fec!L125)</f>
        <v>0.77778487795211804</v>
      </c>
      <c r="M125" s="124">
        <f>IF(RES_hhdet_tes!M125=0,"",RES_hhdet_tes!M125/RES_hhdet_fec!M125)</f>
        <v>0.78272351379288796</v>
      </c>
      <c r="N125" s="124">
        <f>IF(RES_hhdet_tes!N125=0,"",RES_hhdet_tes!N125/RES_hhdet_fec!N125)</f>
        <v>0.78809745610454096</v>
      </c>
      <c r="O125" s="124">
        <f>IF(RES_hhdet_tes!O125=0,"",RES_hhdet_tes!O125/RES_hhdet_fec!O125)</f>
        <v>0.79280271169982164</v>
      </c>
      <c r="P125" s="124">
        <f>IF(RES_hhdet_tes!P125=0,"",RES_hhdet_tes!P125/RES_hhdet_fec!P125)</f>
        <v>0.79323462502196984</v>
      </c>
      <c r="Q125" s="124">
        <f>IF(RES_hhdet_tes!Q125=0,"",RES_hhdet_tes!Q125/RES_hhdet_fec!Q125)</f>
        <v>0.79369296288771451</v>
      </c>
      <c r="R125" s="124">
        <f>IF(RES_hhdet_tes!R125=0,"",RES_hhdet_tes!R125/RES_hhdet_fec!R125)</f>
        <v>0.79598548166455296</v>
      </c>
      <c r="S125" s="124">
        <f>IF(RES_hhdet_tes!S125=0,"",RES_hhdet_tes!S125/RES_hhdet_fec!S125)</f>
        <v>0.79968368087449737</v>
      </c>
      <c r="T125" s="124">
        <f>IF(RES_hhdet_tes!T125=0,"",RES_hhdet_tes!T125/RES_hhdet_fec!T125)</f>
        <v>0.80283887782184027</v>
      </c>
      <c r="U125" s="124">
        <f>IF(RES_hhdet_tes!U125=0,"",RES_hhdet_tes!U125/RES_hhdet_fec!U125)</f>
        <v>0.80512757445163363</v>
      </c>
      <c r="V125" s="124">
        <f>IF(RES_hhdet_tes!V125=0,"",RES_hhdet_tes!V125/RES_hhdet_fec!V125)</f>
        <v>0.80622869604145952</v>
      </c>
      <c r="W125" s="124">
        <f>IF(RES_hhdet_tes!W125=0,"",RES_hhdet_tes!W125/RES_hhdet_fec!W125)</f>
        <v>0.80839656617870337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0.75575798869086364</v>
      </c>
      <c r="C126" s="111">
        <f>IF(RES_hhdet_tes!C126=0,"",RES_hhdet_tes!C126/RES_hhdet_fec!C126)</f>
        <v>0.75770433287659389</v>
      </c>
      <c r="D126" s="111">
        <f>IF(RES_hhdet_tes!D126=0,"",RES_hhdet_tes!D126/RES_hhdet_fec!D126)</f>
        <v>0.75949378434134285</v>
      </c>
      <c r="E126" s="111">
        <f>IF(RES_hhdet_tes!E126=0,"",RES_hhdet_tes!E126/RES_hhdet_fec!E126)</f>
        <v>0.7615854081550304</v>
      </c>
      <c r="F126" s="111">
        <f>IF(RES_hhdet_tes!F126=0,"",RES_hhdet_tes!F126/RES_hhdet_fec!F126)</f>
        <v>0.76373767055874864</v>
      </c>
      <c r="G126" s="111">
        <f>IF(RES_hhdet_tes!G126=0,"",RES_hhdet_tes!G126/RES_hhdet_fec!G126)</f>
        <v>0.76440653913927392</v>
      </c>
      <c r="H126" s="111">
        <f>IF(RES_hhdet_tes!H126=0,"",RES_hhdet_tes!H126/RES_hhdet_fec!H126)</f>
        <v>0.76488301609098208</v>
      </c>
      <c r="I126" s="111">
        <f>IF(RES_hhdet_tes!I126=0,"",RES_hhdet_tes!I126/RES_hhdet_fec!I126)</f>
        <v>0.76607782454594442</v>
      </c>
      <c r="J126" s="111">
        <f>IF(RES_hhdet_tes!J126=0,"",RES_hhdet_tes!J126/RES_hhdet_fec!J126)</f>
        <v>0.76896287253052797</v>
      </c>
      <c r="K126" s="111">
        <f>IF(RES_hhdet_tes!K126=0,"",RES_hhdet_tes!K126/RES_hhdet_fec!K126)</f>
        <v>0.77266215210691569</v>
      </c>
      <c r="L126" s="111">
        <f>IF(RES_hhdet_tes!L126=0,"",RES_hhdet_tes!L126/RES_hhdet_fec!L126)</f>
        <v>0.77731260705288563</v>
      </c>
      <c r="M126" s="111">
        <f>IF(RES_hhdet_tes!M126=0,"",RES_hhdet_tes!M126/RES_hhdet_fec!M126)</f>
        <v>0.78221937828001509</v>
      </c>
      <c r="N126" s="111">
        <f>IF(RES_hhdet_tes!N126=0,"",RES_hhdet_tes!N126/RES_hhdet_fec!N126)</f>
        <v>0.78762102622336083</v>
      </c>
      <c r="O126" s="111">
        <f>IF(RES_hhdet_tes!O126=0,"",RES_hhdet_tes!O126/RES_hhdet_fec!O126)</f>
        <v>0.7923408143219558</v>
      </c>
      <c r="P126" s="111">
        <f>IF(RES_hhdet_tes!P126=0,"",RES_hhdet_tes!P126/RES_hhdet_fec!P126)</f>
        <v>0.79278183713814554</v>
      </c>
      <c r="Q126" s="111">
        <f>IF(RES_hhdet_tes!Q126=0,"",RES_hhdet_tes!Q126/RES_hhdet_fec!Q126)</f>
        <v>0.79324412322422733</v>
      </c>
      <c r="R126" s="111">
        <f>IF(RES_hhdet_tes!R126=0,"",RES_hhdet_tes!R126/RES_hhdet_fec!R126)</f>
        <v>0.79552287688376266</v>
      </c>
      <c r="S126" s="111">
        <f>IF(RES_hhdet_tes!S126=0,"",RES_hhdet_tes!S126/RES_hhdet_fec!S126)</f>
        <v>0.79923285745842076</v>
      </c>
      <c r="T126" s="111">
        <f>IF(RES_hhdet_tes!T126=0,"",RES_hhdet_tes!T126/RES_hhdet_fec!T126)</f>
        <v>0.80240200256155014</v>
      </c>
      <c r="U126" s="111">
        <f>IF(RES_hhdet_tes!U126=0,"",RES_hhdet_tes!U126/RES_hhdet_fec!U126)</f>
        <v>0.80470046124642403</v>
      </c>
      <c r="V126" s="111">
        <f>IF(RES_hhdet_tes!V126=0,"",RES_hhdet_tes!V126/RES_hhdet_fec!V126)</f>
        <v>0.80579835183811843</v>
      </c>
      <c r="W126" s="111">
        <f>IF(RES_hhdet_tes!W126=0,"",RES_hhdet_tes!W126/RES_hhdet_fec!W126)</f>
        <v>0.80797153566738023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1.7746717148656104</v>
      </c>
      <c r="C128" s="124">
        <f>IF(RES_hhdet_tes!C128=0,"",RES_hhdet_tes!C128/RES_hhdet_fec!C128)</f>
        <v>1.9077727434782377</v>
      </c>
      <c r="D128" s="124">
        <f>IF(RES_hhdet_tes!D128=0,"",RES_hhdet_tes!D128/RES_hhdet_fec!D128)</f>
        <v>2.0221871200670098</v>
      </c>
      <c r="E128" s="124">
        <f>IF(RES_hhdet_tes!E128=0,"",RES_hhdet_tes!E128/RES_hhdet_fec!E128)</f>
        <v>2.1104619578536568</v>
      </c>
      <c r="F128" s="124">
        <f>IF(RES_hhdet_tes!F128=0,"",RES_hhdet_tes!F128/RES_hhdet_fec!F128)</f>
        <v>2.2013136614359854</v>
      </c>
      <c r="G128" s="124">
        <f>IF(RES_hhdet_tes!G128=0,"",RES_hhdet_tes!G128/RES_hhdet_fec!G128)</f>
        <v>2.2880152316192017</v>
      </c>
      <c r="H128" s="124">
        <f>IF(RES_hhdet_tes!H128=0,"",RES_hhdet_tes!H128/RES_hhdet_fec!H128)</f>
        <v>2.3829479008290768</v>
      </c>
      <c r="I128" s="124">
        <f>IF(RES_hhdet_tes!I128=0,"",RES_hhdet_tes!I128/RES_hhdet_fec!I128)</f>
        <v>2.4341101770097944</v>
      </c>
      <c r="J128" s="124">
        <f>IF(RES_hhdet_tes!J128=0,"",RES_hhdet_tes!J128/RES_hhdet_fec!J128)</f>
        <v>2.4662486125179286</v>
      </c>
      <c r="K128" s="124">
        <f>IF(RES_hhdet_tes!K128=0,"",RES_hhdet_tes!K128/RES_hhdet_fec!K128)</f>
        <v>2.5685180208582805</v>
      </c>
      <c r="L128" s="124">
        <f>IF(RES_hhdet_tes!L128=0,"",RES_hhdet_tes!L128/RES_hhdet_fec!L128)</f>
        <v>2.71176403931528</v>
      </c>
      <c r="M128" s="124">
        <f>IF(RES_hhdet_tes!M128=0,"",RES_hhdet_tes!M128/RES_hhdet_fec!M128)</f>
        <v>2.8897631604843417</v>
      </c>
      <c r="N128" s="124">
        <f>IF(RES_hhdet_tes!N128=0,"",RES_hhdet_tes!N128/RES_hhdet_fec!N128)</f>
        <v>3.0512073141740106</v>
      </c>
      <c r="O128" s="124">
        <f>IF(RES_hhdet_tes!O128=0,"",RES_hhdet_tes!O128/RES_hhdet_fec!O128)</f>
        <v>3.1595915096239615</v>
      </c>
      <c r="P128" s="124">
        <f>IF(RES_hhdet_tes!P128=0,"",RES_hhdet_tes!P128/RES_hhdet_fec!P128)</f>
        <v>3.2430332632435066</v>
      </c>
      <c r="Q128" s="124">
        <f>IF(RES_hhdet_tes!Q128=0,"",RES_hhdet_tes!Q128/RES_hhdet_fec!Q128)</f>
        <v>3.2620732154838104</v>
      </c>
      <c r="R128" s="124">
        <f>IF(RES_hhdet_tes!R128=0,"",RES_hhdet_tes!R128/RES_hhdet_fec!R128)</f>
        <v>3.2851199880530779</v>
      </c>
      <c r="S128" s="124">
        <f>IF(RES_hhdet_tes!S128=0,"",RES_hhdet_tes!S128/RES_hhdet_fec!S128)</f>
        <v>3.3584543955772737</v>
      </c>
      <c r="T128" s="124">
        <f>IF(RES_hhdet_tes!T128=0,"",RES_hhdet_tes!T128/RES_hhdet_fec!T128)</f>
        <v>3.4724109700192871</v>
      </c>
      <c r="U128" s="124">
        <f>IF(RES_hhdet_tes!U128=0,"",RES_hhdet_tes!U128/RES_hhdet_fec!U128)</f>
        <v>3.5966701386525068</v>
      </c>
      <c r="V128" s="124">
        <f>IF(RES_hhdet_tes!V128=0,"",RES_hhdet_tes!V128/RES_hhdet_fec!V128)</f>
        <v>3.7236820295115223</v>
      </c>
      <c r="W128" s="124">
        <f>IF(RES_hhdet_tes!W128=0,"",RES_hhdet_tes!W128/RES_hhdet_fec!W128)</f>
        <v>3.8239424552063142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1.7746717148656104</v>
      </c>
      <c r="C129" s="111">
        <f>IF(RES_hhdet_tes!C129=0,"",RES_hhdet_tes!C129/RES_hhdet_fec!C129)</f>
        <v>1.9077727434782377</v>
      </c>
      <c r="D129" s="111">
        <f>IF(RES_hhdet_tes!D129=0,"",RES_hhdet_tes!D129/RES_hhdet_fec!D129)</f>
        <v>2.0221871200670098</v>
      </c>
      <c r="E129" s="111">
        <f>IF(RES_hhdet_tes!E129=0,"",RES_hhdet_tes!E129/RES_hhdet_fec!E129)</f>
        <v>2.1104619578536568</v>
      </c>
      <c r="F129" s="111">
        <f>IF(RES_hhdet_tes!F129=0,"",RES_hhdet_tes!F129/RES_hhdet_fec!F129)</f>
        <v>2.2013136614359854</v>
      </c>
      <c r="G129" s="111">
        <f>IF(RES_hhdet_tes!G129=0,"",RES_hhdet_tes!G129/RES_hhdet_fec!G129)</f>
        <v>2.2880152316192017</v>
      </c>
      <c r="H129" s="111">
        <f>IF(RES_hhdet_tes!H129=0,"",RES_hhdet_tes!H129/RES_hhdet_fec!H129)</f>
        <v>2.3829479008290768</v>
      </c>
      <c r="I129" s="111">
        <f>IF(RES_hhdet_tes!I129=0,"",RES_hhdet_tes!I129/RES_hhdet_fec!I129)</f>
        <v>2.4341101770097944</v>
      </c>
      <c r="J129" s="111">
        <f>IF(RES_hhdet_tes!J129=0,"",RES_hhdet_tes!J129/RES_hhdet_fec!J129)</f>
        <v>2.4662486125179286</v>
      </c>
      <c r="K129" s="111">
        <f>IF(RES_hhdet_tes!K129=0,"",RES_hhdet_tes!K129/RES_hhdet_fec!K129)</f>
        <v>2.5685180208582805</v>
      </c>
      <c r="L129" s="111">
        <f>IF(RES_hhdet_tes!L129=0,"",RES_hhdet_tes!L129/RES_hhdet_fec!L129)</f>
        <v>2.71176403931528</v>
      </c>
      <c r="M129" s="111">
        <f>IF(RES_hhdet_tes!M129=0,"",RES_hhdet_tes!M129/RES_hhdet_fec!M129)</f>
        <v>2.8897631604843417</v>
      </c>
      <c r="N129" s="111">
        <f>IF(RES_hhdet_tes!N129=0,"",RES_hhdet_tes!N129/RES_hhdet_fec!N129)</f>
        <v>3.0512073141740106</v>
      </c>
      <c r="O129" s="111">
        <f>IF(RES_hhdet_tes!O129=0,"",RES_hhdet_tes!O129/RES_hhdet_fec!O129)</f>
        <v>3.1595915096239615</v>
      </c>
      <c r="P129" s="111">
        <f>IF(RES_hhdet_tes!P129=0,"",RES_hhdet_tes!P129/RES_hhdet_fec!P129)</f>
        <v>3.2430332632435066</v>
      </c>
      <c r="Q129" s="111">
        <f>IF(RES_hhdet_tes!Q129=0,"",RES_hhdet_tes!Q129/RES_hhdet_fec!Q129)</f>
        <v>3.2620732154838104</v>
      </c>
      <c r="R129" s="111">
        <f>IF(RES_hhdet_tes!R129=0,"",RES_hhdet_tes!R129/RES_hhdet_fec!R129)</f>
        <v>3.2851199880530779</v>
      </c>
      <c r="S129" s="111">
        <f>IF(RES_hhdet_tes!S129=0,"",RES_hhdet_tes!S129/RES_hhdet_fec!S129)</f>
        <v>3.3584543955772737</v>
      </c>
      <c r="T129" s="111">
        <f>IF(RES_hhdet_tes!T129=0,"",RES_hhdet_tes!T129/RES_hhdet_fec!T129)</f>
        <v>3.4724109700192871</v>
      </c>
      <c r="U129" s="111">
        <f>IF(RES_hhdet_tes!U129=0,"",RES_hhdet_tes!U129/RES_hhdet_fec!U129)</f>
        <v>3.5966701386525068</v>
      </c>
      <c r="V129" s="111">
        <f>IF(RES_hhdet_tes!V129=0,"",RES_hhdet_tes!V129/RES_hhdet_fec!V129)</f>
        <v>3.7236820295115223</v>
      </c>
      <c r="W129" s="111">
        <f>IF(RES_hhdet_tes!W129=0,"",RES_hhdet_tes!W129/RES_hhdet_fec!W129)</f>
        <v>3.8239424552063142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0.79924852356980991</v>
      </c>
      <c r="C130" s="124">
        <f>IF(RES_hhdet_tes!C130=0,"",RES_hhdet_tes!C130/RES_hhdet_fec!C130)</f>
        <v>0.79729179549296803</v>
      </c>
      <c r="D130" s="124">
        <f>IF(RES_hhdet_tes!D130=0,"",RES_hhdet_tes!D130/RES_hhdet_fec!D130)</f>
        <v>0.79619999446024736</v>
      </c>
      <c r="E130" s="124">
        <f>IF(RES_hhdet_tes!E130=0,"",RES_hhdet_tes!E130/RES_hhdet_fec!E130)</f>
        <v>0.81023759641319992</v>
      </c>
      <c r="F130" s="124">
        <f>IF(RES_hhdet_tes!F130=0,"",RES_hhdet_tes!F130/RES_hhdet_fec!F130)</f>
        <v>0.811640566911769</v>
      </c>
      <c r="G130" s="124">
        <f>IF(RES_hhdet_tes!G130=0,"",RES_hhdet_tes!G130/RES_hhdet_fec!G130)</f>
        <v>0.80212670437783273</v>
      </c>
      <c r="H130" s="124">
        <f>IF(RES_hhdet_tes!H130=0,"",RES_hhdet_tes!H130/RES_hhdet_fec!H130)</f>
        <v>0.80758565180447428</v>
      </c>
      <c r="I130" s="124">
        <f>IF(RES_hhdet_tes!I130=0,"",RES_hhdet_tes!I130/RES_hhdet_fec!I130)</f>
        <v>0.80525112994419745</v>
      </c>
      <c r="J130" s="124">
        <f>IF(RES_hhdet_tes!J130=0,"",RES_hhdet_tes!J130/RES_hhdet_fec!J130)</f>
        <v>0.81273417284566085</v>
      </c>
      <c r="K130" s="124">
        <f>IF(RES_hhdet_tes!K130=0,"",RES_hhdet_tes!K130/RES_hhdet_fec!K130)</f>
        <v>0.81660029129079648</v>
      </c>
      <c r="L130" s="124">
        <f>IF(RES_hhdet_tes!L130=0,"",RES_hhdet_tes!L130/RES_hhdet_fec!L130)</f>
        <v>0.85318539320456666</v>
      </c>
      <c r="M130" s="124">
        <f>IF(RES_hhdet_tes!M130=0,"",RES_hhdet_tes!M130/RES_hhdet_fec!M130)</f>
        <v>0.88040002111656457</v>
      </c>
      <c r="N130" s="124">
        <f>IF(RES_hhdet_tes!N130=0,"",RES_hhdet_tes!N130/RES_hhdet_fec!N130)</f>
        <v>0.89791615237491484</v>
      </c>
      <c r="O130" s="124">
        <f>IF(RES_hhdet_tes!O130=0,"",RES_hhdet_tes!O130/RES_hhdet_fec!O130)</f>
        <v>0.91241471863181245</v>
      </c>
      <c r="P130" s="124">
        <f>IF(RES_hhdet_tes!P130=0,"",RES_hhdet_tes!P130/RES_hhdet_fec!P130)</f>
        <v>0.91258314526209827</v>
      </c>
      <c r="Q130" s="124">
        <f>IF(RES_hhdet_tes!Q130=0,"",RES_hhdet_tes!Q130/RES_hhdet_fec!Q130)</f>
        <v>0.91615786241423858</v>
      </c>
      <c r="R130" s="124">
        <f>IF(RES_hhdet_tes!R130=0,"",RES_hhdet_tes!R130/RES_hhdet_fec!R130)</f>
        <v>0.91962988970310866</v>
      </c>
      <c r="S130" s="124">
        <f>IF(RES_hhdet_tes!S130=0,"",RES_hhdet_tes!S130/RES_hhdet_fec!S130)</f>
        <v>0.928390732584914</v>
      </c>
      <c r="T130" s="124">
        <f>IF(RES_hhdet_tes!T130=0,"",RES_hhdet_tes!T130/RES_hhdet_fec!T130)</f>
        <v>0.93284151699742812</v>
      </c>
      <c r="U130" s="124">
        <f>IF(RES_hhdet_tes!U130=0,"",RES_hhdet_tes!U130/RES_hhdet_fec!U130)</f>
        <v>0.93593058708137566</v>
      </c>
      <c r="V130" s="124">
        <f>IF(RES_hhdet_tes!V130=0,"",RES_hhdet_tes!V130/RES_hhdet_fec!V130)</f>
        <v>0.93860867532638814</v>
      </c>
      <c r="W130" s="124">
        <f>IF(RES_hhdet_tes!W130=0,"",RES_hhdet_tes!W130/RES_hhdet_fec!W130)</f>
        <v>0.94325290801439854</v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0.63304330070831649</v>
      </c>
      <c r="C135" s="112">
        <f>IF(RES_hhdet_tes!C135=0,"",RES_hhdet_tes!C135/RES_hhdet_fec!C135)</f>
        <v>0.6361330593568495</v>
      </c>
      <c r="D135" s="112">
        <f>IF(RES_hhdet_tes!D135=0,"",RES_hhdet_tes!D135/RES_hhdet_fec!D135)</f>
        <v>0.63971918498149705</v>
      </c>
      <c r="E135" s="112">
        <f>IF(RES_hhdet_tes!E135=0,"",RES_hhdet_tes!E135/RES_hhdet_fec!E135)</f>
        <v>0.64403936846804211</v>
      </c>
      <c r="F135" s="112">
        <f>IF(RES_hhdet_tes!F135=0,"",RES_hhdet_tes!F135/RES_hhdet_fec!F135)</f>
        <v>0.64817745528113657</v>
      </c>
      <c r="G135" s="112">
        <f>IF(RES_hhdet_tes!G135=0,"",RES_hhdet_tes!G135/RES_hhdet_fec!G135)</f>
        <v>0.65125092190548595</v>
      </c>
      <c r="H135" s="112">
        <f>IF(RES_hhdet_tes!H135=0,"",RES_hhdet_tes!H135/RES_hhdet_fec!H135)</f>
        <v>0.65666913949247063</v>
      </c>
      <c r="I135" s="112">
        <f>IF(RES_hhdet_tes!I135=0,"",RES_hhdet_tes!I135/RES_hhdet_fec!I135)</f>
        <v>0.65935419484033009</v>
      </c>
      <c r="J135" s="112">
        <f>IF(RES_hhdet_tes!J135=0,"",RES_hhdet_tes!J135/RES_hhdet_fec!J135)</f>
        <v>0.66000604840366217</v>
      </c>
      <c r="K135" s="112">
        <f>IF(RES_hhdet_tes!K135=0,"",RES_hhdet_tes!K135/RES_hhdet_fec!K135)</f>
        <v>0.66144609497129281</v>
      </c>
      <c r="L135" s="112">
        <f>IF(RES_hhdet_tes!L135=0,"",RES_hhdet_tes!L135/RES_hhdet_fec!L135)</f>
        <v>0.66227885273763432</v>
      </c>
      <c r="M135" s="112">
        <f>IF(RES_hhdet_tes!M135=0,"",RES_hhdet_tes!M135/RES_hhdet_fec!M135)</f>
        <v>0.66420681235088852</v>
      </c>
      <c r="N135" s="112">
        <f>IF(RES_hhdet_tes!N135=0,"",RES_hhdet_tes!N135/RES_hhdet_fec!N135)</f>
        <v>0.6667613217152415</v>
      </c>
      <c r="O135" s="112">
        <f>IF(RES_hhdet_tes!O135=0,"",RES_hhdet_tes!O135/RES_hhdet_fec!O135)</f>
        <v>0.67168127318266557</v>
      </c>
      <c r="P135" s="112">
        <f>IF(RES_hhdet_tes!P135=0,"",RES_hhdet_tes!P135/RES_hhdet_fec!P135)</f>
        <v>0.67298713556532008</v>
      </c>
      <c r="Q135" s="112">
        <f>IF(RES_hhdet_tes!Q135=0,"",RES_hhdet_tes!Q135/RES_hhdet_fec!Q135)</f>
        <v>0.6771270643672429</v>
      </c>
      <c r="R135" s="112">
        <f>IF(RES_hhdet_tes!R135=0,"",RES_hhdet_tes!R135/RES_hhdet_fec!R135)</f>
        <v>0.68771545367230902</v>
      </c>
      <c r="S135" s="112">
        <f>IF(RES_hhdet_tes!S135=0,"",RES_hhdet_tes!S135/RES_hhdet_fec!S135)</f>
        <v>0.69814595557249504</v>
      </c>
      <c r="T135" s="112">
        <f>IF(RES_hhdet_tes!T135=0,"",RES_hhdet_tes!T135/RES_hhdet_fec!T135)</f>
        <v>0.7139316945968337</v>
      </c>
      <c r="U135" s="112">
        <f>IF(RES_hhdet_tes!U135=0,"",RES_hhdet_tes!U135/RES_hhdet_fec!U135)</f>
        <v>0.72364884849168531</v>
      </c>
      <c r="V135" s="112">
        <f>IF(RES_hhdet_tes!V135=0,"",RES_hhdet_tes!V135/RES_hhdet_fec!V135)</f>
        <v>0.73113653571577419</v>
      </c>
      <c r="W135" s="112">
        <f>IF(RES_hhdet_tes!W135=0,"",RES_hhdet_tes!W135/RES_hhdet_fec!W135)</f>
        <v>0.73803172409292794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0.91234850411999346</v>
      </c>
      <c r="C136" s="113">
        <f>IF(RES_hhdet_tes!C136=0,"",RES_hhdet_tes!C136/RES_hhdet_fec!C136)</f>
        <v>0.90207504702618135</v>
      </c>
      <c r="D136" s="113">
        <f>IF(RES_hhdet_tes!D136=0,"",RES_hhdet_tes!D136/RES_hhdet_fec!D136)</f>
        <v>0.89725328743781707</v>
      </c>
      <c r="E136" s="113">
        <f>IF(RES_hhdet_tes!E136=0,"",RES_hhdet_tes!E136/RES_hhdet_fec!E136)</f>
        <v>0.92493628535275441</v>
      </c>
      <c r="F136" s="113">
        <f>IF(RES_hhdet_tes!F136=0,"",RES_hhdet_tes!F136/RES_hhdet_fec!F136)</f>
        <v>0.92501442357790475</v>
      </c>
      <c r="G136" s="113">
        <f>IF(RES_hhdet_tes!G136=0,"",RES_hhdet_tes!G136/RES_hhdet_fec!G136)</f>
        <v>0.90119005631519122</v>
      </c>
      <c r="H136" s="113">
        <f>IF(RES_hhdet_tes!H136=0,"",RES_hhdet_tes!H136/RES_hhdet_fec!H136)</f>
        <v>0.91587937136571007</v>
      </c>
      <c r="I136" s="113">
        <f>IF(RES_hhdet_tes!I136=0,"",RES_hhdet_tes!I136/RES_hhdet_fec!I136)</f>
        <v>0.9137457696077036</v>
      </c>
      <c r="J136" s="113">
        <f>IF(RES_hhdet_tes!J136=0,"",RES_hhdet_tes!J136/RES_hhdet_fec!J136)</f>
        <v>0.91662888686150168</v>
      </c>
      <c r="K136" s="113">
        <f>IF(RES_hhdet_tes!K136=0,"",RES_hhdet_tes!K136/RES_hhdet_fec!K136)</f>
        <v>0.91142621703049231</v>
      </c>
      <c r="L136" s="113">
        <f>IF(RES_hhdet_tes!L136=0,"",RES_hhdet_tes!L136/RES_hhdet_fec!L136)</f>
        <v>0.93650495344918927</v>
      </c>
      <c r="M136" s="113">
        <f>IF(RES_hhdet_tes!M136=0,"",RES_hhdet_tes!M136/RES_hhdet_fec!M136)</f>
        <v>0.95132124161826881</v>
      </c>
      <c r="N136" s="113">
        <f>IF(RES_hhdet_tes!N136=0,"",RES_hhdet_tes!N136/RES_hhdet_fec!N136)</f>
        <v>0.95276895316959043</v>
      </c>
      <c r="O136" s="113">
        <f>IF(RES_hhdet_tes!O136=0,"",RES_hhdet_tes!O136/RES_hhdet_fec!O136)</f>
        <v>0.95917620477019705</v>
      </c>
      <c r="P136" s="113">
        <f>IF(RES_hhdet_tes!P136=0,"",RES_hhdet_tes!P136/RES_hhdet_fec!P136)</f>
        <v>0.95583341835605995</v>
      </c>
      <c r="Q136" s="113">
        <f>IF(RES_hhdet_tes!Q136=0,"",RES_hhdet_tes!Q136/RES_hhdet_fec!Q136)</f>
        <v>0.95369870706741777</v>
      </c>
      <c r="R136" s="113">
        <f>IF(RES_hhdet_tes!R136=0,"",RES_hhdet_tes!R136/RES_hhdet_fec!R136)</f>
        <v>0.95235690894976111</v>
      </c>
      <c r="S136" s="113">
        <f>IF(RES_hhdet_tes!S136=0,"",RES_hhdet_tes!S136/RES_hhdet_fec!S136)</f>
        <v>0.95572144855076346</v>
      </c>
      <c r="T136" s="113">
        <f>IF(RES_hhdet_tes!T136=0,"",RES_hhdet_tes!T136/RES_hhdet_fec!T136)</f>
        <v>0.96779412893312367</v>
      </c>
      <c r="U136" s="113">
        <f>IF(RES_hhdet_tes!U136=0,"",RES_hhdet_tes!U136/RES_hhdet_fec!U136)</f>
        <v>0.96815656655048454</v>
      </c>
      <c r="V136" s="113">
        <f>IF(RES_hhdet_tes!V136=0,"",RES_hhdet_tes!V136/RES_hhdet_fec!V136)</f>
        <v>0.97169579879165668</v>
      </c>
      <c r="W136" s="113">
        <f>IF(RES_hhdet_tes!W136=0,"",RES_hhdet_tes!W136/RES_hhdet_fec!W136)</f>
        <v>0.97474747814181617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0.63304330070831649</v>
      </c>
      <c r="C137" s="111">
        <f>IF(RES_hhdet_tes!C137=0,"",RES_hhdet_tes!C137/RES_hhdet_fec!C137)</f>
        <v>0.63668148326353624</v>
      </c>
      <c r="D137" s="111">
        <f>IF(RES_hhdet_tes!D137=0,"",RES_hhdet_tes!D137/RES_hhdet_fec!D137)</f>
        <v>0.6400947300443004</v>
      </c>
      <c r="E137" s="111">
        <f>IF(RES_hhdet_tes!E137=0,"",RES_hhdet_tes!E137/RES_hhdet_fec!E137)</f>
        <v>0.64374228895842955</v>
      </c>
      <c r="F137" s="111">
        <f>IF(RES_hhdet_tes!F137=0,"",RES_hhdet_tes!F137/RES_hhdet_fec!F137)</f>
        <v>0.64782405717522318</v>
      </c>
      <c r="G137" s="111">
        <f>IF(RES_hhdet_tes!G137=0,"",RES_hhdet_tes!G137/RES_hhdet_fec!G137)</f>
        <v>0.65120807277453352</v>
      </c>
      <c r="H137" s="111">
        <f>IF(RES_hhdet_tes!H137=0,"",RES_hhdet_tes!H137/RES_hhdet_fec!H137)</f>
        <v>0.65623008926242143</v>
      </c>
      <c r="I137" s="111">
        <f>IF(RES_hhdet_tes!I137=0,"",RES_hhdet_tes!I137/RES_hhdet_fec!I137)</f>
        <v>0.65901680764416903</v>
      </c>
      <c r="J137" s="111">
        <f>IF(RES_hhdet_tes!J137=0,"",RES_hhdet_tes!J137/RES_hhdet_fec!J137)</f>
        <v>0.66028007677957834</v>
      </c>
      <c r="K137" s="111">
        <f>IF(RES_hhdet_tes!K137=0,"",RES_hhdet_tes!K137/RES_hhdet_fec!K137)</f>
        <v>0.66231654195615142</v>
      </c>
      <c r="L137" s="111">
        <f>IF(RES_hhdet_tes!L137=0,"",RES_hhdet_tes!L137/RES_hhdet_fec!L137)</f>
        <v>0.66475946803288588</v>
      </c>
      <c r="M137" s="111">
        <f>IF(RES_hhdet_tes!M137=0,"",RES_hhdet_tes!M137/RES_hhdet_fec!M137)</f>
        <v>0.66722405368710103</v>
      </c>
      <c r="N137" s="111">
        <f>IF(RES_hhdet_tes!N137=0,"",RES_hhdet_tes!N137/RES_hhdet_fec!N137)</f>
        <v>0.67017660084625885</v>
      </c>
      <c r="O137" s="111">
        <f>IF(RES_hhdet_tes!O137=0,"",RES_hhdet_tes!O137/RES_hhdet_fec!O137)</f>
        <v>0.67267003854756791</v>
      </c>
      <c r="P137" s="111">
        <f>IF(RES_hhdet_tes!P137=0,"",RES_hhdet_tes!P137/RES_hhdet_fec!P137)</f>
        <v>0.67377102931143151</v>
      </c>
      <c r="Q137" s="111">
        <f>IF(RES_hhdet_tes!Q137=0,"",RES_hhdet_tes!Q137/RES_hhdet_fec!Q137)</f>
        <v>0.67742187699848355</v>
      </c>
      <c r="R137" s="111">
        <f>IF(RES_hhdet_tes!R137=0,"",RES_hhdet_tes!R137/RES_hhdet_fec!R137)</f>
        <v>0.68720860024416441</v>
      </c>
      <c r="S137" s="111">
        <f>IF(RES_hhdet_tes!S137=0,"",RES_hhdet_tes!S137/RES_hhdet_fec!S137)</f>
        <v>0.70028657168128161</v>
      </c>
      <c r="T137" s="111">
        <f>IF(RES_hhdet_tes!T137=0,"",RES_hhdet_tes!T137/RES_hhdet_fec!T137)</f>
        <v>0.71305909075655449</v>
      </c>
      <c r="U137" s="111">
        <f>IF(RES_hhdet_tes!U137=0,"",RES_hhdet_tes!U137/RES_hhdet_fec!U137)</f>
        <v>0.72383381568028771</v>
      </c>
      <c r="V137" s="111">
        <f>IF(RES_hhdet_tes!V137=0,"",RES_hhdet_tes!V137/RES_hhdet_fec!V137)</f>
        <v>0.73112879668563702</v>
      </c>
      <c r="W137" s="111">
        <f>IF(RES_hhdet_tes!W137=0,"",RES_hhdet_tes!W137/RES_hhdet_fec!W137)</f>
        <v>0.73643850783679066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0.62993370241949698</v>
      </c>
      <c r="C139" s="124">
        <f>IF(RES_hhdet_tes!C139=0,"",RES_hhdet_tes!C139/RES_hhdet_fec!C139)</f>
        <v>0.63635080722849102</v>
      </c>
      <c r="D139" s="124">
        <f>IF(RES_hhdet_tes!D139=0,"",RES_hhdet_tes!D139/RES_hhdet_fec!D139)</f>
        <v>0.64074725064837457</v>
      </c>
      <c r="E139" s="124">
        <f>IF(RES_hhdet_tes!E139=0,"",RES_hhdet_tes!E139/RES_hhdet_fec!E139)</f>
        <v>0.63037882398743383</v>
      </c>
      <c r="F139" s="124">
        <f>IF(RES_hhdet_tes!F139=0,"",RES_hhdet_tes!F139/RES_hhdet_fec!F139)</f>
        <v>0.63483802326849437</v>
      </c>
      <c r="G139" s="124">
        <f>IF(RES_hhdet_tes!G139=0,"",RES_hhdet_tes!G139/RES_hhdet_fec!G139)</f>
        <v>0.64414786193278761</v>
      </c>
      <c r="H139" s="124">
        <f>IF(RES_hhdet_tes!H139=0,"",RES_hhdet_tes!H139/RES_hhdet_fec!H139)</f>
        <v>0.64974270402030354</v>
      </c>
      <c r="I139" s="124">
        <f>IF(RES_hhdet_tes!I139=0,"",RES_hhdet_tes!I139/RES_hhdet_fec!I139)</f>
        <v>0.65762953782117251</v>
      </c>
      <c r="J139" s="124">
        <f>IF(RES_hhdet_tes!J139=0,"",RES_hhdet_tes!J139/RES_hhdet_fec!J139)</f>
        <v>0.65971782248314847</v>
      </c>
      <c r="K139" s="124">
        <f>IF(RES_hhdet_tes!K139=0,"",RES_hhdet_tes!K139/RES_hhdet_fec!K139)</f>
        <v>0.66324405779170381</v>
      </c>
      <c r="L139" s="124">
        <f>IF(RES_hhdet_tes!L139=0,"",RES_hhdet_tes!L139/RES_hhdet_fec!L139)</f>
        <v>0.67100486298617146</v>
      </c>
      <c r="M139" s="124">
        <f>IF(RES_hhdet_tes!M139=0,"",RES_hhdet_tes!M139/RES_hhdet_fec!M139)</f>
        <v>0.66173568044611675</v>
      </c>
      <c r="N139" s="124">
        <f>IF(RES_hhdet_tes!N139=0,"",RES_hhdet_tes!N139/RES_hhdet_fec!N139)</f>
        <v>0.64975284978630565</v>
      </c>
      <c r="O139" s="124">
        <f>IF(RES_hhdet_tes!O139=0,"",RES_hhdet_tes!O139/RES_hhdet_fec!O139)</f>
        <v>0.63863038632026092</v>
      </c>
      <c r="P139" s="124">
        <f>IF(RES_hhdet_tes!P139=0,"",RES_hhdet_tes!P139/RES_hhdet_fec!P139)</f>
        <v>0.63757478828136294</v>
      </c>
      <c r="Q139" s="124">
        <f>IF(RES_hhdet_tes!Q139=0,"",RES_hhdet_tes!Q139/RES_hhdet_fec!Q139)</f>
        <v>0.64133899001570971</v>
      </c>
      <c r="R139" s="124">
        <f>IF(RES_hhdet_tes!R139=0,"",RES_hhdet_tes!R139/RES_hhdet_fec!R139)</f>
        <v>0.66829433647198611</v>
      </c>
      <c r="S139" s="124">
        <f>IF(RES_hhdet_tes!S139=0,"",RES_hhdet_tes!S139/RES_hhdet_fec!S139)</f>
        <v>0.67303444168839277</v>
      </c>
      <c r="T139" s="124">
        <f>IF(RES_hhdet_tes!T139=0,"",RES_hhdet_tes!T139/RES_hhdet_fec!T139)</f>
        <v>0.69962162714839549</v>
      </c>
      <c r="U139" s="124">
        <f>IF(RES_hhdet_tes!U139=0,"",RES_hhdet_tes!U139/RES_hhdet_fec!U139)</f>
        <v>0.71371107759699104</v>
      </c>
      <c r="V139" s="124">
        <f>IF(RES_hhdet_tes!V139=0,"",RES_hhdet_tes!V139/RES_hhdet_fec!V139)</f>
        <v>0.72223031093384726</v>
      </c>
      <c r="W139" s="124">
        <f>IF(RES_hhdet_tes!W139=0,"",RES_hhdet_tes!W139/RES_hhdet_fec!W139)</f>
        <v>0.74214458670330463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0.5585640315947189</v>
      </c>
      <c r="C140" s="111">
        <f>IF(RES_hhdet_tes!C140=0,"",RES_hhdet_tes!C140/RES_hhdet_fec!C140)</f>
        <v>0.5596078276701536</v>
      </c>
      <c r="D140" s="111">
        <f>IF(RES_hhdet_tes!D140=0,"",RES_hhdet_tes!D140/RES_hhdet_fec!D140)</f>
        <v>0.56074564527744042</v>
      </c>
      <c r="E140" s="111">
        <f>IF(RES_hhdet_tes!E140=0,"",RES_hhdet_tes!E140/RES_hhdet_fec!E140)</f>
        <v>0.56214370972168914</v>
      </c>
      <c r="F140" s="111">
        <f>IF(RES_hhdet_tes!F140=0,"",RES_hhdet_tes!F140/RES_hhdet_fec!F140)</f>
        <v>0.56352315990129653</v>
      </c>
      <c r="G140" s="111">
        <f>IF(RES_hhdet_tes!G140=0,"",RES_hhdet_tes!G140/RES_hhdet_fec!G140)</f>
        <v>0.56458292370216812</v>
      </c>
      <c r="H140" s="111">
        <f>IF(RES_hhdet_tes!H140=0,"",RES_hhdet_tes!H140/RES_hhdet_fec!H140)</f>
        <v>0.56637181879485754</v>
      </c>
      <c r="I140" s="111">
        <f>IF(RES_hhdet_tes!I140=0,"",RES_hhdet_tes!I140/RES_hhdet_fec!I140)</f>
        <v>0.56746458139221279</v>
      </c>
      <c r="J140" s="111">
        <f>IF(RES_hhdet_tes!J140=0,"",RES_hhdet_tes!J140/RES_hhdet_fec!J140)</f>
        <v>0.56805590542557094</v>
      </c>
      <c r="K140" s="111">
        <f>IF(RES_hhdet_tes!K140=0,"",RES_hhdet_tes!K140/RES_hhdet_fec!K140)</f>
        <v>0.56935363612655565</v>
      </c>
      <c r="L140" s="111">
        <f>IF(RES_hhdet_tes!L140=0,"",RES_hhdet_tes!L140/RES_hhdet_fec!L140)</f>
        <v>0.57089599571136107</v>
      </c>
      <c r="M140" s="111">
        <f>IF(RES_hhdet_tes!M140=0,"",RES_hhdet_tes!M140/RES_hhdet_fec!M140)</f>
        <v>0.57216040117608402</v>
      </c>
      <c r="N140" s="111">
        <f>IF(RES_hhdet_tes!N140=0,"",RES_hhdet_tes!N140/RES_hhdet_fec!N140)</f>
        <v>0.57289729369416253</v>
      </c>
      <c r="O140" s="111">
        <f>IF(RES_hhdet_tes!O140=0,"",RES_hhdet_tes!O140/RES_hhdet_fec!O140)</f>
        <v>0.57318172697972092</v>
      </c>
      <c r="P140" s="111">
        <f>IF(RES_hhdet_tes!P140=0,"",RES_hhdet_tes!P140/RES_hhdet_fec!P140)</f>
        <v>0.57324288942817758</v>
      </c>
      <c r="Q140" s="111">
        <f>IF(RES_hhdet_tes!Q140=0,"",RES_hhdet_tes!Q140/RES_hhdet_fec!Q140)</f>
        <v>0.57334528331735057</v>
      </c>
      <c r="R140" s="111">
        <f>IF(RES_hhdet_tes!R140=0,"",RES_hhdet_tes!R140/RES_hhdet_fec!R140)</f>
        <v>0.57365654409731048</v>
      </c>
      <c r="S140" s="111">
        <f>IF(RES_hhdet_tes!S140=0,"",RES_hhdet_tes!S140/RES_hhdet_fec!S140)</f>
        <v>0.57506163840692803</v>
      </c>
      <c r="T140" s="111">
        <f>IF(RES_hhdet_tes!T140=0,"",RES_hhdet_tes!T140/RES_hhdet_fec!T140)</f>
        <v>0.57736975667335222</v>
      </c>
      <c r="U140" s="111">
        <f>IF(RES_hhdet_tes!U140=0,"",RES_hhdet_tes!U140/RES_hhdet_fec!U140)</f>
        <v>0.58066831298531796</v>
      </c>
      <c r="V140" s="111">
        <f>IF(RES_hhdet_tes!V140=0,"",RES_hhdet_tes!V140/RES_hhdet_fec!V140)</f>
        <v>0.58381043563663337</v>
      </c>
      <c r="W140" s="111">
        <f>IF(RES_hhdet_tes!W140=0,"",RES_hhdet_tes!W140/RES_hhdet_fec!W140)</f>
        <v>0.58627938333124863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0.72144014647121657</v>
      </c>
      <c r="C141" s="45">
        <f>IF(RES_hhdet_tes!C141=0,"",RES_hhdet_tes!C141/RES_hhdet_fec!C141)</f>
        <v>0.72359049340429349</v>
      </c>
      <c r="D141" s="45">
        <f>IF(RES_hhdet_tes!D141=0,"",RES_hhdet_tes!D141/RES_hhdet_fec!D141)</f>
        <v>0.72582595267964967</v>
      </c>
      <c r="E141" s="45">
        <f>IF(RES_hhdet_tes!E141=0,"",RES_hhdet_tes!E141/RES_hhdet_fec!E141)</f>
        <v>0.72832471659503095</v>
      </c>
      <c r="F141" s="45">
        <f>IF(RES_hhdet_tes!F141=0,"",RES_hhdet_tes!F141/RES_hhdet_fec!F141)</f>
        <v>0.7314241538192674</v>
      </c>
      <c r="G141" s="45">
        <f>IF(RES_hhdet_tes!G141=0,"",RES_hhdet_tes!G141/RES_hhdet_fec!G141)</f>
        <v>0.73389863476444894</v>
      </c>
      <c r="H141" s="45">
        <f>IF(RES_hhdet_tes!H141=0,"",RES_hhdet_tes!H141/RES_hhdet_fec!H141)</f>
        <v>0.73797320014934986</v>
      </c>
      <c r="I141" s="45">
        <f>IF(RES_hhdet_tes!I141=0,"",RES_hhdet_tes!I141/RES_hhdet_fec!I141)</f>
        <v>0.74024093308407113</v>
      </c>
      <c r="J141" s="45">
        <f>IF(RES_hhdet_tes!J141=0,"",RES_hhdet_tes!J141/RES_hhdet_fec!J141)</f>
        <v>0.74159292656154485</v>
      </c>
      <c r="K141" s="45">
        <f>IF(RES_hhdet_tes!K141=0,"",RES_hhdet_tes!K141/RES_hhdet_fec!K141)</f>
        <v>0.74355443466277471</v>
      </c>
      <c r="L141" s="45">
        <f>IF(RES_hhdet_tes!L141=0,"",RES_hhdet_tes!L141/RES_hhdet_fec!L141)</f>
        <v>0.74543240595484106</v>
      </c>
      <c r="M141" s="45">
        <f>IF(RES_hhdet_tes!M141=0,"",RES_hhdet_tes!M141/RES_hhdet_fec!M141)</f>
        <v>0.74737775971946951</v>
      </c>
      <c r="N141" s="45">
        <f>IF(RES_hhdet_tes!N141=0,"",RES_hhdet_tes!N141/RES_hhdet_fec!N141)</f>
        <v>0.74949152451706247</v>
      </c>
      <c r="O141" s="45">
        <f>IF(RES_hhdet_tes!O141=0,"",RES_hhdet_tes!O141/RES_hhdet_fec!O141)</f>
        <v>0.75166469861349416</v>
      </c>
      <c r="P141" s="45">
        <f>IF(RES_hhdet_tes!P141=0,"",RES_hhdet_tes!P141/RES_hhdet_fec!P141)</f>
        <v>0.75269581346820824</v>
      </c>
      <c r="Q141" s="45">
        <f>IF(RES_hhdet_tes!Q141=0,"",RES_hhdet_tes!Q141/RES_hhdet_fec!Q141)</f>
        <v>0.75650824443725806</v>
      </c>
      <c r="R141" s="45">
        <f>IF(RES_hhdet_tes!R141=0,"",RES_hhdet_tes!R141/RES_hhdet_fec!R141)</f>
        <v>0.76750694101678962</v>
      </c>
      <c r="S141" s="45">
        <f>IF(RES_hhdet_tes!S141=0,"",RES_hhdet_tes!S141/RES_hhdet_fec!S141)</f>
        <v>0.78022042992969443</v>
      </c>
      <c r="T141" s="45">
        <f>IF(RES_hhdet_tes!T141=0,"",RES_hhdet_tes!T141/RES_hhdet_fec!T141)</f>
        <v>0.79266982582962342</v>
      </c>
      <c r="U141" s="45">
        <f>IF(RES_hhdet_tes!U141=0,"",RES_hhdet_tes!U141/RES_hhdet_fec!U141)</f>
        <v>0.80246411032945708</v>
      </c>
      <c r="V141" s="45">
        <f>IF(RES_hhdet_tes!V141=0,"",RES_hhdet_tes!V141/RES_hhdet_fec!V141)</f>
        <v>0.80897716023072541</v>
      </c>
      <c r="W141" s="45">
        <f>IF(RES_hhdet_tes!W141=0,"",RES_hhdet_tes!W141/RES_hhdet_fec!W141)</f>
        <v>0.81677892736325119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0.787925499151238</v>
      </c>
      <c r="C143" s="119">
        <f>IF(RES_hhdet_tes!C143=0,"",RES_hhdet_tes!C143/RES_hhdet_fec!C143)</f>
        <v>0.80496196978430978</v>
      </c>
      <c r="D143" s="119">
        <f>IF(RES_hhdet_tes!D143=0,"",RES_hhdet_tes!D143/RES_hhdet_fec!D143)</f>
        <v>0.83089029956371496</v>
      </c>
      <c r="E143" s="119">
        <f>IF(RES_hhdet_tes!E143=0,"",RES_hhdet_tes!E143/RES_hhdet_fec!E143)</f>
        <v>0.90512731240059541</v>
      </c>
      <c r="F143" s="119">
        <f>IF(RES_hhdet_tes!F143=0,"",RES_hhdet_tes!F143/RES_hhdet_fec!F143)</f>
        <v>0.91345483392271287</v>
      </c>
      <c r="G143" s="119">
        <f>IF(RES_hhdet_tes!G143=0,"",RES_hhdet_tes!G143/RES_hhdet_fec!G143)</f>
        <v>0.95383474852416106</v>
      </c>
      <c r="H143" s="119">
        <f>IF(RES_hhdet_tes!H143=0,"",RES_hhdet_tes!H143/RES_hhdet_fec!H143)</f>
        <v>0.96673583813058162</v>
      </c>
      <c r="I143" s="119">
        <f>IF(RES_hhdet_tes!I143=0,"",RES_hhdet_tes!I143/RES_hhdet_fec!I143)</f>
        <v>0.95959213735862992</v>
      </c>
      <c r="J143" s="119">
        <f>IF(RES_hhdet_tes!J143=0,"",RES_hhdet_tes!J143/RES_hhdet_fec!J143)</f>
        <v>0.98030219044652656</v>
      </c>
      <c r="K143" s="119">
        <f>IF(RES_hhdet_tes!K143=0,"",RES_hhdet_tes!K143/RES_hhdet_fec!K143)</f>
        <v>1.0866576024526315</v>
      </c>
      <c r="L143" s="119">
        <f>IF(RES_hhdet_tes!L143=0,"",RES_hhdet_tes!L143/RES_hhdet_fec!L143)</f>
        <v>1.0175368883462999</v>
      </c>
      <c r="M143" s="119">
        <f>IF(RES_hhdet_tes!M143=0,"",RES_hhdet_tes!M143/RES_hhdet_fec!M143)</f>
        <v>1.0436186244426755</v>
      </c>
      <c r="N143" s="119">
        <f>IF(RES_hhdet_tes!N143=0,"",RES_hhdet_tes!N143/RES_hhdet_fec!N143)</f>
        <v>1.1127910092251205</v>
      </c>
      <c r="O143" s="119">
        <f>IF(RES_hhdet_tes!O143=0,"",RES_hhdet_tes!O143/RES_hhdet_fec!O143)</f>
        <v>1.1962156925872145</v>
      </c>
      <c r="P143" s="119">
        <f>IF(RES_hhdet_tes!P143=0,"",RES_hhdet_tes!P143/RES_hhdet_fec!P143)</f>
        <v>1.2737014119805778</v>
      </c>
      <c r="Q143" s="119">
        <f>IF(RES_hhdet_tes!Q143=0,"",RES_hhdet_tes!Q143/RES_hhdet_fec!Q143)</f>
        <v>1.3024364225678864</v>
      </c>
      <c r="R143" s="119">
        <f>IF(RES_hhdet_tes!R143=0,"",RES_hhdet_tes!R143/RES_hhdet_fec!R143)</f>
        <v>1.2794639775802592</v>
      </c>
      <c r="S143" s="119">
        <f>IF(RES_hhdet_tes!S143=0,"",RES_hhdet_tes!S143/RES_hhdet_fec!S143)</f>
        <v>1.3090780384106697</v>
      </c>
      <c r="T143" s="119">
        <f>IF(RES_hhdet_tes!T143=0,"",RES_hhdet_tes!T143/RES_hhdet_fec!T143)</f>
        <v>1.323508833222844</v>
      </c>
      <c r="U143" s="119">
        <f>IF(RES_hhdet_tes!U143=0,"",RES_hhdet_tes!U143/RES_hhdet_fec!U143)</f>
        <v>1.3566455044097869</v>
      </c>
      <c r="V143" s="119">
        <f>IF(RES_hhdet_tes!V143=0,"",RES_hhdet_tes!V143/RES_hhdet_fec!V143)</f>
        <v>1.3516721907724325</v>
      </c>
      <c r="W143" s="119">
        <f>IF(RES_hhdet_tes!W143=0,"",RES_hhdet_tes!W143/RES_hhdet_fec!W143)</f>
        <v>1.4073107093419619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1.3069358748224236</v>
      </c>
      <c r="C144" s="124">
        <f>IF(RES_hhdet_tes!C144=0,"",RES_hhdet_tes!C144/RES_hhdet_fec!C144)</f>
        <v>1.3832924108038911</v>
      </c>
      <c r="D144" s="124">
        <f>IF(RES_hhdet_tes!D144=0,"",RES_hhdet_tes!D144/RES_hhdet_fec!D144)</f>
        <v>1.504966036357485</v>
      </c>
      <c r="E144" s="124">
        <f>IF(RES_hhdet_tes!E144=0,"",RES_hhdet_tes!E144/RES_hhdet_fec!E144)</f>
        <v>1.5913875400100459</v>
      </c>
      <c r="F144" s="124">
        <f>IF(RES_hhdet_tes!F144=0,"",RES_hhdet_tes!F144/RES_hhdet_fec!F144)</f>
        <v>1.6556683995029493</v>
      </c>
      <c r="G144" s="124">
        <f>IF(RES_hhdet_tes!G144=0,"",RES_hhdet_tes!G144/RES_hhdet_fec!G144)</f>
        <v>1.7148660385412959</v>
      </c>
      <c r="H144" s="124">
        <f>IF(RES_hhdet_tes!H144=0,"",RES_hhdet_tes!H144/RES_hhdet_fec!H144)</f>
        <v>1.7681647180429709</v>
      </c>
      <c r="I144" s="124">
        <f>IF(RES_hhdet_tes!I144=0,"",RES_hhdet_tes!I144/RES_hhdet_fec!I144)</f>
        <v>1.8514959713181214</v>
      </c>
      <c r="J144" s="124">
        <f>IF(RES_hhdet_tes!J144=0,"",RES_hhdet_tes!J144/RES_hhdet_fec!J144)</f>
        <v>1.9433626689733707</v>
      </c>
      <c r="K144" s="124">
        <f>IF(RES_hhdet_tes!K144=0,"",RES_hhdet_tes!K144/RES_hhdet_fec!K144)</f>
        <v>2.0486357650306104</v>
      </c>
      <c r="L144" s="124">
        <f>IF(RES_hhdet_tes!L144=0,"",RES_hhdet_tes!L144/RES_hhdet_fec!L144)</f>
        <v>2.1288047337811462</v>
      </c>
      <c r="M144" s="124">
        <f>IF(RES_hhdet_tes!M144=0,"",RES_hhdet_tes!M144/RES_hhdet_fec!M144)</f>
        <v>2.2018810167090517</v>
      </c>
      <c r="N144" s="124">
        <f>IF(RES_hhdet_tes!N144=0,"",RES_hhdet_tes!N144/RES_hhdet_fec!N144)</f>
        <v>2.2959283656472311</v>
      </c>
      <c r="O144" s="124">
        <f>IF(RES_hhdet_tes!O144=0,"",RES_hhdet_tes!O144/RES_hhdet_fec!O144)</f>
        <v>2.4063109895441674</v>
      </c>
      <c r="P144" s="124">
        <f>IF(RES_hhdet_tes!P144=0,"",RES_hhdet_tes!P144/RES_hhdet_fec!P144)</f>
        <v>2.5082706228900431</v>
      </c>
      <c r="Q144" s="124">
        <f>IF(RES_hhdet_tes!Q144=0,"",RES_hhdet_tes!Q144/RES_hhdet_fec!Q144)</f>
        <v>2.5946171514256378</v>
      </c>
      <c r="R144" s="124">
        <f>IF(RES_hhdet_tes!R144=0,"",RES_hhdet_tes!R144/RES_hhdet_fec!R144)</f>
        <v>2.6834340473185443</v>
      </c>
      <c r="S144" s="124">
        <f>IF(RES_hhdet_tes!S144=0,"",RES_hhdet_tes!S144/RES_hhdet_fec!S144)</f>
        <v>2.7916107224746165</v>
      </c>
      <c r="T144" s="124">
        <f>IF(RES_hhdet_tes!T144=0,"",RES_hhdet_tes!T144/RES_hhdet_fec!T144)</f>
        <v>2.9133857242025787</v>
      </c>
      <c r="U144" s="124">
        <f>IF(RES_hhdet_tes!U144=0,"",RES_hhdet_tes!U144/RES_hhdet_fec!U144)</f>
        <v>3.028422073605944</v>
      </c>
      <c r="V144" s="124">
        <f>IF(RES_hhdet_tes!V144=0,"",RES_hhdet_tes!V144/RES_hhdet_fec!V144)</f>
        <v>3.132286689730948</v>
      </c>
      <c r="W144" s="124">
        <f>IF(RES_hhdet_tes!W144=0,"",RES_hhdet_tes!W144/RES_hhdet_fec!W144)</f>
        <v>3.2349256359097418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1.3069358748224236</v>
      </c>
      <c r="C145" s="111">
        <f>IF(RES_hhdet_tes!C145=0,"",RES_hhdet_tes!C145/RES_hhdet_fec!C145)</f>
        <v>1.3832924108038911</v>
      </c>
      <c r="D145" s="111">
        <f>IF(RES_hhdet_tes!D145=0,"",RES_hhdet_tes!D145/RES_hhdet_fec!D145)</f>
        <v>1.504966036357485</v>
      </c>
      <c r="E145" s="111">
        <f>IF(RES_hhdet_tes!E145=0,"",RES_hhdet_tes!E145/RES_hhdet_fec!E145)</f>
        <v>1.5913875400100459</v>
      </c>
      <c r="F145" s="111">
        <f>IF(RES_hhdet_tes!F145=0,"",RES_hhdet_tes!F145/RES_hhdet_fec!F145)</f>
        <v>1.6556683995029493</v>
      </c>
      <c r="G145" s="111">
        <f>IF(RES_hhdet_tes!G145=0,"",RES_hhdet_tes!G145/RES_hhdet_fec!G145)</f>
        <v>1.7148660385412959</v>
      </c>
      <c r="H145" s="111">
        <f>IF(RES_hhdet_tes!H145=0,"",RES_hhdet_tes!H145/RES_hhdet_fec!H145)</f>
        <v>1.7681647180429709</v>
      </c>
      <c r="I145" s="111">
        <f>IF(RES_hhdet_tes!I145=0,"",RES_hhdet_tes!I145/RES_hhdet_fec!I145)</f>
        <v>1.8514959713181214</v>
      </c>
      <c r="J145" s="111">
        <f>IF(RES_hhdet_tes!J145=0,"",RES_hhdet_tes!J145/RES_hhdet_fec!J145)</f>
        <v>1.9433626689733707</v>
      </c>
      <c r="K145" s="111">
        <f>IF(RES_hhdet_tes!K145=0,"",RES_hhdet_tes!K145/RES_hhdet_fec!K145)</f>
        <v>2.0486357650306104</v>
      </c>
      <c r="L145" s="111">
        <f>IF(RES_hhdet_tes!L145=0,"",RES_hhdet_tes!L145/RES_hhdet_fec!L145)</f>
        <v>2.1288047337811462</v>
      </c>
      <c r="M145" s="111">
        <f>IF(RES_hhdet_tes!M145=0,"",RES_hhdet_tes!M145/RES_hhdet_fec!M145)</f>
        <v>2.2018810167090517</v>
      </c>
      <c r="N145" s="111">
        <f>IF(RES_hhdet_tes!N145=0,"",RES_hhdet_tes!N145/RES_hhdet_fec!N145)</f>
        <v>2.2959283656472311</v>
      </c>
      <c r="O145" s="111">
        <f>IF(RES_hhdet_tes!O145=0,"",RES_hhdet_tes!O145/RES_hhdet_fec!O145)</f>
        <v>2.4063109895441674</v>
      </c>
      <c r="P145" s="111">
        <f>IF(RES_hhdet_tes!P145=0,"",RES_hhdet_tes!P145/RES_hhdet_fec!P145)</f>
        <v>2.5082706228900431</v>
      </c>
      <c r="Q145" s="111">
        <f>IF(RES_hhdet_tes!Q145=0,"",RES_hhdet_tes!Q145/RES_hhdet_fec!Q145)</f>
        <v>2.5946171514256378</v>
      </c>
      <c r="R145" s="111">
        <f>IF(RES_hhdet_tes!R145=0,"",RES_hhdet_tes!R145/RES_hhdet_fec!R145)</f>
        <v>2.6834340473185443</v>
      </c>
      <c r="S145" s="111">
        <f>IF(RES_hhdet_tes!S145=0,"",RES_hhdet_tes!S145/RES_hhdet_fec!S145)</f>
        <v>2.7916107224746165</v>
      </c>
      <c r="T145" s="111">
        <f>IF(RES_hhdet_tes!T145=0,"",RES_hhdet_tes!T145/RES_hhdet_fec!T145)</f>
        <v>2.9133857242025787</v>
      </c>
      <c r="U145" s="111">
        <f>IF(RES_hhdet_tes!U145=0,"",RES_hhdet_tes!U145/RES_hhdet_fec!U145)</f>
        <v>3.028422073605944</v>
      </c>
      <c r="V145" s="111">
        <f>IF(RES_hhdet_tes!V145=0,"",RES_hhdet_tes!V145/RES_hhdet_fec!V145)</f>
        <v>3.132286689730948</v>
      </c>
      <c r="W145" s="111">
        <f>IF(RES_hhdet_tes!W145=0,"",RES_hhdet_tes!W145/RES_hhdet_fec!W145)</f>
        <v>3.2349256359097418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1.7746717148656104</v>
      </c>
      <c r="C146" s="124">
        <f>IF(RES_hhdet_tes!C146=0,"",RES_hhdet_tes!C146/RES_hhdet_fec!C146)</f>
        <v>1.9413557182313081</v>
      </c>
      <c r="D146" s="124">
        <f>IF(RES_hhdet_tes!D146=0,"",RES_hhdet_tes!D146/RES_hhdet_fec!D146)</f>
        <v>2.1412729110222761</v>
      </c>
      <c r="E146" s="124">
        <f>IF(RES_hhdet_tes!E146=0,"",RES_hhdet_tes!E146/RES_hhdet_fec!E146)</f>
        <v>2.2839841079658738</v>
      </c>
      <c r="F146" s="124">
        <f>IF(RES_hhdet_tes!F146=0,"",RES_hhdet_tes!F146/RES_hhdet_fec!F146)</f>
        <v>2.3766451267869551</v>
      </c>
      <c r="G146" s="124">
        <f>IF(RES_hhdet_tes!G146=0,"",RES_hhdet_tes!G146/RES_hhdet_fec!G146)</f>
        <v>2.4426133293518024</v>
      </c>
      <c r="H146" s="124">
        <f>IF(RES_hhdet_tes!H146=0,"",RES_hhdet_tes!H146/RES_hhdet_fec!H146)</f>
        <v>2.5000348463886235</v>
      </c>
      <c r="I146" s="124">
        <f>IF(RES_hhdet_tes!I146=0,"",RES_hhdet_tes!I146/RES_hhdet_fec!I146)</f>
        <v>2.5467175242528008</v>
      </c>
      <c r="J146" s="124">
        <f>IF(RES_hhdet_tes!J146=0,"",RES_hhdet_tes!J146/RES_hhdet_fec!J146)</f>
        <v>2.5998425251019484</v>
      </c>
      <c r="K146" s="124">
        <f>IF(RES_hhdet_tes!K146=0,"",RES_hhdet_tes!K146/RES_hhdet_fec!K146)</f>
        <v>2.6797187784393905</v>
      </c>
      <c r="L146" s="124">
        <f>IF(RES_hhdet_tes!L146=0,"",RES_hhdet_tes!L146/RES_hhdet_fec!L146)</f>
        <v>2.7716014965444478</v>
      </c>
      <c r="M146" s="124">
        <f>IF(RES_hhdet_tes!M146=0,"",RES_hhdet_tes!M146/RES_hhdet_fec!M146)</f>
        <v>2.869182685171519</v>
      </c>
      <c r="N146" s="124">
        <f>IF(RES_hhdet_tes!N146=0,"",RES_hhdet_tes!N146/RES_hhdet_fec!N146)</f>
        <v>2.9603210735656291</v>
      </c>
      <c r="O146" s="124">
        <f>IF(RES_hhdet_tes!O146=0,"",RES_hhdet_tes!O146/RES_hhdet_fec!O146)</f>
        <v>3.0491038897898077</v>
      </c>
      <c r="P146" s="124">
        <f>IF(RES_hhdet_tes!P146=0,"",RES_hhdet_tes!P146/RES_hhdet_fec!P146)</f>
        <v>3.1511044324139754</v>
      </c>
      <c r="Q146" s="124">
        <f>IF(RES_hhdet_tes!Q146=0,"",RES_hhdet_tes!Q146/RES_hhdet_fec!Q146)</f>
        <v>3.2677923465861247</v>
      </c>
      <c r="R146" s="124">
        <f>IF(RES_hhdet_tes!R146=0,"",RES_hhdet_tes!R146/RES_hhdet_fec!R146)</f>
        <v>3.3604366203391791</v>
      </c>
      <c r="S146" s="124">
        <f>IF(RES_hhdet_tes!S146=0,"",RES_hhdet_tes!S146/RES_hhdet_fec!S146)</f>
        <v>3.4630873935832063</v>
      </c>
      <c r="T146" s="124">
        <f>IF(RES_hhdet_tes!T146=0,"",RES_hhdet_tes!T146/RES_hhdet_fec!T146)</f>
        <v>3.5637281196505057</v>
      </c>
      <c r="U146" s="124">
        <f>IF(RES_hhdet_tes!U146=0,"",RES_hhdet_tes!U146/RES_hhdet_fec!U146)</f>
        <v>3.6587491666178815</v>
      </c>
      <c r="V146" s="124">
        <f>IF(RES_hhdet_tes!V146=0,"",RES_hhdet_tes!V146/RES_hhdet_fec!V146)</f>
        <v>3.7417621160478007</v>
      </c>
      <c r="W146" s="124">
        <f>IF(RES_hhdet_tes!W146=0,"",RES_hhdet_tes!W146/RES_hhdet_fec!W146)</f>
        <v>3.8194291979427271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1.7746717148656104</v>
      </c>
      <c r="C147" s="111">
        <f>IF(RES_hhdet_tes!C147=0,"",RES_hhdet_tes!C147/RES_hhdet_fec!C147)</f>
        <v>1.9413557182313081</v>
      </c>
      <c r="D147" s="111">
        <f>IF(RES_hhdet_tes!D147=0,"",RES_hhdet_tes!D147/RES_hhdet_fec!D147)</f>
        <v>2.1412729110222761</v>
      </c>
      <c r="E147" s="111">
        <f>IF(RES_hhdet_tes!E147=0,"",RES_hhdet_tes!E147/RES_hhdet_fec!E147)</f>
        <v>2.2839841079658738</v>
      </c>
      <c r="F147" s="111">
        <f>IF(RES_hhdet_tes!F147=0,"",RES_hhdet_tes!F147/RES_hhdet_fec!F147)</f>
        <v>2.3766451267869551</v>
      </c>
      <c r="G147" s="111">
        <f>IF(RES_hhdet_tes!G147=0,"",RES_hhdet_tes!G147/RES_hhdet_fec!G147)</f>
        <v>2.4426133293518024</v>
      </c>
      <c r="H147" s="111">
        <f>IF(RES_hhdet_tes!H147=0,"",RES_hhdet_tes!H147/RES_hhdet_fec!H147)</f>
        <v>2.5000348463886235</v>
      </c>
      <c r="I147" s="111">
        <f>IF(RES_hhdet_tes!I147=0,"",RES_hhdet_tes!I147/RES_hhdet_fec!I147)</f>
        <v>2.5467175242528008</v>
      </c>
      <c r="J147" s="111">
        <f>IF(RES_hhdet_tes!J147=0,"",RES_hhdet_tes!J147/RES_hhdet_fec!J147)</f>
        <v>2.5998425251019484</v>
      </c>
      <c r="K147" s="111">
        <f>IF(RES_hhdet_tes!K147=0,"",RES_hhdet_tes!K147/RES_hhdet_fec!K147)</f>
        <v>2.6797187784393905</v>
      </c>
      <c r="L147" s="111">
        <f>IF(RES_hhdet_tes!L147=0,"",RES_hhdet_tes!L147/RES_hhdet_fec!L147)</f>
        <v>2.7716014965444478</v>
      </c>
      <c r="M147" s="111">
        <f>IF(RES_hhdet_tes!M147=0,"",RES_hhdet_tes!M147/RES_hhdet_fec!M147)</f>
        <v>2.869182685171519</v>
      </c>
      <c r="N147" s="111">
        <f>IF(RES_hhdet_tes!N147=0,"",RES_hhdet_tes!N147/RES_hhdet_fec!N147)</f>
        <v>2.9603210735656291</v>
      </c>
      <c r="O147" s="111">
        <f>IF(RES_hhdet_tes!O147=0,"",RES_hhdet_tes!O147/RES_hhdet_fec!O147)</f>
        <v>3.0491038897898077</v>
      </c>
      <c r="P147" s="111">
        <f>IF(RES_hhdet_tes!P147=0,"",RES_hhdet_tes!P147/RES_hhdet_fec!P147)</f>
        <v>3.1511044324139754</v>
      </c>
      <c r="Q147" s="111">
        <f>IF(RES_hhdet_tes!Q147=0,"",RES_hhdet_tes!Q147/RES_hhdet_fec!Q147)</f>
        <v>3.2677923465861247</v>
      </c>
      <c r="R147" s="111">
        <f>IF(RES_hhdet_tes!R147=0,"",RES_hhdet_tes!R147/RES_hhdet_fec!R147)</f>
        <v>3.3604366203391791</v>
      </c>
      <c r="S147" s="111">
        <f>IF(RES_hhdet_tes!S147=0,"",RES_hhdet_tes!S147/RES_hhdet_fec!S147)</f>
        <v>3.4630873935832063</v>
      </c>
      <c r="T147" s="111">
        <f>IF(RES_hhdet_tes!T147=0,"",RES_hhdet_tes!T147/RES_hhdet_fec!T147)</f>
        <v>3.5637281196505057</v>
      </c>
      <c r="U147" s="111">
        <f>IF(RES_hhdet_tes!U147=0,"",RES_hhdet_tes!U147/RES_hhdet_fec!U147)</f>
        <v>3.6587491666178815</v>
      </c>
      <c r="V147" s="111">
        <f>IF(RES_hhdet_tes!V147=0,"",RES_hhdet_tes!V147/RES_hhdet_fec!V147)</f>
        <v>3.7417621160478007</v>
      </c>
      <c r="W147" s="111">
        <f>IF(RES_hhdet_tes!W147=0,"",RES_hhdet_tes!W147/RES_hhdet_fec!W147)</f>
        <v>3.8194291979427271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0.57792112689573805</v>
      </c>
      <c r="C148" s="124">
        <f>IF(RES_hhdet_tes!C148=0,"",RES_hhdet_tes!C148/RES_hhdet_fec!C148)</f>
        <v>0.58722118084269037</v>
      </c>
      <c r="D148" s="124">
        <f>IF(RES_hhdet_tes!D148=0,"",RES_hhdet_tes!D148/RES_hhdet_fec!D148)</f>
        <v>0.59550282266746735</v>
      </c>
      <c r="E148" s="124">
        <f>IF(RES_hhdet_tes!E148=0,"",RES_hhdet_tes!E148/RES_hhdet_fec!E148)</f>
        <v>0.59817020470630244</v>
      </c>
      <c r="F148" s="124">
        <f>IF(RES_hhdet_tes!F148=0,"",RES_hhdet_tes!F148/RES_hhdet_fec!F148)</f>
        <v>0.60077555834058116</v>
      </c>
      <c r="G148" s="124">
        <f>IF(RES_hhdet_tes!G148=0,"",RES_hhdet_tes!G148/RES_hhdet_fec!G148)</f>
        <v>0.60424269503512873</v>
      </c>
      <c r="H148" s="124">
        <f>IF(RES_hhdet_tes!H148=0,"",RES_hhdet_tes!H148/RES_hhdet_fec!H148)</f>
        <v>0.60629813873001226</v>
      </c>
      <c r="I148" s="124">
        <f>IF(RES_hhdet_tes!I148=0,"",RES_hhdet_tes!I148/RES_hhdet_fec!I148)</f>
        <v>0.61058595319168241</v>
      </c>
      <c r="J148" s="124">
        <f>IF(RES_hhdet_tes!J148=0,"",RES_hhdet_tes!J148/RES_hhdet_fec!J148)</f>
        <v>0.61819921212261786</v>
      </c>
      <c r="K148" s="124">
        <f>IF(RES_hhdet_tes!K148=0,"",RES_hhdet_tes!K148/RES_hhdet_fec!K148)</f>
        <v>0.62571923712233257</v>
      </c>
      <c r="L148" s="124">
        <f>IF(RES_hhdet_tes!L148=0,"",RES_hhdet_tes!L148/RES_hhdet_fec!L148)</f>
        <v>0.63749508010990152</v>
      </c>
      <c r="M148" s="124">
        <f>IF(RES_hhdet_tes!M148=0,"",RES_hhdet_tes!M148/RES_hhdet_fec!M148)</f>
        <v>0.65167188461618297</v>
      </c>
      <c r="N148" s="124">
        <f>IF(RES_hhdet_tes!N148=0,"",RES_hhdet_tes!N148/RES_hhdet_fec!N148)</f>
        <v>0.66207970055656473</v>
      </c>
      <c r="O148" s="124">
        <f>IF(RES_hhdet_tes!O148=0,"",RES_hhdet_tes!O148/RES_hhdet_fec!O148)</f>
        <v>0.67286132759023032</v>
      </c>
      <c r="P148" s="124">
        <f>IF(RES_hhdet_tes!P148=0,"",RES_hhdet_tes!P148/RES_hhdet_fec!P148)</f>
        <v>0.68929721375436137</v>
      </c>
      <c r="Q148" s="124">
        <f>IF(RES_hhdet_tes!Q148=0,"",RES_hhdet_tes!Q148/RES_hhdet_fec!Q148)</f>
        <v>0.70672063225905613</v>
      </c>
      <c r="R148" s="124">
        <f>IF(RES_hhdet_tes!R148=0,"",RES_hhdet_tes!R148/RES_hhdet_fec!R148)</f>
        <v>0.72324563970659461</v>
      </c>
      <c r="S148" s="124">
        <f>IF(RES_hhdet_tes!S148=0,"",RES_hhdet_tes!S148/RES_hhdet_fec!S148)</f>
        <v>0.74050065627458317</v>
      </c>
      <c r="T148" s="124">
        <f>IF(RES_hhdet_tes!T148=0,"",RES_hhdet_tes!T148/RES_hhdet_fec!T148)</f>
        <v>0.76036492633434682</v>
      </c>
      <c r="U148" s="124">
        <f>IF(RES_hhdet_tes!U148=0,"",RES_hhdet_tes!U148/RES_hhdet_fec!U148)</f>
        <v>0.77588804340105055</v>
      </c>
      <c r="V148" s="124">
        <f>IF(RES_hhdet_tes!V148=0,"",RES_hhdet_tes!V148/RES_hhdet_fec!V148)</f>
        <v>0.78757744158785825</v>
      </c>
      <c r="W148" s="124">
        <f>IF(RES_hhdet_tes!W148=0,"",RES_hhdet_tes!W148/RES_hhdet_fec!W148)</f>
        <v>0.80761839398171353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0.56505110045690443</v>
      </c>
      <c r="C149" s="111">
        <f>IF(RES_hhdet_tes!C149=0,"",RES_hhdet_tes!C149/RES_hhdet_fec!C149)</f>
        <v>0.57296804170854099</v>
      </c>
      <c r="D149" s="111">
        <f>IF(RES_hhdet_tes!D149=0,"",RES_hhdet_tes!D149/RES_hhdet_fec!D149)</f>
        <v>0.57997792362835088</v>
      </c>
      <c r="E149" s="111">
        <f>IF(RES_hhdet_tes!E149=0,"",RES_hhdet_tes!E149/RES_hhdet_fec!E149)</f>
        <v>0.58337936580256144</v>
      </c>
      <c r="F149" s="111">
        <f>IF(RES_hhdet_tes!F149=0,"",RES_hhdet_tes!F149/RES_hhdet_fec!F149)</f>
        <v>0.58546924682819212</v>
      </c>
      <c r="G149" s="111">
        <f>IF(RES_hhdet_tes!G149=0,"",RES_hhdet_tes!G149/RES_hhdet_fec!G149)</f>
        <v>0.58727653883695796</v>
      </c>
      <c r="H149" s="111">
        <f>IF(RES_hhdet_tes!H149=0,"",RES_hhdet_tes!H149/RES_hhdet_fec!H149)</f>
        <v>0.58904176746312475</v>
      </c>
      <c r="I149" s="111">
        <f>IF(RES_hhdet_tes!I149=0,"",RES_hhdet_tes!I149/RES_hhdet_fec!I149)</f>
        <v>0.59103806151637739</v>
      </c>
      <c r="J149" s="111">
        <f>IF(RES_hhdet_tes!J149=0,"",RES_hhdet_tes!J149/RES_hhdet_fec!J149)</f>
        <v>0.59332639125480424</v>
      </c>
      <c r="K149" s="111">
        <f>IF(RES_hhdet_tes!K149=0,"",RES_hhdet_tes!K149/RES_hhdet_fec!K149)</f>
        <v>0.59654091831881995</v>
      </c>
      <c r="L149" s="111">
        <f>IF(RES_hhdet_tes!L149=0,"",RES_hhdet_tes!L149/RES_hhdet_fec!L149)</f>
        <v>0.59960909421816155</v>
      </c>
      <c r="M149" s="111">
        <f>IF(RES_hhdet_tes!M149=0,"",RES_hhdet_tes!M149/RES_hhdet_fec!M149)</f>
        <v>0.6033168005533569</v>
      </c>
      <c r="N149" s="111">
        <f>IF(RES_hhdet_tes!N149=0,"",RES_hhdet_tes!N149/RES_hhdet_fec!N149)</f>
        <v>0.60920003003136036</v>
      </c>
      <c r="O149" s="111">
        <f>IF(RES_hhdet_tes!O149=0,"",RES_hhdet_tes!O149/RES_hhdet_fec!O149)</f>
        <v>0.61885599547439474</v>
      </c>
      <c r="P149" s="111">
        <f>IF(RES_hhdet_tes!P149=0,"",RES_hhdet_tes!P149/RES_hhdet_fec!P149)</f>
        <v>0.63080019799498988</v>
      </c>
      <c r="Q149" s="111">
        <f>IF(RES_hhdet_tes!Q149=0,"",RES_hhdet_tes!Q149/RES_hhdet_fec!Q149)</f>
        <v>0.64501794209694319</v>
      </c>
      <c r="R149" s="111">
        <f>IF(RES_hhdet_tes!R149=0,"",RES_hhdet_tes!R149/RES_hhdet_fec!R149)</f>
        <v>0.6616810826008358</v>
      </c>
      <c r="S149" s="111">
        <f>IF(RES_hhdet_tes!S149=0,"",RES_hhdet_tes!S149/RES_hhdet_fec!S149)</f>
        <v>0.68145826458595293</v>
      </c>
      <c r="T149" s="111">
        <f>IF(RES_hhdet_tes!T149=0,"",RES_hhdet_tes!T149/RES_hhdet_fec!T149)</f>
        <v>0.69955219426138948</v>
      </c>
      <c r="U149" s="111">
        <f>IF(RES_hhdet_tes!U149=0,"",RES_hhdet_tes!U149/RES_hhdet_fec!U149)</f>
        <v>0.71864899150902761</v>
      </c>
      <c r="V149" s="111">
        <f>IF(RES_hhdet_tes!V149=0,"",RES_hhdet_tes!V149/RES_hhdet_fec!V149)</f>
        <v>0.73624429199907249</v>
      </c>
      <c r="W149" s="111">
        <f>IF(RES_hhdet_tes!W149=0,"",RES_hhdet_tes!W149/RES_hhdet_fec!W149)</f>
        <v>0.75262318555693053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0.87852587756391909</v>
      </c>
      <c r="C150" s="111">
        <f>IF(RES_hhdet_tes!C150=0,"",RES_hhdet_tes!C150/RES_hhdet_fec!C150)</f>
        <v>0.87532496697887274</v>
      </c>
      <c r="D150" s="111">
        <f>IF(RES_hhdet_tes!D150=0,"",RES_hhdet_tes!D150/RES_hhdet_fec!D150)</f>
        <v>0.87461033007845623</v>
      </c>
      <c r="E150" s="111">
        <f>IF(RES_hhdet_tes!E150=0,"",RES_hhdet_tes!E150/RES_hhdet_fec!E150)</f>
        <v>0.89124242137775644</v>
      </c>
      <c r="F150" s="111">
        <f>IF(RES_hhdet_tes!F150=0,"",RES_hhdet_tes!F150/RES_hhdet_fec!F150)</f>
        <v>0.89163217360830216</v>
      </c>
      <c r="G150" s="111">
        <f>IF(RES_hhdet_tes!G150=0,"",RES_hhdet_tes!G150/RES_hhdet_fec!G150)</f>
        <v>0.87792986748596635</v>
      </c>
      <c r="H150" s="111">
        <f>IF(RES_hhdet_tes!H150=0,"",RES_hhdet_tes!H150/RES_hhdet_fec!H150)</f>
        <v>0.88711189971934212</v>
      </c>
      <c r="I150" s="111">
        <f>IF(RES_hhdet_tes!I150=0,"",RES_hhdet_tes!I150/RES_hhdet_fec!I150)</f>
        <v>0.88572081935184122</v>
      </c>
      <c r="J150" s="111">
        <f>IF(RES_hhdet_tes!J150=0,"",RES_hhdet_tes!J150/RES_hhdet_fec!J150)</f>
        <v>0.889136190552961</v>
      </c>
      <c r="K150" s="111">
        <f>IF(RES_hhdet_tes!K150=0,"",RES_hhdet_tes!K150/RES_hhdet_fec!K150)</f>
        <v>0.8858591654638992</v>
      </c>
      <c r="L150" s="111">
        <f>IF(RES_hhdet_tes!L150=0,"",RES_hhdet_tes!L150/RES_hhdet_fec!L150)</f>
        <v>0.90264498012419359</v>
      </c>
      <c r="M150" s="111">
        <f>IF(RES_hhdet_tes!M150=0,"",RES_hhdet_tes!M150/RES_hhdet_fec!M150)</f>
        <v>0.93371427186727352</v>
      </c>
      <c r="N150" s="111">
        <f>IF(RES_hhdet_tes!N150=0,"",RES_hhdet_tes!N150/RES_hhdet_fec!N150)</f>
        <v>0.93145291223364146</v>
      </c>
      <c r="O150" s="111">
        <f>IF(RES_hhdet_tes!O150=0,"",RES_hhdet_tes!O150/RES_hhdet_fec!O150)</f>
        <v>0.93695181360483459</v>
      </c>
      <c r="P150" s="111">
        <f>IF(RES_hhdet_tes!P150=0,"",RES_hhdet_tes!P150/RES_hhdet_fec!P150)</f>
        <v>0.93681242990324842</v>
      </c>
      <c r="Q150" s="111">
        <f>IF(RES_hhdet_tes!Q150=0,"",RES_hhdet_tes!Q150/RES_hhdet_fec!Q150)</f>
        <v>0.93830345755078226</v>
      </c>
      <c r="R150" s="111">
        <f>IF(RES_hhdet_tes!R150=0,"",RES_hhdet_tes!R150/RES_hhdet_fec!R150)</f>
        <v>0.93791765244886494</v>
      </c>
      <c r="S150" s="111">
        <f>IF(RES_hhdet_tes!S150=0,"",RES_hhdet_tes!S150/RES_hhdet_fec!S150)</f>
        <v>0.94317069962086508</v>
      </c>
      <c r="T150" s="111">
        <f>IF(RES_hhdet_tes!T150=0,"",RES_hhdet_tes!T150/RES_hhdet_fec!T150)</f>
        <v>0.96052617340560886</v>
      </c>
      <c r="U150" s="111">
        <f>IF(RES_hhdet_tes!U150=0,"",RES_hhdet_tes!U150/RES_hhdet_fec!U150)</f>
        <v>0.96242772091846507</v>
      </c>
      <c r="V150" s="111">
        <f>IF(RES_hhdet_tes!V150=0,"",RES_hhdet_tes!V150/RES_hhdet_fec!V150)</f>
        <v>0.95190562136423773</v>
      </c>
      <c r="W150" s="111">
        <f>IF(RES_hhdet_tes!W150=0,"",RES_hhdet_tes!W150/RES_hhdet_fec!W150)</f>
        <v>0.97233689998202899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0.56505110045690443</v>
      </c>
      <c r="C151" s="112">
        <f>IF(RES_hhdet_tes!C151=0,"",RES_hhdet_tes!C151/RES_hhdet_fec!C151)</f>
        <v>0.57085197441825342</v>
      </c>
      <c r="D151" s="112">
        <f>IF(RES_hhdet_tes!D151=0,"",RES_hhdet_tes!D151/RES_hhdet_fec!D151)</f>
        <v>0.57826119581367597</v>
      </c>
      <c r="E151" s="112">
        <f>IF(RES_hhdet_tes!E151=0,"",RES_hhdet_tes!E151/RES_hhdet_fec!E151)</f>
        <v>0.58443079144934629</v>
      </c>
      <c r="F151" s="112">
        <f>IF(RES_hhdet_tes!F151=0,"",RES_hhdet_tes!F151/RES_hhdet_fec!F151)</f>
        <v>0.58593173773780449</v>
      </c>
      <c r="G151" s="112">
        <f>IF(RES_hhdet_tes!G151=0,"",RES_hhdet_tes!G151/RES_hhdet_fec!G151)</f>
        <v>0.58693936723799123</v>
      </c>
      <c r="H151" s="112">
        <f>IF(RES_hhdet_tes!H151=0,"",RES_hhdet_tes!H151/RES_hhdet_fec!H151)</f>
        <v>0.58870597920214529</v>
      </c>
      <c r="I151" s="112">
        <f>IF(RES_hhdet_tes!I151=0,"",RES_hhdet_tes!I151/RES_hhdet_fec!I151)</f>
        <v>0.58996241572470554</v>
      </c>
      <c r="J151" s="112">
        <f>IF(RES_hhdet_tes!J151=0,"",RES_hhdet_tes!J151/RES_hhdet_fec!J151)</f>
        <v>0.59405197461507786</v>
      </c>
      <c r="K151" s="112">
        <f>IF(RES_hhdet_tes!K151=0,"",RES_hhdet_tes!K151/RES_hhdet_fec!K151)</f>
        <v>0.59727703658645037</v>
      </c>
      <c r="L151" s="112">
        <f>IF(RES_hhdet_tes!L151=0,"",RES_hhdet_tes!L151/RES_hhdet_fec!L151)</f>
        <v>0.60345334915870619</v>
      </c>
      <c r="M151" s="112">
        <f>IF(RES_hhdet_tes!M151=0,"",RES_hhdet_tes!M151/RES_hhdet_fec!M151)</f>
        <v>0.60736987342953519</v>
      </c>
      <c r="N151" s="112">
        <f>IF(RES_hhdet_tes!N151=0,"",RES_hhdet_tes!N151/RES_hhdet_fec!N151)</f>
        <v>0.61338844569517403</v>
      </c>
      <c r="O151" s="112">
        <f>IF(RES_hhdet_tes!O151=0,"",RES_hhdet_tes!O151/RES_hhdet_fec!O151)</f>
        <v>0.62169696242773065</v>
      </c>
      <c r="P151" s="112">
        <f>IF(RES_hhdet_tes!P151=0,"",RES_hhdet_tes!P151/RES_hhdet_fec!P151)</f>
        <v>0.63258438707600806</v>
      </c>
      <c r="Q151" s="112">
        <f>IF(RES_hhdet_tes!Q151=0,"",RES_hhdet_tes!Q151/RES_hhdet_fec!Q151)</f>
        <v>0.64277941371086478</v>
      </c>
      <c r="R151" s="112">
        <f>IF(RES_hhdet_tes!R151=0,"",RES_hhdet_tes!R151/RES_hhdet_fec!R151)</f>
        <v>0.65560085518407896</v>
      </c>
      <c r="S151" s="112">
        <f>IF(RES_hhdet_tes!S151=0,"",RES_hhdet_tes!S151/RES_hhdet_fec!S151)</f>
        <v>0.67894879190234159</v>
      </c>
      <c r="T151" s="112">
        <f>IF(RES_hhdet_tes!T151=0,"",RES_hhdet_tes!T151/RES_hhdet_fec!T151)</f>
        <v>0.70105460505841344</v>
      </c>
      <c r="U151" s="112">
        <f>IF(RES_hhdet_tes!U151=0,"",RES_hhdet_tes!U151/RES_hhdet_fec!U151)</f>
        <v>0.72056656928076257</v>
      </c>
      <c r="V151" s="112">
        <f>IF(RES_hhdet_tes!V151=0,"",RES_hhdet_tes!V151/RES_hhdet_fec!V151)</f>
        <v>0.74318429659922614</v>
      </c>
      <c r="W151" s="112">
        <f>IF(RES_hhdet_tes!W151=0,"",RES_hhdet_tes!W151/RES_hhdet_fec!W151)</f>
        <v>0.75239352360073086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0.63304330070831649</v>
      </c>
      <c r="C153" s="112">
        <f>IF(RES_hhdet_tes!C153=0,"",RES_hhdet_tes!C153/RES_hhdet_fec!C153)</f>
        <v>0.6432745119745169</v>
      </c>
      <c r="D153" s="112">
        <f>IF(RES_hhdet_tes!D153=0,"",RES_hhdet_tes!D153/RES_hhdet_fec!D153)</f>
        <v>0.65161006381977293</v>
      </c>
      <c r="E153" s="112">
        <f>IF(RES_hhdet_tes!E153=0,"",RES_hhdet_tes!E153/RES_hhdet_fec!E153)</f>
        <v>0.65424593760165062</v>
      </c>
      <c r="F153" s="112">
        <f>IF(RES_hhdet_tes!F153=0,"",RES_hhdet_tes!F153/RES_hhdet_fec!F153)</f>
        <v>0.6561887513600152</v>
      </c>
      <c r="G153" s="112">
        <f>IF(RES_hhdet_tes!G153=0,"",RES_hhdet_tes!G153/RES_hhdet_fec!G153)</f>
        <v>0.65756044195171826</v>
      </c>
      <c r="H153" s="112">
        <f>IF(RES_hhdet_tes!H153=0,"",RES_hhdet_tes!H153/RES_hhdet_fec!H153)</f>
        <v>0.65920170787613286</v>
      </c>
      <c r="I153" s="112">
        <f>IF(RES_hhdet_tes!I153=0,"",RES_hhdet_tes!I153/RES_hhdet_fec!I153)</f>
        <v>0.66102875650636472</v>
      </c>
      <c r="J153" s="112">
        <f>IF(RES_hhdet_tes!J153=0,"",RES_hhdet_tes!J153/RES_hhdet_fec!J153)</f>
        <v>0.66201239583059557</v>
      </c>
      <c r="K153" s="112">
        <f>IF(RES_hhdet_tes!K153=0,"",RES_hhdet_tes!K153/RES_hhdet_fec!K153)</f>
        <v>0.66363777522054157</v>
      </c>
      <c r="L153" s="112">
        <f>IF(RES_hhdet_tes!L153=0,"",RES_hhdet_tes!L153/RES_hhdet_fec!L153)</f>
        <v>0.66407174349899611</v>
      </c>
      <c r="M153" s="112">
        <f>IF(RES_hhdet_tes!M153=0,"",RES_hhdet_tes!M153/RES_hhdet_fec!M153)</f>
        <v>0.66571888035254989</v>
      </c>
      <c r="N153" s="112">
        <f>IF(RES_hhdet_tes!N153=0,"",RES_hhdet_tes!N153/RES_hhdet_fec!N153)</f>
        <v>0.66788168948559401</v>
      </c>
      <c r="O153" s="112">
        <f>IF(RES_hhdet_tes!O153=0,"",RES_hhdet_tes!O153/RES_hhdet_fec!O153)</f>
        <v>0.67381660600215221</v>
      </c>
      <c r="P153" s="112">
        <f>IF(RES_hhdet_tes!P153=0,"",RES_hhdet_tes!P153/RES_hhdet_fec!P153)</f>
        <v>0.67887509704364923</v>
      </c>
      <c r="Q153" s="112">
        <f>IF(RES_hhdet_tes!Q153=0,"",RES_hhdet_tes!Q153/RES_hhdet_fec!Q153)</f>
        <v>0.68666831945170836</v>
      </c>
      <c r="R153" s="112">
        <f>IF(RES_hhdet_tes!R153=0,"",RES_hhdet_tes!R153/RES_hhdet_fec!R153)</f>
        <v>0.69476109603508174</v>
      </c>
      <c r="S153" s="112">
        <f>IF(RES_hhdet_tes!S153=0,"",RES_hhdet_tes!S153/RES_hhdet_fec!S153)</f>
        <v>0.70064416453871348</v>
      </c>
      <c r="T153" s="112">
        <f>IF(RES_hhdet_tes!T153=0,"",RES_hhdet_tes!T153/RES_hhdet_fec!T153)</f>
        <v>0.71343094711985167</v>
      </c>
      <c r="U153" s="112">
        <f>IF(RES_hhdet_tes!U153=0,"",RES_hhdet_tes!U153/RES_hhdet_fec!U153)</f>
        <v>0.72066838193429728</v>
      </c>
      <c r="V153" s="112">
        <f>IF(RES_hhdet_tes!V153=0,"",RES_hhdet_tes!V153/RES_hhdet_fec!V153)</f>
        <v>0.73201668934357567</v>
      </c>
      <c r="W153" s="112">
        <f>IF(RES_hhdet_tes!W153=0,"",RES_hhdet_tes!W153/RES_hhdet_fec!W153)</f>
        <v>0.74096280604322073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0.91234850411999346</v>
      </c>
      <c r="C154" s="113">
        <f>IF(RES_hhdet_tes!C154=0,"",RES_hhdet_tes!C154/RES_hhdet_fec!C154)</f>
        <v>0.90496843796899518</v>
      </c>
      <c r="D154" s="113">
        <f>IF(RES_hhdet_tes!D154=0,"",RES_hhdet_tes!D154/RES_hhdet_fec!D154)</f>
        <v>0.90183348595824031</v>
      </c>
      <c r="E154" s="113">
        <f>IF(RES_hhdet_tes!E154=0,"",RES_hhdet_tes!E154/RES_hhdet_fec!E154)</f>
        <v>0.92799561303380462</v>
      </c>
      <c r="F154" s="113">
        <f>IF(RES_hhdet_tes!F154=0,"",RES_hhdet_tes!F154/RES_hhdet_fec!F154)</f>
        <v>0.92747816772884739</v>
      </c>
      <c r="G154" s="113">
        <f>IF(RES_hhdet_tes!G154=0,"",RES_hhdet_tes!G154/RES_hhdet_fec!G154)</f>
        <v>0.9037680297976225</v>
      </c>
      <c r="H154" s="113">
        <f>IF(RES_hhdet_tes!H154=0,"",RES_hhdet_tes!H154/RES_hhdet_fec!H154)</f>
        <v>0.91683516159158152</v>
      </c>
      <c r="I154" s="113">
        <f>IF(RES_hhdet_tes!I154=0,"",RES_hhdet_tes!I154/RES_hhdet_fec!I154)</f>
        <v>0.9143297190834716</v>
      </c>
      <c r="J154" s="113">
        <f>IF(RES_hhdet_tes!J154=0,"",RES_hhdet_tes!J154/RES_hhdet_fec!J154)</f>
        <v>0.917424346365598</v>
      </c>
      <c r="K154" s="113">
        <f>IF(RES_hhdet_tes!K154=0,"",RES_hhdet_tes!K154/RES_hhdet_fec!K154)</f>
        <v>0.91218708861198616</v>
      </c>
      <c r="L154" s="113">
        <f>IF(RES_hhdet_tes!L154=0,"",RES_hhdet_tes!L154/RES_hhdet_fec!L154)</f>
        <v>0.93690774618568717</v>
      </c>
      <c r="M154" s="113">
        <f>IF(RES_hhdet_tes!M154=0,"",RES_hhdet_tes!M154/RES_hhdet_fec!M154)</f>
        <v>0.95152214498788124</v>
      </c>
      <c r="N154" s="113">
        <f>IF(RES_hhdet_tes!N154=0,"",RES_hhdet_tes!N154/RES_hhdet_fec!N154)</f>
        <v>0.95293859681373949</v>
      </c>
      <c r="O154" s="113">
        <f>IF(RES_hhdet_tes!O154=0,"",RES_hhdet_tes!O154/RES_hhdet_fec!O154)</f>
        <v>0.95951254015493437</v>
      </c>
      <c r="P154" s="113">
        <f>IF(RES_hhdet_tes!P154=0,"",RES_hhdet_tes!P154/RES_hhdet_fec!P154)</f>
        <v>0.95718710206883395</v>
      </c>
      <c r="Q154" s="113">
        <f>IF(RES_hhdet_tes!Q154=0,"",RES_hhdet_tes!Q154/RES_hhdet_fec!Q154)</f>
        <v>0.95577171200958011</v>
      </c>
      <c r="R154" s="113">
        <f>IF(RES_hhdet_tes!R154=0,"",RES_hhdet_tes!R154/RES_hhdet_fec!R154)</f>
        <v>0.95397279713528271</v>
      </c>
      <c r="S154" s="113">
        <f>IF(RES_hhdet_tes!S154=0,"",RES_hhdet_tes!S154/RES_hhdet_fec!S154)</f>
        <v>0.95610128227738111</v>
      </c>
      <c r="T154" s="113">
        <f>IF(RES_hhdet_tes!T154=0,"",RES_hhdet_tes!T154/RES_hhdet_fec!T154)</f>
        <v>0.96753692870814123</v>
      </c>
      <c r="U154" s="113">
        <f>IF(RES_hhdet_tes!U154=0,"",RES_hhdet_tes!U154/RES_hhdet_fec!U154)</f>
        <v>0.96753353999386282</v>
      </c>
      <c r="V154" s="113">
        <f>IF(RES_hhdet_tes!V154=0,"",RES_hhdet_tes!V154/RES_hhdet_fec!V154)</f>
        <v>0.97139973465313556</v>
      </c>
      <c r="W154" s="113">
        <f>IF(RES_hhdet_tes!W154=0,"",RES_hhdet_tes!W154/RES_hhdet_fec!W154)</f>
        <v>0.97487593626852376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0.63304330070831649</v>
      </c>
      <c r="C155" s="111">
        <f>IF(RES_hhdet_tes!C155=0,"",RES_hhdet_tes!C155/RES_hhdet_fec!C155)</f>
        <v>0.64432463678999075</v>
      </c>
      <c r="D155" s="111">
        <f>IF(RES_hhdet_tes!D155=0,"",RES_hhdet_tes!D155/RES_hhdet_fec!D155)</f>
        <v>0.6516883258964532</v>
      </c>
      <c r="E155" s="111">
        <f>IF(RES_hhdet_tes!E155=0,"",RES_hhdet_tes!E155/RES_hhdet_fec!E155)</f>
        <v>0.65397463450330462</v>
      </c>
      <c r="F155" s="111">
        <f>IF(RES_hhdet_tes!F155=0,"",RES_hhdet_tes!F155/RES_hhdet_fec!F155)</f>
        <v>0.65600838950791152</v>
      </c>
      <c r="G155" s="111">
        <f>IF(RES_hhdet_tes!G155=0,"",RES_hhdet_tes!G155/RES_hhdet_fec!G155)</f>
        <v>0.65783179489616839</v>
      </c>
      <c r="H155" s="111">
        <f>IF(RES_hhdet_tes!H155=0,"",RES_hhdet_tes!H155/RES_hhdet_fec!H155)</f>
        <v>0.65903776518829082</v>
      </c>
      <c r="I155" s="111">
        <f>IF(RES_hhdet_tes!I155=0,"",RES_hhdet_tes!I155/RES_hhdet_fec!I155)</f>
        <v>0.66068489727964719</v>
      </c>
      <c r="J155" s="111">
        <f>IF(RES_hhdet_tes!J155=0,"",RES_hhdet_tes!J155/RES_hhdet_fec!J155)</f>
        <v>0.66262116908507074</v>
      </c>
      <c r="K155" s="111">
        <f>IF(RES_hhdet_tes!K155=0,"",RES_hhdet_tes!K155/RES_hhdet_fec!K155)</f>
        <v>0.66442945152697386</v>
      </c>
      <c r="L155" s="111">
        <f>IF(RES_hhdet_tes!L155=0,"",RES_hhdet_tes!L155/RES_hhdet_fec!L155)</f>
        <v>0.66627182015899755</v>
      </c>
      <c r="M155" s="111">
        <f>IF(RES_hhdet_tes!M155=0,"",RES_hhdet_tes!M155/RES_hhdet_fec!M155)</f>
        <v>0.66818850376996552</v>
      </c>
      <c r="N155" s="111">
        <f>IF(RES_hhdet_tes!N155=0,"",RES_hhdet_tes!N155/RES_hhdet_fec!N155)</f>
        <v>0.67101077371531381</v>
      </c>
      <c r="O155" s="111">
        <f>IF(RES_hhdet_tes!O155=0,"",RES_hhdet_tes!O155/RES_hhdet_fec!O155)</f>
        <v>0.67456595286040466</v>
      </c>
      <c r="P155" s="111">
        <f>IF(RES_hhdet_tes!P155=0,"",RES_hhdet_tes!P155/RES_hhdet_fec!P155)</f>
        <v>0.68088352357250026</v>
      </c>
      <c r="Q155" s="111">
        <f>IF(RES_hhdet_tes!Q155=0,"",RES_hhdet_tes!Q155/RES_hhdet_fec!Q155)</f>
        <v>0.68781532882096774</v>
      </c>
      <c r="R155" s="111">
        <f>IF(RES_hhdet_tes!R155=0,"",RES_hhdet_tes!R155/RES_hhdet_fec!R155)</f>
        <v>0.69493674887658718</v>
      </c>
      <c r="S155" s="111">
        <f>IF(RES_hhdet_tes!S155=0,"",RES_hhdet_tes!S155/RES_hhdet_fec!S155)</f>
        <v>0.70217477015102969</v>
      </c>
      <c r="T155" s="111">
        <f>IF(RES_hhdet_tes!T155=0,"",RES_hhdet_tes!T155/RES_hhdet_fec!T155)</f>
        <v>0.71137424808256899</v>
      </c>
      <c r="U155" s="111">
        <f>IF(RES_hhdet_tes!U155=0,"",RES_hhdet_tes!U155/RES_hhdet_fec!U155)</f>
        <v>0.71981395130499048</v>
      </c>
      <c r="V155" s="111">
        <f>IF(RES_hhdet_tes!V155=0,"",RES_hhdet_tes!V155/RES_hhdet_fec!V155)</f>
        <v>0.72901813054932418</v>
      </c>
      <c r="W155" s="111">
        <f>IF(RES_hhdet_tes!W155=0,"",RES_hhdet_tes!W155/RES_hhdet_fec!W155)</f>
        <v>0.73745270784705585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0.62992923904665077</v>
      </c>
      <c r="C157" s="124">
        <f>IF(RES_hhdet_tes!C157=0,"",RES_hhdet_tes!C157/RES_hhdet_fec!C157)</f>
        <v>0.63861551442629338</v>
      </c>
      <c r="D157" s="124">
        <f>IF(RES_hhdet_tes!D157=0,"",RES_hhdet_tes!D157/RES_hhdet_fec!D157)</f>
        <v>0.64446851954077788</v>
      </c>
      <c r="E157" s="124">
        <f>IF(RES_hhdet_tes!E157=0,"",RES_hhdet_tes!E157/RES_hhdet_fec!E157)</f>
        <v>0.6326404864658125</v>
      </c>
      <c r="F157" s="124">
        <f>IF(RES_hhdet_tes!F157=0,"",RES_hhdet_tes!F157/RES_hhdet_fec!F157)</f>
        <v>0.63770987292702663</v>
      </c>
      <c r="G157" s="124">
        <f>IF(RES_hhdet_tes!G157=0,"",RES_hhdet_tes!G157/RES_hhdet_fec!G157)</f>
        <v>0.65079118334691233</v>
      </c>
      <c r="H157" s="124">
        <f>IF(RES_hhdet_tes!H157=0,"",RES_hhdet_tes!H157/RES_hhdet_fec!H157)</f>
        <v>0.65468919070622078</v>
      </c>
      <c r="I157" s="124">
        <f>IF(RES_hhdet_tes!I157=0,"",RES_hhdet_tes!I157/RES_hhdet_fec!I157)</f>
        <v>0.66462705904666375</v>
      </c>
      <c r="J157" s="124">
        <f>IF(RES_hhdet_tes!J157=0,"",RES_hhdet_tes!J157/RES_hhdet_fec!J157)</f>
        <v>0.66831110118872117</v>
      </c>
      <c r="K157" s="124">
        <f>IF(RES_hhdet_tes!K157=0,"",RES_hhdet_tes!K157/RES_hhdet_fec!K157)</f>
        <v>0.66863192629920787</v>
      </c>
      <c r="L157" s="124">
        <f>IF(RES_hhdet_tes!L157=0,"",RES_hhdet_tes!L157/RES_hhdet_fec!L157)</f>
        <v>0.67390816762126937</v>
      </c>
      <c r="M157" s="124">
        <f>IF(RES_hhdet_tes!M157=0,"",RES_hhdet_tes!M157/RES_hhdet_fec!M157)</f>
        <v>0.66360381633445642</v>
      </c>
      <c r="N157" s="124">
        <f>IF(RES_hhdet_tes!N157=0,"",RES_hhdet_tes!N157/RES_hhdet_fec!N157)</f>
        <v>0.65150873117278729</v>
      </c>
      <c r="O157" s="124">
        <f>IF(RES_hhdet_tes!O157=0,"",RES_hhdet_tes!O157/RES_hhdet_fec!O157)</f>
        <v>0.64044427567021089</v>
      </c>
      <c r="P157" s="124">
        <f>IF(RES_hhdet_tes!P157=0,"",RES_hhdet_tes!P157/RES_hhdet_fec!P157)</f>
        <v>0.64340037872722133</v>
      </c>
      <c r="Q157" s="124">
        <f>IF(RES_hhdet_tes!Q157=0,"",RES_hhdet_tes!Q157/RES_hhdet_fec!Q157)</f>
        <v>0.65229919872039976</v>
      </c>
      <c r="R157" s="124">
        <f>IF(RES_hhdet_tes!R157=0,"",RES_hhdet_tes!R157/RES_hhdet_fec!R157)</f>
        <v>0.6768545623220642</v>
      </c>
      <c r="S157" s="124">
        <f>IF(RES_hhdet_tes!S157=0,"",RES_hhdet_tes!S157/RES_hhdet_fec!S157)</f>
        <v>0.67673255864820137</v>
      </c>
      <c r="T157" s="124">
        <f>IF(RES_hhdet_tes!T157=0,"",RES_hhdet_tes!T157/RES_hhdet_fec!T157)</f>
        <v>0.6979732064991081</v>
      </c>
      <c r="U157" s="124">
        <f>IF(RES_hhdet_tes!U157=0,"",RES_hhdet_tes!U157/RES_hhdet_fec!U157)</f>
        <v>0.70864310693276511</v>
      </c>
      <c r="V157" s="124">
        <f>IF(RES_hhdet_tes!V157=0,"",RES_hhdet_tes!V157/RES_hhdet_fec!V157)</f>
        <v>0.71819757729145828</v>
      </c>
      <c r="W157" s="124">
        <f>IF(RES_hhdet_tes!W157=0,"",RES_hhdet_tes!W157/RES_hhdet_fec!W157)</f>
        <v>0.74359893706762448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0.5585640315947189</v>
      </c>
      <c r="C158" s="111">
        <f>IF(RES_hhdet_tes!C158=0,"",RES_hhdet_tes!C158/RES_hhdet_fec!C158)</f>
        <v>0.56135460739806431</v>
      </c>
      <c r="D158" s="111">
        <f>IF(RES_hhdet_tes!D158=0,"",RES_hhdet_tes!D158/RES_hhdet_fec!D158)</f>
        <v>0.56397336953933874</v>
      </c>
      <c r="E158" s="111">
        <f>IF(RES_hhdet_tes!E158=0,"",RES_hhdet_tes!E158/RES_hhdet_fec!E158)</f>
        <v>0.56533419994494116</v>
      </c>
      <c r="F158" s="111">
        <f>IF(RES_hhdet_tes!F158=0,"",RES_hhdet_tes!F158/RES_hhdet_fec!F158)</f>
        <v>0.56610856355507855</v>
      </c>
      <c r="G158" s="111">
        <f>IF(RES_hhdet_tes!G158=0,"",RES_hhdet_tes!G158/RES_hhdet_fec!G158)</f>
        <v>0.5667143676862062</v>
      </c>
      <c r="H158" s="111">
        <f>IF(RES_hhdet_tes!H158=0,"",RES_hhdet_tes!H158/RES_hhdet_fec!H158)</f>
        <v>0.56734356067406699</v>
      </c>
      <c r="I158" s="111">
        <f>IF(RES_hhdet_tes!I158=0,"",RES_hhdet_tes!I158/RES_hhdet_fec!I158)</f>
        <v>0.56804917542781685</v>
      </c>
      <c r="J158" s="111">
        <f>IF(RES_hhdet_tes!J158=0,"",RES_hhdet_tes!J158/RES_hhdet_fec!J158)</f>
        <v>0.56888281026581211</v>
      </c>
      <c r="K158" s="111">
        <f>IF(RES_hhdet_tes!K158=0,"",RES_hhdet_tes!K158/RES_hhdet_fec!K158)</f>
        <v>0.57022351813749828</v>
      </c>
      <c r="L158" s="111">
        <f>IF(RES_hhdet_tes!L158=0,"",RES_hhdet_tes!L158/RES_hhdet_fec!L158)</f>
        <v>0.57146300872728495</v>
      </c>
      <c r="M158" s="111">
        <f>IF(RES_hhdet_tes!M158=0,"",RES_hhdet_tes!M158/RES_hhdet_fec!M158)</f>
        <v>0.57230890710419335</v>
      </c>
      <c r="N158" s="111">
        <f>IF(RES_hhdet_tes!N158=0,"",RES_hhdet_tes!N158/RES_hhdet_fec!N158)</f>
        <v>0.57283723381291241</v>
      </c>
      <c r="O158" s="111">
        <f>IF(RES_hhdet_tes!O158=0,"",RES_hhdet_tes!O158/RES_hhdet_fec!O158)</f>
        <v>0.57312803317968264</v>
      </c>
      <c r="P158" s="111">
        <f>IF(RES_hhdet_tes!P158=0,"",RES_hhdet_tes!P158/RES_hhdet_fec!P158)</f>
        <v>0.57329208384437214</v>
      </c>
      <c r="Q158" s="111">
        <f>IF(RES_hhdet_tes!Q158=0,"",RES_hhdet_tes!Q158/RES_hhdet_fec!Q158)</f>
        <v>0.57341503386854953</v>
      </c>
      <c r="R158" s="111">
        <f>IF(RES_hhdet_tes!R158=0,"",RES_hhdet_tes!R158/RES_hhdet_fec!R158)</f>
        <v>0.57367800706658134</v>
      </c>
      <c r="S158" s="111">
        <f>IF(RES_hhdet_tes!S158=0,"",RES_hhdet_tes!S158/RES_hhdet_fec!S158)</f>
        <v>0.57464872593245497</v>
      </c>
      <c r="T158" s="111">
        <f>IF(RES_hhdet_tes!T158=0,"",RES_hhdet_tes!T158/RES_hhdet_fec!T158)</f>
        <v>0.57632240958374648</v>
      </c>
      <c r="U158" s="111">
        <f>IF(RES_hhdet_tes!U158=0,"",RES_hhdet_tes!U158/RES_hhdet_fec!U158)</f>
        <v>0.57926768145346208</v>
      </c>
      <c r="V158" s="111">
        <f>IF(RES_hhdet_tes!V158=0,"",RES_hhdet_tes!V158/RES_hhdet_fec!V158)</f>
        <v>0.58346306803890635</v>
      </c>
      <c r="W158" s="111">
        <f>IF(RES_hhdet_tes!W158=0,"",RES_hhdet_tes!W158/RES_hhdet_fec!W158)</f>
        <v>0.58744578203943965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0.72144014647121657</v>
      </c>
      <c r="C159" s="45">
        <f>IF(RES_hhdet_tes!C159=0,"",RES_hhdet_tes!C159/RES_hhdet_fec!C159)</f>
        <v>0.72724741183888042</v>
      </c>
      <c r="D159" s="45">
        <f>IF(RES_hhdet_tes!D159=0,"",RES_hhdet_tes!D159/RES_hhdet_fec!D159)</f>
        <v>0.7324760577295425</v>
      </c>
      <c r="E159" s="45">
        <f>IF(RES_hhdet_tes!E159=0,"",RES_hhdet_tes!E159/RES_hhdet_fec!E159)</f>
        <v>0.73496024015499262</v>
      </c>
      <c r="F159" s="45">
        <f>IF(RES_hhdet_tes!F159=0,"",RES_hhdet_tes!F159/RES_hhdet_fec!F159)</f>
        <v>0.73673791830243118</v>
      </c>
      <c r="G159" s="45">
        <f>IF(RES_hhdet_tes!G159=0,"",RES_hhdet_tes!G159/RES_hhdet_fec!G159)</f>
        <v>0.73835521959881611</v>
      </c>
      <c r="H159" s="45">
        <f>IF(RES_hhdet_tes!H159=0,"",RES_hhdet_tes!H159/RES_hhdet_fec!H159)</f>
        <v>0.73978883317734145</v>
      </c>
      <c r="I159" s="45">
        <f>IF(RES_hhdet_tes!I159=0,"",RES_hhdet_tes!I159/RES_hhdet_fec!I159)</f>
        <v>0.74140148050579735</v>
      </c>
      <c r="J159" s="45">
        <f>IF(RES_hhdet_tes!J159=0,"",RES_hhdet_tes!J159/RES_hhdet_fec!J159)</f>
        <v>0.74305522688304915</v>
      </c>
      <c r="K159" s="45">
        <f>IF(RES_hhdet_tes!K159=0,"",RES_hhdet_tes!K159/RES_hhdet_fec!K159)</f>
        <v>0.74482282587399673</v>
      </c>
      <c r="L159" s="45">
        <f>IF(RES_hhdet_tes!L159=0,"",RES_hhdet_tes!L159/RES_hhdet_fec!L159)</f>
        <v>0.74627173370665789</v>
      </c>
      <c r="M159" s="45">
        <f>IF(RES_hhdet_tes!M159=0,"",RES_hhdet_tes!M159/RES_hhdet_fec!M159)</f>
        <v>0.74765227633543374</v>
      </c>
      <c r="N159" s="45">
        <f>IF(RES_hhdet_tes!N159=0,"",RES_hhdet_tes!N159/RES_hhdet_fec!N159)</f>
        <v>0.74924554041559344</v>
      </c>
      <c r="O159" s="45">
        <f>IF(RES_hhdet_tes!O159=0,"",RES_hhdet_tes!O159/RES_hhdet_fec!O159)</f>
        <v>0.75196350297567416</v>
      </c>
      <c r="P159" s="45">
        <f>IF(RES_hhdet_tes!P159=0,"",RES_hhdet_tes!P159/RES_hhdet_fec!P159)</f>
        <v>0.75645901393570714</v>
      </c>
      <c r="Q159" s="45">
        <f>IF(RES_hhdet_tes!Q159=0,"",RES_hhdet_tes!Q159/RES_hhdet_fec!Q159)</f>
        <v>0.7624134797969776</v>
      </c>
      <c r="R159" s="45">
        <f>IF(RES_hhdet_tes!R159=0,"",RES_hhdet_tes!R159/RES_hhdet_fec!R159)</f>
        <v>0.76981425440147755</v>
      </c>
      <c r="S159" s="45">
        <f>IF(RES_hhdet_tes!S159=0,"",RES_hhdet_tes!S159/RES_hhdet_fec!S159)</f>
        <v>0.7777440147540654</v>
      </c>
      <c r="T159" s="45">
        <f>IF(RES_hhdet_tes!T159=0,"",RES_hhdet_tes!T159/RES_hhdet_fec!T159)</f>
        <v>0.78661395969630499</v>
      </c>
      <c r="U159" s="45">
        <f>IF(RES_hhdet_tes!U159=0,"",RES_hhdet_tes!U159/RES_hhdet_fec!U159)</f>
        <v>0.79604834052526019</v>
      </c>
      <c r="V159" s="45">
        <f>IF(RES_hhdet_tes!V159=0,"",RES_hhdet_tes!V159/RES_hhdet_fec!V159)</f>
        <v>0.80653003238347165</v>
      </c>
      <c r="W159" s="45">
        <f>IF(RES_hhdet_tes!W159=0,"",RES_hhdet_tes!W159/RES_hhdet_fec!W159)</f>
        <v>0.81932455573528684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0.64689680538353356</v>
      </c>
      <c r="C161" s="119">
        <f>IF(RES_hhdet_tes!C161=0,"",RES_hhdet_tes!C161/RES_hhdet_fec!C161)</f>
        <v>0.65473094395354259</v>
      </c>
      <c r="D161" s="119">
        <f>IF(RES_hhdet_tes!D161=0,"",RES_hhdet_tes!D161/RES_hhdet_fec!D161)</f>
        <v>0.65781151972687812</v>
      </c>
      <c r="E161" s="119">
        <f>IF(RES_hhdet_tes!E161=0,"",RES_hhdet_tes!E161/RES_hhdet_fec!E161)</f>
        <v>0.67196473163279669</v>
      </c>
      <c r="F161" s="119">
        <f>IF(RES_hhdet_tes!F161=0,"",RES_hhdet_tes!F161/RES_hhdet_fec!F161)</f>
        <v>0.67043309071555524</v>
      </c>
      <c r="G161" s="119">
        <f>IF(RES_hhdet_tes!G161=0,"",RES_hhdet_tes!G161/RES_hhdet_fec!G161)</f>
        <v>0.68421593617897492</v>
      </c>
      <c r="H161" s="119">
        <f>IF(RES_hhdet_tes!H161=0,"",RES_hhdet_tes!H161/RES_hhdet_fec!H161)</f>
        <v>0.69533348592474598</v>
      </c>
      <c r="I161" s="119">
        <f>IF(RES_hhdet_tes!I161=0,"",RES_hhdet_tes!I161/RES_hhdet_fec!I161)</f>
        <v>0.68359371910981881</v>
      </c>
      <c r="J161" s="119">
        <f>IF(RES_hhdet_tes!J161=0,"",RES_hhdet_tes!J161/RES_hhdet_fec!J161)</f>
        <v>0.68583856460080561</v>
      </c>
      <c r="K161" s="119">
        <f>IF(RES_hhdet_tes!K161=0,"",RES_hhdet_tes!K161/RES_hhdet_fec!K161)</f>
        <v>0.69887834726857923</v>
      </c>
      <c r="L161" s="119">
        <f>IF(RES_hhdet_tes!L161=0,"",RES_hhdet_tes!L161/RES_hhdet_fec!L161)</f>
        <v>0.71307787251279864</v>
      </c>
      <c r="M161" s="119">
        <f>IF(RES_hhdet_tes!M161=0,"",RES_hhdet_tes!M161/RES_hhdet_fec!M161)</f>
        <v>0.71840942953502696</v>
      </c>
      <c r="N161" s="119">
        <f>IF(RES_hhdet_tes!N161=0,"",RES_hhdet_tes!N161/RES_hhdet_fec!N161)</f>
        <v>0.72594761640764405</v>
      </c>
      <c r="O161" s="119">
        <f>IF(RES_hhdet_tes!O161=0,"",RES_hhdet_tes!O161/RES_hhdet_fec!O161)</f>
        <v>0.72833990487750178</v>
      </c>
      <c r="P161" s="119">
        <f>IF(RES_hhdet_tes!P161=0,"",RES_hhdet_tes!P161/RES_hhdet_fec!P161)</f>
        <v>0.73989607024430348</v>
      </c>
      <c r="Q161" s="119">
        <f>IF(RES_hhdet_tes!Q161=0,"",RES_hhdet_tes!Q161/RES_hhdet_fec!Q161)</f>
        <v>0.7628047634782199</v>
      </c>
      <c r="R161" s="119">
        <f>IF(RES_hhdet_tes!R161=0,"",RES_hhdet_tes!R161/RES_hhdet_fec!R161)</f>
        <v>0.82129842499197336</v>
      </c>
      <c r="S161" s="119">
        <f>IF(RES_hhdet_tes!S161=0,"",RES_hhdet_tes!S161/RES_hhdet_fec!S161)</f>
        <v>0.7956928337853082</v>
      </c>
      <c r="T161" s="119">
        <f>IF(RES_hhdet_tes!T161=0,"",RES_hhdet_tes!T161/RES_hhdet_fec!T161)</f>
        <v>0.79745826137698805</v>
      </c>
      <c r="U161" s="119">
        <f>IF(RES_hhdet_tes!U161=0,"",RES_hhdet_tes!U161/RES_hhdet_fec!U161)</f>
        <v>0.80288681277081186</v>
      </c>
      <c r="V161" s="119">
        <f>IF(RES_hhdet_tes!V161=0,"",RES_hhdet_tes!V161/RES_hhdet_fec!V161)</f>
        <v>0.80673960765326225</v>
      </c>
      <c r="W161" s="119">
        <f>IF(RES_hhdet_tes!W161=0,"",RES_hhdet_tes!W161/RES_hhdet_fec!W161)</f>
        <v>0.82496194667848888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0.67750533233721233</v>
      </c>
      <c r="C162" s="124">
        <f>IF(RES_hhdet_tes!C162=0,"",RES_hhdet_tes!C162/RES_hhdet_fec!C162)</f>
        <v>0.67977801324360154</v>
      </c>
      <c r="D162" s="124">
        <f>IF(RES_hhdet_tes!D162=0,"",RES_hhdet_tes!D162/RES_hhdet_fec!D162)</f>
        <v>0.68274754959649042</v>
      </c>
      <c r="E162" s="124">
        <f>IF(RES_hhdet_tes!E162=0,"",RES_hhdet_tes!E162/RES_hhdet_fec!E162)</f>
        <v>0.6870256720166622</v>
      </c>
      <c r="F162" s="124">
        <f>IF(RES_hhdet_tes!F162=0,"",RES_hhdet_tes!F162/RES_hhdet_fec!F162)</f>
        <v>0.69050457959312339</v>
      </c>
      <c r="G162" s="124">
        <f>IF(RES_hhdet_tes!G162=0,"",RES_hhdet_tes!G162/RES_hhdet_fec!G162)</f>
        <v>0.69384500201036681</v>
      </c>
      <c r="H162" s="124">
        <f>IF(RES_hhdet_tes!H162=0,"",RES_hhdet_tes!H162/RES_hhdet_fec!H162)</f>
        <v>0.69683587815783654</v>
      </c>
      <c r="I162" s="124">
        <f>IF(RES_hhdet_tes!I162=0,"",RES_hhdet_tes!I162/RES_hhdet_fec!I162)</f>
        <v>0.70068122456977333</v>
      </c>
      <c r="J162" s="124">
        <f>IF(RES_hhdet_tes!J162=0,"",RES_hhdet_tes!J162/RES_hhdet_fec!J162)</f>
        <v>0.70387050014399566</v>
      </c>
      <c r="K162" s="124">
        <f>IF(RES_hhdet_tes!K162=0,"",RES_hhdet_tes!K162/RES_hhdet_fec!K162)</f>
        <v>0.70808403027808897</v>
      </c>
      <c r="L162" s="124">
        <f>IF(RES_hhdet_tes!L162=0,"",RES_hhdet_tes!L162/RES_hhdet_fec!L162)</f>
        <v>0.71253695095267167</v>
      </c>
      <c r="M162" s="124">
        <f>IF(RES_hhdet_tes!M162=0,"",RES_hhdet_tes!M162/RES_hhdet_fec!M162)</f>
        <v>0.71788705711105871</v>
      </c>
      <c r="N162" s="124">
        <f>IF(RES_hhdet_tes!N162=0,"",RES_hhdet_tes!N162/RES_hhdet_fec!N162)</f>
        <v>0.72269148929623972</v>
      </c>
      <c r="O162" s="124">
        <f>IF(RES_hhdet_tes!O162=0,"",RES_hhdet_tes!O162/RES_hhdet_fec!O162)</f>
        <v>0.72760637848995036</v>
      </c>
      <c r="P162" s="124">
        <f>IF(RES_hhdet_tes!P162=0,"",RES_hhdet_tes!P162/RES_hhdet_fec!P162)</f>
        <v>0.72760773535251866</v>
      </c>
      <c r="Q162" s="124">
        <f>IF(RES_hhdet_tes!Q162=0,"",RES_hhdet_tes!Q162/RES_hhdet_fec!Q162)</f>
        <v>0.72761352436657556</v>
      </c>
      <c r="R162" s="124">
        <f>IF(RES_hhdet_tes!R162=0,"",RES_hhdet_tes!R162/RES_hhdet_fec!R162)</f>
        <v>0.72782391226163567</v>
      </c>
      <c r="S162" s="124">
        <f>IF(RES_hhdet_tes!S162=0,"",RES_hhdet_tes!S162/RES_hhdet_fec!S162)</f>
        <v>0.73839436312775752</v>
      </c>
      <c r="T162" s="124">
        <f>IF(RES_hhdet_tes!T162=0,"",RES_hhdet_tes!T162/RES_hhdet_fec!T162)</f>
        <v>0.75145038630850924</v>
      </c>
      <c r="U162" s="124">
        <f>IF(RES_hhdet_tes!U162=0,"",RES_hhdet_tes!U162/RES_hhdet_fec!U162)</f>
        <v>0.76688525436380361</v>
      </c>
      <c r="V162" s="124">
        <f>IF(RES_hhdet_tes!V162=0,"",RES_hhdet_tes!V162/RES_hhdet_fec!V162)</f>
        <v>0.77975588853007505</v>
      </c>
      <c r="W162" s="124">
        <f>IF(RES_hhdet_tes!W162=0,"",RES_hhdet_tes!W162/RES_hhdet_fec!W162)</f>
        <v>0.79166867609597136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0.67750533233721233</v>
      </c>
      <c r="C163" s="45">
        <f>IF(RES_hhdet_tes!C163=0,"",RES_hhdet_tes!C163/RES_hhdet_fec!C163)</f>
        <v>0.67977801324360154</v>
      </c>
      <c r="D163" s="45">
        <f>IF(RES_hhdet_tes!D163=0,"",RES_hhdet_tes!D163/RES_hhdet_fec!D163)</f>
        <v>0.68274754959649042</v>
      </c>
      <c r="E163" s="45">
        <f>IF(RES_hhdet_tes!E163=0,"",RES_hhdet_tes!E163/RES_hhdet_fec!E163)</f>
        <v>0.6870256720166622</v>
      </c>
      <c r="F163" s="45">
        <f>IF(RES_hhdet_tes!F163=0,"",RES_hhdet_tes!F163/RES_hhdet_fec!F163)</f>
        <v>0.69050457959312339</v>
      </c>
      <c r="G163" s="45">
        <f>IF(RES_hhdet_tes!G163=0,"",RES_hhdet_tes!G163/RES_hhdet_fec!G163)</f>
        <v>0.69384500201036681</v>
      </c>
      <c r="H163" s="45">
        <f>IF(RES_hhdet_tes!H163=0,"",RES_hhdet_tes!H163/RES_hhdet_fec!H163)</f>
        <v>0.69683587815783654</v>
      </c>
      <c r="I163" s="45">
        <f>IF(RES_hhdet_tes!I163=0,"",RES_hhdet_tes!I163/RES_hhdet_fec!I163)</f>
        <v>0.70068122456977333</v>
      </c>
      <c r="J163" s="45">
        <f>IF(RES_hhdet_tes!J163=0,"",RES_hhdet_tes!J163/RES_hhdet_fec!J163)</f>
        <v>0.70387050014399566</v>
      </c>
      <c r="K163" s="45">
        <f>IF(RES_hhdet_tes!K163=0,"",RES_hhdet_tes!K163/RES_hhdet_fec!K163)</f>
        <v>0.70808403027808897</v>
      </c>
      <c r="L163" s="45">
        <f>IF(RES_hhdet_tes!L163=0,"",RES_hhdet_tes!L163/RES_hhdet_fec!L163)</f>
        <v>0.71253695095267167</v>
      </c>
      <c r="M163" s="45">
        <f>IF(RES_hhdet_tes!M163=0,"",RES_hhdet_tes!M163/RES_hhdet_fec!M163)</f>
        <v>0.71788705711105871</v>
      </c>
      <c r="N163" s="45">
        <f>IF(RES_hhdet_tes!N163=0,"",RES_hhdet_tes!N163/RES_hhdet_fec!N163)</f>
        <v>0.72269148929623972</v>
      </c>
      <c r="O163" s="45">
        <f>IF(RES_hhdet_tes!O163=0,"",RES_hhdet_tes!O163/RES_hhdet_fec!O163)</f>
        <v>0.72760637848995036</v>
      </c>
      <c r="P163" s="45">
        <f>IF(RES_hhdet_tes!P163=0,"",RES_hhdet_tes!P163/RES_hhdet_fec!P163)</f>
        <v>0.72760773535251866</v>
      </c>
      <c r="Q163" s="45">
        <f>IF(RES_hhdet_tes!Q163=0,"",RES_hhdet_tes!Q163/RES_hhdet_fec!Q163)</f>
        <v>0.72761352436657556</v>
      </c>
      <c r="R163" s="45">
        <f>IF(RES_hhdet_tes!R163=0,"",RES_hhdet_tes!R163/RES_hhdet_fec!R163)</f>
        <v>0.72782391226163567</v>
      </c>
      <c r="S163" s="45">
        <f>IF(RES_hhdet_tes!S163=0,"",RES_hhdet_tes!S163/RES_hhdet_fec!S163)</f>
        <v>0.73839436312775752</v>
      </c>
      <c r="T163" s="45">
        <f>IF(RES_hhdet_tes!T163=0,"",RES_hhdet_tes!T163/RES_hhdet_fec!T163)</f>
        <v>0.75145038630850924</v>
      </c>
      <c r="U163" s="45">
        <f>IF(RES_hhdet_tes!U163=0,"",RES_hhdet_tes!U163/RES_hhdet_fec!U163)</f>
        <v>0.76688525436380361</v>
      </c>
      <c r="V163" s="45">
        <f>IF(RES_hhdet_tes!V163=0,"",RES_hhdet_tes!V163/RES_hhdet_fec!V163)</f>
        <v>0.77975588853007505</v>
      </c>
      <c r="W163" s="45">
        <f>IF(RES_hhdet_tes!W163=0,"",RES_hhdet_tes!W163/RES_hhdet_fec!W163)</f>
        <v>0.79166867609597136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1.7746717148656104</v>
      </c>
      <c r="C164" s="124">
        <f>IF(RES_hhdet_tes!C164=0,"",RES_hhdet_tes!C164/RES_hhdet_fec!C164)</f>
        <v>1.8893568575937989</v>
      </c>
      <c r="D164" s="124">
        <f>IF(RES_hhdet_tes!D164=0,"",RES_hhdet_tes!D164/RES_hhdet_fec!D164)</f>
        <v>2.0052151308641837</v>
      </c>
      <c r="E164" s="124">
        <f>IF(RES_hhdet_tes!E164=0,"",RES_hhdet_tes!E164/RES_hhdet_fec!E164)</f>
        <v>2.1037207051115607</v>
      </c>
      <c r="F164" s="124">
        <f>IF(RES_hhdet_tes!F164=0,"",RES_hhdet_tes!F164/RES_hhdet_fec!F164)</f>
        <v>2.2006335493736096</v>
      </c>
      <c r="G164" s="124">
        <f>IF(RES_hhdet_tes!G164=0,"",RES_hhdet_tes!G164/RES_hhdet_fec!G164)</f>
        <v>2.30228533735816</v>
      </c>
      <c r="H164" s="124">
        <f>IF(RES_hhdet_tes!H164=0,"",RES_hhdet_tes!H164/RES_hhdet_fec!H164)</f>
        <v>2.4149121624812038</v>
      </c>
      <c r="I164" s="124">
        <f>IF(RES_hhdet_tes!I164=0,"",RES_hhdet_tes!I164/RES_hhdet_fec!I164)</f>
        <v>2.4840822497485959</v>
      </c>
      <c r="J164" s="124">
        <f>IF(RES_hhdet_tes!J164=0,"",RES_hhdet_tes!J164/RES_hhdet_fec!J164)</f>
        <v>2.5309338743823693</v>
      </c>
      <c r="K164" s="124">
        <f>IF(RES_hhdet_tes!K164=0,"",RES_hhdet_tes!K164/RES_hhdet_fec!K164)</f>
        <v>2.6120884089719785</v>
      </c>
      <c r="L164" s="124">
        <f>IF(RES_hhdet_tes!L164=0,"",RES_hhdet_tes!L164/RES_hhdet_fec!L164)</f>
        <v>2.6942140541083357</v>
      </c>
      <c r="M164" s="124">
        <f>IF(RES_hhdet_tes!M164=0,"",RES_hhdet_tes!M164/RES_hhdet_fec!M164)</f>
        <v>2.7990512606382336</v>
      </c>
      <c r="N164" s="124">
        <f>IF(RES_hhdet_tes!N164=0,"",RES_hhdet_tes!N164/RES_hhdet_fec!N164)</f>
        <v>2.8977443415345472</v>
      </c>
      <c r="O164" s="124">
        <f>IF(RES_hhdet_tes!O164=0,"",RES_hhdet_tes!O164/RES_hhdet_fec!O164)</f>
        <v>2.942630927377456</v>
      </c>
      <c r="P164" s="124">
        <f>IF(RES_hhdet_tes!P164=0,"",RES_hhdet_tes!P164/RES_hhdet_fec!P164)</f>
        <v>2.9806368286399887</v>
      </c>
      <c r="Q164" s="124">
        <f>IF(RES_hhdet_tes!Q164=0,"",RES_hhdet_tes!Q164/RES_hhdet_fec!Q164)</f>
        <v>3.0400529100967404</v>
      </c>
      <c r="R164" s="124">
        <f>IF(RES_hhdet_tes!R164=0,"",RES_hhdet_tes!R164/RES_hhdet_fec!R164)</f>
        <v>3.1475640360601123</v>
      </c>
      <c r="S164" s="124">
        <f>IF(RES_hhdet_tes!S164=0,"",RES_hhdet_tes!S164/RES_hhdet_fec!S164)</f>
        <v>3.2413613128479284</v>
      </c>
      <c r="T164" s="124">
        <f>IF(RES_hhdet_tes!T164=0,"",RES_hhdet_tes!T164/RES_hhdet_fec!T164)</f>
        <v>3.3581489449010733</v>
      </c>
      <c r="U164" s="124">
        <f>IF(RES_hhdet_tes!U164=0,"",RES_hhdet_tes!U164/RES_hhdet_fec!U164)</f>
        <v>3.573027620392172</v>
      </c>
      <c r="V164" s="124">
        <f>IF(RES_hhdet_tes!V164=0,"",RES_hhdet_tes!V164/RES_hhdet_fec!V164)</f>
        <v>3.8083090883501938</v>
      </c>
      <c r="W164" s="124">
        <f>IF(RES_hhdet_tes!W164=0,"",RES_hhdet_tes!W164/RES_hhdet_fec!W164)</f>
        <v>3.8901859190332573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1.7746717148656104</v>
      </c>
      <c r="C165" s="111">
        <f>IF(RES_hhdet_tes!C165=0,"",RES_hhdet_tes!C165/RES_hhdet_fec!C165)</f>
        <v>1.8893568575937989</v>
      </c>
      <c r="D165" s="111">
        <f>IF(RES_hhdet_tes!D165=0,"",RES_hhdet_tes!D165/RES_hhdet_fec!D165)</f>
        <v>2.0052151308641837</v>
      </c>
      <c r="E165" s="111">
        <f>IF(RES_hhdet_tes!E165=0,"",RES_hhdet_tes!E165/RES_hhdet_fec!E165)</f>
        <v>2.1037207051115607</v>
      </c>
      <c r="F165" s="111">
        <f>IF(RES_hhdet_tes!F165=0,"",RES_hhdet_tes!F165/RES_hhdet_fec!F165)</f>
        <v>2.2006335493736096</v>
      </c>
      <c r="G165" s="111">
        <f>IF(RES_hhdet_tes!G165=0,"",RES_hhdet_tes!G165/RES_hhdet_fec!G165)</f>
        <v>2.30228533735816</v>
      </c>
      <c r="H165" s="111">
        <f>IF(RES_hhdet_tes!H165=0,"",RES_hhdet_tes!H165/RES_hhdet_fec!H165)</f>
        <v>2.4149121624812038</v>
      </c>
      <c r="I165" s="111">
        <f>IF(RES_hhdet_tes!I165=0,"",RES_hhdet_tes!I165/RES_hhdet_fec!I165)</f>
        <v>2.4840822497485959</v>
      </c>
      <c r="J165" s="111">
        <f>IF(RES_hhdet_tes!J165=0,"",RES_hhdet_tes!J165/RES_hhdet_fec!J165)</f>
        <v>2.5309338743823693</v>
      </c>
      <c r="K165" s="111">
        <f>IF(RES_hhdet_tes!K165=0,"",RES_hhdet_tes!K165/RES_hhdet_fec!K165)</f>
        <v>2.6120884089719785</v>
      </c>
      <c r="L165" s="111">
        <f>IF(RES_hhdet_tes!L165=0,"",RES_hhdet_tes!L165/RES_hhdet_fec!L165)</f>
        <v>2.6942140541083357</v>
      </c>
      <c r="M165" s="111">
        <f>IF(RES_hhdet_tes!M165=0,"",RES_hhdet_tes!M165/RES_hhdet_fec!M165)</f>
        <v>2.7990512606382336</v>
      </c>
      <c r="N165" s="111">
        <f>IF(RES_hhdet_tes!N165=0,"",RES_hhdet_tes!N165/RES_hhdet_fec!N165)</f>
        <v>2.8977443415345472</v>
      </c>
      <c r="O165" s="111">
        <f>IF(RES_hhdet_tes!O165=0,"",RES_hhdet_tes!O165/RES_hhdet_fec!O165)</f>
        <v>2.942630927377456</v>
      </c>
      <c r="P165" s="111">
        <f>IF(RES_hhdet_tes!P165=0,"",RES_hhdet_tes!P165/RES_hhdet_fec!P165)</f>
        <v>2.9806368286399887</v>
      </c>
      <c r="Q165" s="111">
        <f>IF(RES_hhdet_tes!Q165=0,"",RES_hhdet_tes!Q165/RES_hhdet_fec!Q165)</f>
        <v>3.0400529100967404</v>
      </c>
      <c r="R165" s="111">
        <f>IF(RES_hhdet_tes!R165=0,"",RES_hhdet_tes!R165/RES_hhdet_fec!R165)</f>
        <v>3.1475640360601123</v>
      </c>
      <c r="S165" s="111">
        <f>IF(RES_hhdet_tes!S165=0,"",RES_hhdet_tes!S165/RES_hhdet_fec!S165)</f>
        <v>3.2413613128479284</v>
      </c>
      <c r="T165" s="111">
        <f>IF(RES_hhdet_tes!T165=0,"",RES_hhdet_tes!T165/RES_hhdet_fec!T165)</f>
        <v>3.3581489449010733</v>
      </c>
      <c r="U165" s="111">
        <f>IF(RES_hhdet_tes!U165=0,"",RES_hhdet_tes!U165/RES_hhdet_fec!U165)</f>
        <v>3.573027620392172</v>
      </c>
      <c r="V165" s="111">
        <f>IF(RES_hhdet_tes!V165=0,"",RES_hhdet_tes!V165/RES_hhdet_fec!V165)</f>
        <v>3.8083090883501938</v>
      </c>
      <c r="W165" s="111">
        <f>IF(RES_hhdet_tes!W165=0,"",RES_hhdet_tes!W165/RES_hhdet_fec!W165)</f>
        <v>3.8901859190332573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0.57792094992264809</v>
      </c>
      <c r="C166" s="124">
        <f>IF(RES_hhdet_tes!C166=0,"",RES_hhdet_tes!C166/RES_hhdet_fec!C166)</f>
        <v>0.58124036868588824</v>
      </c>
      <c r="D166" s="124">
        <f>IF(RES_hhdet_tes!D166=0,"",RES_hhdet_tes!D166/RES_hhdet_fec!D166)</f>
        <v>0.58508248536832308</v>
      </c>
      <c r="E166" s="124">
        <f>IF(RES_hhdet_tes!E166=0,"",RES_hhdet_tes!E166/RES_hhdet_fec!E166)</f>
        <v>0.58881747215027436</v>
      </c>
      <c r="F166" s="124">
        <f>IF(RES_hhdet_tes!F166=0,"",RES_hhdet_tes!F166/RES_hhdet_fec!F166)</f>
        <v>0.5932796968328099</v>
      </c>
      <c r="G166" s="124">
        <f>IF(RES_hhdet_tes!G166=0,"",RES_hhdet_tes!G166/RES_hhdet_fec!G166)</f>
        <v>0.59917732716996186</v>
      </c>
      <c r="H166" s="124">
        <f>IF(RES_hhdet_tes!H166=0,"",RES_hhdet_tes!H166/RES_hhdet_fec!H166)</f>
        <v>0.60464907233192444</v>
      </c>
      <c r="I166" s="124">
        <f>IF(RES_hhdet_tes!I166=0,"",RES_hhdet_tes!I166/RES_hhdet_fec!I166)</f>
        <v>0.60881627375338432</v>
      </c>
      <c r="J166" s="124">
        <f>IF(RES_hhdet_tes!J166=0,"",RES_hhdet_tes!J166/RES_hhdet_fec!J166)</f>
        <v>0.612270446266165</v>
      </c>
      <c r="K166" s="124">
        <f>IF(RES_hhdet_tes!K166=0,"",RES_hhdet_tes!K166/RES_hhdet_fec!K166)</f>
        <v>0.61766878800854808</v>
      </c>
      <c r="L166" s="124">
        <f>IF(RES_hhdet_tes!L166=0,"",RES_hhdet_tes!L166/RES_hhdet_fec!L166)</f>
        <v>0.62723570585113231</v>
      </c>
      <c r="M166" s="124">
        <f>IF(RES_hhdet_tes!M166=0,"",RES_hhdet_tes!M166/RES_hhdet_fec!M166)</f>
        <v>0.64266923875474069</v>
      </c>
      <c r="N166" s="124">
        <f>IF(RES_hhdet_tes!N166=0,"",RES_hhdet_tes!N166/RES_hhdet_fec!N166)</f>
        <v>0.65129043974166523</v>
      </c>
      <c r="O166" s="124">
        <f>IF(RES_hhdet_tes!O166=0,"",RES_hhdet_tes!O166/RES_hhdet_fec!O166)</f>
        <v>0.66013060890855269</v>
      </c>
      <c r="P166" s="124">
        <f>IF(RES_hhdet_tes!P166=0,"",RES_hhdet_tes!P166/RES_hhdet_fec!P166)</f>
        <v>0.66480853702518816</v>
      </c>
      <c r="Q166" s="124">
        <f>IF(RES_hhdet_tes!Q166=0,"",RES_hhdet_tes!Q166/RES_hhdet_fec!Q166)</f>
        <v>0.67267550940419141</v>
      </c>
      <c r="R166" s="124">
        <f>IF(RES_hhdet_tes!R166=0,"",RES_hhdet_tes!R166/RES_hhdet_fec!R166)</f>
        <v>0.67895337177964554</v>
      </c>
      <c r="S166" s="124">
        <f>IF(RES_hhdet_tes!S166=0,"",RES_hhdet_tes!S166/RES_hhdet_fec!S166)</f>
        <v>0.71861493525716358</v>
      </c>
      <c r="T166" s="124">
        <f>IF(RES_hhdet_tes!T166=0,"",RES_hhdet_tes!T166/RES_hhdet_fec!T166)</f>
        <v>0.75619070449896586</v>
      </c>
      <c r="U166" s="124">
        <f>IF(RES_hhdet_tes!U166=0,"",RES_hhdet_tes!U166/RES_hhdet_fec!U166)</f>
        <v>0.79211423098339351</v>
      </c>
      <c r="V166" s="124">
        <f>IF(RES_hhdet_tes!V166=0,"",RES_hhdet_tes!V166/RES_hhdet_fec!V166)</f>
        <v>0.80172651480384305</v>
      </c>
      <c r="W166" s="124">
        <f>IF(RES_hhdet_tes!W166=0,"",RES_hhdet_tes!W166/RES_hhdet_fec!W166)</f>
        <v>0.81495495384880734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0.56505110045690443</v>
      </c>
      <c r="C167" s="111">
        <f>IF(RES_hhdet_tes!C167=0,"",RES_hhdet_tes!C167/RES_hhdet_fec!C167)</f>
        <v>0.56772194426408495</v>
      </c>
      <c r="D167" s="111">
        <f>IF(RES_hhdet_tes!D167=0,"",RES_hhdet_tes!D167/RES_hhdet_fec!D167)</f>
        <v>0.57091212397466917</v>
      </c>
      <c r="E167" s="111">
        <f>IF(RES_hhdet_tes!E167=0,"",RES_hhdet_tes!E167/RES_hhdet_fec!E167)</f>
        <v>0.57490626272888912</v>
      </c>
      <c r="F167" s="111">
        <f>IF(RES_hhdet_tes!F167=0,"",RES_hhdet_tes!F167/RES_hhdet_fec!F167)</f>
        <v>0.57873116506231637</v>
      </c>
      <c r="G167" s="111">
        <f>IF(RES_hhdet_tes!G167=0,"",RES_hhdet_tes!G167/RES_hhdet_fec!G167)</f>
        <v>0.58287653960160568</v>
      </c>
      <c r="H167" s="111">
        <f>IF(RES_hhdet_tes!H167=0,"",RES_hhdet_tes!H167/RES_hhdet_fec!H167)</f>
        <v>0.58759350384736153</v>
      </c>
      <c r="I167" s="111">
        <f>IF(RES_hhdet_tes!I167=0,"",RES_hhdet_tes!I167/RES_hhdet_fec!I167)</f>
        <v>0.59026103841963051</v>
      </c>
      <c r="J167" s="111">
        <f>IF(RES_hhdet_tes!J167=0,"",RES_hhdet_tes!J167/RES_hhdet_fec!J167)</f>
        <v>0.59145487267325703</v>
      </c>
      <c r="K167" s="111">
        <f>IF(RES_hhdet_tes!K167=0,"",RES_hhdet_tes!K167/RES_hhdet_fec!K167)</f>
        <v>0.5937741238069818</v>
      </c>
      <c r="L167" s="111">
        <f>IF(RES_hhdet_tes!L167=0,"",RES_hhdet_tes!L167/RES_hhdet_fec!L167)</f>
        <v>0.59651816679540226</v>
      </c>
      <c r="M167" s="111">
        <f>IF(RES_hhdet_tes!M167=0,"",RES_hhdet_tes!M167/RES_hhdet_fec!M167)</f>
        <v>0.60065574254045773</v>
      </c>
      <c r="N167" s="111">
        <f>IF(RES_hhdet_tes!N167=0,"",RES_hhdet_tes!N167/RES_hhdet_fec!N167)</f>
        <v>0.60434936262417782</v>
      </c>
      <c r="O167" s="111">
        <f>IF(RES_hhdet_tes!O167=0,"",RES_hhdet_tes!O167/RES_hhdet_fec!O167)</f>
        <v>0.60847366341625342</v>
      </c>
      <c r="P167" s="111">
        <f>IF(RES_hhdet_tes!P167=0,"",RES_hhdet_tes!P167/RES_hhdet_fec!P167)</f>
        <v>0.61034485584282827</v>
      </c>
      <c r="Q167" s="111">
        <f>IF(RES_hhdet_tes!Q167=0,"",RES_hhdet_tes!Q167/RES_hhdet_fec!Q167)</f>
        <v>0.61428123300101034</v>
      </c>
      <c r="R167" s="111">
        <f>IF(RES_hhdet_tes!R167=0,"",RES_hhdet_tes!R167/RES_hhdet_fec!R167)</f>
        <v>0.62161917514357201</v>
      </c>
      <c r="S167" s="111">
        <f>IF(RES_hhdet_tes!S167=0,"",RES_hhdet_tes!S167/RES_hhdet_fec!S167)</f>
        <v>0.66056435621480047</v>
      </c>
      <c r="T167" s="111">
        <f>IF(RES_hhdet_tes!T167=0,"",RES_hhdet_tes!T167/RES_hhdet_fec!T167)</f>
        <v>0.69694725214210473</v>
      </c>
      <c r="U167" s="111">
        <f>IF(RES_hhdet_tes!U167=0,"",RES_hhdet_tes!U167/RES_hhdet_fec!U167)</f>
        <v>0.74015786156836172</v>
      </c>
      <c r="V167" s="111">
        <f>IF(RES_hhdet_tes!V167=0,"",RES_hhdet_tes!V167/RES_hhdet_fec!V167)</f>
        <v>0.75535458230726993</v>
      </c>
      <c r="W167" s="111">
        <f>IF(RES_hhdet_tes!W167=0,"",RES_hhdet_tes!W167/RES_hhdet_fec!W167)</f>
        <v>0.76296344018425166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0.87852587756391909</v>
      </c>
      <c r="C168" s="111">
        <f>IF(RES_hhdet_tes!C168=0,"",RES_hhdet_tes!C168/RES_hhdet_fec!C168)</f>
        <v>0.87351025970370577</v>
      </c>
      <c r="D168" s="111">
        <f>IF(RES_hhdet_tes!D168=0,"",RES_hhdet_tes!D168/RES_hhdet_fec!D168)</f>
        <v>0.87055612129977888</v>
      </c>
      <c r="E168" s="111">
        <f>IF(RES_hhdet_tes!E168=0,"",RES_hhdet_tes!E168/RES_hhdet_fec!E168)</f>
        <v>0.88791489065954998</v>
      </c>
      <c r="F168" s="111">
        <f>IF(RES_hhdet_tes!F168=0,"",RES_hhdet_tes!F168/RES_hhdet_fec!F168)</f>
        <v>0.8890368777287686</v>
      </c>
      <c r="G168" s="111">
        <f>IF(RES_hhdet_tes!G168=0,"",RES_hhdet_tes!G168/RES_hhdet_fec!G168)</f>
        <v>0.87594331668216319</v>
      </c>
      <c r="H168" s="111">
        <f>IF(RES_hhdet_tes!H168=0,"",RES_hhdet_tes!H168/RES_hhdet_fec!H168)</f>
        <v>0.88651268614474554</v>
      </c>
      <c r="I168" s="111">
        <f>IF(RES_hhdet_tes!I168=0,"",RES_hhdet_tes!I168/RES_hhdet_fec!I168)</f>
        <v>0.88554710698504913</v>
      </c>
      <c r="J168" s="111">
        <f>IF(RES_hhdet_tes!J168=0,"",RES_hhdet_tes!J168/RES_hhdet_fec!J168)</f>
        <v>0.88807075843155803</v>
      </c>
      <c r="K168" s="111">
        <f>IF(RES_hhdet_tes!K168=0,"",RES_hhdet_tes!K168/RES_hhdet_fec!K168)</f>
        <v>0.8844818237829154</v>
      </c>
      <c r="L168" s="111">
        <f>IF(RES_hhdet_tes!L168=0,"",RES_hhdet_tes!L168/RES_hhdet_fec!L168)</f>
        <v>0.9016317801737459</v>
      </c>
      <c r="M168" s="111">
        <f>IF(RES_hhdet_tes!M168=0,"",RES_hhdet_tes!M168/RES_hhdet_fec!M168)</f>
        <v>0.93342190450263907</v>
      </c>
      <c r="N168" s="111">
        <f>IF(RES_hhdet_tes!N168=0,"",RES_hhdet_tes!N168/RES_hhdet_fec!N168)</f>
        <v>0.93038261422160762</v>
      </c>
      <c r="O168" s="111">
        <f>IF(RES_hhdet_tes!O168=0,"",RES_hhdet_tes!O168/RES_hhdet_fec!O168)</f>
        <v>0.93447467123796479</v>
      </c>
      <c r="P168" s="111">
        <f>IF(RES_hhdet_tes!P168=0,"",RES_hhdet_tes!P168/RES_hhdet_fec!P168)</f>
        <v>0.93171125810070321</v>
      </c>
      <c r="Q168" s="111">
        <f>IF(RES_hhdet_tes!Q168=0,"",RES_hhdet_tes!Q168/RES_hhdet_fec!Q168)</f>
        <v>0.93103101564674584</v>
      </c>
      <c r="R168" s="111">
        <f>IF(RES_hhdet_tes!R168=0,"",RES_hhdet_tes!R168/RES_hhdet_fec!R168)</f>
        <v>0.92759678760357345</v>
      </c>
      <c r="S168" s="111">
        <f>IF(RES_hhdet_tes!S168=0,"",RES_hhdet_tes!S168/RES_hhdet_fec!S168)</f>
        <v>0.93745016230923672</v>
      </c>
      <c r="T168" s="111">
        <f>IF(RES_hhdet_tes!T168=0,"",RES_hhdet_tes!T168/RES_hhdet_fec!T168)</f>
        <v>0.96039965051758558</v>
      </c>
      <c r="U168" s="111">
        <f>IF(RES_hhdet_tes!U168=0,"",RES_hhdet_tes!U168/RES_hhdet_fec!U168)</f>
        <v>0.96577085362651494</v>
      </c>
      <c r="V168" s="111">
        <f>IF(RES_hhdet_tes!V168=0,"",RES_hhdet_tes!V168/RES_hhdet_fec!V168)</f>
        <v>0.95572964875709698</v>
      </c>
      <c r="W168" s="111">
        <f>IF(RES_hhdet_tes!W168=0,"",RES_hhdet_tes!W168/RES_hhdet_fec!W168)</f>
        <v>0.97352630730875489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0.56505110045690443</v>
      </c>
      <c r="C169" s="112">
        <f>IF(RES_hhdet_tes!C169=0,"",RES_hhdet_tes!C169/RES_hhdet_fec!C169)</f>
        <v>0.56679880161185103</v>
      </c>
      <c r="D169" s="112">
        <f>IF(RES_hhdet_tes!D169=0,"",RES_hhdet_tes!D169/RES_hhdet_fec!D169)</f>
        <v>0.56934324017078586</v>
      </c>
      <c r="E169" s="112">
        <f>IF(RES_hhdet_tes!E169=0,"",RES_hhdet_tes!E169/RES_hhdet_fec!E169)</f>
        <v>0.57618005366588709</v>
      </c>
      <c r="F169" s="112">
        <f>IF(RES_hhdet_tes!F169=0,"",RES_hhdet_tes!F169/RES_hhdet_fec!F169)</f>
        <v>0.57946822941811427</v>
      </c>
      <c r="G169" s="112">
        <f>IF(RES_hhdet_tes!G169=0,"",RES_hhdet_tes!G169/RES_hhdet_fec!G169)</f>
        <v>0.58246943230359793</v>
      </c>
      <c r="H169" s="112">
        <f>IF(RES_hhdet_tes!H169=0,"",RES_hhdet_tes!H169/RES_hhdet_fec!H169)</f>
        <v>0.58725976983410844</v>
      </c>
      <c r="I169" s="112">
        <f>IF(RES_hhdet_tes!I169=0,"",RES_hhdet_tes!I169/RES_hhdet_fec!I169)</f>
        <v>0.58954746703746241</v>
      </c>
      <c r="J169" s="112">
        <f>IF(RES_hhdet_tes!J169=0,"",RES_hhdet_tes!J169/RES_hhdet_fec!J169)</f>
        <v>0.59145373243813681</v>
      </c>
      <c r="K169" s="112">
        <f>IF(RES_hhdet_tes!K169=0,"",RES_hhdet_tes!K169/RES_hhdet_fec!K169)</f>
        <v>0.59401330600035307</v>
      </c>
      <c r="L169" s="112">
        <f>IF(RES_hhdet_tes!L169=0,"",RES_hhdet_tes!L169/RES_hhdet_fec!L169)</f>
        <v>0.60070379511068916</v>
      </c>
      <c r="M169" s="112">
        <f>IF(RES_hhdet_tes!M169=0,"",RES_hhdet_tes!M169/RES_hhdet_fec!M169)</f>
        <v>0.60624510598039361</v>
      </c>
      <c r="N169" s="112">
        <f>IF(RES_hhdet_tes!N169=0,"",RES_hhdet_tes!N169/RES_hhdet_fec!N169)</f>
        <v>0.60943427123935023</v>
      </c>
      <c r="O169" s="112">
        <f>IF(RES_hhdet_tes!O169=0,"",RES_hhdet_tes!O169/RES_hhdet_fec!O169)</f>
        <v>0.61196330528970089</v>
      </c>
      <c r="P169" s="112">
        <f>IF(RES_hhdet_tes!P169=0,"",RES_hhdet_tes!P169/RES_hhdet_fec!P169)</f>
        <v>0.61306696410821271</v>
      </c>
      <c r="Q169" s="112">
        <f>IF(RES_hhdet_tes!Q169=0,"",RES_hhdet_tes!Q169/RES_hhdet_fec!Q169)</f>
        <v>0.61496670009425702</v>
      </c>
      <c r="R169" s="112">
        <f>IF(RES_hhdet_tes!R169=0,"",RES_hhdet_tes!R169/RES_hhdet_fec!R169)</f>
        <v>0.61748735312886882</v>
      </c>
      <c r="S169" s="112">
        <f>IF(RES_hhdet_tes!S169=0,"",RES_hhdet_tes!S169/RES_hhdet_fec!S169)</f>
        <v>0.65632277496641866</v>
      </c>
      <c r="T169" s="112">
        <f>IF(RES_hhdet_tes!T169=0,"",RES_hhdet_tes!T169/RES_hhdet_fec!T169)</f>
        <v>0.70035586038678321</v>
      </c>
      <c r="U169" s="112">
        <f>IF(RES_hhdet_tes!U169=0,"",RES_hhdet_tes!U169/RES_hhdet_fec!U169)</f>
        <v>0.73960765655862837</v>
      </c>
      <c r="V169" s="112">
        <f>IF(RES_hhdet_tes!V169=0,"",RES_hhdet_tes!V169/RES_hhdet_fec!V169)</f>
        <v>0.75940946446671143</v>
      </c>
      <c r="W169" s="112">
        <f>IF(RES_hhdet_tes!W169=0,"",RES_hhdet_tes!W169/RES_hhdet_fec!W169)</f>
        <v>0.76071239795511136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0.63304330070831649</v>
      </c>
      <c r="C171" s="112">
        <f>IF(RES_hhdet_tes!C171=0,"",RES_hhdet_tes!C171/RES_hhdet_fec!C171)</f>
        <v>0.63665889068381176</v>
      </c>
      <c r="D171" s="112">
        <f>IF(RES_hhdet_tes!D171=0,"",RES_hhdet_tes!D171/RES_hhdet_fec!D171)</f>
        <v>0.64131045655928931</v>
      </c>
      <c r="E171" s="112">
        <f>IF(RES_hhdet_tes!E171=0,"",RES_hhdet_tes!E171/RES_hhdet_fec!E171)</f>
        <v>0.64542864858276483</v>
      </c>
      <c r="F171" s="112">
        <f>IF(RES_hhdet_tes!F171=0,"",RES_hhdet_tes!F171/RES_hhdet_fec!F171)</f>
        <v>0.64985775481861541</v>
      </c>
      <c r="G171" s="112">
        <f>IF(RES_hhdet_tes!G171=0,"",RES_hhdet_tes!G171/RES_hhdet_fec!G171)</f>
        <v>0.653760769254635</v>
      </c>
      <c r="H171" s="112">
        <f>IF(RES_hhdet_tes!H171=0,"",RES_hhdet_tes!H171/RES_hhdet_fec!H171)</f>
        <v>0.65820088010310718</v>
      </c>
      <c r="I171" s="112">
        <f>IF(RES_hhdet_tes!I171=0,"",RES_hhdet_tes!I171/RES_hhdet_fec!I171)</f>
        <v>0.66039380244702761</v>
      </c>
      <c r="J171" s="112">
        <f>IF(RES_hhdet_tes!J171=0,"",RES_hhdet_tes!J171/RES_hhdet_fec!J171)</f>
        <v>0.66101429626946495</v>
      </c>
      <c r="K171" s="112">
        <f>IF(RES_hhdet_tes!K171=0,"",RES_hhdet_tes!K171/RES_hhdet_fec!K171)</f>
        <v>0.66229122932647344</v>
      </c>
      <c r="L171" s="112">
        <f>IF(RES_hhdet_tes!L171=0,"",RES_hhdet_tes!L171/RES_hhdet_fec!L171)</f>
        <v>0.66283890458245454</v>
      </c>
      <c r="M171" s="112">
        <f>IF(RES_hhdet_tes!M171=0,"",RES_hhdet_tes!M171/RES_hhdet_fec!M171)</f>
        <v>0.66452027162277838</v>
      </c>
      <c r="N171" s="112">
        <f>IF(RES_hhdet_tes!N171=0,"",RES_hhdet_tes!N171/RES_hhdet_fec!N171)</f>
        <v>0.66585488316203056</v>
      </c>
      <c r="O171" s="112">
        <f>IF(RES_hhdet_tes!O171=0,"",RES_hhdet_tes!O171/RES_hhdet_fec!O171)</f>
        <v>0.66789331709350086</v>
      </c>
      <c r="P171" s="112">
        <f>IF(RES_hhdet_tes!P171=0,"",RES_hhdet_tes!P171/RES_hhdet_fec!P171)</f>
        <v>0.66895423222108474</v>
      </c>
      <c r="Q171" s="112">
        <f>IF(RES_hhdet_tes!Q171=0,"",RES_hhdet_tes!Q171/RES_hhdet_fec!Q171)</f>
        <v>0.67184793534699783</v>
      </c>
      <c r="R171" s="112">
        <f>IF(RES_hhdet_tes!R171=0,"",RES_hhdet_tes!R171/RES_hhdet_fec!R171)</f>
        <v>0.67360985583453536</v>
      </c>
      <c r="S171" s="112">
        <f>IF(RES_hhdet_tes!S171=0,"",RES_hhdet_tes!S171/RES_hhdet_fec!S171)</f>
        <v>0.69171365936203333</v>
      </c>
      <c r="T171" s="112">
        <f>IF(RES_hhdet_tes!T171=0,"",RES_hhdet_tes!T171/RES_hhdet_fec!T171)</f>
        <v>0.72177523727730175</v>
      </c>
      <c r="U171" s="112">
        <f>IF(RES_hhdet_tes!U171=0,"",RES_hhdet_tes!U171/RES_hhdet_fec!U171)</f>
        <v>0.73517368774429148</v>
      </c>
      <c r="V171" s="112">
        <f>IF(RES_hhdet_tes!V171=0,"",RES_hhdet_tes!V171/RES_hhdet_fec!V171)</f>
        <v>0.7402492755594039</v>
      </c>
      <c r="W171" s="112">
        <f>IF(RES_hhdet_tes!W171=0,"",RES_hhdet_tes!W171/RES_hhdet_fec!W171)</f>
        <v>0.74238777943008705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0.91234850411999358</v>
      </c>
      <c r="C172" s="113">
        <f>IF(RES_hhdet_tes!C172=0,"",RES_hhdet_tes!C172/RES_hhdet_fec!C172)</f>
        <v>0.90230017431680343</v>
      </c>
      <c r="D172" s="113">
        <f>IF(RES_hhdet_tes!D172=0,"",RES_hhdet_tes!D172/RES_hhdet_fec!D172)</f>
        <v>0.89787630980430211</v>
      </c>
      <c r="E172" s="113">
        <f>IF(RES_hhdet_tes!E172=0,"",RES_hhdet_tes!E172/RES_hhdet_fec!E172)</f>
        <v>0.92536214937988981</v>
      </c>
      <c r="F172" s="113">
        <f>IF(RES_hhdet_tes!F172=0,"",RES_hhdet_tes!F172/RES_hhdet_fec!F172)</f>
        <v>0.92553161745812973</v>
      </c>
      <c r="G172" s="113">
        <f>IF(RES_hhdet_tes!G172=0,"",RES_hhdet_tes!G172/RES_hhdet_fec!G172)</f>
        <v>0.90237360852454163</v>
      </c>
      <c r="H172" s="113">
        <f>IF(RES_hhdet_tes!H172=0,"",RES_hhdet_tes!H172/RES_hhdet_fec!H172)</f>
        <v>0.91647043258676264</v>
      </c>
      <c r="I172" s="113">
        <f>IF(RES_hhdet_tes!I172=0,"",RES_hhdet_tes!I172/RES_hhdet_fec!I172)</f>
        <v>0.91411378788665798</v>
      </c>
      <c r="J172" s="113">
        <f>IF(RES_hhdet_tes!J172=0,"",RES_hhdet_tes!J172/RES_hhdet_fec!J172)</f>
        <v>0.91695301671204255</v>
      </c>
      <c r="K172" s="113">
        <f>IF(RES_hhdet_tes!K172=0,"",RES_hhdet_tes!K172/RES_hhdet_fec!K172)</f>
        <v>0.91166444527637069</v>
      </c>
      <c r="L172" s="113">
        <f>IF(RES_hhdet_tes!L172=0,"",RES_hhdet_tes!L172/RES_hhdet_fec!L172)</f>
        <v>0.93659340919543266</v>
      </c>
      <c r="M172" s="113">
        <f>IF(RES_hhdet_tes!M172=0,"",RES_hhdet_tes!M172/RES_hhdet_fec!M172)</f>
        <v>0.95138012282799778</v>
      </c>
      <c r="N172" s="113">
        <f>IF(RES_hhdet_tes!N172=0,"",RES_hhdet_tes!N172/RES_hhdet_fec!N172)</f>
        <v>0.9525473128781532</v>
      </c>
      <c r="O172" s="113">
        <f>IF(RES_hhdet_tes!O172=0,"",RES_hhdet_tes!O172/RES_hhdet_fec!O172)</f>
        <v>0.95877737676280372</v>
      </c>
      <c r="P172" s="113">
        <f>IF(RES_hhdet_tes!P172=0,"",RES_hhdet_tes!P172/RES_hhdet_fec!P172)</f>
        <v>0.9552923206232492</v>
      </c>
      <c r="Q172" s="113">
        <f>IF(RES_hhdet_tes!Q172=0,"",RES_hhdet_tes!Q172/RES_hhdet_fec!Q172)</f>
        <v>0.95274816655635719</v>
      </c>
      <c r="R172" s="113">
        <f>IF(RES_hhdet_tes!R172=0,"",RES_hhdet_tes!R172/RES_hhdet_fec!R172)</f>
        <v>0.94998503284453117</v>
      </c>
      <c r="S172" s="113">
        <f>IF(RES_hhdet_tes!S172=0,"",RES_hhdet_tes!S172/RES_hhdet_fec!S172)</f>
        <v>0.95409024812297727</v>
      </c>
      <c r="T172" s="113">
        <f>IF(RES_hhdet_tes!T172=0,"",RES_hhdet_tes!T172/RES_hhdet_fec!T172)</f>
        <v>0.96770968771817945</v>
      </c>
      <c r="U172" s="113">
        <f>IF(RES_hhdet_tes!U172=0,"",RES_hhdet_tes!U172/RES_hhdet_fec!U172)</f>
        <v>0.96932704775704459</v>
      </c>
      <c r="V172" s="113">
        <f>IF(RES_hhdet_tes!V172=0,"",RES_hhdet_tes!V172/RES_hhdet_fec!V172)</f>
        <v>0.97281989954822456</v>
      </c>
      <c r="W172" s="113">
        <f>IF(RES_hhdet_tes!W172=0,"",RES_hhdet_tes!W172/RES_hhdet_fec!W172)</f>
        <v>0.97557708223027828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0.63304330070831649</v>
      </c>
      <c r="C173" s="111">
        <f>IF(RES_hhdet_tes!C173=0,"",RES_hhdet_tes!C173/RES_hhdet_fec!C173)</f>
        <v>0.63727140676385641</v>
      </c>
      <c r="D173" s="111">
        <f>IF(RES_hhdet_tes!D173=0,"",RES_hhdet_tes!D173/RES_hhdet_fec!D173)</f>
        <v>0.64165431311989563</v>
      </c>
      <c r="E173" s="111">
        <f>IF(RES_hhdet_tes!E173=0,"",RES_hhdet_tes!E173/RES_hhdet_fec!E173)</f>
        <v>0.64515143210193304</v>
      </c>
      <c r="F173" s="111">
        <f>IF(RES_hhdet_tes!F173=0,"",RES_hhdet_tes!F173/RES_hhdet_fec!F173)</f>
        <v>0.64952873549908885</v>
      </c>
      <c r="G173" s="111">
        <f>IF(RES_hhdet_tes!G173=0,"",RES_hhdet_tes!G173/RES_hhdet_fec!G173)</f>
        <v>0.65423709158792698</v>
      </c>
      <c r="H173" s="111">
        <f>IF(RES_hhdet_tes!H173=0,"",RES_hhdet_tes!H173/RES_hhdet_fec!H173)</f>
        <v>0.65796421920528114</v>
      </c>
      <c r="I173" s="111">
        <f>IF(RES_hhdet_tes!I173=0,"",RES_hhdet_tes!I173/RES_hhdet_fec!I173)</f>
        <v>0.66006734123513155</v>
      </c>
      <c r="J173" s="111">
        <f>IF(RES_hhdet_tes!J173=0,"",RES_hhdet_tes!J173/RES_hhdet_fec!J173)</f>
        <v>0.66123250346706386</v>
      </c>
      <c r="K173" s="111">
        <f>IF(RES_hhdet_tes!K173=0,"",RES_hhdet_tes!K173/RES_hhdet_fec!K173)</f>
        <v>0.66297702444257023</v>
      </c>
      <c r="L173" s="111">
        <f>IF(RES_hhdet_tes!L173=0,"",RES_hhdet_tes!L173/RES_hhdet_fec!L173)</f>
        <v>0.66509111251281461</v>
      </c>
      <c r="M173" s="111">
        <f>IF(RES_hhdet_tes!M173=0,"",RES_hhdet_tes!M173/RES_hhdet_fec!M173)</f>
        <v>0.66750647051142964</v>
      </c>
      <c r="N173" s="111">
        <f>IF(RES_hhdet_tes!N173=0,"",RES_hhdet_tes!N173/RES_hhdet_fec!N173)</f>
        <v>0.66908942395311166</v>
      </c>
      <c r="O173" s="111">
        <f>IF(RES_hhdet_tes!O173=0,"",RES_hhdet_tes!O173/RES_hhdet_fec!O173)</f>
        <v>0.67043391277323772</v>
      </c>
      <c r="P173" s="111">
        <f>IF(RES_hhdet_tes!P173=0,"",RES_hhdet_tes!P173/RES_hhdet_fec!P173)</f>
        <v>0.67096386845120914</v>
      </c>
      <c r="Q173" s="111">
        <f>IF(RES_hhdet_tes!Q173=0,"",RES_hhdet_tes!Q173/RES_hhdet_fec!Q173)</f>
        <v>0.6727457610535108</v>
      </c>
      <c r="R173" s="111">
        <f>IF(RES_hhdet_tes!R173=0,"",RES_hhdet_tes!R173/RES_hhdet_fec!R173)</f>
        <v>0.67612559630563918</v>
      </c>
      <c r="S173" s="111">
        <f>IF(RES_hhdet_tes!S173=0,"",RES_hhdet_tes!S173/RES_hhdet_fec!S173)</f>
        <v>0.69227515332847178</v>
      </c>
      <c r="T173" s="111">
        <f>IF(RES_hhdet_tes!T173=0,"",RES_hhdet_tes!T173/RES_hhdet_fec!T173)</f>
        <v>0.7125051608424845</v>
      </c>
      <c r="U173" s="111">
        <f>IF(RES_hhdet_tes!U173=0,"",RES_hhdet_tes!U173/RES_hhdet_fec!U173)</f>
        <v>0.73149429007314459</v>
      </c>
      <c r="V173" s="111">
        <f>IF(RES_hhdet_tes!V173=0,"",RES_hhdet_tes!V173/RES_hhdet_fec!V173)</f>
        <v>0.73924314201806263</v>
      </c>
      <c r="W173" s="111">
        <f>IF(RES_hhdet_tes!W173=0,"",RES_hhdet_tes!W173/RES_hhdet_fec!W173)</f>
        <v>0.74303320287431285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0.62993027650655198</v>
      </c>
      <c r="C175" s="124">
        <f>IF(RES_hhdet_tes!C175=0,"",RES_hhdet_tes!C175/RES_hhdet_fec!C175)</f>
        <v>0.63623897753301617</v>
      </c>
      <c r="D175" s="124">
        <f>IF(RES_hhdet_tes!D175=0,"",RES_hhdet_tes!D175/RES_hhdet_fec!D175)</f>
        <v>0.64071748394635986</v>
      </c>
      <c r="E175" s="124">
        <f>IF(RES_hhdet_tes!E175=0,"",RES_hhdet_tes!E175/RES_hhdet_fec!E175)</f>
        <v>0.63039277450274622</v>
      </c>
      <c r="F175" s="124">
        <f>IF(RES_hhdet_tes!F175=0,"",RES_hhdet_tes!F175/RES_hhdet_fec!F175)</f>
        <v>0.63490131004532613</v>
      </c>
      <c r="G175" s="124">
        <f>IF(RES_hhdet_tes!G175=0,"",RES_hhdet_tes!G175/RES_hhdet_fec!G175)</f>
        <v>0.64782918726446748</v>
      </c>
      <c r="H175" s="124">
        <f>IF(RES_hhdet_tes!H175=0,"",RES_hhdet_tes!H175/RES_hhdet_fec!H175)</f>
        <v>0.6536717355952355</v>
      </c>
      <c r="I175" s="124">
        <f>IF(RES_hhdet_tes!I175=0,"",RES_hhdet_tes!I175/RES_hhdet_fec!I175)</f>
        <v>0.66170152527586523</v>
      </c>
      <c r="J175" s="124">
        <f>IF(RES_hhdet_tes!J175=0,"",RES_hhdet_tes!J175/RES_hhdet_fec!J175)</f>
        <v>0.66232082032400008</v>
      </c>
      <c r="K175" s="124">
        <f>IF(RES_hhdet_tes!K175=0,"",RES_hhdet_tes!K175/RES_hhdet_fec!K175)</f>
        <v>0.66492491221219485</v>
      </c>
      <c r="L175" s="124">
        <f>IF(RES_hhdet_tes!L175=0,"",RES_hhdet_tes!L175/RES_hhdet_fec!L175)</f>
        <v>0.67395500522879781</v>
      </c>
      <c r="M175" s="124">
        <f>IF(RES_hhdet_tes!M175=0,"",RES_hhdet_tes!M175/RES_hhdet_fec!M175)</f>
        <v>0.66589937129691956</v>
      </c>
      <c r="N175" s="124">
        <f>IF(RES_hhdet_tes!N175=0,"",RES_hhdet_tes!N175/RES_hhdet_fec!N175)</f>
        <v>0.65853967677973513</v>
      </c>
      <c r="O175" s="124">
        <f>IF(RES_hhdet_tes!O175=0,"",RES_hhdet_tes!O175/RES_hhdet_fec!O175)</f>
        <v>0.64711325276358389</v>
      </c>
      <c r="P175" s="124">
        <f>IF(RES_hhdet_tes!P175=0,"",RES_hhdet_tes!P175/RES_hhdet_fec!P175)</f>
        <v>0.64432475122838972</v>
      </c>
      <c r="Q175" s="124">
        <f>IF(RES_hhdet_tes!Q175=0,"",RES_hhdet_tes!Q175/RES_hhdet_fec!Q175)</f>
        <v>0.64346334941541605</v>
      </c>
      <c r="R175" s="124">
        <f>IF(RES_hhdet_tes!R175=0,"",RES_hhdet_tes!R175/RES_hhdet_fec!R175)</f>
        <v>0.65622150683372737</v>
      </c>
      <c r="S175" s="124">
        <f>IF(RES_hhdet_tes!S175=0,"",RES_hhdet_tes!S175/RES_hhdet_fec!S175)</f>
        <v>0.66177209252900371</v>
      </c>
      <c r="T175" s="124">
        <f>IF(RES_hhdet_tes!T175=0,"",RES_hhdet_tes!T175/RES_hhdet_fec!T175)</f>
        <v>0.69338958101938342</v>
      </c>
      <c r="U175" s="124">
        <f>IF(RES_hhdet_tes!U175=0,"",RES_hhdet_tes!U175/RES_hhdet_fec!U175)</f>
        <v>0.71697168514218812</v>
      </c>
      <c r="V175" s="124">
        <f>IF(RES_hhdet_tes!V175=0,"",RES_hhdet_tes!V175/RES_hhdet_fec!V175)</f>
        <v>0.7253415381873024</v>
      </c>
      <c r="W175" s="124">
        <f>IF(RES_hhdet_tes!W175=0,"",RES_hhdet_tes!W175/RES_hhdet_fec!W175)</f>
        <v>0.74521188832114749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0.5585640315947189</v>
      </c>
      <c r="C176" s="111">
        <f>IF(RES_hhdet_tes!C176=0,"",RES_hhdet_tes!C176/RES_hhdet_fec!C176)</f>
        <v>0.55951877217381085</v>
      </c>
      <c r="D176" s="111">
        <f>IF(RES_hhdet_tes!D176=0,"",RES_hhdet_tes!D176/RES_hhdet_fec!D176)</f>
        <v>0.56072787931348889</v>
      </c>
      <c r="E176" s="111">
        <f>IF(RES_hhdet_tes!E176=0,"",RES_hhdet_tes!E176/RES_hhdet_fec!E176)</f>
        <v>0.56231811885609062</v>
      </c>
      <c r="F176" s="111">
        <f>IF(RES_hhdet_tes!F176=0,"",RES_hhdet_tes!F176/RES_hhdet_fec!F176)</f>
        <v>0.56368981703802556</v>
      </c>
      <c r="G176" s="111">
        <f>IF(RES_hhdet_tes!G176=0,"",RES_hhdet_tes!G176/RES_hhdet_fec!G176)</f>
        <v>0.56506778344162123</v>
      </c>
      <c r="H176" s="111">
        <f>IF(RES_hhdet_tes!H176=0,"",RES_hhdet_tes!H176/RES_hhdet_fec!H176)</f>
        <v>0.56676014545983711</v>
      </c>
      <c r="I176" s="111">
        <f>IF(RES_hhdet_tes!I176=0,"",RES_hhdet_tes!I176/RES_hhdet_fec!I176)</f>
        <v>0.5677650064664036</v>
      </c>
      <c r="J176" s="111">
        <f>IF(RES_hhdet_tes!J176=0,"",RES_hhdet_tes!J176/RES_hhdet_fec!J176)</f>
        <v>0.56821680720113843</v>
      </c>
      <c r="K176" s="111">
        <f>IF(RES_hhdet_tes!K176=0,"",RES_hhdet_tes!K176/RES_hhdet_fec!K176)</f>
        <v>0.56921773124256758</v>
      </c>
      <c r="L176" s="111">
        <f>IF(RES_hhdet_tes!L176=0,"",RES_hhdet_tes!L176/RES_hhdet_fec!L176)</f>
        <v>0.57045829904253376</v>
      </c>
      <c r="M176" s="111">
        <f>IF(RES_hhdet_tes!M176=0,"",RES_hhdet_tes!M176/RES_hhdet_fec!M176)</f>
        <v>0.57170850367869741</v>
      </c>
      <c r="N176" s="111">
        <f>IF(RES_hhdet_tes!N176=0,"",RES_hhdet_tes!N176/RES_hhdet_fec!N176)</f>
        <v>0.57238245256075049</v>
      </c>
      <c r="O176" s="111">
        <f>IF(RES_hhdet_tes!O176=0,"",RES_hhdet_tes!O176/RES_hhdet_fec!O176)</f>
        <v>0.57281411452459086</v>
      </c>
      <c r="P176" s="111">
        <f>IF(RES_hhdet_tes!P176=0,"",RES_hhdet_tes!P176/RES_hhdet_fec!P176)</f>
        <v>0.57297378805565413</v>
      </c>
      <c r="Q176" s="111">
        <f>IF(RES_hhdet_tes!Q176=0,"",RES_hhdet_tes!Q176/RES_hhdet_fec!Q176)</f>
        <v>0.57314181390241459</v>
      </c>
      <c r="R176" s="111">
        <f>IF(RES_hhdet_tes!R176=0,"",RES_hhdet_tes!R176/RES_hhdet_fec!R176)</f>
        <v>0.57329513987834435</v>
      </c>
      <c r="S176" s="111">
        <f>IF(RES_hhdet_tes!S176=0,"",RES_hhdet_tes!S176/RES_hhdet_fec!S176)</f>
        <v>0.5750433423748238</v>
      </c>
      <c r="T176" s="111">
        <f>IF(RES_hhdet_tes!T176=0,"",RES_hhdet_tes!T176/RES_hhdet_fec!T176)</f>
        <v>0.57797304353177847</v>
      </c>
      <c r="U176" s="111">
        <f>IF(RES_hhdet_tes!U176=0,"",RES_hhdet_tes!U176/RES_hhdet_fec!U176)</f>
        <v>0.58366793469434253</v>
      </c>
      <c r="V176" s="111">
        <f>IF(RES_hhdet_tes!V176=0,"",RES_hhdet_tes!V176/RES_hhdet_fec!V176)</f>
        <v>0.58745177952895955</v>
      </c>
      <c r="W176" s="111">
        <f>IF(RES_hhdet_tes!W176=0,"",RES_hhdet_tes!W176/RES_hhdet_fec!W176)</f>
        <v>0.58947933933258534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0.72144014647121668</v>
      </c>
      <c r="C177" s="45">
        <f>IF(RES_hhdet_tes!C177=0,"",RES_hhdet_tes!C177/RES_hhdet_fec!C177)</f>
        <v>0.72340790536051802</v>
      </c>
      <c r="D177" s="45">
        <f>IF(RES_hhdet_tes!D177=0,"",RES_hhdet_tes!D177/RES_hhdet_fec!D177)</f>
        <v>0.7257827301649421</v>
      </c>
      <c r="E177" s="45">
        <f>IF(RES_hhdet_tes!E177=0,"",RES_hhdet_tes!E177/RES_hhdet_fec!E177)</f>
        <v>0.72862672426405728</v>
      </c>
      <c r="F177" s="45">
        <f>IF(RES_hhdet_tes!F177=0,"",RES_hhdet_tes!F177/RES_hhdet_fec!F177)</f>
        <v>0.73172789074664868</v>
      </c>
      <c r="G177" s="45">
        <f>IF(RES_hhdet_tes!G177=0,"",RES_hhdet_tes!G177/RES_hhdet_fec!G177)</f>
        <v>0.73522784752783377</v>
      </c>
      <c r="H177" s="45">
        <f>IF(RES_hhdet_tes!H177=0,"",RES_hhdet_tes!H177/RES_hhdet_fec!H177)</f>
        <v>0.73881446735744849</v>
      </c>
      <c r="I177" s="45">
        <f>IF(RES_hhdet_tes!I177=0,"",RES_hhdet_tes!I177/RES_hhdet_fec!I177)</f>
        <v>0.74077520652372086</v>
      </c>
      <c r="J177" s="45">
        <f>IF(RES_hhdet_tes!J177=0,"",RES_hhdet_tes!J177/RES_hhdet_fec!J177)</f>
        <v>0.74170204774558779</v>
      </c>
      <c r="K177" s="45">
        <f>IF(RES_hhdet_tes!K177=0,"",RES_hhdet_tes!K177/RES_hhdet_fec!K177)</f>
        <v>0.74314215335072997</v>
      </c>
      <c r="L177" s="45">
        <f>IF(RES_hhdet_tes!L177=0,"",RES_hhdet_tes!L177/RES_hhdet_fec!L177)</f>
        <v>0.74456254467865024</v>
      </c>
      <c r="M177" s="45">
        <f>IF(RES_hhdet_tes!M177=0,"",RES_hhdet_tes!M177/RES_hhdet_fec!M177)</f>
        <v>0.74624997818798655</v>
      </c>
      <c r="N177" s="45">
        <f>IF(RES_hhdet_tes!N177=0,"",RES_hhdet_tes!N177/RES_hhdet_fec!N177)</f>
        <v>0.74764774747217666</v>
      </c>
      <c r="O177" s="45">
        <f>IF(RES_hhdet_tes!O177=0,"",RES_hhdet_tes!O177/RES_hhdet_fec!O177)</f>
        <v>0.74924431547369996</v>
      </c>
      <c r="P177" s="45">
        <f>IF(RES_hhdet_tes!P177=0,"",RES_hhdet_tes!P177/RES_hhdet_fec!P177)</f>
        <v>0.74998037177587151</v>
      </c>
      <c r="Q177" s="45">
        <f>IF(RES_hhdet_tes!Q177=0,"",RES_hhdet_tes!Q177/RES_hhdet_fec!Q177)</f>
        <v>0.75190505467554369</v>
      </c>
      <c r="R177" s="45">
        <f>IF(RES_hhdet_tes!R177=0,"",RES_hhdet_tes!R177/RES_hhdet_fec!R177)</f>
        <v>0.75602676884829201</v>
      </c>
      <c r="S177" s="45">
        <f>IF(RES_hhdet_tes!S177=0,"",RES_hhdet_tes!S177/RES_hhdet_fec!S177)</f>
        <v>0.77638523493676281</v>
      </c>
      <c r="T177" s="45">
        <f>IF(RES_hhdet_tes!T177=0,"",RES_hhdet_tes!T177/RES_hhdet_fec!T177)</f>
        <v>0.79568148442006381</v>
      </c>
      <c r="U177" s="45">
        <f>IF(RES_hhdet_tes!U177=0,"",RES_hhdet_tes!U177/RES_hhdet_fec!U177)</f>
        <v>0.81388464819963113</v>
      </c>
      <c r="V177" s="45">
        <f>IF(RES_hhdet_tes!V177=0,"",RES_hhdet_tes!V177/RES_hhdet_fec!V177)</f>
        <v>0.82145189757616699</v>
      </c>
      <c r="W177" s="45">
        <f>IF(RES_hhdet_tes!W177=0,"",RES_hhdet_tes!W177/RES_hhdet_fec!W177)</f>
        <v>0.82808581716223462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377.28240236639743</v>
      </c>
      <c r="C24" s="117">
        <f t="shared" si="7"/>
        <v>365.05550811362167</v>
      </c>
      <c r="D24" s="117">
        <f t="shared" si="7"/>
        <v>363.80654616918855</v>
      </c>
      <c r="E24" s="117">
        <f t="shared" si="7"/>
        <v>508.47642766065479</v>
      </c>
      <c r="F24" s="117">
        <f t="shared" si="7"/>
        <v>494.71095832067755</v>
      </c>
      <c r="G24" s="117">
        <f t="shared" si="7"/>
        <v>382.26242121593145</v>
      </c>
      <c r="H24" s="117">
        <f t="shared" si="7"/>
        <v>279.83003609849396</v>
      </c>
      <c r="I24" s="117">
        <f t="shared" si="7"/>
        <v>189.35865977391808</v>
      </c>
      <c r="J24" s="117">
        <f t="shared" si="7"/>
        <v>108.52496246782204</v>
      </c>
      <c r="K24" s="117">
        <f t="shared" si="7"/>
        <v>67.684545892137734</v>
      </c>
      <c r="L24" s="117">
        <f t="shared" si="7"/>
        <v>136.52794019076123</v>
      </c>
      <c r="M24" s="117">
        <f t="shared" si="7"/>
        <v>119.00483724242159</v>
      </c>
      <c r="N24" s="117">
        <f t="shared" si="7"/>
        <v>111.34305844891969</v>
      </c>
      <c r="O24" s="117">
        <f t="shared" si="7"/>
        <v>106.46798478918711</v>
      </c>
      <c r="P24" s="117">
        <f t="shared" si="7"/>
        <v>93.71553289341368</v>
      </c>
      <c r="Q24" s="117">
        <f t="shared" si="7"/>
        <v>85.972648044535902</v>
      </c>
      <c r="R24" s="117">
        <f t="shared" ref="R24:V24" si="8">R25+R28+R30+R39</f>
        <v>85.387164541992817</v>
      </c>
      <c r="S24" s="117">
        <f t="shared" si="8"/>
        <v>85.205461673322901</v>
      </c>
      <c r="T24" s="117">
        <f t="shared" si="8"/>
        <v>79.983294886363922</v>
      </c>
      <c r="U24" s="117">
        <f t="shared" si="8"/>
        <v>78.631766987623564</v>
      </c>
      <c r="V24" s="117">
        <f t="shared" si="8"/>
        <v>84.835094893848819</v>
      </c>
      <c r="W24" s="117">
        <f t="shared" ref="W24" si="9">W25+W28+W30+W39</f>
        <v>71.760508436581716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201.88847826887428</v>
      </c>
      <c r="C25" s="122">
        <f t="shared" si="10"/>
        <v>194.95519834602155</v>
      </c>
      <c r="D25" s="122">
        <f t="shared" si="10"/>
        <v>192.78032821868234</v>
      </c>
      <c r="E25" s="122">
        <f t="shared" si="10"/>
        <v>315.65060556382991</v>
      </c>
      <c r="F25" s="122">
        <f t="shared" si="10"/>
        <v>308.38777626608828</v>
      </c>
      <c r="G25" s="122">
        <f t="shared" si="10"/>
        <v>231.70962647327241</v>
      </c>
      <c r="H25" s="122">
        <f t="shared" si="10"/>
        <v>170.27162030237071</v>
      </c>
      <c r="I25" s="122">
        <f t="shared" si="10"/>
        <v>116.61124349847992</v>
      </c>
      <c r="J25" s="122">
        <f t="shared" si="10"/>
        <v>61.88521687284495</v>
      </c>
      <c r="K25" s="122">
        <f t="shared" si="10"/>
        <v>25.820478584694104</v>
      </c>
      <c r="L25" s="122">
        <f t="shared" si="10"/>
        <v>92.272614811493241</v>
      </c>
      <c r="M25" s="122">
        <f t="shared" si="10"/>
        <v>77.74901835999998</v>
      </c>
      <c r="N25" s="122">
        <f t="shared" si="10"/>
        <v>72.611492079999906</v>
      </c>
      <c r="O25" s="122">
        <f t="shared" si="10"/>
        <v>70.556299839999951</v>
      </c>
      <c r="P25" s="122">
        <f t="shared" si="10"/>
        <v>63.877492959999756</v>
      </c>
      <c r="Q25" s="122">
        <f t="shared" si="10"/>
        <v>59.08234728000005</v>
      </c>
      <c r="R25" s="122">
        <f t="shared" ref="R25:V25" si="11">SUM(R26:R27)</f>
        <v>58.397358919999945</v>
      </c>
      <c r="S25" s="122">
        <f t="shared" si="11"/>
        <v>58.310280920000018</v>
      </c>
      <c r="T25" s="122">
        <f t="shared" si="11"/>
        <v>55.483123280000122</v>
      </c>
      <c r="U25" s="122">
        <f t="shared" si="11"/>
        <v>56.171064719999983</v>
      </c>
      <c r="V25" s="122">
        <f t="shared" si="11"/>
        <v>61.50904708000003</v>
      </c>
      <c r="W25" s="122">
        <f t="shared" ref="W25" si="12">SUM(W26:W27)</f>
        <v>52.656091839999917</v>
      </c>
      <c r="DA25" s="130" t="s">
        <v>2096</v>
      </c>
    </row>
    <row r="26" spans="1:105" ht="12" customHeight="1" x14ac:dyDescent="0.25">
      <c r="A26" s="97" t="s">
        <v>74</v>
      </c>
      <c r="B26" s="98">
        <v>201.88847826887428</v>
      </c>
      <c r="C26" s="98">
        <v>194.95519834602155</v>
      </c>
      <c r="D26" s="98">
        <v>192.78032821868234</v>
      </c>
      <c r="E26" s="98">
        <v>315.65060556382991</v>
      </c>
      <c r="F26" s="98">
        <v>308.38777626608828</v>
      </c>
      <c r="G26" s="98">
        <v>231.70962647327241</v>
      </c>
      <c r="H26" s="98">
        <v>170.27162030237071</v>
      </c>
      <c r="I26" s="98">
        <v>116.61124349847992</v>
      </c>
      <c r="J26" s="98">
        <v>61.88521687284495</v>
      </c>
      <c r="K26" s="98">
        <v>25.820478584694104</v>
      </c>
      <c r="L26" s="98">
        <v>92.272614811493241</v>
      </c>
      <c r="M26" s="98">
        <v>77.74901835999998</v>
      </c>
      <c r="N26" s="98">
        <v>72.611492079999906</v>
      </c>
      <c r="O26" s="98">
        <v>70.556299839999951</v>
      </c>
      <c r="P26" s="98">
        <v>63.877492959999756</v>
      </c>
      <c r="Q26" s="98">
        <v>59.08234728000005</v>
      </c>
      <c r="R26" s="98">
        <v>58.397358919999945</v>
      </c>
      <c r="S26" s="98">
        <v>58.310280920000018</v>
      </c>
      <c r="T26" s="98">
        <v>55.483123280000122</v>
      </c>
      <c r="U26" s="98">
        <v>56.171064719999983</v>
      </c>
      <c r="V26" s="98">
        <v>61.50904708000003</v>
      </c>
      <c r="W26" s="98">
        <v>52.656091839999917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92.188621006386299</v>
      </c>
      <c r="C30" s="122">
        <v>89.966831700996877</v>
      </c>
      <c r="D30" s="122">
        <v>89.595841156600557</v>
      </c>
      <c r="E30" s="122">
        <v>93.62261739404947</v>
      </c>
      <c r="F30" s="122">
        <v>90.364958093517444</v>
      </c>
      <c r="G30" s="122">
        <v>75.92241903435422</v>
      </c>
      <c r="H30" s="122">
        <v>56.19805690522459</v>
      </c>
      <c r="I30" s="122">
        <v>37.780931440911651</v>
      </c>
      <c r="J30" s="122">
        <v>25.534119648524754</v>
      </c>
      <c r="K30" s="122">
        <v>23.176883439299019</v>
      </c>
      <c r="L30" s="122">
        <v>23.754113896183032</v>
      </c>
      <c r="M30" s="122">
        <v>20.100074628006883</v>
      </c>
      <c r="N30" s="122">
        <v>17.957630135372249</v>
      </c>
      <c r="O30" s="122">
        <v>16.887478558974852</v>
      </c>
      <c r="P30" s="122">
        <v>14.300498509498681</v>
      </c>
      <c r="Q30" s="122">
        <v>12.85375270555161</v>
      </c>
      <c r="R30" s="122">
        <v>12.71085261961745</v>
      </c>
      <c r="S30" s="122">
        <v>12.736640239861918</v>
      </c>
      <c r="T30" s="122">
        <v>11.761888630448755</v>
      </c>
      <c r="U30" s="122">
        <v>11.181438960684396</v>
      </c>
      <c r="V30" s="122">
        <v>12.137299404723745</v>
      </c>
      <c r="W30" s="122">
        <v>9.9652223059218947</v>
      </c>
      <c r="DA30" s="130" t="s">
        <v>2101</v>
      </c>
    </row>
    <row r="31" spans="1:105" ht="12" customHeight="1" x14ac:dyDescent="0.25">
      <c r="A31" s="97" t="s">
        <v>141</v>
      </c>
      <c r="B31" s="98">
        <v>91.916429709999591</v>
      </c>
      <c r="C31" s="98">
        <v>89.703268663725908</v>
      </c>
      <c r="D31" s="98">
        <v>89.33756590301428</v>
      </c>
      <c r="E31" s="98">
        <v>93.340399197517229</v>
      </c>
      <c r="F31" s="98">
        <v>90.096714489445915</v>
      </c>
      <c r="G31" s="98">
        <v>75.669686149874181</v>
      </c>
      <c r="H31" s="98">
        <v>56.025329700011682</v>
      </c>
      <c r="I31" s="98">
        <v>37.662368634430464</v>
      </c>
      <c r="J31" s="98">
        <v>25.45387500425101</v>
      </c>
      <c r="K31" s="98">
        <v>23.093572775268939</v>
      </c>
      <c r="L31" s="98">
        <v>23.610700180902001</v>
      </c>
      <c r="M31" s="98">
        <v>20.001988811570268</v>
      </c>
      <c r="N31" s="98">
        <v>17.841853944543097</v>
      </c>
      <c r="O31" s="98">
        <v>16.785408191695769</v>
      </c>
      <c r="P31" s="98">
        <v>14.209320318176959</v>
      </c>
      <c r="Q31" s="98">
        <v>12.770311947816788</v>
      </c>
      <c r="R31" s="98">
        <v>12.624644459501974</v>
      </c>
      <c r="S31" s="98">
        <v>12.644877824002391</v>
      </c>
      <c r="T31" s="98">
        <v>11.699790490332516</v>
      </c>
      <c r="U31" s="98">
        <v>11.120679690731981</v>
      </c>
      <c r="V31" s="98">
        <v>12.025791351560052</v>
      </c>
      <c r="W31" s="98">
        <v>9.9129230430615412</v>
      </c>
      <c r="DA31" s="63" t="s">
        <v>2102</v>
      </c>
    </row>
    <row r="32" spans="1:105" ht="12" customHeight="1" x14ac:dyDescent="0.25">
      <c r="A32" s="97" t="s">
        <v>140</v>
      </c>
      <c r="B32" s="98">
        <v>0.2721912963867047</v>
      </c>
      <c r="C32" s="98">
        <v>0.26356303727096558</v>
      </c>
      <c r="D32" s="98">
        <v>0.25827525358627146</v>
      </c>
      <c r="E32" s="98">
        <v>0.28221819653223723</v>
      </c>
      <c r="F32" s="98">
        <v>0.26824360407153386</v>
      </c>
      <c r="G32" s="98">
        <v>0.25273288448004211</v>
      </c>
      <c r="H32" s="98">
        <v>0.17272720521290671</v>
      </c>
      <c r="I32" s="98">
        <v>0.11856280648118635</v>
      </c>
      <c r="J32" s="98">
        <v>8.0244644273744462E-2</v>
      </c>
      <c r="K32" s="98">
        <v>8.331066403008032E-2</v>
      </c>
      <c r="L32" s="98">
        <v>0.14341371528103111</v>
      </c>
      <c r="M32" s="98">
        <v>9.8085816436617138E-2</v>
      </c>
      <c r="N32" s="98">
        <v>0.11577619082915221</v>
      </c>
      <c r="O32" s="98">
        <v>0.10207036727908403</v>
      </c>
      <c r="P32" s="98">
        <v>9.1178191321722266E-2</v>
      </c>
      <c r="Q32" s="98">
        <v>8.344075773482218E-2</v>
      </c>
      <c r="R32" s="98">
        <v>8.6208160115474886E-2</v>
      </c>
      <c r="S32" s="98">
        <v>9.176241585952731E-2</v>
      </c>
      <c r="T32" s="98">
        <v>6.209814011623923E-2</v>
      </c>
      <c r="U32" s="98">
        <v>6.0759269952414992E-2</v>
      </c>
      <c r="V32" s="98">
        <v>0.1115080531636931</v>
      </c>
      <c r="W32" s="98">
        <v>5.2299262860354044E-2</v>
      </c>
      <c r="DA32" s="63" t="s">
        <v>2103</v>
      </c>
    </row>
    <row r="33" spans="1:105" ht="12" customHeight="1" x14ac:dyDescent="0.25">
      <c r="A33" s="100" t="s">
        <v>50</v>
      </c>
      <c r="B33" s="101">
        <v>0.2721912963867047</v>
      </c>
      <c r="C33" s="101">
        <v>0.26356303727096558</v>
      </c>
      <c r="D33" s="101">
        <v>0.25827525358627146</v>
      </c>
      <c r="E33" s="101">
        <v>0.28221819653223723</v>
      </c>
      <c r="F33" s="101">
        <v>0.26824360407153386</v>
      </c>
      <c r="G33" s="101">
        <v>0.25273288448004211</v>
      </c>
      <c r="H33" s="101">
        <v>0.17272720521290671</v>
      </c>
      <c r="I33" s="101">
        <v>0.11856280648118635</v>
      </c>
      <c r="J33" s="101">
        <v>8.0244644273744462E-2</v>
      </c>
      <c r="K33" s="101">
        <v>8.331066403008032E-2</v>
      </c>
      <c r="L33" s="101">
        <v>0.14341371528103111</v>
      </c>
      <c r="M33" s="101">
        <v>9.8085816436617138E-2</v>
      </c>
      <c r="N33" s="101">
        <v>0.11577619082915221</v>
      </c>
      <c r="O33" s="101">
        <v>0.10207036727908403</v>
      </c>
      <c r="P33" s="101">
        <v>9.1178191321722266E-2</v>
      </c>
      <c r="Q33" s="101">
        <v>8.344075773482218E-2</v>
      </c>
      <c r="R33" s="101">
        <v>8.6208160115474886E-2</v>
      </c>
      <c r="S33" s="101">
        <v>9.176241585952731E-2</v>
      </c>
      <c r="T33" s="101">
        <v>6.209814011623923E-2</v>
      </c>
      <c r="U33" s="101">
        <v>6.0759269952414992E-2</v>
      </c>
      <c r="V33" s="101">
        <v>0.1115080531636931</v>
      </c>
      <c r="W33" s="101">
        <v>5.2299262860354044E-2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83.205303091136841</v>
      </c>
      <c r="C39" s="122">
        <v>80.133478066603232</v>
      </c>
      <c r="D39" s="122">
        <v>81.430376793905666</v>
      </c>
      <c r="E39" s="122">
        <v>99.20320470277538</v>
      </c>
      <c r="F39" s="122">
        <v>95.958223961071823</v>
      </c>
      <c r="G39" s="122">
        <v>74.630375708304854</v>
      </c>
      <c r="H39" s="122">
        <v>53.360358890898667</v>
      </c>
      <c r="I39" s="122">
        <v>34.966484834526504</v>
      </c>
      <c r="J39" s="122">
        <v>21.105625946452331</v>
      </c>
      <c r="K39" s="122">
        <v>18.687183868144619</v>
      </c>
      <c r="L39" s="122">
        <v>20.501211483084955</v>
      </c>
      <c r="M39" s="122">
        <v>21.155744254414728</v>
      </c>
      <c r="N39" s="122">
        <v>20.773936233547541</v>
      </c>
      <c r="O39" s="122">
        <v>19.024206390212317</v>
      </c>
      <c r="P39" s="122">
        <v>15.53754142391524</v>
      </c>
      <c r="Q39" s="122">
        <v>14.036548058984241</v>
      </c>
      <c r="R39" s="122">
        <v>14.278953002375419</v>
      </c>
      <c r="S39" s="122">
        <v>14.158540513460956</v>
      </c>
      <c r="T39" s="122">
        <v>12.738282975915039</v>
      </c>
      <c r="U39" s="122">
        <v>11.279263306939187</v>
      </c>
      <c r="V39" s="122">
        <v>11.188748409125036</v>
      </c>
      <c r="W39" s="122">
        <v>9.1391942906599084</v>
      </c>
      <c r="DA39" s="130" t="s">
        <v>2110</v>
      </c>
    </row>
    <row r="40" spans="1:105" ht="12" customHeight="1" x14ac:dyDescent="0.25">
      <c r="A40" s="97" t="s">
        <v>50</v>
      </c>
      <c r="B40" s="98">
        <v>83.205303091136841</v>
      </c>
      <c r="C40" s="98">
        <v>80.133478066603232</v>
      </c>
      <c r="D40" s="98">
        <v>81.430376793905666</v>
      </c>
      <c r="E40" s="98">
        <v>99.20320470277538</v>
      </c>
      <c r="F40" s="98">
        <v>95.958223961071823</v>
      </c>
      <c r="G40" s="98">
        <v>74.630375708304854</v>
      </c>
      <c r="H40" s="98">
        <v>53.360358890898667</v>
      </c>
      <c r="I40" s="98">
        <v>34.966484834526504</v>
      </c>
      <c r="J40" s="98">
        <v>21.105625946452331</v>
      </c>
      <c r="K40" s="98">
        <v>18.687183868144619</v>
      </c>
      <c r="L40" s="98">
        <v>20.501211483084955</v>
      </c>
      <c r="M40" s="98">
        <v>21.155744254414728</v>
      </c>
      <c r="N40" s="98">
        <v>20.773936233547541</v>
      </c>
      <c r="O40" s="98">
        <v>19.024206390212317</v>
      </c>
      <c r="P40" s="98">
        <v>15.53754142391524</v>
      </c>
      <c r="Q40" s="98">
        <v>14.036548058984241</v>
      </c>
      <c r="R40" s="98">
        <v>14.278953002375419</v>
      </c>
      <c r="S40" s="98">
        <v>14.158540513460956</v>
      </c>
      <c r="T40" s="98">
        <v>12.738282975915039</v>
      </c>
      <c r="U40" s="98">
        <v>11.279263306939187</v>
      </c>
      <c r="V40" s="98">
        <v>11.188748409125036</v>
      </c>
      <c r="W40" s="98">
        <v>9.1391942906599084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111.87059899617238</v>
      </c>
      <c r="C43" s="117">
        <f t="shared" si="14"/>
        <v>127.37425527052415</v>
      </c>
      <c r="D43" s="117">
        <f t="shared" si="14"/>
        <v>124.95052891628644</v>
      </c>
      <c r="E43" s="117">
        <f t="shared" si="14"/>
        <v>105.23857334655651</v>
      </c>
      <c r="F43" s="117">
        <f t="shared" si="14"/>
        <v>100.17522064192559</v>
      </c>
      <c r="G43" s="117">
        <f t="shared" si="14"/>
        <v>111.31366667497906</v>
      </c>
      <c r="H43" s="117">
        <f t="shared" si="14"/>
        <v>122.26763728038335</v>
      </c>
      <c r="I43" s="117">
        <f t="shared" si="14"/>
        <v>157.98349909531811</v>
      </c>
      <c r="J43" s="117">
        <f t="shared" si="14"/>
        <v>196.03455400916712</v>
      </c>
      <c r="K43" s="117">
        <f t="shared" si="14"/>
        <v>235.50179782358731</v>
      </c>
      <c r="L43" s="117">
        <f t="shared" si="14"/>
        <v>279.1549830349233</v>
      </c>
      <c r="M43" s="117">
        <f t="shared" si="14"/>
        <v>311.78914652460054</v>
      </c>
      <c r="N43" s="117">
        <f t="shared" si="14"/>
        <v>237.10904567891032</v>
      </c>
      <c r="O43" s="117">
        <f t="shared" si="14"/>
        <v>219.91623670950293</v>
      </c>
      <c r="P43" s="117">
        <f t="shared" si="14"/>
        <v>202.5934955408174</v>
      </c>
      <c r="Q43" s="117">
        <f t="shared" si="14"/>
        <v>187.42319975854062</v>
      </c>
      <c r="R43" s="117">
        <f t="shared" ref="R43:V43" si="15">R44+R47+R49+R58</f>
        <v>189.4666280602593</v>
      </c>
      <c r="S43" s="117">
        <f t="shared" si="15"/>
        <v>164.54350301395482</v>
      </c>
      <c r="T43" s="117">
        <f t="shared" si="15"/>
        <v>190.70166848641804</v>
      </c>
      <c r="U43" s="117">
        <f t="shared" si="15"/>
        <v>163.57275868318837</v>
      </c>
      <c r="V43" s="117">
        <f t="shared" si="15"/>
        <v>180.43358191017543</v>
      </c>
      <c r="W43" s="117">
        <f t="shared" ref="W43" si="16">W44+W47+W49+W58</f>
        <v>168.98537650848675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60.432931938781714</v>
      </c>
      <c r="C44" s="122">
        <f t="shared" si="17"/>
        <v>73.168169983477767</v>
      </c>
      <c r="D44" s="122">
        <f t="shared" si="17"/>
        <v>73.312087701829668</v>
      </c>
      <c r="E44" s="122">
        <f t="shared" si="17"/>
        <v>60.839663065570527</v>
      </c>
      <c r="F44" s="122">
        <f t="shared" si="17"/>
        <v>59.489784113919825</v>
      </c>
      <c r="G44" s="122">
        <f t="shared" si="17"/>
        <v>69.557599542312545</v>
      </c>
      <c r="H44" s="122">
        <f t="shared" si="17"/>
        <v>76.523892841885583</v>
      </c>
      <c r="I44" s="122">
        <f t="shared" si="17"/>
        <v>101.64148535197607</v>
      </c>
      <c r="J44" s="122">
        <f t="shared" si="17"/>
        <v>127.45579426994502</v>
      </c>
      <c r="K44" s="122">
        <f t="shared" si="17"/>
        <v>157.22423447772314</v>
      </c>
      <c r="L44" s="122">
        <f t="shared" si="17"/>
        <v>162.95942867500011</v>
      </c>
      <c r="M44" s="122">
        <f t="shared" si="17"/>
        <v>192.01666596347133</v>
      </c>
      <c r="N44" s="122">
        <f t="shared" si="17"/>
        <v>150.01232267438218</v>
      </c>
      <c r="O44" s="122">
        <f t="shared" si="17"/>
        <v>146.35399608429526</v>
      </c>
      <c r="P44" s="122">
        <f t="shared" si="17"/>
        <v>140.12700838561446</v>
      </c>
      <c r="Q44" s="122">
        <f t="shared" si="17"/>
        <v>131.21034154647839</v>
      </c>
      <c r="R44" s="122">
        <f t="shared" ref="R44:V44" si="18">SUM(R45:R46)</f>
        <v>133.05915879120317</v>
      </c>
      <c r="S44" s="122">
        <f t="shared" si="18"/>
        <v>114.35107363270649</v>
      </c>
      <c r="T44" s="122">
        <f t="shared" si="18"/>
        <v>135.54806090847046</v>
      </c>
      <c r="U44" s="122">
        <f t="shared" si="18"/>
        <v>116.068624522186</v>
      </c>
      <c r="V44" s="122">
        <f t="shared" si="18"/>
        <v>126.61927214835224</v>
      </c>
      <c r="W44" s="122">
        <f t="shared" ref="W44" si="19">SUM(W45:W46)</f>
        <v>121.49618023210702</v>
      </c>
      <c r="DA44" s="130" t="s">
        <v>2114</v>
      </c>
    </row>
    <row r="45" spans="1:105" ht="12" customHeight="1" x14ac:dyDescent="0.25">
      <c r="A45" s="97" t="s">
        <v>216</v>
      </c>
      <c r="B45" s="98">
        <v>60.432931938781714</v>
      </c>
      <c r="C45" s="98">
        <v>73.168169983477767</v>
      </c>
      <c r="D45" s="98">
        <v>73.312087701829668</v>
      </c>
      <c r="E45" s="98">
        <v>60.839663065570527</v>
      </c>
      <c r="F45" s="98">
        <v>59.489784113919825</v>
      </c>
      <c r="G45" s="98">
        <v>69.557599542312545</v>
      </c>
      <c r="H45" s="98">
        <v>76.523892841885583</v>
      </c>
      <c r="I45" s="98">
        <v>101.64148535197607</v>
      </c>
      <c r="J45" s="98">
        <v>127.45579426994502</v>
      </c>
      <c r="K45" s="98">
        <v>157.22423447772314</v>
      </c>
      <c r="L45" s="98">
        <v>162.95942867500011</v>
      </c>
      <c r="M45" s="98">
        <v>192.01666596347133</v>
      </c>
      <c r="N45" s="98">
        <v>150.01232267438218</v>
      </c>
      <c r="O45" s="98">
        <v>146.35399608429526</v>
      </c>
      <c r="P45" s="98">
        <v>140.12700838561446</v>
      </c>
      <c r="Q45" s="98">
        <v>131.21034154647839</v>
      </c>
      <c r="R45" s="98">
        <v>133.05915879120317</v>
      </c>
      <c r="S45" s="98">
        <v>114.35107363270649</v>
      </c>
      <c r="T45" s="98">
        <v>135.54806090847046</v>
      </c>
      <c r="U45" s="98">
        <v>116.068624522186</v>
      </c>
      <c r="V45" s="98">
        <v>126.61927214835224</v>
      </c>
      <c r="W45" s="98">
        <v>121.49618023210702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29.006960281148526</v>
      </c>
      <c r="C49" s="122">
        <v>34.279085417665129</v>
      </c>
      <c r="D49" s="122">
        <v>32.642850218170373</v>
      </c>
      <c r="E49" s="122">
        <v>23.924277351458095</v>
      </c>
      <c r="F49" s="122">
        <v>21.792076669902318</v>
      </c>
      <c r="G49" s="122">
        <v>24.956193604608234</v>
      </c>
      <c r="H49" s="122">
        <v>28.62409607811443</v>
      </c>
      <c r="I49" s="122">
        <v>37.281253928024078</v>
      </c>
      <c r="J49" s="122">
        <v>48.387377890055035</v>
      </c>
      <c r="K49" s="122">
        <v>52.393688042276935</v>
      </c>
      <c r="L49" s="122">
        <v>80.433244204999809</v>
      </c>
      <c r="M49" s="122">
        <v>85.150757276528779</v>
      </c>
      <c r="N49" s="122">
        <v>57.097206965617779</v>
      </c>
      <c r="O49" s="122">
        <v>47.96977535570467</v>
      </c>
      <c r="P49" s="122">
        <v>41.492002694385604</v>
      </c>
      <c r="Q49" s="122">
        <v>37.663677013521692</v>
      </c>
      <c r="R49" s="122">
        <v>39.001041208796778</v>
      </c>
      <c r="S49" s="122">
        <v>33.926454647293525</v>
      </c>
      <c r="T49" s="122">
        <v>40.404090811529798</v>
      </c>
      <c r="U49" s="122">
        <v>33.724927117814019</v>
      </c>
      <c r="V49" s="122">
        <v>38.575890211647931</v>
      </c>
      <c r="W49" s="122">
        <v>34.076581367893162</v>
      </c>
      <c r="DA49" s="130" t="s">
        <v>2119</v>
      </c>
    </row>
    <row r="50" spans="1:105" ht="12" customHeight="1" x14ac:dyDescent="0.25">
      <c r="A50" s="97" t="s">
        <v>138</v>
      </c>
      <c r="B50" s="98">
        <v>28.9356265621022</v>
      </c>
      <c r="C50" s="98">
        <v>34.169463161343728</v>
      </c>
      <c r="D50" s="98">
        <v>32.532409568174657</v>
      </c>
      <c r="E50" s="98">
        <v>23.855613711837968</v>
      </c>
      <c r="F50" s="98">
        <v>21.730815975973613</v>
      </c>
      <c r="G50" s="98">
        <v>24.884648030913347</v>
      </c>
      <c r="H50" s="98">
        <v>28.551598947540665</v>
      </c>
      <c r="I50" s="98">
        <v>37.186316990150971</v>
      </c>
      <c r="J50" s="98">
        <v>48.244579205271783</v>
      </c>
      <c r="K50" s="98">
        <v>52.249373501025694</v>
      </c>
      <c r="L50" s="98">
        <v>80.050152161080305</v>
      </c>
      <c r="M50" s="98">
        <v>84.653038127581027</v>
      </c>
      <c r="N50" s="98">
        <v>56.78870183210686</v>
      </c>
      <c r="O50" s="98">
        <v>47.75215108461623</v>
      </c>
      <c r="P50" s="98">
        <v>41.278644205965037</v>
      </c>
      <c r="Q50" s="98">
        <v>37.451519130915514</v>
      </c>
      <c r="R50" s="98">
        <v>38.752093137204724</v>
      </c>
      <c r="S50" s="98">
        <v>33.724054742494467</v>
      </c>
      <c r="T50" s="98">
        <v>40.16093896359591</v>
      </c>
      <c r="U50" s="98">
        <v>33.518621278605643</v>
      </c>
      <c r="V50" s="98">
        <v>38.268112253167892</v>
      </c>
      <c r="W50" s="98">
        <v>33.910998240250116</v>
      </c>
      <c r="DA50" s="63" t="s">
        <v>2120</v>
      </c>
    </row>
    <row r="51" spans="1:105" ht="12" customHeight="1" x14ac:dyDescent="0.25">
      <c r="A51" s="97" t="s">
        <v>137</v>
      </c>
      <c r="B51" s="98">
        <v>7.1333719046325392E-2</v>
      </c>
      <c r="C51" s="98">
        <v>0.10962225632140442</v>
      </c>
      <c r="D51" s="98">
        <v>0.11044064999571478</v>
      </c>
      <c r="E51" s="98">
        <v>6.8663639620127045E-2</v>
      </c>
      <c r="F51" s="98">
        <v>6.1260693928706929E-2</v>
      </c>
      <c r="G51" s="98">
        <v>7.1545573694887843E-2</v>
      </c>
      <c r="H51" s="98">
        <v>7.2497130573765042E-2</v>
      </c>
      <c r="I51" s="98">
        <v>9.4936937873111096E-2</v>
      </c>
      <c r="J51" s="98">
        <v>0.14279868478325458</v>
      </c>
      <c r="K51" s="98">
        <v>0.1443145412512403</v>
      </c>
      <c r="L51" s="98">
        <v>0.38309204391950702</v>
      </c>
      <c r="M51" s="98">
        <v>0.49771914894775687</v>
      </c>
      <c r="N51" s="98">
        <v>0.30850513351091702</v>
      </c>
      <c r="O51" s="98">
        <v>0.21762427108843729</v>
      </c>
      <c r="P51" s="98">
        <v>0.21335848842056426</v>
      </c>
      <c r="Q51" s="98">
        <v>0.21215788260617927</v>
      </c>
      <c r="R51" s="98">
        <v>0.24894807159205617</v>
      </c>
      <c r="S51" s="98">
        <v>0.2023999047990569</v>
      </c>
      <c r="T51" s="98">
        <v>0.24315184793389014</v>
      </c>
      <c r="U51" s="98">
        <v>0.20630583920837445</v>
      </c>
      <c r="V51" s="98">
        <v>0.30777795848003581</v>
      </c>
      <c r="W51" s="98">
        <v>0.16558312764304314</v>
      </c>
      <c r="DA51" s="63" t="s">
        <v>2121</v>
      </c>
    </row>
    <row r="52" spans="1:105" ht="12" customHeight="1" x14ac:dyDescent="0.25">
      <c r="A52" s="100" t="s">
        <v>216</v>
      </c>
      <c r="B52" s="101">
        <v>7.1333719046325392E-2</v>
      </c>
      <c r="C52" s="101">
        <v>0.10962225632140442</v>
      </c>
      <c r="D52" s="101">
        <v>0.11044064999571478</v>
      </c>
      <c r="E52" s="101">
        <v>6.8663639620127045E-2</v>
      </c>
      <c r="F52" s="101">
        <v>6.1260693928706929E-2</v>
      </c>
      <c r="G52" s="101">
        <v>7.1545573694887843E-2</v>
      </c>
      <c r="H52" s="101">
        <v>7.2497130573765042E-2</v>
      </c>
      <c r="I52" s="101">
        <v>9.4936937873111096E-2</v>
      </c>
      <c r="J52" s="101">
        <v>0.14279868478325458</v>
      </c>
      <c r="K52" s="101">
        <v>0.1443145412512403</v>
      </c>
      <c r="L52" s="101">
        <v>0.38309204391950702</v>
      </c>
      <c r="M52" s="101">
        <v>0.49771914894775687</v>
      </c>
      <c r="N52" s="101">
        <v>0.30850513351091702</v>
      </c>
      <c r="O52" s="101">
        <v>0.21762427108843729</v>
      </c>
      <c r="P52" s="101">
        <v>0.21335848842056426</v>
      </c>
      <c r="Q52" s="101">
        <v>0.21215788260617927</v>
      </c>
      <c r="R52" s="101">
        <v>0.24894807159205617</v>
      </c>
      <c r="S52" s="101">
        <v>0.2023999047990569</v>
      </c>
      <c r="T52" s="101">
        <v>0.24315184793389014</v>
      </c>
      <c r="U52" s="101">
        <v>0.20630583920837445</v>
      </c>
      <c r="V52" s="101">
        <v>0.30777795848003581</v>
      </c>
      <c r="W52" s="101">
        <v>0.16558312764304314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22.430706776242133</v>
      </c>
      <c r="C58" s="122">
        <v>19.926999869381255</v>
      </c>
      <c r="D58" s="122">
        <v>18.995590996286399</v>
      </c>
      <c r="E58" s="122">
        <v>20.474632929527889</v>
      </c>
      <c r="F58" s="122">
        <v>18.893359858103455</v>
      </c>
      <c r="G58" s="122">
        <v>16.799873528058285</v>
      </c>
      <c r="H58" s="122">
        <v>17.119648360383334</v>
      </c>
      <c r="I58" s="122">
        <v>19.060759815317962</v>
      </c>
      <c r="J58" s="122">
        <v>20.191381849167072</v>
      </c>
      <c r="K58" s="122">
        <v>25.883875303587232</v>
      </c>
      <c r="L58" s="122">
        <v>35.762310154923391</v>
      </c>
      <c r="M58" s="122">
        <v>34.621723284600421</v>
      </c>
      <c r="N58" s="122">
        <v>29.999516038910365</v>
      </c>
      <c r="O58" s="122">
        <v>25.592465269503013</v>
      </c>
      <c r="P58" s="122">
        <v>20.974484460817337</v>
      </c>
      <c r="Q58" s="122">
        <v>18.549181198540548</v>
      </c>
      <c r="R58" s="122">
        <v>17.406428060259355</v>
      </c>
      <c r="S58" s="122">
        <v>16.265974733954792</v>
      </c>
      <c r="T58" s="122">
        <v>14.749516766417804</v>
      </c>
      <c r="U58" s="122">
        <v>13.77920704318834</v>
      </c>
      <c r="V58" s="122">
        <v>15.238419550175275</v>
      </c>
      <c r="W58" s="122">
        <v>13.41261490848658</v>
      </c>
      <c r="DA58" s="130" t="s">
        <v>2128</v>
      </c>
    </row>
    <row r="59" spans="1:105" ht="12" customHeight="1" x14ac:dyDescent="0.25">
      <c r="A59" s="97" t="s">
        <v>50</v>
      </c>
      <c r="B59" s="98">
        <v>22.430706776242133</v>
      </c>
      <c r="C59" s="98">
        <v>19.926999869381255</v>
      </c>
      <c r="D59" s="98">
        <v>18.995590996286399</v>
      </c>
      <c r="E59" s="98">
        <v>20.474632929527889</v>
      </c>
      <c r="F59" s="98">
        <v>18.893359858103455</v>
      </c>
      <c r="G59" s="98">
        <v>16.799873528058285</v>
      </c>
      <c r="H59" s="98">
        <v>17.119648360383334</v>
      </c>
      <c r="I59" s="98">
        <v>19.060759815317962</v>
      </c>
      <c r="J59" s="98">
        <v>20.191381849167072</v>
      </c>
      <c r="K59" s="98">
        <v>25.883875303587232</v>
      </c>
      <c r="L59" s="98">
        <v>35.762310154923391</v>
      </c>
      <c r="M59" s="98">
        <v>34.621723284600421</v>
      </c>
      <c r="N59" s="98">
        <v>29.999516038910365</v>
      </c>
      <c r="O59" s="98">
        <v>25.592465269503013</v>
      </c>
      <c r="P59" s="98">
        <v>20.974484460817337</v>
      </c>
      <c r="Q59" s="98">
        <v>18.549181198540548</v>
      </c>
      <c r="R59" s="98">
        <v>17.406428060259355</v>
      </c>
      <c r="S59" s="98">
        <v>16.265974733954792</v>
      </c>
      <c r="T59" s="98">
        <v>14.749516766417804</v>
      </c>
      <c r="U59" s="98">
        <v>13.77920704318834</v>
      </c>
      <c r="V59" s="98">
        <v>15.238419550175275</v>
      </c>
      <c r="W59" s="98">
        <v>13.41261490848658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220.33944000000002</v>
      </c>
      <c r="C62" s="117">
        <f t="shared" si="21"/>
        <v>281.06352000000004</v>
      </c>
      <c r="D62" s="117">
        <f t="shared" si="21"/>
        <v>344.13984000000005</v>
      </c>
      <c r="E62" s="117">
        <f t="shared" si="21"/>
        <v>371.15198999999984</v>
      </c>
      <c r="F62" s="117">
        <f t="shared" si="21"/>
        <v>425.73167999999998</v>
      </c>
      <c r="G62" s="117">
        <f t="shared" si="21"/>
        <v>469.60749000000004</v>
      </c>
      <c r="H62" s="117">
        <f t="shared" si="21"/>
        <v>475.86824999999999</v>
      </c>
      <c r="I62" s="117">
        <f t="shared" si="21"/>
        <v>517.21955999999966</v>
      </c>
      <c r="J62" s="117">
        <f t="shared" si="21"/>
        <v>539.99054999999987</v>
      </c>
      <c r="K62" s="117">
        <f t="shared" si="21"/>
        <v>620.47161000000028</v>
      </c>
      <c r="L62" s="117">
        <f t="shared" si="21"/>
        <v>702.31590000000028</v>
      </c>
      <c r="M62" s="117">
        <f t="shared" si="21"/>
        <v>605.93049000000042</v>
      </c>
      <c r="N62" s="117">
        <f t="shared" si="21"/>
        <v>605.52656999999999</v>
      </c>
      <c r="O62" s="117">
        <f t="shared" si="21"/>
        <v>574.82865000000015</v>
      </c>
      <c r="P62" s="117">
        <f t="shared" si="21"/>
        <v>606.33440999999993</v>
      </c>
      <c r="Q62" s="117">
        <f t="shared" si="21"/>
        <v>617.47270596000044</v>
      </c>
      <c r="R62" s="117">
        <f t="shared" ref="R62:V62" si="22">R63+R66+R68+R77</f>
        <v>572.73068951999994</v>
      </c>
      <c r="S62" s="117">
        <f t="shared" si="22"/>
        <v>588.92040899999904</v>
      </c>
      <c r="T62" s="117">
        <f t="shared" si="22"/>
        <v>644.09951627999953</v>
      </c>
      <c r="U62" s="117">
        <f t="shared" si="22"/>
        <v>670.0327959599997</v>
      </c>
      <c r="V62" s="117">
        <f t="shared" si="22"/>
        <v>694.64970035999943</v>
      </c>
      <c r="W62" s="117">
        <f t="shared" ref="W62" si="23">W63+W66+W68+W77</f>
        <v>675.88781831999904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92.638670193442351</v>
      </c>
      <c r="C63" s="122">
        <f t="shared" si="24"/>
        <v>116.90241591817956</v>
      </c>
      <c r="D63" s="122">
        <f t="shared" si="24"/>
        <v>143.94249976741179</v>
      </c>
      <c r="E63" s="122">
        <f t="shared" si="24"/>
        <v>165.37019193394261</v>
      </c>
      <c r="F63" s="122">
        <f t="shared" si="24"/>
        <v>195.7711154974981</v>
      </c>
      <c r="G63" s="122">
        <f t="shared" si="24"/>
        <v>218.55034079177946</v>
      </c>
      <c r="H63" s="122">
        <f t="shared" si="24"/>
        <v>221.92775915957051</v>
      </c>
      <c r="I63" s="122">
        <f t="shared" si="24"/>
        <v>246.53354314873371</v>
      </c>
      <c r="J63" s="122">
        <f t="shared" si="24"/>
        <v>259.6033316322995</v>
      </c>
      <c r="K63" s="122">
        <f t="shared" si="24"/>
        <v>319.3183859519695</v>
      </c>
      <c r="L63" s="122">
        <f t="shared" si="24"/>
        <v>294.80878869050696</v>
      </c>
      <c r="M63" s="122">
        <f t="shared" si="24"/>
        <v>273.64371823021929</v>
      </c>
      <c r="N63" s="122">
        <f t="shared" si="24"/>
        <v>306.85409969839918</v>
      </c>
      <c r="O63" s="122">
        <f t="shared" si="24"/>
        <v>320.58424100584926</v>
      </c>
      <c r="P63" s="122">
        <f t="shared" si="24"/>
        <v>351.93609460848739</v>
      </c>
      <c r="Q63" s="122">
        <f t="shared" si="24"/>
        <v>359.31371979458385</v>
      </c>
      <c r="R63" s="122">
        <f t="shared" ref="R63:V63" si="25">SUM(R64:R65)</f>
        <v>318.13473850590862</v>
      </c>
      <c r="S63" s="122">
        <f t="shared" si="25"/>
        <v>327.0689701498797</v>
      </c>
      <c r="T63" s="122">
        <f t="shared" si="25"/>
        <v>346.31295933874208</v>
      </c>
      <c r="U63" s="122">
        <f t="shared" si="25"/>
        <v>358.79083368190555</v>
      </c>
      <c r="V63" s="122">
        <f t="shared" si="25"/>
        <v>362.59843903674368</v>
      </c>
      <c r="W63" s="122">
        <f t="shared" ref="W63" si="26">SUM(W64:W65)</f>
        <v>353.67290876085059</v>
      </c>
      <c r="DA63" s="130" t="s">
        <v>2132</v>
      </c>
    </row>
    <row r="64" spans="1:105" ht="12" customHeight="1" x14ac:dyDescent="0.25">
      <c r="A64" s="97" t="s">
        <v>217</v>
      </c>
      <c r="B64" s="98">
        <v>92.638670193442351</v>
      </c>
      <c r="C64" s="98">
        <v>116.90241591817956</v>
      </c>
      <c r="D64" s="98">
        <v>143.94249976741179</v>
      </c>
      <c r="E64" s="98">
        <v>165.37019193394261</v>
      </c>
      <c r="F64" s="98">
        <v>195.7711154974981</v>
      </c>
      <c r="G64" s="98">
        <v>218.55034079177946</v>
      </c>
      <c r="H64" s="98">
        <v>221.92775915957051</v>
      </c>
      <c r="I64" s="98">
        <v>246.53354314873371</v>
      </c>
      <c r="J64" s="98">
        <v>259.6033316322995</v>
      </c>
      <c r="K64" s="98">
        <v>319.3183859519695</v>
      </c>
      <c r="L64" s="98">
        <v>294.80878869050696</v>
      </c>
      <c r="M64" s="98">
        <v>273.64371823021929</v>
      </c>
      <c r="N64" s="98">
        <v>306.85409969839918</v>
      </c>
      <c r="O64" s="98">
        <v>320.58424100584926</v>
      </c>
      <c r="P64" s="98">
        <v>351.93609460848739</v>
      </c>
      <c r="Q64" s="98">
        <v>359.31371979458385</v>
      </c>
      <c r="R64" s="98">
        <v>318.13473850590862</v>
      </c>
      <c r="S64" s="98">
        <v>327.0689701498797</v>
      </c>
      <c r="T64" s="98">
        <v>346.31295933874208</v>
      </c>
      <c r="U64" s="98">
        <v>358.79083368190555</v>
      </c>
      <c r="V64" s="98">
        <v>362.59843903674368</v>
      </c>
      <c r="W64" s="98">
        <v>353.67290876085059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48.19670253607709</v>
      </c>
      <c r="C68" s="122">
        <v>60.054850511195518</v>
      </c>
      <c r="D68" s="122">
        <v>70.808282730904153</v>
      </c>
      <c r="E68" s="122">
        <v>72.434296930296895</v>
      </c>
      <c r="F68" s="122">
        <v>80.167860817093512</v>
      </c>
      <c r="G68" s="122">
        <v>86.669693582202669</v>
      </c>
      <c r="H68" s="122">
        <v>89.996139589499819</v>
      </c>
      <c r="I68" s="122">
        <v>96.231941367000317</v>
      </c>
      <c r="J68" s="122">
        <v>103.3200375496137</v>
      </c>
      <c r="K68" s="122">
        <v>110.37052904671886</v>
      </c>
      <c r="L68" s="122">
        <v>149.85523813344059</v>
      </c>
      <c r="M68" s="122">
        <v>124.53100805236974</v>
      </c>
      <c r="N68" s="122">
        <v>119.6672412416044</v>
      </c>
      <c r="O68" s="122">
        <v>108.48815735985107</v>
      </c>
      <c r="P68" s="122">
        <v>109.18319019657476</v>
      </c>
      <c r="Q68" s="122">
        <v>108.98028530658998</v>
      </c>
      <c r="R68" s="122">
        <v>98.653926745526789</v>
      </c>
      <c r="S68" s="122">
        <v>103.06612825592516</v>
      </c>
      <c r="T68" s="122">
        <v>108.86240772333863</v>
      </c>
      <c r="U68" s="122">
        <v>110.35786522150016</v>
      </c>
      <c r="V68" s="122">
        <v>116.32917513894499</v>
      </c>
      <c r="W68" s="122">
        <v>104.18229738253162</v>
      </c>
      <c r="DA68" s="130" t="s">
        <v>2137</v>
      </c>
    </row>
    <row r="69" spans="1:105" ht="12" customHeight="1" x14ac:dyDescent="0.25">
      <c r="A69" s="97" t="s">
        <v>134</v>
      </c>
      <c r="B69" s="98">
        <v>48.068370312122312</v>
      </c>
      <c r="C69" s="98">
        <v>59.879782063088122</v>
      </c>
      <c r="D69" s="98">
        <v>70.591391793473576</v>
      </c>
      <c r="E69" s="98">
        <v>72.23001460490859</v>
      </c>
      <c r="F69" s="98">
        <v>79.937297264062309</v>
      </c>
      <c r="G69" s="98">
        <v>86.401455048323626</v>
      </c>
      <c r="H69" s="98">
        <v>89.748602129977741</v>
      </c>
      <c r="I69" s="98">
        <v>95.981874003274569</v>
      </c>
      <c r="J69" s="98">
        <v>103.02925126060444</v>
      </c>
      <c r="K69" s="98">
        <v>110.04276638427794</v>
      </c>
      <c r="L69" s="98">
        <v>149.13470883479459</v>
      </c>
      <c r="M69" s="98">
        <v>124.08571575134611</v>
      </c>
      <c r="N69" s="98">
        <v>119.1213541516772</v>
      </c>
      <c r="O69" s="98">
        <v>108.05188969056334</v>
      </c>
      <c r="P69" s="98">
        <v>108.58605591785924</v>
      </c>
      <c r="Q69" s="98">
        <v>108.28861659410759</v>
      </c>
      <c r="R69" s="98">
        <v>98.000268575802679</v>
      </c>
      <c r="S69" s="98">
        <v>102.45275877644106</v>
      </c>
      <c r="T69" s="98">
        <v>108.30816589315479</v>
      </c>
      <c r="U69" s="98">
        <v>109.75408681414048</v>
      </c>
      <c r="V69" s="98">
        <v>115.4556886574883</v>
      </c>
      <c r="W69" s="98">
        <v>103.6654624081752</v>
      </c>
      <c r="DA69" s="63" t="s">
        <v>2138</v>
      </c>
    </row>
    <row r="70" spans="1:105" ht="12" customHeight="1" x14ac:dyDescent="0.25">
      <c r="A70" s="97" t="s">
        <v>133</v>
      </c>
      <c r="B70" s="98">
        <v>0.12833222395477825</v>
      </c>
      <c r="C70" s="98">
        <v>0.17506844810739769</v>
      </c>
      <c r="D70" s="98">
        <v>0.21689093743057439</v>
      </c>
      <c r="E70" s="98">
        <v>0.20428232538830654</v>
      </c>
      <c r="F70" s="98">
        <v>0.23056355303119921</v>
      </c>
      <c r="G70" s="98">
        <v>0.26823853387904856</v>
      </c>
      <c r="H70" s="98">
        <v>0.24753745952207995</v>
      </c>
      <c r="I70" s="98">
        <v>0.25006736372575472</v>
      </c>
      <c r="J70" s="98">
        <v>0.29078628900926046</v>
      </c>
      <c r="K70" s="98">
        <v>0.327762662440925</v>
      </c>
      <c r="L70" s="98">
        <v>0.7205292986459928</v>
      </c>
      <c r="M70" s="98">
        <v>0.44529230102363321</v>
      </c>
      <c r="N70" s="98">
        <v>0.54588708992719992</v>
      </c>
      <c r="O70" s="98">
        <v>0.43626766928773153</v>
      </c>
      <c r="P70" s="98">
        <v>0.59713427871551017</v>
      </c>
      <c r="Q70" s="98">
        <v>0.69166871248238881</v>
      </c>
      <c r="R70" s="98">
        <v>0.65365816972410695</v>
      </c>
      <c r="S70" s="98">
        <v>0.61336947948410336</v>
      </c>
      <c r="T70" s="98">
        <v>0.55424183018383522</v>
      </c>
      <c r="U70" s="98">
        <v>0.60377840735968669</v>
      </c>
      <c r="V70" s="98">
        <v>0.87348648145670005</v>
      </c>
      <c r="W70" s="98">
        <v>0.51683497435640879</v>
      </c>
      <c r="DA70" s="63" t="s">
        <v>2139</v>
      </c>
    </row>
    <row r="71" spans="1:105" ht="12" customHeight="1" x14ac:dyDescent="0.25">
      <c r="A71" s="100" t="s">
        <v>217</v>
      </c>
      <c r="B71" s="101">
        <v>0.12833222395477825</v>
      </c>
      <c r="C71" s="101">
        <v>0.17506844810739769</v>
      </c>
      <c r="D71" s="101">
        <v>0.21689093743057439</v>
      </c>
      <c r="E71" s="101">
        <v>0.20428232538830654</v>
      </c>
      <c r="F71" s="101">
        <v>0.23056355303119921</v>
      </c>
      <c r="G71" s="101">
        <v>0.26823853387904856</v>
      </c>
      <c r="H71" s="101">
        <v>0.24753745952207995</v>
      </c>
      <c r="I71" s="101">
        <v>0.25006736372575472</v>
      </c>
      <c r="J71" s="101">
        <v>0.29078628900926046</v>
      </c>
      <c r="K71" s="101">
        <v>0.327762662440925</v>
      </c>
      <c r="L71" s="101">
        <v>0.7205292986459928</v>
      </c>
      <c r="M71" s="101">
        <v>0.44529230102363321</v>
      </c>
      <c r="N71" s="101">
        <v>0.54588708992719992</v>
      </c>
      <c r="O71" s="101">
        <v>0.43626766928773153</v>
      </c>
      <c r="P71" s="101">
        <v>0.59713427871551017</v>
      </c>
      <c r="Q71" s="101">
        <v>0.69166871248238881</v>
      </c>
      <c r="R71" s="101">
        <v>0.65365816972410695</v>
      </c>
      <c r="S71" s="101">
        <v>0.61336947948410336</v>
      </c>
      <c r="T71" s="101">
        <v>0.55424183018383522</v>
      </c>
      <c r="U71" s="101">
        <v>0.60377840735968669</v>
      </c>
      <c r="V71" s="101">
        <v>0.87348648145670005</v>
      </c>
      <c r="W71" s="101">
        <v>0.51683497435640879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79.504067270480576</v>
      </c>
      <c r="C77" s="122">
        <v>104.10625357062499</v>
      </c>
      <c r="D77" s="122">
        <v>129.38905750168411</v>
      </c>
      <c r="E77" s="122">
        <v>133.34750113576038</v>
      </c>
      <c r="F77" s="122">
        <v>149.79270368540836</v>
      </c>
      <c r="G77" s="122">
        <v>164.38745562601792</v>
      </c>
      <c r="H77" s="122">
        <v>163.94435125092971</v>
      </c>
      <c r="I77" s="122">
        <v>174.45407548426562</v>
      </c>
      <c r="J77" s="122">
        <v>177.06718081808668</v>
      </c>
      <c r="K77" s="122">
        <v>190.78269500131191</v>
      </c>
      <c r="L77" s="122">
        <v>257.65187317605273</v>
      </c>
      <c r="M77" s="122">
        <v>207.75576371741141</v>
      </c>
      <c r="N77" s="122">
        <v>179.0052290599964</v>
      </c>
      <c r="O77" s="122">
        <v>145.75625163429976</v>
      </c>
      <c r="P77" s="122">
        <v>145.21512519493785</v>
      </c>
      <c r="Q77" s="122">
        <v>149.1787008588266</v>
      </c>
      <c r="R77" s="122">
        <v>155.94202426856447</v>
      </c>
      <c r="S77" s="122">
        <v>158.78531059419419</v>
      </c>
      <c r="T77" s="122">
        <v>188.92414921791885</v>
      </c>
      <c r="U77" s="122">
        <v>200.88409705659404</v>
      </c>
      <c r="V77" s="122">
        <v>215.72208618431074</v>
      </c>
      <c r="W77" s="122">
        <v>218.03261217661682</v>
      </c>
      <c r="DA77" s="130" t="s">
        <v>2146</v>
      </c>
    </row>
    <row r="78" spans="1:105" ht="12" customHeight="1" x14ac:dyDescent="0.25">
      <c r="A78" s="97" t="s">
        <v>192</v>
      </c>
      <c r="B78" s="98">
        <v>79.504067270480576</v>
      </c>
      <c r="C78" s="98">
        <v>104.10625357062499</v>
      </c>
      <c r="D78" s="98">
        <v>129.38905750168411</v>
      </c>
      <c r="E78" s="98">
        <v>133.34750113576038</v>
      </c>
      <c r="F78" s="98">
        <v>149.79270368540836</v>
      </c>
      <c r="G78" s="98">
        <v>164.38745562601792</v>
      </c>
      <c r="H78" s="98">
        <v>163.94435125092971</v>
      </c>
      <c r="I78" s="98">
        <v>174.45407548426562</v>
      </c>
      <c r="J78" s="98">
        <v>177.06718081808668</v>
      </c>
      <c r="K78" s="98">
        <v>190.78269500131191</v>
      </c>
      <c r="L78" s="98">
        <v>257.65187317605273</v>
      </c>
      <c r="M78" s="98">
        <v>207.75576371741141</v>
      </c>
      <c r="N78" s="98">
        <v>179.0052290599964</v>
      </c>
      <c r="O78" s="98">
        <v>145.75625163429976</v>
      </c>
      <c r="P78" s="98">
        <v>145.21512519493785</v>
      </c>
      <c r="Q78" s="98">
        <v>149.1787008588266</v>
      </c>
      <c r="R78" s="98">
        <v>155.94202426856447</v>
      </c>
      <c r="S78" s="98">
        <v>158.78531059419419</v>
      </c>
      <c r="T78" s="98">
        <v>188.92414921791885</v>
      </c>
      <c r="U78" s="98">
        <v>200.88409705659404</v>
      </c>
      <c r="V78" s="98">
        <v>215.72208618431074</v>
      </c>
      <c r="W78" s="98">
        <v>218.03261217661682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1286.7371329000912</v>
      </c>
      <c r="C81" s="117">
        <f t="shared" si="28"/>
        <v>1238.9738052195826</v>
      </c>
      <c r="D81" s="117">
        <f t="shared" si="28"/>
        <v>1178.5946131882856</v>
      </c>
      <c r="E81" s="117">
        <f t="shared" si="28"/>
        <v>1224.2178004087509</v>
      </c>
      <c r="F81" s="117">
        <f t="shared" si="28"/>
        <v>1170.3644868429635</v>
      </c>
      <c r="G81" s="117">
        <f t="shared" si="28"/>
        <v>1057.8582148436935</v>
      </c>
      <c r="H81" s="117">
        <f t="shared" si="28"/>
        <v>1006.8050611002411</v>
      </c>
      <c r="I81" s="117">
        <f t="shared" si="28"/>
        <v>941.02683486814863</v>
      </c>
      <c r="J81" s="117">
        <f t="shared" si="28"/>
        <v>828.37760134742507</v>
      </c>
      <c r="K81" s="117">
        <f t="shared" si="28"/>
        <v>726.20931139868571</v>
      </c>
      <c r="L81" s="117">
        <f t="shared" si="28"/>
        <v>655.15241254427087</v>
      </c>
      <c r="M81" s="117">
        <f t="shared" si="28"/>
        <v>548.84926607094349</v>
      </c>
      <c r="N81" s="117">
        <f t="shared" si="28"/>
        <v>461.11073995763371</v>
      </c>
      <c r="O81" s="117">
        <f t="shared" si="28"/>
        <v>393.72920105886902</v>
      </c>
      <c r="P81" s="117">
        <f t="shared" si="28"/>
        <v>340.69234772017535</v>
      </c>
      <c r="Q81" s="117">
        <f t="shared" si="28"/>
        <v>310.22712408996523</v>
      </c>
      <c r="R81" s="117">
        <f t="shared" ref="R81:V81" si="29">R82+R85+R87+R100</f>
        <v>306.02596413913096</v>
      </c>
      <c r="S81" s="117">
        <f t="shared" si="29"/>
        <v>318.84432540497971</v>
      </c>
      <c r="T81" s="117">
        <f t="shared" si="29"/>
        <v>311.58765505716616</v>
      </c>
      <c r="U81" s="117">
        <f t="shared" si="29"/>
        <v>314.1217637022678</v>
      </c>
      <c r="V81" s="117">
        <f t="shared" si="29"/>
        <v>352.61797216133607</v>
      </c>
      <c r="W81" s="117">
        <f t="shared" ref="W81" si="30">W82+W85+W87+W100</f>
        <v>313.22269787446714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792.39149225064216</v>
      </c>
      <c r="C87" s="122">
        <v>763.86732833495012</v>
      </c>
      <c r="D87" s="122">
        <v>721.7826257171746</v>
      </c>
      <c r="E87" s="122">
        <v>702.80623789964</v>
      </c>
      <c r="F87" s="122">
        <v>662.71999148448333</v>
      </c>
      <c r="G87" s="122">
        <v>623.90291729646981</v>
      </c>
      <c r="H87" s="122">
        <v>616.05900282553159</v>
      </c>
      <c r="I87" s="122">
        <v>595.66189566002049</v>
      </c>
      <c r="J87" s="122">
        <v>556.01673315037749</v>
      </c>
      <c r="K87" s="122">
        <v>500.46620502530988</v>
      </c>
      <c r="L87" s="122">
        <v>456.51679397214309</v>
      </c>
      <c r="M87" s="122">
        <v>364.28280799191674</v>
      </c>
      <c r="N87" s="122">
        <v>315.54606429156087</v>
      </c>
      <c r="O87" s="122">
        <v>276.99593600508206</v>
      </c>
      <c r="P87" s="122">
        <v>239.72434991756285</v>
      </c>
      <c r="Q87" s="122">
        <v>217.65724843411331</v>
      </c>
      <c r="R87" s="122">
        <v>213.71138086605177</v>
      </c>
      <c r="S87" s="122">
        <v>220.52665307991987</v>
      </c>
      <c r="T87" s="122">
        <v>212.19805225016231</v>
      </c>
      <c r="U87" s="122">
        <v>209.63140214625375</v>
      </c>
      <c r="V87" s="122">
        <v>229.58228696725033</v>
      </c>
      <c r="W87" s="122">
        <v>199.27766345820652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790.05172039156014</v>
      </c>
      <c r="C92" s="101">
        <v>761.61940860856225</v>
      </c>
      <c r="D92" s="101">
        <v>719.66890635026391</v>
      </c>
      <c r="E92" s="101">
        <v>700.7719770376284</v>
      </c>
      <c r="F92" s="101">
        <v>660.83277905202067</v>
      </c>
      <c r="G92" s="101">
        <v>622.07486429766334</v>
      </c>
      <c r="H92" s="101">
        <v>614.40487103096734</v>
      </c>
      <c r="I92" s="101">
        <v>594.11831958437313</v>
      </c>
      <c r="J92" s="101">
        <v>554.47644173570916</v>
      </c>
      <c r="K92" s="101">
        <v>498.95552251267412</v>
      </c>
      <c r="L92" s="101">
        <v>454.95346188801915</v>
      </c>
      <c r="M92" s="101">
        <v>363.22963596339309</v>
      </c>
      <c r="N92" s="101">
        <v>314.27702796740812</v>
      </c>
      <c r="O92" s="101">
        <v>275.71366605903</v>
      </c>
      <c r="P92" s="101">
        <v>238.4172540551701</v>
      </c>
      <c r="Q92" s="101">
        <v>216.38973389677324</v>
      </c>
      <c r="R92" s="101">
        <v>212.3966695076038</v>
      </c>
      <c r="S92" s="101">
        <v>219.05755855057029</v>
      </c>
      <c r="T92" s="101">
        <v>211.15034468937301</v>
      </c>
      <c r="U92" s="101">
        <v>208.55271776137963</v>
      </c>
      <c r="V92" s="101">
        <v>227.67060222916365</v>
      </c>
      <c r="W92" s="101">
        <v>198.40366481939913</v>
      </c>
      <c r="DA92" s="131" t="s">
        <v>2160</v>
      </c>
    </row>
    <row r="93" spans="1:105" ht="12" customHeight="1" x14ac:dyDescent="0.25">
      <c r="A93" s="107" t="s">
        <v>123</v>
      </c>
      <c r="B93" s="104">
        <v>2.3397718590820444</v>
      </c>
      <c r="C93" s="104">
        <v>2.2479197263878263</v>
      </c>
      <c r="D93" s="104">
        <v>2.1137193669106615</v>
      </c>
      <c r="E93" s="104">
        <v>2.0342608620115441</v>
      </c>
      <c r="F93" s="104">
        <v>1.8872124324626902</v>
      </c>
      <c r="G93" s="104">
        <v>1.8280529988065124</v>
      </c>
      <c r="H93" s="104">
        <v>1.6541317945642182</v>
      </c>
      <c r="I93" s="104">
        <v>1.5435760756473267</v>
      </c>
      <c r="J93" s="104">
        <v>1.5402914146683209</v>
      </c>
      <c r="K93" s="104">
        <v>1.510682512635755</v>
      </c>
      <c r="L93" s="104">
        <v>1.5633320841239435</v>
      </c>
      <c r="M93" s="104">
        <v>1.0531720285236288</v>
      </c>
      <c r="N93" s="104">
        <v>1.2690363241527662</v>
      </c>
      <c r="O93" s="104">
        <v>1.2822699460520475</v>
      </c>
      <c r="P93" s="104">
        <v>1.30709586239273</v>
      </c>
      <c r="Q93" s="104">
        <v>1.2675145373400747</v>
      </c>
      <c r="R93" s="104">
        <v>1.3147113584479544</v>
      </c>
      <c r="S93" s="104">
        <v>1.4690945293495892</v>
      </c>
      <c r="T93" s="104">
        <v>1.0477075607892983</v>
      </c>
      <c r="U93" s="104">
        <v>1.0786843848741121</v>
      </c>
      <c r="V93" s="104">
        <v>1.9116847380866642</v>
      </c>
      <c r="W93" s="104">
        <v>0.87399863880739548</v>
      </c>
      <c r="DA93" s="132" t="s">
        <v>2161</v>
      </c>
    </row>
    <row r="94" spans="1:105" ht="12" customHeight="1" x14ac:dyDescent="0.25">
      <c r="A94" s="108" t="s">
        <v>50</v>
      </c>
      <c r="B94" s="98">
        <v>2.3397718590820444</v>
      </c>
      <c r="C94" s="98">
        <v>2.2479197263878263</v>
      </c>
      <c r="D94" s="98">
        <v>2.1137193669106615</v>
      </c>
      <c r="E94" s="98">
        <v>2.0342608620115441</v>
      </c>
      <c r="F94" s="98">
        <v>1.8872124324626902</v>
      </c>
      <c r="G94" s="98">
        <v>1.8280529988065124</v>
      </c>
      <c r="H94" s="98">
        <v>1.6541317945642182</v>
      </c>
      <c r="I94" s="98">
        <v>1.5435760756473267</v>
      </c>
      <c r="J94" s="98">
        <v>1.5402914146683209</v>
      </c>
      <c r="K94" s="98">
        <v>1.510682512635755</v>
      </c>
      <c r="L94" s="98">
        <v>1.5633320841239435</v>
      </c>
      <c r="M94" s="98">
        <v>1.0531720285236288</v>
      </c>
      <c r="N94" s="98">
        <v>1.2690363241527662</v>
      </c>
      <c r="O94" s="98">
        <v>1.2822699460520475</v>
      </c>
      <c r="P94" s="98">
        <v>1.30709586239273</v>
      </c>
      <c r="Q94" s="98">
        <v>1.2675145373400747</v>
      </c>
      <c r="R94" s="98">
        <v>1.3147113584479544</v>
      </c>
      <c r="S94" s="98">
        <v>1.4690945293495892</v>
      </c>
      <c r="T94" s="98">
        <v>1.0477075607892983</v>
      </c>
      <c r="U94" s="98">
        <v>1.0786843848741121</v>
      </c>
      <c r="V94" s="98">
        <v>1.9116847380866642</v>
      </c>
      <c r="W94" s="98">
        <v>0.87399863880739548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494.34564064944897</v>
      </c>
      <c r="C100" s="122">
        <v>475.10647688463234</v>
      </c>
      <c r="D100" s="122">
        <v>456.81198747111097</v>
      </c>
      <c r="E100" s="122">
        <v>521.41156250911081</v>
      </c>
      <c r="F100" s="122">
        <v>507.64449535848019</v>
      </c>
      <c r="G100" s="122">
        <v>433.95529754722378</v>
      </c>
      <c r="H100" s="122">
        <v>390.74605827470953</v>
      </c>
      <c r="I100" s="122">
        <v>345.36493920812819</v>
      </c>
      <c r="J100" s="122">
        <v>272.36086819704752</v>
      </c>
      <c r="K100" s="122">
        <v>225.74310637337581</v>
      </c>
      <c r="L100" s="122">
        <v>198.63561857212775</v>
      </c>
      <c r="M100" s="122">
        <v>184.56645807902669</v>
      </c>
      <c r="N100" s="122">
        <v>145.56467566607284</v>
      </c>
      <c r="O100" s="122">
        <v>116.73326505378695</v>
      </c>
      <c r="P100" s="122">
        <v>100.96799780261253</v>
      </c>
      <c r="Q100" s="122">
        <v>92.569875655851902</v>
      </c>
      <c r="R100" s="122">
        <v>92.314583273079194</v>
      </c>
      <c r="S100" s="122">
        <v>98.317672325059846</v>
      </c>
      <c r="T100" s="122">
        <v>99.38960280700384</v>
      </c>
      <c r="U100" s="122">
        <v>104.49036155601407</v>
      </c>
      <c r="V100" s="122">
        <v>123.03568519408577</v>
      </c>
      <c r="W100" s="122">
        <v>113.94503441626063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494.34564064944897</v>
      </c>
      <c r="C102" s="98">
        <v>475.10647688463234</v>
      </c>
      <c r="D102" s="98">
        <v>456.81198747111097</v>
      </c>
      <c r="E102" s="98">
        <v>521.41156250911081</v>
      </c>
      <c r="F102" s="98">
        <v>507.64449535848019</v>
      </c>
      <c r="G102" s="98">
        <v>433.95529754722378</v>
      </c>
      <c r="H102" s="98">
        <v>390.74605827470953</v>
      </c>
      <c r="I102" s="98">
        <v>345.36493920812819</v>
      </c>
      <c r="J102" s="98">
        <v>272.36086819704752</v>
      </c>
      <c r="K102" s="98">
        <v>225.74310637337581</v>
      </c>
      <c r="L102" s="98">
        <v>198.63561857212775</v>
      </c>
      <c r="M102" s="98">
        <v>184.56645807902669</v>
      </c>
      <c r="N102" s="98">
        <v>145.56467566607284</v>
      </c>
      <c r="O102" s="98">
        <v>116.73326505378695</v>
      </c>
      <c r="P102" s="98">
        <v>100.96799780261253</v>
      </c>
      <c r="Q102" s="98">
        <v>92.569875655851902</v>
      </c>
      <c r="R102" s="98">
        <v>92.314583273079194</v>
      </c>
      <c r="S102" s="98">
        <v>98.317672325059846</v>
      </c>
      <c r="T102" s="98">
        <v>99.38960280700384</v>
      </c>
      <c r="U102" s="98">
        <v>104.49036155601407</v>
      </c>
      <c r="V102" s="98">
        <v>123.03568519408577</v>
      </c>
      <c r="W102" s="98">
        <v>113.94503441626063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1.7607412494923331</v>
      </c>
      <c r="C124" s="117">
        <f t="shared" si="42"/>
        <v>1.6899783125873238</v>
      </c>
      <c r="D124" s="117">
        <f t="shared" si="42"/>
        <v>1.6763817224740107</v>
      </c>
      <c r="E124" s="117">
        <f t="shared" si="42"/>
        <v>1.9843894030335127</v>
      </c>
      <c r="F124" s="117">
        <f t="shared" si="42"/>
        <v>1.9367984844217536</v>
      </c>
      <c r="G124" s="117">
        <f t="shared" si="42"/>
        <v>1.5109072700217985</v>
      </c>
      <c r="H124" s="117">
        <f t="shared" si="42"/>
        <v>1.2767460922061933</v>
      </c>
      <c r="I124" s="117">
        <f t="shared" si="42"/>
        <v>1.1423128948031593</v>
      </c>
      <c r="J124" s="117">
        <f t="shared" si="42"/>
        <v>0.93039580868839766</v>
      </c>
      <c r="K124" s="117">
        <f t="shared" si="42"/>
        <v>0.87439790466787837</v>
      </c>
      <c r="L124" s="117">
        <f t="shared" si="42"/>
        <v>0.94185447465400995</v>
      </c>
      <c r="M124" s="117">
        <f t="shared" si="42"/>
        <v>0.92005849175324728</v>
      </c>
      <c r="N124" s="117">
        <f t="shared" si="42"/>
        <v>0.87923371502091086</v>
      </c>
      <c r="O124" s="117">
        <f t="shared" si="42"/>
        <v>0.83194784031130364</v>
      </c>
      <c r="P124" s="117">
        <f t="shared" si="42"/>
        <v>0.69291421132556752</v>
      </c>
      <c r="Q124" s="117">
        <f t="shared" si="42"/>
        <v>0.62190642073237323</v>
      </c>
      <c r="R124" s="117">
        <f t="shared" ref="R124:V124" si="43">R125+R128+R130+R139</f>
        <v>0.60475855129133527</v>
      </c>
      <c r="S124" s="117">
        <f t="shared" si="43"/>
        <v>0.60114129746760092</v>
      </c>
      <c r="T124" s="117">
        <f t="shared" si="43"/>
        <v>0.54903290910005698</v>
      </c>
      <c r="U124" s="117">
        <f t="shared" si="43"/>
        <v>0.49335039884245685</v>
      </c>
      <c r="V124" s="117">
        <f t="shared" si="43"/>
        <v>0.48418326274643592</v>
      </c>
      <c r="W124" s="117">
        <f t="shared" ref="W124" si="44">W125+W128+W130+W139</f>
        <v>0.40940979434817892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1.7607412494923331</v>
      </c>
      <c r="C139" s="122">
        <v>1.6899783125873238</v>
      </c>
      <c r="D139" s="122">
        <v>1.6763817224740107</v>
      </c>
      <c r="E139" s="122">
        <v>1.9843894030335127</v>
      </c>
      <c r="F139" s="122">
        <v>1.9367984844217536</v>
      </c>
      <c r="G139" s="122">
        <v>1.5109072700217985</v>
      </c>
      <c r="H139" s="122">
        <v>1.2767460922061933</v>
      </c>
      <c r="I139" s="122">
        <v>1.1423128948031593</v>
      </c>
      <c r="J139" s="122">
        <v>0.93039580868839766</v>
      </c>
      <c r="K139" s="122">
        <v>0.87439790466787837</v>
      </c>
      <c r="L139" s="122">
        <v>0.94185447465400995</v>
      </c>
      <c r="M139" s="122">
        <v>0.92005849175324728</v>
      </c>
      <c r="N139" s="122">
        <v>0.87923371502091086</v>
      </c>
      <c r="O139" s="122">
        <v>0.83194784031130364</v>
      </c>
      <c r="P139" s="122">
        <v>0.69291421132556752</v>
      </c>
      <c r="Q139" s="122">
        <v>0.62190642073237323</v>
      </c>
      <c r="R139" s="122">
        <v>0.60475855129133527</v>
      </c>
      <c r="S139" s="122">
        <v>0.60114129746760092</v>
      </c>
      <c r="T139" s="122">
        <v>0.54903290910005698</v>
      </c>
      <c r="U139" s="122">
        <v>0.49335039884245685</v>
      </c>
      <c r="V139" s="122">
        <v>0.48418326274643592</v>
      </c>
      <c r="W139" s="122">
        <v>0.40940979434817892</v>
      </c>
      <c r="DA139" s="130" t="s">
        <v>2205</v>
      </c>
    </row>
    <row r="140" spans="1:105" ht="12" customHeight="1" x14ac:dyDescent="0.25">
      <c r="A140" s="97" t="s">
        <v>50</v>
      </c>
      <c r="B140" s="98">
        <v>1.7607412494923331</v>
      </c>
      <c r="C140" s="98">
        <v>1.6899783125873238</v>
      </c>
      <c r="D140" s="98">
        <v>1.6763817224740107</v>
      </c>
      <c r="E140" s="98">
        <v>1.9843894030335127</v>
      </c>
      <c r="F140" s="98">
        <v>1.9367984844217536</v>
      </c>
      <c r="G140" s="98">
        <v>1.5109072700217985</v>
      </c>
      <c r="H140" s="98">
        <v>1.2767460922061933</v>
      </c>
      <c r="I140" s="98">
        <v>1.1423128948031593</v>
      </c>
      <c r="J140" s="98">
        <v>0.93039580868839766</v>
      </c>
      <c r="K140" s="98">
        <v>0.87439790466787837</v>
      </c>
      <c r="L140" s="98">
        <v>0.94185447465400995</v>
      </c>
      <c r="M140" s="98">
        <v>0.92005849175324728</v>
      </c>
      <c r="N140" s="98">
        <v>0.87923371502091086</v>
      </c>
      <c r="O140" s="98">
        <v>0.83194784031130364</v>
      </c>
      <c r="P140" s="98">
        <v>0.69291421132556752</v>
      </c>
      <c r="Q140" s="98">
        <v>0.62190642073237323</v>
      </c>
      <c r="R140" s="98">
        <v>0.60475855129133527</v>
      </c>
      <c r="S140" s="98">
        <v>0.60114129746760092</v>
      </c>
      <c r="T140" s="98">
        <v>0.54903290910005698</v>
      </c>
      <c r="U140" s="98">
        <v>0.49335039884245685</v>
      </c>
      <c r="V140" s="98">
        <v>0.48418326274643592</v>
      </c>
      <c r="W140" s="98">
        <v>0.40940979434817892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55.468285271835541</v>
      </c>
      <c r="C143" s="117">
        <f t="shared" si="49"/>
        <v>77.703175519243587</v>
      </c>
      <c r="D143" s="117">
        <f t="shared" si="49"/>
        <v>141.02866915263547</v>
      </c>
      <c r="E143" s="117">
        <f t="shared" si="49"/>
        <v>229.52915409066674</v>
      </c>
      <c r="F143" s="117">
        <f t="shared" si="49"/>
        <v>279.83947116576297</v>
      </c>
      <c r="G143" s="117">
        <f t="shared" si="49"/>
        <v>301.20797366251725</v>
      </c>
      <c r="H143" s="117">
        <f t="shared" si="49"/>
        <v>326.60082255916069</v>
      </c>
      <c r="I143" s="117">
        <f t="shared" si="49"/>
        <v>375.60675173237803</v>
      </c>
      <c r="J143" s="117">
        <f t="shared" si="49"/>
        <v>408.81482683630736</v>
      </c>
      <c r="K143" s="117">
        <f t="shared" si="49"/>
        <v>489.3091794694617</v>
      </c>
      <c r="L143" s="117">
        <f t="shared" si="49"/>
        <v>573.68815319844794</v>
      </c>
      <c r="M143" s="117">
        <f t="shared" si="49"/>
        <v>561.33734617643131</v>
      </c>
      <c r="N143" s="117">
        <f t="shared" si="49"/>
        <v>588.11204968940342</v>
      </c>
      <c r="O143" s="117">
        <f t="shared" si="49"/>
        <v>642.52621319771151</v>
      </c>
      <c r="P143" s="117">
        <f t="shared" si="49"/>
        <v>616.48393813329494</v>
      </c>
      <c r="Q143" s="117">
        <f t="shared" si="49"/>
        <v>582.67189796600678</v>
      </c>
      <c r="R143" s="117">
        <f t="shared" ref="R143:V143" si="50">R144+R146+R148+R157</f>
        <v>579.79326627016053</v>
      </c>
      <c r="S143" s="117">
        <f t="shared" si="50"/>
        <v>584.56654272170317</v>
      </c>
      <c r="T143" s="117">
        <f t="shared" si="50"/>
        <v>554.83455906667405</v>
      </c>
      <c r="U143" s="117">
        <f t="shared" si="50"/>
        <v>541.74080940330055</v>
      </c>
      <c r="V143" s="117">
        <f t="shared" si="50"/>
        <v>593.72632647060709</v>
      </c>
      <c r="W143" s="117">
        <f t="shared" ref="W143" si="51">W144+W146+W148+W157</f>
        <v>508.20564520980753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29.154515204302285</v>
      </c>
      <c r="C148" s="122">
        <v>40.830567868673825</v>
      </c>
      <c r="D148" s="122">
        <v>72.776269889429344</v>
      </c>
      <c r="E148" s="122">
        <v>109.10314810082268</v>
      </c>
      <c r="F148" s="122">
        <v>134.32655693019677</v>
      </c>
      <c r="G148" s="122">
        <v>154.46323015572469</v>
      </c>
      <c r="H148" s="122">
        <v>174.21518487677307</v>
      </c>
      <c r="I148" s="122">
        <v>208.77499802428639</v>
      </c>
      <c r="J148" s="122">
        <v>243.8977222524797</v>
      </c>
      <c r="K148" s="122">
        <v>289.48276333334769</v>
      </c>
      <c r="L148" s="122">
        <v>326.94940064005687</v>
      </c>
      <c r="M148" s="122">
        <v>298.00807552658756</v>
      </c>
      <c r="N148" s="122">
        <v>309.10236658950674</v>
      </c>
      <c r="O148" s="122">
        <v>337.01148452938946</v>
      </c>
      <c r="P148" s="122">
        <v>325.01769298671411</v>
      </c>
      <c r="Q148" s="122">
        <v>308.43898796906302</v>
      </c>
      <c r="R148" s="122">
        <v>307.76587546265961</v>
      </c>
      <c r="S148" s="122">
        <v>310.3185392722329</v>
      </c>
      <c r="T148" s="122">
        <v>296.11838575684669</v>
      </c>
      <c r="U148" s="122">
        <v>291.43570352547312</v>
      </c>
      <c r="V148" s="122">
        <v>323.77879350652938</v>
      </c>
      <c r="W148" s="122">
        <v>281.05431225696918</v>
      </c>
      <c r="DA148" s="130" t="s">
        <v>2213</v>
      </c>
    </row>
    <row r="149" spans="1:105" ht="12" customHeight="1" x14ac:dyDescent="0.25">
      <c r="A149" s="97" t="s">
        <v>124</v>
      </c>
      <c r="B149" s="98">
        <v>29.068402414523824</v>
      </c>
      <c r="C149" s="98">
        <v>40.723361822587776</v>
      </c>
      <c r="D149" s="98">
        <v>72.598002463522477</v>
      </c>
      <c r="E149" s="98">
        <v>108.73533421790815</v>
      </c>
      <c r="F149" s="98">
        <v>133.90055870742503</v>
      </c>
      <c r="G149" s="98">
        <v>153.97191751553251</v>
      </c>
      <c r="H149" s="98">
        <v>173.70652893068461</v>
      </c>
      <c r="I149" s="98">
        <v>208.22457009265065</v>
      </c>
      <c r="J149" s="98">
        <v>243.10046884682046</v>
      </c>
      <c r="K149" s="98">
        <v>288.44718664875722</v>
      </c>
      <c r="L149" s="98">
        <v>325.23193045412529</v>
      </c>
      <c r="M149" s="98">
        <v>296.81269751404938</v>
      </c>
      <c r="N149" s="98">
        <v>307.59181719777007</v>
      </c>
      <c r="O149" s="98">
        <v>335.330761449801</v>
      </c>
      <c r="P149" s="98">
        <v>323.20441909500528</v>
      </c>
      <c r="Q149" s="98">
        <v>306.64614121015086</v>
      </c>
      <c r="R149" s="98">
        <v>305.88238440699143</v>
      </c>
      <c r="S149" s="98">
        <v>308.26862816827082</v>
      </c>
      <c r="T149" s="98">
        <v>294.68618174723758</v>
      </c>
      <c r="U149" s="98">
        <v>289.96383524042972</v>
      </c>
      <c r="V149" s="98">
        <v>321.09370869596921</v>
      </c>
      <c r="W149" s="98">
        <v>279.85238155816387</v>
      </c>
      <c r="DA149" s="63" t="s">
        <v>2214</v>
      </c>
    </row>
    <row r="150" spans="1:105" ht="12" customHeight="1" x14ac:dyDescent="0.25">
      <c r="A150" s="97" t="s">
        <v>123</v>
      </c>
      <c r="B150" s="98">
        <v>8.6112789778462276E-2</v>
      </c>
      <c r="C150" s="98">
        <v>0.10720604608604622</v>
      </c>
      <c r="D150" s="98">
        <v>0.17826742590686806</v>
      </c>
      <c r="E150" s="98">
        <v>0.36781388291453176</v>
      </c>
      <c r="F150" s="98">
        <v>0.42599822277175048</v>
      </c>
      <c r="G150" s="98">
        <v>0.4913126401921788</v>
      </c>
      <c r="H150" s="98">
        <v>0.50865594608844433</v>
      </c>
      <c r="I150" s="98">
        <v>0.55042793163573933</v>
      </c>
      <c r="J150" s="98">
        <v>0.7972534056592312</v>
      </c>
      <c r="K150" s="98">
        <v>1.0355766845904693</v>
      </c>
      <c r="L150" s="98">
        <v>1.7174701859315502</v>
      </c>
      <c r="M150" s="98">
        <v>1.195378012538171</v>
      </c>
      <c r="N150" s="98">
        <v>1.5105493917366595</v>
      </c>
      <c r="O150" s="98">
        <v>1.6807230795884849</v>
      </c>
      <c r="P150" s="98">
        <v>1.8132738917088378</v>
      </c>
      <c r="Q150" s="98">
        <v>1.7928467589121766</v>
      </c>
      <c r="R150" s="98">
        <v>1.8834910556681501</v>
      </c>
      <c r="S150" s="98">
        <v>2.0499111039620663</v>
      </c>
      <c r="T150" s="98">
        <v>1.4322040096091229</v>
      </c>
      <c r="U150" s="98">
        <v>1.4718682850434128</v>
      </c>
      <c r="V150" s="98">
        <v>2.6850848105601854</v>
      </c>
      <c r="W150" s="98">
        <v>1.2019306988053311</v>
      </c>
      <c r="DA150" s="63" t="s">
        <v>2215</v>
      </c>
    </row>
    <row r="151" spans="1:105" ht="12" customHeight="1" x14ac:dyDescent="0.25">
      <c r="A151" s="100" t="s">
        <v>50</v>
      </c>
      <c r="B151" s="101">
        <v>8.6112789778462276E-2</v>
      </c>
      <c r="C151" s="101">
        <v>0.10720604608604622</v>
      </c>
      <c r="D151" s="101">
        <v>0.17826742590686806</v>
      </c>
      <c r="E151" s="101">
        <v>0.36781388291453176</v>
      </c>
      <c r="F151" s="101">
        <v>0.42599822277175048</v>
      </c>
      <c r="G151" s="101">
        <v>0.4913126401921788</v>
      </c>
      <c r="H151" s="101">
        <v>0.50865594608844433</v>
      </c>
      <c r="I151" s="101">
        <v>0.55042793163573933</v>
      </c>
      <c r="J151" s="101">
        <v>0.7972534056592312</v>
      </c>
      <c r="K151" s="101">
        <v>1.0355766845904693</v>
      </c>
      <c r="L151" s="101">
        <v>1.7174701859315502</v>
      </c>
      <c r="M151" s="101">
        <v>1.195378012538171</v>
      </c>
      <c r="N151" s="101">
        <v>1.5105493917366595</v>
      </c>
      <c r="O151" s="101">
        <v>1.6807230795884849</v>
      </c>
      <c r="P151" s="101">
        <v>1.8132738917088378</v>
      </c>
      <c r="Q151" s="101">
        <v>1.7928467589121766</v>
      </c>
      <c r="R151" s="101">
        <v>1.8834910556681501</v>
      </c>
      <c r="S151" s="101">
        <v>2.0499111039620663</v>
      </c>
      <c r="T151" s="101">
        <v>1.4322040096091229</v>
      </c>
      <c r="U151" s="101">
        <v>1.4718682850434128</v>
      </c>
      <c r="V151" s="101">
        <v>2.6850848105601854</v>
      </c>
      <c r="W151" s="101">
        <v>1.2019306988053311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26.313770067533259</v>
      </c>
      <c r="C157" s="122">
        <v>36.872607650569755</v>
      </c>
      <c r="D157" s="122">
        <v>68.252399263206144</v>
      </c>
      <c r="E157" s="122">
        <v>120.42600598984404</v>
      </c>
      <c r="F157" s="122">
        <v>145.5129142355662</v>
      </c>
      <c r="G157" s="122">
        <v>146.74474350679256</v>
      </c>
      <c r="H157" s="122">
        <v>152.38563768238762</v>
      </c>
      <c r="I157" s="122">
        <v>166.83175370809164</v>
      </c>
      <c r="J157" s="122">
        <v>164.91710458382764</v>
      </c>
      <c r="K157" s="122">
        <v>199.82641613611401</v>
      </c>
      <c r="L157" s="122">
        <v>246.73875255839104</v>
      </c>
      <c r="M157" s="122">
        <v>263.32927064984369</v>
      </c>
      <c r="N157" s="122">
        <v>279.00968309989673</v>
      </c>
      <c r="O157" s="122">
        <v>305.51472866832199</v>
      </c>
      <c r="P157" s="122">
        <v>291.46624514658089</v>
      </c>
      <c r="Q157" s="122">
        <v>274.23290999694376</v>
      </c>
      <c r="R157" s="122">
        <v>272.02739080750086</v>
      </c>
      <c r="S157" s="122">
        <v>274.24800344947022</v>
      </c>
      <c r="T157" s="122">
        <v>258.71617330982741</v>
      </c>
      <c r="U157" s="122">
        <v>250.3051058778274</v>
      </c>
      <c r="V157" s="122">
        <v>269.94753296407765</v>
      </c>
      <c r="W157" s="122">
        <v>227.15133295283835</v>
      </c>
      <c r="DA157" s="130" t="s">
        <v>2222</v>
      </c>
    </row>
    <row r="158" spans="1:105" ht="12" customHeight="1" x14ac:dyDescent="0.25">
      <c r="A158" s="97" t="s">
        <v>50</v>
      </c>
      <c r="B158" s="98">
        <v>26.313770067533259</v>
      </c>
      <c r="C158" s="98">
        <v>36.872607650569755</v>
      </c>
      <c r="D158" s="98">
        <v>68.252399263206144</v>
      </c>
      <c r="E158" s="98">
        <v>120.42600598984404</v>
      </c>
      <c r="F158" s="98">
        <v>145.5129142355662</v>
      </c>
      <c r="G158" s="98">
        <v>146.74474350679256</v>
      </c>
      <c r="H158" s="98">
        <v>152.38563768238762</v>
      </c>
      <c r="I158" s="98">
        <v>166.83175370809164</v>
      </c>
      <c r="J158" s="98">
        <v>164.91710458382764</v>
      </c>
      <c r="K158" s="98">
        <v>199.82641613611401</v>
      </c>
      <c r="L158" s="98">
        <v>246.73875255839104</v>
      </c>
      <c r="M158" s="98">
        <v>263.32927064984369</v>
      </c>
      <c r="N158" s="98">
        <v>279.00968309989673</v>
      </c>
      <c r="O158" s="98">
        <v>305.51472866832199</v>
      </c>
      <c r="P158" s="98">
        <v>291.46624514658089</v>
      </c>
      <c r="Q158" s="98">
        <v>274.23290999694376</v>
      </c>
      <c r="R158" s="98">
        <v>272.02739080750086</v>
      </c>
      <c r="S158" s="98">
        <v>274.24800344947022</v>
      </c>
      <c r="T158" s="98">
        <v>258.71617330982741</v>
      </c>
      <c r="U158" s="98">
        <v>250.3051058778274</v>
      </c>
      <c r="V158" s="98">
        <v>269.94753296407765</v>
      </c>
      <c r="W158" s="98">
        <v>227.15133295283835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91.868257155941635</v>
      </c>
      <c r="C161" s="117">
        <f t="shared" si="54"/>
        <v>87.428457245583786</v>
      </c>
      <c r="D161" s="117">
        <f t="shared" si="54"/>
        <v>86.676123051129494</v>
      </c>
      <c r="E161" s="117">
        <f t="shared" si="54"/>
        <v>98.589234547366857</v>
      </c>
      <c r="F161" s="117">
        <f t="shared" si="54"/>
        <v>97.070352048071442</v>
      </c>
      <c r="G161" s="117">
        <f t="shared" si="54"/>
        <v>88.237244199777876</v>
      </c>
      <c r="H161" s="117">
        <f t="shared" si="54"/>
        <v>81.907575509515539</v>
      </c>
      <c r="I161" s="117">
        <f t="shared" si="54"/>
        <v>78.942455675434431</v>
      </c>
      <c r="J161" s="117">
        <f t="shared" si="54"/>
        <v>69.947831690591045</v>
      </c>
      <c r="K161" s="117">
        <f t="shared" si="54"/>
        <v>65.871165751461319</v>
      </c>
      <c r="L161" s="117">
        <f t="shared" si="54"/>
        <v>63.74037991694604</v>
      </c>
      <c r="M161" s="117">
        <f t="shared" si="54"/>
        <v>53.047143493853561</v>
      </c>
      <c r="N161" s="117">
        <f t="shared" si="54"/>
        <v>39.257852630112353</v>
      </c>
      <c r="O161" s="117">
        <f t="shared" si="54"/>
        <v>26.723286884419306</v>
      </c>
      <c r="P161" s="117">
        <f t="shared" si="54"/>
        <v>10.110557340975541</v>
      </c>
      <c r="Q161" s="117">
        <f t="shared" si="54"/>
        <v>3.3541665602201105</v>
      </c>
      <c r="R161" s="117">
        <f t="shared" ref="R161:V161" si="55">R162+R164+R166+R175</f>
        <v>0.5689679571658155</v>
      </c>
      <c r="S161" s="117">
        <f t="shared" si="55"/>
        <v>0.6041052885722118</v>
      </c>
      <c r="T161" s="117">
        <f t="shared" si="55"/>
        <v>0.58613579427729645</v>
      </c>
      <c r="U161" s="117">
        <f t="shared" si="55"/>
        <v>0.55450538477428746</v>
      </c>
      <c r="V161" s="117">
        <f t="shared" si="55"/>
        <v>0.62317334128627533</v>
      </c>
      <c r="W161" s="117">
        <f t="shared" ref="W161" si="56">W162+W164+W166+W175</f>
        <v>0.55670141630656844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48.286887980234589</v>
      </c>
      <c r="C166" s="122">
        <v>46.259811712633699</v>
      </c>
      <c r="D166" s="122">
        <v>45.438475196357707</v>
      </c>
      <c r="E166" s="122">
        <v>47.865805814985649</v>
      </c>
      <c r="F166" s="122">
        <v>47.115858381020537</v>
      </c>
      <c r="G166" s="122">
        <v>45.297883635260476</v>
      </c>
      <c r="H166" s="122">
        <v>43.714215035214337</v>
      </c>
      <c r="I166" s="122">
        <v>43.409557692122291</v>
      </c>
      <c r="J166" s="122">
        <v>40.951307629509962</v>
      </c>
      <c r="K166" s="122">
        <v>38.977279484237137</v>
      </c>
      <c r="L166" s="122">
        <v>37.30821546012497</v>
      </c>
      <c r="M166" s="122">
        <v>29.210457853490546</v>
      </c>
      <c r="N166" s="122">
        <v>21.973234983558864</v>
      </c>
      <c r="O166" s="122">
        <v>14.875548906554064</v>
      </c>
      <c r="P166" s="122">
        <v>5.5991505862256679</v>
      </c>
      <c r="Q166" s="122">
        <v>1.804390891271991</v>
      </c>
      <c r="R166" s="122">
        <v>0.29665505167124639</v>
      </c>
      <c r="S166" s="122">
        <v>0.30735540798491018</v>
      </c>
      <c r="T166" s="122">
        <v>0.2998013625420074</v>
      </c>
      <c r="U166" s="122">
        <v>0.29256336758865165</v>
      </c>
      <c r="V166" s="122">
        <v>0.33446412149776444</v>
      </c>
      <c r="W166" s="122">
        <v>0.30025397890210809</v>
      </c>
      <c r="DA166" s="130" t="s">
        <v>2230</v>
      </c>
    </row>
    <row r="167" spans="1:105" ht="12" customHeight="1" x14ac:dyDescent="0.25">
      <c r="A167" s="97" t="s">
        <v>124</v>
      </c>
      <c r="B167" s="98">
        <v>48.144302672521697</v>
      </c>
      <c r="C167" s="98">
        <v>46.123329692268833</v>
      </c>
      <c r="D167" s="98">
        <v>45.306295936348796</v>
      </c>
      <c r="E167" s="98">
        <v>47.718960925690233</v>
      </c>
      <c r="F167" s="98">
        <v>46.974112091714161</v>
      </c>
      <c r="G167" s="98">
        <v>45.15584048992973</v>
      </c>
      <c r="H167" s="98">
        <v>43.588633444921065</v>
      </c>
      <c r="I167" s="98">
        <v>43.289686394973089</v>
      </c>
      <c r="J167" s="98">
        <v>40.830633037081192</v>
      </c>
      <c r="K167" s="98">
        <v>38.852203766098143</v>
      </c>
      <c r="L167" s="98">
        <v>37.154651655868463</v>
      </c>
      <c r="M167" s="98">
        <v>29.114625689074423</v>
      </c>
      <c r="N167" s="98">
        <v>21.881998120793192</v>
      </c>
      <c r="O167" s="98">
        <v>14.806698726082477</v>
      </c>
      <c r="P167" s="98">
        <v>5.5703215822787175</v>
      </c>
      <c r="Q167" s="98">
        <v>1.7940727043641185</v>
      </c>
      <c r="R167" s="98">
        <v>0.29499830923483605</v>
      </c>
      <c r="S167" s="98">
        <v>0.30519396802752419</v>
      </c>
      <c r="T167" s="98">
        <v>0.29849457938439716</v>
      </c>
      <c r="U167" s="98">
        <v>0.29126502502835699</v>
      </c>
      <c r="V167" s="98">
        <v>0.3320543259453389</v>
      </c>
      <c r="W167" s="98">
        <v>0.29909214731375638</v>
      </c>
      <c r="DA167" s="63" t="s">
        <v>2231</v>
      </c>
    </row>
    <row r="168" spans="1:105" ht="12" customHeight="1" x14ac:dyDescent="0.25">
      <c r="A168" s="97" t="s">
        <v>123</v>
      </c>
      <c r="B168" s="98">
        <v>0.1425853077128886</v>
      </c>
      <c r="C168" s="98">
        <v>0.13648202036486692</v>
      </c>
      <c r="D168" s="98">
        <v>0.13217926000891059</v>
      </c>
      <c r="E168" s="98">
        <v>0.14684488929541567</v>
      </c>
      <c r="F168" s="98">
        <v>0.14174628930637836</v>
      </c>
      <c r="G168" s="98">
        <v>0.1420431453307435</v>
      </c>
      <c r="H168" s="98">
        <v>0.12558159029327498</v>
      </c>
      <c r="I168" s="98">
        <v>0.11987129714920006</v>
      </c>
      <c r="J168" s="98">
        <v>0.12067459242876907</v>
      </c>
      <c r="K168" s="98">
        <v>0.12507571813899424</v>
      </c>
      <c r="L168" s="98">
        <v>0.15356380425650382</v>
      </c>
      <c r="M168" s="98">
        <v>9.5832164416122023E-2</v>
      </c>
      <c r="N168" s="98">
        <v>9.1236862765673055E-2</v>
      </c>
      <c r="O168" s="98">
        <v>6.8850180471586683E-2</v>
      </c>
      <c r="P168" s="98">
        <v>2.8829003946950024E-2</v>
      </c>
      <c r="Q168" s="98">
        <v>1.0318186907872548E-2</v>
      </c>
      <c r="R168" s="98">
        <v>1.6567424364103526E-3</v>
      </c>
      <c r="S168" s="98">
        <v>2.1614399573859889E-3</v>
      </c>
      <c r="T168" s="98">
        <v>1.3067831576102596E-3</v>
      </c>
      <c r="U168" s="98">
        <v>1.2983425602946777E-3</v>
      </c>
      <c r="V168" s="98">
        <v>2.4097955524255217E-3</v>
      </c>
      <c r="W168" s="98">
        <v>1.161831588351703E-3</v>
      </c>
      <c r="DA168" s="63" t="s">
        <v>2232</v>
      </c>
    </row>
    <row r="169" spans="1:105" ht="12" customHeight="1" x14ac:dyDescent="0.25">
      <c r="A169" s="100" t="s">
        <v>50</v>
      </c>
      <c r="B169" s="101">
        <v>0.1425853077128886</v>
      </c>
      <c r="C169" s="101">
        <v>0.13648202036486692</v>
      </c>
      <c r="D169" s="101">
        <v>0.13217926000891059</v>
      </c>
      <c r="E169" s="101">
        <v>0.14684488929541567</v>
      </c>
      <c r="F169" s="101">
        <v>0.14174628930637836</v>
      </c>
      <c r="G169" s="101">
        <v>0.1420431453307435</v>
      </c>
      <c r="H169" s="101">
        <v>0.12558159029327498</v>
      </c>
      <c r="I169" s="101">
        <v>0.11987129714920006</v>
      </c>
      <c r="J169" s="101">
        <v>0.12067459242876907</v>
      </c>
      <c r="K169" s="101">
        <v>0.12507571813899424</v>
      </c>
      <c r="L169" s="101">
        <v>0.15356380425650382</v>
      </c>
      <c r="M169" s="101">
        <v>9.5832164416122023E-2</v>
      </c>
      <c r="N169" s="101">
        <v>9.1236862765673055E-2</v>
      </c>
      <c r="O169" s="101">
        <v>6.8850180471586683E-2</v>
      </c>
      <c r="P169" s="101">
        <v>2.8829003946950024E-2</v>
      </c>
      <c r="Q169" s="101">
        <v>1.0318186907872548E-2</v>
      </c>
      <c r="R169" s="101">
        <v>1.6567424364103526E-3</v>
      </c>
      <c r="S169" s="101">
        <v>2.1614399573859889E-3</v>
      </c>
      <c r="T169" s="101">
        <v>1.3067831576102596E-3</v>
      </c>
      <c r="U169" s="101">
        <v>1.2983425602946777E-3</v>
      </c>
      <c r="V169" s="101">
        <v>2.4097955524255217E-3</v>
      </c>
      <c r="W169" s="101">
        <v>1.161831588351703E-3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43.581369175707046</v>
      </c>
      <c r="C175" s="122">
        <v>41.168645532950087</v>
      </c>
      <c r="D175" s="122">
        <v>41.237647854771787</v>
      </c>
      <c r="E175" s="122">
        <v>50.723428732381208</v>
      </c>
      <c r="F175" s="122">
        <v>49.954493667050897</v>
      </c>
      <c r="G175" s="122">
        <v>42.939360564517393</v>
      </c>
      <c r="H175" s="122">
        <v>38.193360474301208</v>
      </c>
      <c r="I175" s="122">
        <v>35.532897983312139</v>
      </c>
      <c r="J175" s="122">
        <v>28.996524061081079</v>
      </c>
      <c r="K175" s="122">
        <v>26.893886267224183</v>
      </c>
      <c r="L175" s="122">
        <v>26.43216445682107</v>
      </c>
      <c r="M175" s="122">
        <v>23.836685640363015</v>
      </c>
      <c r="N175" s="122">
        <v>17.284617646553489</v>
      </c>
      <c r="O175" s="122">
        <v>11.847737977865242</v>
      </c>
      <c r="P175" s="122">
        <v>4.5114067547498733</v>
      </c>
      <c r="Q175" s="122">
        <v>1.5497756689481192</v>
      </c>
      <c r="R175" s="122">
        <v>0.27231290549456916</v>
      </c>
      <c r="S175" s="122">
        <v>0.29674988058730162</v>
      </c>
      <c r="T175" s="122">
        <v>0.28633443173528911</v>
      </c>
      <c r="U175" s="122">
        <v>0.26194201718563581</v>
      </c>
      <c r="V175" s="122">
        <v>0.28870921978851088</v>
      </c>
      <c r="W175" s="122">
        <v>0.25644743740446035</v>
      </c>
      <c r="DA175" s="130" t="s">
        <v>2239</v>
      </c>
    </row>
    <row r="176" spans="1:105" ht="12" customHeight="1" x14ac:dyDescent="0.25">
      <c r="A176" s="97" t="s">
        <v>50</v>
      </c>
      <c r="B176" s="98">
        <v>43.581369175707046</v>
      </c>
      <c r="C176" s="98">
        <v>41.168645532950087</v>
      </c>
      <c r="D176" s="98">
        <v>41.237647854771787</v>
      </c>
      <c r="E176" s="98">
        <v>50.723428732381208</v>
      </c>
      <c r="F176" s="98">
        <v>49.954493667050897</v>
      </c>
      <c r="G176" s="98">
        <v>42.939360564517393</v>
      </c>
      <c r="H176" s="98">
        <v>38.193360474301208</v>
      </c>
      <c r="I176" s="98">
        <v>35.532897983312139</v>
      </c>
      <c r="J176" s="98">
        <v>28.996524061081079</v>
      </c>
      <c r="K176" s="98">
        <v>26.893886267224183</v>
      </c>
      <c r="L176" s="98">
        <v>26.43216445682107</v>
      </c>
      <c r="M176" s="98">
        <v>23.836685640363015</v>
      </c>
      <c r="N176" s="98">
        <v>17.284617646553489</v>
      </c>
      <c r="O176" s="98">
        <v>11.847737977865242</v>
      </c>
      <c r="P176" s="98">
        <v>4.5114067547498733</v>
      </c>
      <c r="Q176" s="98">
        <v>1.5497756689481192</v>
      </c>
      <c r="R176" s="98">
        <v>0.27231290549456916</v>
      </c>
      <c r="S176" s="98">
        <v>0.29674988058730162</v>
      </c>
      <c r="T176" s="98">
        <v>0.28633443173528911</v>
      </c>
      <c r="U176" s="98">
        <v>0.26194201718563581</v>
      </c>
      <c r="V176" s="98">
        <v>0.28870921978851088</v>
      </c>
      <c r="W176" s="98">
        <v>0.25644743740446035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6927.2462492011273</v>
      </c>
      <c r="C24" s="117">
        <f t="shared" si="7"/>
        <v>6791.2654896851764</v>
      </c>
      <c r="D24" s="117">
        <f t="shared" si="7"/>
        <v>6768.3989066880476</v>
      </c>
      <c r="E24" s="117">
        <f t="shared" si="7"/>
        <v>8635.0421849295853</v>
      </c>
      <c r="F24" s="117">
        <f t="shared" si="7"/>
        <v>8583.1435620328211</v>
      </c>
      <c r="G24" s="117">
        <f t="shared" si="7"/>
        <v>7910.9829280893091</v>
      </c>
      <c r="H24" s="117">
        <f t="shared" si="7"/>
        <v>7789.2211755980643</v>
      </c>
      <c r="I24" s="117">
        <f t="shared" si="7"/>
        <v>8004.1667558886966</v>
      </c>
      <c r="J24" s="117">
        <f t="shared" si="7"/>
        <v>6826.5884353478059</v>
      </c>
      <c r="K24" s="117">
        <f t="shared" si="7"/>
        <v>5008.8428336809766</v>
      </c>
      <c r="L24" s="117">
        <f t="shared" si="7"/>
        <v>8880.4537321929529</v>
      </c>
      <c r="M24" s="117">
        <f t="shared" si="7"/>
        <v>7243.8517129266083</v>
      </c>
      <c r="N24" s="117">
        <f t="shared" si="7"/>
        <v>6626.8240680709905</v>
      </c>
      <c r="O24" s="117">
        <f t="shared" si="7"/>
        <v>6544.0893268131149</v>
      </c>
      <c r="P24" s="117">
        <f t="shared" si="7"/>
        <v>6339.0228765429274</v>
      </c>
      <c r="Q24" s="117">
        <f t="shared" si="7"/>
        <v>6229.4673323194056</v>
      </c>
      <c r="R24" s="117">
        <f t="shared" ref="R24:V24" si="8">R25+R28+R30+R39</f>
        <v>6562.8392669306377</v>
      </c>
      <c r="S24" s="117">
        <f t="shared" si="8"/>
        <v>6563.1310328752252</v>
      </c>
      <c r="T24" s="117">
        <f t="shared" si="8"/>
        <v>6449.7272775856572</v>
      </c>
      <c r="U24" s="117">
        <f t="shared" si="8"/>
        <v>6452.5592272334461</v>
      </c>
      <c r="V24" s="117">
        <f t="shared" si="8"/>
        <v>7004.8517963615377</v>
      </c>
      <c r="W24" s="117">
        <f t="shared" ref="W24" si="9">W25+W28+W30+W39</f>
        <v>6556.4476972312987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3142.887946087093</v>
      </c>
      <c r="C25" s="122">
        <f t="shared" si="10"/>
        <v>3017.0627947147414</v>
      </c>
      <c r="D25" s="122">
        <f t="shared" si="10"/>
        <v>2940.2707468872209</v>
      </c>
      <c r="E25" s="122">
        <f t="shared" si="10"/>
        <v>4684.4477780977313</v>
      </c>
      <c r="F25" s="122">
        <f t="shared" si="10"/>
        <v>4648.8918888300768</v>
      </c>
      <c r="G25" s="122">
        <f t="shared" si="10"/>
        <v>4052.6387043412451</v>
      </c>
      <c r="H25" s="122">
        <f t="shared" si="10"/>
        <v>4021.911433173897</v>
      </c>
      <c r="I25" s="122">
        <f t="shared" si="10"/>
        <v>4168.1949945164843</v>
      </c>
      <c r="J25" s="122">
        <f t="shared" si="10"/>
        <v>3294.0043558541856</v>
      </c>
      <c r="K25" s="122">
        <f t="shared" si="10"/>
        <v>1501.6661900751158</v>
      </c>
      <c r="L25" s="122">
        <f t="shared" si="10"/>
        <v>5095.2062104233928</v>
      </c>
      <c r="M25" s="122">
        <f t="shared" si="10"/>
        <v>4024.9717990286331</v>
      </c>
      <c r="N25" s="122">
        <f t="shared" si="10"/>
        <v>3788.9888567740754</v>
      </c>
      <c r="O25" s="122">
        <f t="shared" si="10"/>
        <v>3883.2145661197633</v>
      </c>
      <c r="P25" s="122">
        <f t="shared" si="10"/>
        <v>3883.2602884773969</v>
      </c>
      <c r="Q25" s="122">
        <f t="shared" si="10"/>
        <v>3836.4937794263692</v>
      </c>
      <c r="R25" s="122">
        <f t="shared" ref="R25:V25" si="11">SUM(R26:R27)</f>
        <v>3907.7655510314707</v>
      </c>
      <c r="S25" s="122">
        <f t="shared" si="11"/>
        <v>3927.8638969583044</v>
      </c>
      <c r="T25" s="122">
        <f t="shared" si="11"/>
        <v>3742.0383730075596</v>
      </c>
      <c r="U25" s="122">
        <f t="shared" si="11"/>
        <v>3796.2947024309465</v>
      </c>
      <c r="V25" s="122">
        <f t="shared" si="11"/>
        <v>4137.3495062258016</v>
      </c>
      <c r="W25" s="122">
        <f t="shared" ref="W25" si="12">SUM(W26:W27)</f>
        <v>3748.003386057027</v>
      </c>
      <c r="DA25" s="130" t="s">
        <v>2264</v>
      </c>
    </row>
    <row r="26" spans="1:105" ht="12" customHeight="1" x14ac:dyDescent="0.25">
      <c r="A26" s="97" t="s">
        <v>74</v>
      </c>
      <c r="B26" s="98">
        <v>3106.2146108093502</v>
      </c>
      <c r="C26" s="98">
        <v>2982.7565915452715</v>
      </c>
      <c r="D26" s="98">
        <v>2907.7347666631094</v>
      </c>
      <c r="E26" s="98">
        <v>4640.1144782008914</v>
      </c>
      <c r="F26" s="98">
        <v>4606.5243394818199</v>
      </c>
      <c r="G26" s="98">
        <v>4015.7013129974944</v>
      </c>
      <c r="H26" s="98">
        <v>3984.9595931931212</v>
      </c>
      <c r="I26" s="98">
        <v>4128.9831658608537</v>
      </c>
      <c r="J26" s="98">
        <v>3261.9325122725581</v>
      </c>
      <c r="K26" s="98">
        <v>1487.8785830079335</v>
      </c>
      <c r="L26" s="98">
        <v>5060.8115824912211</v>
      </c>
      <c r="M26" s="98">
        <v>3994.5548643773477</v>
      </c>
      <c r="N26" s="98">
        <v>3759.383620627691</v>
      </c>
      <c r="O26" s="98">
        <v>3851.2787235771984</v>
      </c>
      <c r="P26" s="98">
        <v>3851.9025854340684</v>
      </c>
      <c r="Q26" s="98">
        <v>3805.7319559470534</v>
      </c>
      <c r="R26" s="98">
        <v>3875.126452952798</v>
      </c>
      <c r="S26" s="98">
        <v>3894.6510424305575</v>
      </c>
      <c r="T26" s="98">
        <v>3710.0981102014093</v>
      </c>
      <c r="U26" s="98">
        <v>3763.4172944727679</v>
      </c>
      <c r="V26" s="98">
        <v>4100.525655133888</v>
      </c>
      <c r="W26" s="98">
        <v>3714.7125491222478</v>
      </c>
      <c r="DA26" s="63" t="s">
        <v>2265</v>
      </c>
    </row>
    <row r="27" spans="1:105" ht="12" customHeight="1" x14ac:dyDescent="0.25">
      <c r="A27" s="97" t="s">
        <v>53</v>
      </c>
      <c r="B27" s="98">
        <v>36.673335277742744</v>
      </c>
      <c r="C27" s="98">
        <v>34.30620316946991</v>
      </c>
      <c r="D27" s="98">
        <v>32.535980224111263</v>
      </c>
      <c r="E27" s="98">
        <v>44.333299896840195</v>
      </c>
      <c r="F27" s="98">
        <v>42.367549348256588</v>
      </c>
      <c r="G27" s="98">
        <v>36.937391343750562</v>
      </c>
      <c r="H27" s="98">
        <v>36.95183998077583</v>
      </c>
      <c r="I27" s="98">
        <v>39.211828655630924</v>
      </c>
      <c r="J27" s="98">
        <v>32.071843581627462</v>
      </c>
      <c r="K27" s="98">
        <v>13.787607067182286</v>
      </c>
      <c r="L27" s="98">
        <v>34.394627932171389</v>
      </c>
      <c r="M27" s="98">
        <v>30.416934651285217</v>
      </c>
      <c r="N27" s="98">
        <v>29.605236146384257</v>
      </c>
      <c r="O27" s="98">
        <v>31.935842542564728</v>
      </c>
      <c r="P27" s="98">
        <v>31.357703043328641</v>
      </c>
      <c r="Q27" s="98">
        <v>30.761823479315808</v>
      </c>
      <c r="R27" s="98">
        <v>32.63909807867261</v>
      </c>
      <c r="S27" s="98">
        <v>33.212854527747005</v>
      </c>
      <c r="T27" s="98">
        <v>31.940262806150166</v>
      </c>
      <c r="U27" s="98">
        <v>32.877407958178615</v>
      </c>
      <c r="V27" s="98">
        <v>36.82385109191376</v>
      </c>
      <c r="W27" s="98">
        <v>33.290836934779342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14.748012463894781</v>
      </c>
      <c r="C28" s="122">
        <f t="shared" si="13"/>
        <v>16.300653052198747</v>
      </c>
      <c r="D28" s="122">
        <f t="shared" si="13"/>
        <v>12.893990849435152</v>
      </c>
      <c r="E28" s="122">
        <f t="shared" si="13"/>
        <v>27.590615913533988</v>
      </c>
      <c r="F28" s="122">
        <f t="shared" si="13"/>
        <v>20.627643999062421</v>
      </c>
      <c r="G28" s="122">
        <f t="shared" si="13"/>
        <v>27.656281864892151</v>
      </c>
      <c r="H28" s="122">
        <f t="shared" si="13"/>
        <v>38.759371658966543</v>
      </c>
      <c r="I28" s="122">
        <f t="shared" si="13"/>
        <v>23.414645792013804</v>
      </c>
      <c r="J28" s="122">
        <f t="shared" si="13"/>
        <v>26.912878477430919</v>
      </c>
      <c r="K28" s="122">
        <f t="shared" si="13"/>
        <v>33.699460697454356</v>
      </c>
      <c r="L28" s="122">
        <f t="shared" si="13"/>
        <v>31.07703345590377</v>
      </c>
      <c r="M28" s="122">
        <f t="shared" si="13"/>
        <v>17.59264562155235</v>
      </c>
      <c r="N28" s="122">
        <f t="shared" si="13"/>
        <v>18.970366492537963</v>
      </c>
      <c r="O28" s="122">
        <f t="shared" si="13"/>
        <v>28.932811433344376</v>
      </c>
      <c r="P28" s="122">
        <f t="shared" si="13"/>
        <v>42.891615890243912</v>
      </c>
      <c r="Q28" s="122">
        <f t="shared" si="13"/>
        <v>45.30873565509075</v>
      </c>
      <c r="R28" s="122">
        <f t="shared" si="13"/>
        <v>49.024816519345308</v>
      </c>
      <c r="S28" s="122">
        <f t="shared" si="13"/>
        <v>45.044206318985509</v>
      </c>
      <c r="T28" s="122">
        <f t="shared" si="13"/>
        <v>44.824164254566718</v>
      </c>
      <c r="U28" s="122">
        <f t="shared" si="13"/>
        <v>41.360818435175368</v>
      </c>
      <c r="V28" s="122">
        <f t="shared" si="13"/>
        <v>36.941078025104858</v>
      </c>
      <c r="W28" s="122">
        <f t="shared" si="13"/>
        <v>34.214329419131708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14.748012463894781</v>
      </c>
      <c r="C29" s="98">
        <f>IF(RES_hhdet_fec!C29=0,0,RES_hhdet_fec!C29*1000*11630/RES_hhdet_num!C24)</f>
        <v>16.300653052198747</v>
      </c>
      <c r="D29" s="98">
        <f>IF(RES_hhdet_fec!D29=0,0,RES_hhdet_fec!D29*1000*11630/RES_hhdet_num!D24)</f>
        <v>12.893990849435152</v>
      </c>
      <c r="E29" s="98">
        <f>IF(RES_hhdet_fec!E29=0,0,RES_hhdet_fec!E29*1000*11630/RES_hhdet_num!E24)</f>
        <v>27.590615913533988</v>
      </c>
      <c r="F29" s="98">
        <f>IF(RES_hhdet_fec!F29=0,0,RES_hhdet_fec!F29*1000*11630/RES_hhdet_num!F24)</f>
        <v>20.627643999062421</v>
      </c>
      <c r="G29" s="98">
        <f>IF(RES_hhdet_fec!G29=0,0,RES_hhdet_fec!G29*1000*11630/RES_hhdet_num!G24)</f>
        <v>27.656281864892151</v>
      </c>
      <c r="H29" s="98">
        <f>IF(RES_hhdet_fec!H29=0,0,RES_hhdet_fec!H29*1000*11630/RES_hhdet_num!H24)</f>
        <v>38.759371658966543</v>
      </c>
      <c r="I29" s="98">
        <f>IF(RES_hhdet_fec!I29=0,0,RES_hhdet_fec!I29*1000*11630/RES_hhdet_num!I24)</f>
        <v>23.414645792013804</v>
      </c>
      <c r="J29" s="98">
        <f>IF(RES_hhdet_fec!J29=0,0,RES_hhdet_fec!J29*1000*11630/RES_hhdet_num!J24)</f>
        <v>26.912878477430919</v>
      </c>
      <c r="K29" s="98">
        <f>IF(RES_hhdet_fec!K29=0,0,RES_hhdet_fec!K29*1000*11630/RES_hhdet_num!K24)</f>
        <v>33.699460697454356</v>
      </c>
      <c r="L29" s="98">
        <f>IF(RES_hhdet_fec!L29=0,0,RES_hhdet_fec!L29*1000*11630/RES_hhdet_num!L24)</f>
        <v>31.07703345590377</v>
      </c>
      <c r="M29" s="98">
        <f>IF(RES_hhdet_fec!M29=0,0,RES_hhdet_fec!M29*1000*11630/RES_hhdet_num!M24)</f>
        <v>17.59264562155235</v>
      </c>
      <c r="N29" s="98">
        <f>IF(RES_hhdet_fec!N29=0,0,RES_hhdet_fec!N29*1000*11630/RES_hhdet_num!N24)</f>
        <v>18.970366492537963</v>
      </c>
      <c r="O29" s="98">
        <f>IF(RES_hhdet_fec!O29=0,0,RES_hhdet_fec!O29*1000*11630/RES_hhdet_num!O24)</f>
        <v>28.932811433344376</v>
      </c>
      <c r="P29" s="98">
        <f>IF(RES_hhdet_fec!P29=0,0,RES_hhdet_fec!P29*1000*11630/RES_hhdet_num!P24)</f>
        <v>42.891615890243912</v>
      </c>
      <c r="Q29" s="98">
        <f>IF(RES_hhdet_fec!Q29=0,0,RES_hhdet_fec!Q29*1000*11630/RES_hhdet_num!Q24)</f>
        <v>45.30873565509075</v>
      </c>
      <c r="R29" s="98">
        <f>IF(RES_hhdet_fec!R29=0,0,RES_hhdet_fec!R29*1000*11630/RES_hhdet_num!R24)</f>
        <v>49.024816519345308</v>
      </c>
      <c r="S29" s="98">
        <f>IF(RES_hhdet_fec!S29=0,0,RES_hhdet_fec!S29*1000*11630/RES_hhdet_num!S24)</f>
        <v>45.044206318985509</v>
      </c>
      <c r="T29" s="98">
        <f>IF(RES_hhdet_fec!T29=0,0,RES_hhdet_fec!T29*1000*11630/RES_hhdet_num!T24)</f>
        <v>44.824164254566718</v>
      </c>
      <c r="U29" s="98">
        <f>IF(RES_hhdet_fec!U29=0,0,RES_hhdet_fec!U29*1000*11630/RES_hhdet_num!U24)</f>
        <v>41.360818435175368</v>
      </c>
      <c r="V29" s="98">
        <f>IF(RES_hhdet_fec!V29=0,0,RES_hhdet_fec!V29*1000*11630/RES_hhdet_num!V24)</f>
        <v>36.941078025104858</v>
      </c>
      <c r="W29" s="98">
        <f>IF(RES_hhdet_fec!W29=0,0,RES_hhdet_fec!W29*1000*11630/RES_hhdet_num!W24)</f>
        <v>34.214329419131708</v>
      </c>
      <c r="DA29" s="63" t="s">
        <v>2268</v>
      </c>
    </row>
    <row r="30" spans="1:105" ht="12" customHeight="1" x14ac:dyDescent="0.25">
      <c r="A30" s="121" t="s">
        <v>55</v>
      </c>
      <c r="B30" s="122">
        <v>1491.0601567570409</v>
      </c>
      <c r="C30" s="122">
        <v>1453.4429406826971</v>
      </c>
      <c r="D30" s="122">
        <v>1433.3834737422314</v>
      </c>
      <c r="E30" s="122">
        <v>1452.7494458330018</v>
      </c>
      <c r="F30" s="122">
        <v>1429.5775148223465</v>
      </c>
      <c r="G30" s="122">
        <v>1405.0305071732846</v>
      </c>
      <c r="H30" s="122">
        <v>1405.3809896236319</v>
      </c>
      <c r="I30" s="122">
        <v>1433.4408649221423</v>
      </c>
      <c r="J30" s="122">
        <v>1442.1588163135757</v>
      </c>
      <c r="K30" s="122">
        <v>1447.9403924537601</v>
      </c>
      <c r="L30" s="122">
        <v>1462.7313508810319</v>
      </c>
      <c r="M30" s="122">
        <v>1239.8656333087229</v>
      </c>
      <c r="N30" s="122">
        <v>1163.4759841520777</v>
      </c>
      <c r="O30" s="122">
        <v>1158.0552575635627</v>
      </c>
      <c r="P30" s="122">
        <v>1087.2047532531592</v>
      </c>
      <c r="Q30" s="122">
        <v>1050.0626018976732</v>
      </c>
      <c r="R30" s="122">
        <v>1075.0950684922077</v>
      </c>
      <c r="S30" s="122">
        <v>1085.1297157513236</v>
      </c>
      <c r="T30" s="122">
        <v>1044.7365094535628</v>
      </c>
      <c r="U30" s="122">
        <v>1007.3613339024854</v>
      </c>
      <c r="V30" s="122">
        <v>1087.487150065763</v>
      </c>
      <c r="W30" s="122">
        <v>997.01556562455028</v>
      </c>
      <c r="DA30" s="130" t="s">
        <v>2269</v>
      </c>
    </row>
    <row r="31" spans="1:105" ht="12" customHeight="1" x14ac:dyDescent="0.25">
      <c r="A31" s="97" t="s">
        <v>141</v>
      </c>
      <c r="B31" s="98">
        <v>1529.2483207848441</v>
      </c>
      <c r="C31" s="98">
        <v>1487.692974190752</v>
      </c>
      <c r="D31" s="98">
        <v>1466.0144149641208</v>
      </c>
      <c r="E31" s="98">
        <v>1495.1715989238135</v>
      </c>
      <c r="F31" s="98">
        <v>1472.3031318973221</v>
      </c>
      <c r="G31" s="98">
        <v>1440.0664133347004</v>
      </c>
      <c r="H31" s="98">
        <v>1446.1507580723269</v>
      </c>
      <c r="I31" s="98">
        <v>1474.875523808709</v>
      </c>
      <c r="J31" s="98">
        <v>1484.6323699536676</v>
      </c>
      <c r="K31" s="98">
        <v>1496.5060373444753</v>
      </c>
      <c r="L31" s="98">
        <v>1560.7807664145516</v>
      </c>
      <c r="M31" s="98">
        <v>1349.6692945063899</v>
      </c>
      <c r="N31" s="98">
        <v>1293.700005615053</v>
      </c>
      <c r="O31" s="98">
        <v>1293.9750756855456</v>
      </c>
      <c r="P31" s="98">
        <v>1211.0517745918276</v>
      </c>
      <c r="Q31" s="98">
        <v>1165.8977213806734</v>
      </c>
      <c r="R31" s="98">
        <v>1192.9764589890233</v>
      </c>
      <c r="S31" s="98">
        <v>1200.2991267352088</v>
      </c>
      <c r="T31" s="98">
        <v>1148.4775554384082</v>
      </c>
      <c r="U31" s="98">
        <v>1094.1437197853982</v>
      </c>
      <c r="V31" s="98">
        <v>1219.3320602052872</v>
      </c>
      <c r="W31" s="98">
        <v>1072.7526755448923</v>
      </c>
      <c r="DA31" s="63" t="s">
        <v>2270</v>
      </c>
    </row>
    <row r="32" spans="1:105" ht="12" customHeight="1" x14ac:dyDescent="0.25">
      <c r="A32" s="97" t="s">
        <v>140</v>
      </c>
      <c r="B32" s="98">
        <v>983.58337369348521</v>
      </c>
      <c r="C32" s="98">
        <v>967.2997744510418</v>
      </c>
      <c r="D32" s="98">
        <v>961.96548235810315</v>
      </c>
      <c r="E32" s="98">
        <v>968.43590351295143</v>
      </c>
      <c r="F32" s="98">
        <v>958.31829023922853</v>
      </c>
      <c r="G32" s="98">
        <v>956.19896185657876</v>
      </c>
      <c r="H32" s="98">
        <v>955.42230256485857</v>
      </c>
      <c r="I32" s="98">
        <v>979.41804052266775</v>
      </c>
      <c r="J32" s="98">
        <v>984.4781248786619</v>
      </c>
      <c r="K32" s="98">
        <v>1000.6001629941348</v>
      </c>
      <c r="L32" s="98">
        <v>1031.2465420692909</v>
      </c>
      <c r="M32" s="98">
        <v>873.7268458288828</v>
      </c>
      <c r="N32" s="98">
        <v>856.52332479793904</v>
      </c>
      <c r="O32" s="98">
        <v>865.74353299990787</v>
      </c>
      <c r="P32" s="98">
        <v>812.88107904607648</v>
      </c>
      <c r="Q32" s="98">
        <v>784.91967934428646</v>
      </c>
      <c r="R32" s="98">
        <v>812.96196748134537</v>
      </c>
      <c r="S32" s="98">
        <v>840.33912437093261</v>
      </c>
      <c r="T32" s="98">
        <v>821.74909047836024</v>
      </c>
      <c r="U32" s="98">
        <v>822.00477920839785</v>
      </c>
      <c r="V32" s="98">
        <v>962.67692080510199</v>
      </c>
      <c r="W32" s="98">
        <v>842.08193670905678</v>
      </c>
      <c r="DA32" s="63" t="s">
        <v>2271</v>
      </c>
    </row>
    <row r="33" spans="1:105" ht="12" customHeight="1" x14ac:dyDescent="0.25">
      <c r="A33" s="100" t="s">
        <v>50</v>
      </c>
      <c r="B33" s="101">
        <v>274.69876872351438</v>
      </c>
      <c r="C33" s="101">
        <v>282.36866619750629</v>
      </c>
      <c r="D33" s="101">
        <v>289.01246960017187</v>
      </c>
      <c r="E33" s="101">
        <v>256.10725280939999</v>
      </c>
      <c r="F33" s="101">
        <v>252.91444918957566</v>
      </c>
      <c r="G33" s="101">
        <v>284.32827234114535</v>
      </c>
      <c r="H33" s="101">
        <v>263.28838291354475</v>
      </c>
      <c r="I33" s="101">
        <v>273.6944039803364</v>
      </c>
      <c r="J33" s="101">
        <v>270.89850277737418</v>
      </c>
      <c r="K33" s="101">
        <v>286.07552975944816</v>
      </c>
      <c r="L33" s="101">
        <v>253.85343331198459</v>
      </c>
      <c r="M33" s="101">
        <v>147.06803849951925</v>
      </c>
      <c r="N33" s="101">
        <v>150.92331507066226</v>
      </c>
      <c r="O33" s="101">
        <v>143.46503350590683</v>
      </c>
      <c r="P33" s="101">
        <v>140.98459004109233</v>
      </c>
      <c r="Q33" s="101">
        <v>138.29876713474039</v>
      </c>
      <c r="R33" s="101">
        <v>151.01637029877264</v>
      </c>
      <c r="S33" s="101">
        <v>152.60861029757578</v>
      </c>
      <c r="T33" s="101">
        <v>110.18436386344143</v>
      </c>
      <c r="U33" s="101">
        <v>109.98086127636493</v>
      </c>
      <c r="V33" s="101">
        <v>177.4047379326129</v>
      </c>
      <c r="W33" s="101">
        <v>92.648270075381035</v>
      </c>
      <c r="DA33" s="131" t="s">
        <v>2272</v>
      </c>
    </row>
    <row r="34" spans="1:105" ht="12" customHeight="1" x14ac:dyDescent="0.25">
      <c r="A34" s="103" t="s">
        <v>52</v>
      </c>
      <c r="B34" s="104">
        <v>708.88460496997084</v>
      </c>
      <c r="C34" s="104">
        <v>684.93110825353551</v>
      </c>
      <c r="D34" s="104">
        <v>672.95301275793122</v>
      </c>
      <c r="E34" s="104">
        <v>712.32865070355149</v>
      </c>
      <c r="F34" s="104">
        <v>705.40384104965301</v>
      </c>
      <c r="G34" s="104">
        <v>671.87068951543347</v>
      </c>
      <c r="H34" s="104">
        <v>692.13391965131382</v>
      </c>
      <c r="I34" s="104">
        <v>705.72363654233118</v>
      </c>
      <c r="J34" s="104">
        <v>713.57962210128767</v>
      </c>
      <c r="K34" s="104">
        <v>714.52463323468658</v>
      </c>
      <c r="L34" s="104">
        <v>777.39310875730632</v>
      </c>
      <c r="M34" s="104">
        <v>726.65880732936353</v>
      </c>
      <c r="N34" s="104">
        <v>705.60000972727687</v>
      </c>
      <c r="O34" s="104">
        <v>722.27849949400104</v>
      </c>
      <c r="P34" s="104">
        <v>671.89648900498423</v>
      </c>
      <c r="Q34" s="104">
        <v>646.62091220954608</v>
      </c>
      <c r="R34" s="104">
        <v>661.94559718257278</v>
      </c>
      <c r="S34" s="104">
        <v>687.73051407335686</v>
      </c>
      <c r="T34" s="104">
        <v>711.56472661491887</v>
      </c>
      <c r="U34" s="104">
        <v>712.02391793203299</v>
      </c>
      <c r="V34" s="104">
        <v>785.27218287248911</v>
      </c>
      <c r="W34" s="104">
        <v>749.43366663367567</v>
      </c>
      <c r="DA34" s="132" t="s">
        <v>2273</v>
      </c>
    </row>
    <row r="35" spans="1:105" ht="12" customHeight="1" x14ac:dyDescent="0.25">
      <c r="A35" s="106" t="s">
        <v>122</v>
      </c>
      <c r="B35" s="101">
        <v>1302.0750380426966</v>
      </c>
      <c r="C35" s="101">
        <v>1332.4133321330198</v>
      </c>
      <c r="D35" s="101">
        <v>1345.3705604140421</v>
      </c>
      <c r="E35" s="101">
        <v>1235.2151398440683</v>
      </c>
      <c r="F35" s="101">
        <v>1224.7515593369233</v>
      </c>
      <c r="G35" s="101">
        <v>1314.0291385707542</v>
      </c>
      <c r="H35" s="101">
        <v>1262.7866201769891</v>
      </c>
      <c r="I35" s="101">
        <v>1301.0746807532271</v>
      </c>
      <c r="J35" s="101">
        <v>1302.953955675913</v>
      </c>
      <c r="K35" s="101">
        <v>1322.3253636337149</v>
      </c>
      <c r="L35" s="101">
        <v>1300.8175417212178</v>
      </c>
      <c r="M35" s="101">
        <v>1216.6540141159769</v>
      </c>
      <c r="N35" s="101">
        <v>1142.3508292075992</v>
      </c>
      <c r="O35" s="101">
        <v>1117.4636077407381</v>
      </c>
      <c r="P35" s="101">
        <v>1060.5865026369781</v>
      </c>
      <c r="Q35" s="101">
        <v>1040.1116821703756</v>
      </c>
      <c r="R35" s="101">
        <v>1066.1847323291895</v>
      </c>
      <c r="S35" s="101">
        <v>1080.5791932296727</v>
      </c>
      <c r="T35" s="101">
        <v>1071.4931688196975</v>
      </c>
      <c r="U35" s="101">
        <v>1056.2282033774552</v>
      </c>
      <c r="V35" s="101">
        <v>1033.5471759384129</v>
      </c>
      <c r="W35" s="101">
        <v>1081.6799556542965</v>
      </c>
      <c r="DA35" s="131" t="s">
        <v>2274</v>
      </c>
    </row>
    <row r="36" spans="1:105" ht="12" customHeight="1" x14ac:dyDescent="0.25">
      <c r="A36" s="107" t="s">
        <v>121</v>
      </c>
      <c r="B36" s="104">
        <v>903.45945231477697</v>
      </c>
      <c r="C36" s="104">
        <v>940.87802349842934</v>
      </c>
      <c r="D36" s="104">
        <v>961.71028970990892</v>
      </c>
      <c r="E36" s="104">
        <v>861.7795117617934</v>
      </c>
      <c r="F36" s="104">
        <v>859.74143087115976</v>
      </c>
      <c r="G36" s="104">
        <v>951.2863778888825</v>
      </c>
      <c r="H36" s="104">
        <v>904.54944705224352</v>
      </c>
      <c r="I36" s="104">
        <v>937.23537388939053</v>
      </c>
      <c r="J36" s="104">
        <v>936.71671685136278</v>
      </c>
      <c r="K36" s="104">
        <v>958.80057326780354</v>
      </c>
      <c r="L36" s="104">
        <v>918.94701373439273</v>
      </c>
      <c r="M36" s="104">
        <v>853.71063398774766</v>
      </c>
      <c r="N36" s="104">
        <v>808.17190932023107</v>
      </c>
      <c r="O36" s="104">
        <v>791.3934838535007</v>
      </c>
      <c r="P36" s="104">
        <v>754.3367404848135</v>
      </c>
      <c r="Q36" s="104">
        <v>742.1815857695475</v>
      </c>
      <c r="R36" s="104">
        <v>765.96281079333983</v>
      </c>
      <c r="S36" s="104">
        <v>780.6054597119545</v>
      </c>
      <c r="T36" s="104">
        <v>788.87149682236804</v>
      </c>
      <c r="U36" s="104">
        <v>790.86540869286318</v>
      </c>
      <c r="V36" s="104">
        <v>783.69204210233056</v>
      </c>
      <c r="W36" s="104">
        <v>823.54178949917184</v>
      </c>
      <c r="DA36" s="132" t="s">
        <v>2275</v>
      </c>
    </row>
    <row r="37" spans="1:105" ht="12" customHeight="1" x14ac:dyDescent="0.25">
      <c r="A37" s="108" t="s">
        <v>53</v>
      </c>
      <c r="B37" s="98">
        <v>215.80086319496795</v>
      </c>
      <c r="C37" s="98">
        <v>253.29238124996158</v>
      </c>
      <c r="D37" s="98">
        <v>273.90007069474029</v>
      </c>
      <c r="E37" s="98">
        <v>181.1822810033012</v>
      </c>
      <c r="F37" s="98">
        <v>182.68492856539845</v>
      </c>
      <c r="G37" s="98">
        <v>269.06478009276589</v>
      </c>
      <c r="H37" s="98">
        <v>221.38593879164918</v>
      </c>
      <c r="I37" s="98">
        <v>237.32520367724109</v>
      </c>
      <c r="J37" s="98">
        <v>230.41858971360867</v>
      </c>
      <c r="K37" s="98">
        <v>251.86096074089275</v>
      </c>
      <c r="L37" s="98">
        <v>173.76624809421506</v>
      </c>
      <c r="M37" s="98">
        <v>124.50401343946787</v>
      </c>
      <c r="N37" s="98">
        <v>115.23406605269993</v>
      </c>
      <c r="O37" s="98">
        <v>98.188544309159695</v>
      </c>
      <c r="P37" s="98">
        <v>101.73402802362669</v>
      </c>
      <c r="Q37" s="98">
        <v>106.49142234940734</v>
      </c>
      <c r="R37" s="98">
        <v>117.59028587432829</v>
      </c>
      <c r="S37" s="98">
        <v>116.73950399210069</v>
      </c>
      <c r="T37" s="98">
        <v>89.176618174919994</v>
      </c>
      <c r="U37" s="98">
        <v>91.073653016886539</v>
      </c>
      <c r="V37" s="98">
        <v>81.678724155588498</v>
      </c>
      <c r="W37" s="98">
        <v>78.20373228009197</v>
      </c>
      <c r="DA37" s="63" t="s">
        <v>2276</v>
      </c>
    </row>
    <row r="38" spans="1:105" ht="12" customHeight="1" x14ac:dyDescent="0.25">
      <c r="A38" s="108" t="s">
        <v>52</v>
      </c>
      <c r="B38" s="98">
        <v>687.65858911980899</v>
      </c>
      <c r="C38" s="98">
        <v>687.58564224846782</v>
      </c>
      <c r="D38" s="98">
        <v>687.81021901516874</v>
      </c>
      <c r="E38" s="98">
        <v>680.5972307584924</v>
      </c>
      <c r="F38" s="98">
        <v>677.056502305761</v>
      </c>
      <c r="G38" s="98">
        <v>682.2215977961165</v>
      </c>
      <c r="H38" s="98">
        <v>683.16350826059443</v>
      </c>
      <c r="I38" s="98">
        <v>699.91017021214952</v>
      </c>
      <c r="J38" s="98">
        <v>706.29812713775414</v>
      </c>
      <c r="K38" s="98">
        <v>706.93961252691065</v>
      </c>
      <c r="L38" s="98">
        <v>745.18076564017781</v>
      </c>
      <c r="M38" s="98">
        <v>729.2066205482796</v>
      </c>
      <c r="N38" s="98">
        <v>692.93784326753121</v>
      </c>
      <c r="O38" s="98">
        <v>693.20493954434096</v>
      </c>
      <c r="P38" s="98">
        <v>652.6027124611868</v>
      </c>
      <c r="Q38" s="98">
        <v>635.69016342014004</v>
      </c>
      <c r="R38" s="98">
        <v>648.37252491901154</v>
      </c>
      <c r="S38" s="98">
        <v>663.86595571985379</v>
      </c>
      <c r="T38" s="98">
        <v>699.69487864744804</v>
      </c>
      <c r="U38" s="98">
        <v>699.79175567597667</v>
      </c>
      <c r="V38" s="98">
        <v>702.01331794674218</v>
      </c>
      <c r="W38" s="98">
        <v>745.33805721907981</v>
      </c>
      <c r="DA38" s="63" t="s">
        <v>2277</v>
      </c>
    </row>
    <row r="39" spans="1:105" ht="12" customHeight="1" x14ac:dyDescent="0.25">
      <c r="A39" s="121" t="s">
        <v>54</v>
      </c>
      <c r="B39" s="122">
        <v>2278.5501338930985</v>
      </c>
      <c r="C39" s="122">
        <v>2304.4591012355399</v>
      </c>
      <c r="D39" s="122">
        <v>2381.8506952091602</v>
      </c>
      <c r="E39" s="122">
        <v>2470.2543450853173</v>
      </c>
      <c r="F39" s="122">
        <v>2484.0465143813349</v>
      </c>
      <c r="G39" s="122">
        <v>2425.6574347098876</v>
      </c>
      <c r="H39" s="122">
        <v>2323.1693811415694</v>
      </c>
      <c r="I39" s="122">
        <v>2379.1162506580558</v>
      </c>
      <c r="J39" s="122">
        <v>2063.5123847026143</v>
      </c>
      <c r="K39" s="122">
        <v>2025.5367904546463</v>
      </c>
      <c r="L39" s="122">
        <v>2291.4391374326233</v>
      </c>
      <c r="M39" s="122">
        <v>1961.4216349677001</v>
      </c>
      <c r="N39" s="122">
        <v>1655.3888606522994</v>
      </c>
      <c r="O39" s="122">
        <v>1473.8866916964444</v>
      </c>
      <c r="P39" s="122">
        <v>1325.6662189221277</v>
      </c>
      <c r="Q39" s="122">
        <v>1297.6022153402721</v>
      </c>
      <c r="R39" s="122">
        <v>1530.9538308876145</v>
      </c>
      <c r="S39" s="122">
        <v>1505.0932138466117</v>
      </c>
      <c r="T39" s="122">
        <v>1618.1282308699683</v>
      </c>
      <c r="U39" s="122">
        <v>1607.5423724648388</v>
      </c>
      <c r="V39" s="122">
        <v>1743.0740620448692</v>
      </c>
      <c r="W39" s="122">
        <v>1777.2144161305901</v>
      </c>
      <c r="DA39" s="130" t="s">
        <v>2278</v>
      </c>
    </row>
    <row r="40" spans="1:105" ht="12" customHeight="1" x14ac:dyDescent="0.25">
      <c r="A40" s="97" t="s">
        <v>50</v>
      </c>
      <c r="B40" s="98">
        <v>2661.7809225155434</v>
      </c>
      <c r="C40" s="98">
        <v>2543.3656593108112</v>
      </c>
      <c r="D40" s="98">
        <v>2534.4777198292859</v>
      </c>
      <c r="E40" s="98">
        <v>2952.9627572299278</v>
      </c>
      <c r="F40" s="98">
        <v>2940.4136694475351</v>
      </c>
      <c r="G40" s="98">
        <v>2699.1177068168672</v>
      </c>
      <c r="H40" s="98">
        <v>2644.340896938832</v>
      </c>
      <c r="I40" s="98">
        <v>2648.1477110015535</v>
      </c>
      <c r="J40" s="98">
        <v>2388.7604560999739</v>
      </c>
      <c r="K40" s="98">
        <v>2373.6052907920757</v>
      </c>
      <c r="L40" s="98">
        <v>2414.0077722270835</v>
      </c>
      <c r="M40" s="98">
        <v>2183.1098904715618</v>
      </c>
      <c r="N40" s="98">
        <v>1868.4376129201248</v>
      </c>
      <c r="O40" s="98">
        <v>1738.8461505371295</v>
      </c>
      <c r="P40" s="98">
        <v>1568.3552284441348</v>
      </c>
      <c r="Q40" s="98">
        <v>1523.8713660929347</v>
      </c>
      <c r="R40" s="98">
        <v>1643.5332077001108</v>
      </c>
      <c r="S40" s="98">
        <v>1776.7022944571524</v>
      </c>
      <c r="T40" s="98">
        <v>1841.6453387122635</v>
      </c>
      <c r="U40" s="98">
        <v>1923.2080963010708</v>
      </c>
      <c r="V40" s="98">
        <v>2229.8394423549034</v>
      </c>
      <c r="W40" s="98">
        <v>2084.9049154967165</v>
      </c>
      <c r="DA40" s="63" t="s">
        <v>2279</v>
      </c>
    </row>
    <row r="41" spans="1:105" ht="12" customHeight="1" x14ac:dyDescent="0.25">
      <c r="A41" s="109" t="s">
        <v>120</v>
      </c>
      <c r="B41" s="33">
        <v>1923.4518206937662</v>
      </c>
      <c r="C41" s="33">
        <v>2082.1154230848074</v>
      </c>
      <c r="D41" s="33">
        <v>2238.340320411281</v>
      </c>
      <c r="E41" s="33">
        <v>1999.2875405538989</v>
      </c>
      <c r="F41" s="33">
        <v>2049.9892190466658</v>
      </c>
      <c r="G41" s="33">
        <v>2174.0466982909475</v>
      </c>
      <c r="H41" s="33">
        <v>2035.7595864333334</v>
      </c>
      <c r="I41" s="33">
        <v>2142.8928111507071</v>
      </c>
      <c r="J41" s="33">
        <v>1780.0145531583369</v>
      </c>
      <c r="K41" s="33">
        <v>1736.504083631093</v>
      </c>
      <c r="L41" s="33">
        <v>2184.5696243857069</v>
      </c>
      <c r="M41" s="33">
        <v>1741.6038403045025</v>
      </c>
      <c r="N41" s="33">
        <v>1366.3896039661756</v>
      </c>
      <c r="O41" s="33">
        <v>1081.0638629042287</v>
      </c>
      <c r="P41" s="33">
        <v>965.55077258570589</v>
      </c>
      <c r="Q41" s="33">
        <v>967.48355978420727</v>
      </c>
      <c r="R41" s="33">
        <v>1377.6929621764757</v>
      </c>
      <c r="S41" s="33">
        <v>1196.0132165422658</v>
      </c>
      <c r="T41" s="33">
        <v>1425.7850131249404</v>
      </c>
      <c r="U41" s="33">
        <v>1403.2187166871711</v>
      </c>
      <c r="V41" s="33">
        <v>1498.4009368732147</v>
      </c>
      <c r="W41" s="33">
        <v>1639.4660965716594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6712.4727929989112</v>
      </c>
      <c r="C43" s="117">
        <f t="shared" si="14"/>
        <v>8041.3811750825189</v>
      </c>
      <c r="D43" s="117">
        <f t="shared" si="14"/>
        <v>8316.0866953027962</v>
      </c>
      <c r="E43" s="117">
        <f t="shared" si="14"/>
        <v>7673.1459053316858</v>
      </c>
      <c r="F43" s="117">
        <f t="shared" si="14"/>
        <v>7786.2531077409722</v>
      </c>
      <c r="G43" s="117">
        <f t="shared" si="14"/>
        <v>8160.4856611033574</v>
      </c>
      <c r="H43" s="117">
        <f t="shared" si="14"/>
        <v>7682.8211268573268</v>
      </c>
      <c r="I43" s="117">
        <f t="shared" si="14"/>
        <v>8117.9096204472116</v>
      </c>
      <c r="J43" s="117">
        <f t="shared" si="14"/>
        <v>7806.5246027972598</v>
      </c>
      <c r="K43" s="117">
        <f t="shared" si="14"/>
        <v>7579.3492503086773</v>
      </c>
      <c r="L43" s="117">
        <f t="shared" si="14"/>
        <v>7709.3455434789457</v>
      </c>
      <c r="M43" s="117">
        <f t="shared" si="14"/>
        <v>8063.7707424266528</v>
      </c>
      <c r="N43" s="117">
        <f t="shared" si="14"/>
        <v>6432.4840070529008</v>
      </c>
      <c r="O43" s="117">
        <f t="shared" si="14"/>
        <v>6597.2787063023525</v>
      </c>
      <c r="P43" s="117">
        <f t="shared" si="14"/>
        <v>6725.4363985987738</v>
      </c>
      <c r="Q43" s="117">
        <f t="shared" si="14"/>
        <v>6657.7623144504687</v>
      </c>
      <c r="R43" s="117">
        <f t="shared" ref="R43:V43" si="15">R44+R47+R49+R58</f>
        <v>7156.9705910179964</v>
      </c>
      <c r="S43" s="117">
        <f t="shared" si="15"/>
        <v>6536.5886007101062</v>
      </c>
      <c r="T43" s="117">
        <f t="shared" si="15"/>
        <v>7592.0841763967201</v>
      </c>
      <c r="U43" s="117">
        <f t="shared" si="15"/>
        <v>6930.8349523380984</v>
      </c>
      <c r="V43" s="117">
        <f t="shared" si="15"/>
        <v>7712.5452462951225</v>
      </c>
      <c r="W43" s="117">
        <f t="shared" ref="W43" si="16">W44+W47+W49+W58</f>
        <v>7392.8694600652279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2970.0195271784182</v>
      </c>
      <c r="C44" s="122">
        <f t="shared" si="17"/>
        <v>3874.3225347259986</v>
      </c>
      <c r="D44" s="122">
        <f t="shared" si="17"/>
        <v>4075.0566037185627</v>
      </c>
      <c r="E44" s="122">
        <f t="shared" si="17"/>
        <v>3694.4503304845957</v>
      </c>
      <c r="F44" s="122">
        <f t="shared" si="17"/>
        <v>3846.7091419242738</v>
      </c>
      <c r="G44" s="122">
        <f t="shared" si="17"/>
        <v>4203.6332235106584</v>
      </c>
      <c r="H44" s="122">
        <f t="shared" si="17"/>
        <v>3909.624344835685</v>
      </c>
      <c r="I44" s="122">
        <f t="shared" si="17"/>
        <v>4223.3994195988271</v>
      </c>
      <c r="J44" s="122">
        <f t="shared" si="17"/>
        <v>4206.9648125926697</v>
      </c>
      <c r="K44" s="122">
        <f t="shared" si="17"/>
        <v>4194.5472379012308</v>
      </c>
      <c r="L44" s="122">
        <f t="shared" si="17"/>
        <v>3598.6498053004261</v>
      </c>
      <c r="M44" s="122">
        <f t="shared" si="17"/>
        <v>4196.3439979495561</v>
      </c>
      <c r="N44" s="122">
        <f t="shared" si="17"/>
        <v>3450.3617515911787</v>
      </c>
      <c r="O44" s="122">
        <f t="shared" si="17"/>
        <v>3865.2236734315698</v>
      </c>
      <c r="P44" s="122">
        <f t="shared" si="17"/>
        <v>4165.7049683645728</v>
      </c>
      <c r="Q44" s="122">
        <f t="shared" si="17"/>
        <v>4169.2585642865297</v>
      </c>
      <c r="R44" s="122">
        <f t="shared" ref="R44:V44" si="18">SUM(R45:R46)</f>
        <v>4338.4279023193967</v>
      </c>
      <c r="S44" s="122">
        <f t="shared" si="18"/>
        <v>3911.9567597725409</v>
      </c>
      <c r="T44" s="122">
        <f t="shared" si="18"/>
        <v>4599.2124588388097</v>
      </c>
      <c r="U44" s="122">
        <f t="shared" si="18"/>
        <v>4106.8463533459035</v>
      </c>
      <c r="V44" s="122">
        <f t="shared" si="18"/>
        <v>4535.5765769857944</v>
      </c>
      <c r="W44" s="122">
        <f t="shared" ref="W44" si="19">SUM(W45:W46)</f>
        <v>4333.5707999420092</v>
      </c>
      <c r="DA44" s="130" t="s">
        <v>2282</v>
      </c>
    </row>
    <row r="45" spans="1:105" ht="12" customHeight="1" x14ac:dyDescent="0.25">
      <c r="A45" s="97" t="s">
        <v>216</v>
      </c>
      <c r="B45" s="98">
        <v>2937.0594207268846</v>
      </c>
      <c r="C45" s="98">
        <v>3832.82521191144</v>
      </c>
      <c r="D45" s="98">
        <v>4032.8726621182441</v>
      </c>
      <c r="E45" s="98">
        <v>3662.1692177940254</v>
      </c>
      <c r="F45" s="98">
        <v>3814.4608204041501</v>
      </c>
      <c r="G45" s="98">
        <v>4167.5947939154685</v>
      </c>
      <c r="H45" s="98">
        <v>3874.658216118919</v>
      </c>
      <c r="I45" s="98">
        <v>4183.3336513170298</v>
      </c>
      <c r="J45" s="98">
        <v>4164.3381937819013</v>
      </c>
      <c r="K45" s="98">
        <v>4153.4375818568615</v>
      </c>
      <c r="L45" s="98">
        <v>3572.3717048635676</v>
      </c>
      <c r="M45" s="98">
        <v>4162.7530355822373</v>
      </c>
      <c r="N45" s="98">
        <v>3423.5529727030048</v>
      </c>
      <c r="O45" s="98">
        <v>3835.4007313799279</v>
      </c>
      <c r="P45" s="98">
        <v>4134.1426161706113</v>
      </c>
      <c r="Q45" s="98">
        <v>4137.8881582218746</v>
      </c>
      <c r="R45" s="98">
        <v>4304.5035850097865</v>
      </c>
      <c r="S45" s="98">
        <v>3881.7124592192031</v>
      </c>
      <c r="T45" s="98">
        <v>4564.0446481592535</v>
      </c>
      <c r="U45" s="98">
        <v>4075.6884918549399</v>
      </c>
      <c r="V45" s="98">
        <v>4499.9935124130971</v>
      </c>
      <c r="W45" s="98">
        <v>4298.4630273455296</v>
      </c>
      <c r="DA45" s="63" t="s">
        <v>2283</v>
      </c>
    </row>
    <row r="46" spans="1:105" ht="12" customHeight="1" x14ac:dyDescent="0.25">
      <c r="A46" s="97" t="s">
        <v>53</v>
      </c>
      <c r="B46" s="98">
        <v>32.96010645153364</v>
      </c>
      <c r="C46" s="98">
        <v>41.497322814558437</v>
      </c>
      <c r="D46" s="98">
        <v>42.183941600318754</v>
      </c>
      <c r="E46" s="98">
        <v>32.281112690570225</v>
      </c>
      <c r="F46" s="98">
        <v>32.248321520123874</v>
      </c>
      <c r="G46" s="98">
        <v>36.038429595189704</v>
      </c>
      <c r="H46" s="98">
        <v>34.96612871676615</v>
      </c>
      <c r="I46" s="98">
        <v>40.065768281796863</v>
      </c>
      <c r="J46" s="98">
        <v>42.626618810768484</v>
      </c>
      <c r="K46" s="98">
        <v>41.109656044369494</v>
      </c>
      <c r="L46" s="98">
        <v>26.27810043685842</v>
      </c>
      <c r="M46" s="98">
        <v>33.590962367319179</v>
      </c>
      <c r="N46" s="98">
        <v>26.808778888173897</v>
      </c>
      <c r="O46" s="98">
        <v>29.822942051642002</v>
      </c>
      <c r="P46" s="98">
        <v>31.562352193961082</v>
      </c>
      <c r="Q46" s="98">
        <v>31.370406064654642</v>
      </c>
      <c r="R46" s="98">
        <v>33.92431730961011</v>
      </c>
      <c r="S46" s="98">
        <v>30.244300553337883</v>
      </c>
      <c r="T46" s="98">
        <v>35.167810679555849</v>
      </c>
      <c r="U46" s="98">
        <v>31.157861490963906</v>
      </c>
      <c r="V46" s="98">
        <v>35.583064572697232</v>
      </c>
      <c r="W46" s="98">
        <v>35.107772596479897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14.748547710656817</v>
      </c>
      <c r="C47" s="122">
        <f t="shared" si="20"/>
        <v>16.383082586248857</v>
      </c>
      <c r="D47" s="122">
        <f t="shared" si="20"/>
        <v>13.128343739026159</v>
      </c>
      <c r="E47" s="122">
        <f t="shared" si="20"/>
        <v>27.022196433499804</v>
      </c>
      <c r="F47" s="122">
        <f t="shared" si="20"/>
        <v>18.509217258513573</v>
      </c>
      <c r="G47" s="122">
        <f t="shared" si="20"/>
        <v>19.805783821814089</v>
      </c>
      <c r="H47" s="122">
        <f t="shared" si="20"/>
        <v>22.726222050488353</v>
      </c>
      <c r="I47" s="122">
        <f t="shared" si="20"/>
        <v>11.115814610378269</v>
      </c>
      <c r="J47" s="122">
        <f t="shared" si="20"/>
        <v>11.221788390554062</v>
      </c>
      <c r="K47" s="122">
        <f t="shared" si="20"/>
        <v>20.58744471871551</v>
      </c>
      <c r="L47" s="122">
        <f t="shared" si="20"/>
        <v>33.440743257705314</v>
      </c>
      <c r="M47" s="122">
        <f t="shared" si="20"/>
        <v>38.710254518583206</v>
      </c>
      <c r="N47" s="122">
        <f t="shared" si="20"/>
        <v>41.671174981657025</v>
      </c>
      <c r="O47" s="122">
        <f t="shared" si="20"/>
        <v>41.644306584738125</v>
      </c>
      <c r="P47" s="122">
        <f t="shared" si="20"/>
        <v>38.60323013093695</v>
      </c>
      <c r="Q47" s="122">
        <f t="shared" si="20"/>
        <v>34.343500043488632</v>
      </c>
      <c r="R47" s="122">
        <f t="shared" si="20"/>
        <v>30.523869800896509</v>
      </c>
      <c r="S47" s="122">
        <f t="shared" si="20"/>
        <v>22.96486344679672</v>
      </c>
      <c r="T47" s="122">
        <f t="shared" si="20"/>
        <v>16.087254175204791</v>
      </c>
      <c r="U47" s="122">
        <f t="shared" si="20"/>
        <v>10.868962536028043</v>
      </c>
      <c r="V47" s="122">
        <f t="shared" si="20"/>
        <v>9.2002142011909243</v>
      </c>
      <c r="W47" s="122">
        <f t="shared" si="20"/>
        <v>13.218748655688291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14.748547710656817</v>
      </c>
      <c r="C48" s="98">
        <f>IF(RES_hhdet_fec!C48=0,0,RES_hhdet_fec!C48*1000*11630/RES_hhdet_num!C43)</f>
        <v>16.383082586248857</v>
      </c>
      <c r="D48" s="98">
        <f>IF(RES_hhdet_fec!D48=0,0,RES_hhdet_fec!D48*1000*11630/RES_hhdet_num!D43)</f>
        <v>13.128343739026159</v>
      </c>
      <c r="E48" s="98">
        <f>IF(RES_hhdet_fec!E48=0,0,RES_hhdet_fec!E48*1000*11630/RES_hhdet_num!E43)</f>
        <v>27.022196433499804</v>
      </c>
      <c r="F48" s="98">
        <f>IF(RES_hhdet_fec!F48=0,0,RES_hhdet_fec!F48*1000*11630/RES_hhdet_num!F43)</f>
        <v>18.509217258513573</v>
      </c>
      <c r="G48" s="98">
        <f>IF(RES_hhdet_fec!G48=0,0,RES_hhdet_fec!G48*1000*11630/RES_hhdet_num!G43)</f>
        <v>19.805783821814089</v>
      </c>
      <c r="H48" s="98">
        <f>IF(RES_hhdet_fec!H48=0,0,RES_hhdet_fec!H48*1000*11630/RES_hhdet_num!H43)</f>
        <v>22.726222050488353</v>
      </c>
      <c r="I48" s="98">
        <f>IF(RES_hhdet_fec!I48=0,0,RES_hhdet_fec!I48*1000*11630/RES_hhdet_num!I43)</f>
        <v>11.115814610378269</v>
      </c>
      <c r="J48" s="98">
        <f>IF(RES_hhdet_fec!J48=0,0,RES_hhdet_fec!J48*1000*11630/RES_hhdet_num!J43)</f>
        <v>11.221788390554062</v>
      </c>
      <c r="K48" s="98">
        <f>IF(RES_hhdet_fec!K48=0,0,RES_hhdet_fec!K48*1000*11630/RES_hhdet_num!K43)</f>
        <v>20.58744471871551</v>
      </c>
      <c r="L48" s="98">
        <f>IF(RES_hhdet_fec!L48=0,0,RES_hhdet_fec!L48*1000*11630/RES_hhdet_num!L43)</f>
        <v>33.440743257705314</v>
      </c>
      <c r="M48" s="98">
        <f>IF(RES_hhdet_fec!M48=0,0,RES_hhdet_fec!M48*1000*11630/RES_hhdet_num!M43)</f>
        <v>38.710254518583206</v>
      </c>
      <c r="N48" s="98">
        <f>IF(RES_hhdet_fec!N48=0,0,RES_hhdet_fec!N48*1000*11630/RES_hhdet_num!N43)</f>
        <v>41.671174981657025</v>
      </c>
      <c r="O48" s="98">
        <f>IF(RES_hhdet_fec!O48=0,0,RES_hhdet_fec!O48*1000*11630/RES_hhdet_num!O43)</f>
        <v>41.644306584738125</v>
      </c>
      <c r="P48" s="98">
        <f>IF(RES_hhdet_fec!P48=0,0,RES_hhdet_fec!P48*1000*11630/RES_hhdet_num!P43)</f>
        <v>38.60323013093695</v>
      </c>
      <c r="Q48" s="98">
        <f>IF(RES_hhdet_fec!Q48=0,0,RES_hhdet_fec!Q48*1000*11630/RES_hhdet_num!Q43)</f>
        <v>34.343500043488632</v>
      </c>
      <c r="R48" s="98">
        <f>IF(RES_hhdet_fec!R48=0,0,RES_hhdet_fec!R48*1000*11630/RES_hhdet_num!R43)</f>
        <v>30.523869800896509</v>
      </c>
      <c r="S48" s="98">
        <f>IF(RES_hhdet_fec!S48=0,0,RES_hhdet_fec!S48*1000*11630/RES_hhdet_num!S43)</f>
        <v>22.96486344679672</v>
      </c>
      <c r="T48" s="98">
        <f>IF(RES_hhdet_fec!T48=0,0,RES_hhdet_fec!T48*1000*11630/RES_hhdet_num!T43)</f>
        <v>16.087254175204791</v>
      </c>
      <c r="U48" s="98">
        <f>IF(RES_hhdet_fec!U48=0,0,RES_hhdet_fec!U48*1000*11630/RES_hhdet_num!U43)</f>
        <v>10.868962536028043</v>
      </c>
      <c r="V48" s="98">
        <f>IF(RES_hhdet_fec!V48=0,0,RES_hhdet_fec!V48*1000*11630/RES_hhdet_num!V43)</f>
        <v>9.2002142011909243</v>
      </c>
      <c r="W48" s="98">
        <f>IF(RES_hhdet_fec!W48=0,0,RES_hhdet_fec!W48*1000*11630/RES_hhdet_num!W43)</f>
        <v>13.218748655688291</v>
      </c>
      <c r="DA48" s="63" t="s">
        <v>2286</v>
      </c>
    </row>
    <row r="49" spans="1:105" ht="12" customHeight="1" x14ac:dyDescent="0.25">
      <c r="A49" s="121" t="s">
        <v>55</v>
      </c>
      <c r="B49" s="122">
        <v>1449.1546296152264</v>
      </c>
      <c r="C49" s="122">
        <v>1843.9829715933402</v>
      </c>
      <c r="D49" s="122">
        <v>1842.3977029736614</v>
      </c>
      <c r="E49" s="122">
        <v>1479.671857927257</v>
      </c>
      <c r="F49" s="122">
        <v>1435.4971757121841</v>
      </c>
      <c r="G49" s="122">
        <v>1534.7373187034232</v>
      </c>
      <c r="H49" s="122">
        <v>1487.6512126601908</v>
      </c>
      <c r="I49" s="122">
        <v>1574.3013695866957</v>
      </c>
      <c r="J49" s="122">
        <v>1621.8512801946179</v>
      </c>
      <c r="K49" s="122">
        <v>1422.2124652823477</v>
      </c>
      <c r="L49" s="122">
        <v>1811.9578710939254</v>
      </c>
      <c r="M49" s="122">
        <v>1907.8586118377843</v>
      </c>
      <c r="N49" s="122">
        <v>1352.8253759262282</v>
      </c>
      <c r="O49" s="122">
        <v>1306.071835274756</v>
      </c>
      <c r="P49" s="122">
        <v>1273.3682349047522</v>
      </c>
      <c r="Q49" s="122">
        <v>1236.9417103754972</v>
      </c>
      <c r="R49" s="122">
        <v>1313.3247183314106</v>
      </c>
      <c r="S49" s="122">
        <v>1201.1078444070945</v>
      </c>
      <c r="T49" s="122">
        <v>1420.5836803372067</v>
      </c>
      <c r="U49" s="122">
        <v>1239.1955151331158</v>
      </c>
      <c r="V49" s="122">
        <v>1431.1240780680005</v>
      </c>
      <c r="W49" s="122">
        <v>1263.4445116910761</v>
      </c>
      <c r="DA49" s="130" t="s">
        <v>2287</v>
      </c>
    </row>
    <row r="50" spans="1:105" ht="12" customHeight="1" x14ac:dyDescent="0.25">
      <c r="A50" s="97" t="s">
        <v>138</v>
      </c>
      <c r="B50" s="98">
        <v>1470.4891870897211</v>
      </c>
      <c r="C50" s="98">
        <v>1883.6307038873119</v>
      </c>
      <c r="D50" s="98">
        <v>1879.4515477814643</v>
      </c>
      <c r="E50" s="98">
        <v>1505.1545407014219</v>
      </c>
      <c r="F50" s="98">
        <v>1458.8214429009795</v>
      </c>
      <c r="G50" s="98">
        <v>1557.6799713254966</v>
      </c>
      <c r="H50" s="98">
        <v>1509.8824211909205</v>
      </c>
      <c r="I50" s="98">
        <v>1598.0728963487788</v>
      </c>
      <c r="J50" s="98">
        <v>1648.9235251077957</v>
      </c>
      <c r="K50" s="98">
        <v>1440.6026494257378</v>
      </c>
      <c r="L50" s="98">
        <v>1853.4058886439875</v>
      </c>
      <c r="M50" s="98">
        <v>1967.4863892747005</v>
      </c>
      <c r="N50" s="98">
        <v>1388.6700768260182</v>
      </c>
      <c r="O50" s="98">
        <v>1340.4830573574134</v>
      </c>
      <c r="P50" s="98">
        <v>1309.0105615977318</v>
      </c>
      <c r="Q50" s="98">
        <v>1272.2038767644967</v>
      </c>
      <c r="R50" s="98">
        <v>1351.4573772482315</v>
      </c>
      <c r="S50" s="98">
        <v>1233.4816372838479</v>
      </c>
      <c r="T50" s="98">
        <v>1465.7960653601656</v>
      </c>
      <c r="U50" s="98">
        <v>1274.4563189660269</v>
      </c>
      <c r="V50" s="98">
        <v>1473.7766326926255</v>
      </c>
      <c r="W50" s="98">
        <v>1296.0110059013034</v>
      </c>
      <c r="DA50" s="63" t="s">
        <v>2288</v>
      </c>
    </row>
    <row r="51" spans="1:105" ht="12" customHeight="1" x14ac:dyDescent="0.25">
      <c r="A51" s="97" t="s">
        <v>137</v>
      </c>
      <c r="B51" s="98">
        <v>873.43567304762053</v>
      </c>
      <c r="C51" s="98">
        <v>1136.0240466455818</v>
      </c>
      <c r="D51" s="98">
        <v>1143.5478283058455</v>
      </c>
      <c r="E51" s="98">
        <v>892.21434866977063</v>
      </c>
      <c r="F51" s="98">
        <v>866.4364927961517</v>
      </c>
      <c r="G51" s="98">
        <v>950.85262967988581</v>
      </c>
      <c r="H51" s="98">
        <v>916.71393930662725</v>
      </c>
      <c r="I51" s="98">
        <v>982.05643778891772</v>
      </c>
      <c r="J51" s="98">
        <v>1018.0449118457841</v>
      </c>
      <c r="K51" s="98">
        <v>897.34282745639416</v>
      </c>
      <c r="L51" s="98">
        <v>1145.7171971160283</v>
      </c>
      <c r="M51" s="98">
        <v>1193.7522566587861</v>
      </c>
      <c r="N51" s="98">
        <v>836.40713731427229</v>
      </c>
      <c r="O51" s="98">
        <v>803.80907881213898</v>
      </c>
      <c r="P51" s="98">
        <v>798.04665716267459</v>
      </c>
      <c r="Q51" s="98">
        <v>785.27115445947436</v>
      </c>
      <c r="R51" s="98">
        <v>845.19299879859625</v>
      </c>
      <c r="S51" s="98">
        <v>773.87675505376922</v>
      </c>
      <c r="T51" s="98">
        <v>916.23230790086666</v>
      </c>
      <c r="U51" s="98">
        <v>810.35438895699599</v>
      </c>
      <c r="V51" s="98">
        <v>974.12583206484953</v>
      </c>
      <c r="W51" s="98">
        <v>860.30839493033875</v>
      </c>
      <c r="DA51" s="63" t="s">
        <v>2289</v>
      </c>
    </row>
    <row r="52" spans="1:105" ht="12" customHeight="1" x14ac:dyDescent="0.25">
      <c r="A52" s="100" t="s">
        <v>216</v>
      </c>
      <c r="B52" s="101">
        <v>253.94857898854133</v>
      </c>
      <c r="C52" s="101">
        <v>362.06135007396449</v>
      </c>
      <c r="D52" s="101">
        <v>379.47528400250616</v>
      </c>
      <c r="E52" s="101">
        <v>255.10263536154554</v>
      </c>
      <c r="F52" s="101">
        <v>247.99916382684125</v>
      </c>
      <c r="G52" s="101">
        <v>305.46928319487864</v>
      </c>
      <c r="H52" s="101">
        <v>270.95625170434539</v>
      </c>
      <c r="I52" s="101">
        <v>295.58883379535285</v>
      </c>
      <c r="J52" s="101">
        <v>300.89928263477378</v>
      </c>
      <c r="K52" s="101">
        <v>266.61999677727727</v>
      </c>
      <c r="L52" s="101">
        <v>313.68132044906417</v>
      </c>
      <c r="M52" s="101">
        <v>277.41404782780791</v>
      </c>
      <c r="N52" s="101">
        <v>176.45552019349506</v>
      </c>
      <c r="O52" s="101">
        <v>141.94948983234053</v>
      </c>
      <c r="P52" s="101">
        <v>145.44724432411837</v>
      </c>
      <c r="Q52" s="101">
        <v>148.10310986558284</v>
      </c>
      <c r="R52" s="101">
        <v>175.08980083428801</v>
      </c>
      <c r="S52" s="101">
        <v>149.31412222073806</v>
      </c>
      <c r="T52" s="101">
        <v>160.54248404630954</v>
      </c>
      <c r="U52" s="101">
        <v>143.97345619488959</v>
      </c>
      <c r="V52" s="101">
        <v>211.70515976323122</v>
      </c>
      <c r="W52" s="101">
        <v>122.82004899917575</v>
      </c>
      <c r="DA52" s="131" t="s">
        <v>2290</v>
      </c>
    </row>
    <row r="53" spans="1:105" ht="12" customHeight="1" x14ac:dyDescent="0.25">
      <c r="A53" s="103" t="s">
        <v>52</v>
      </c>
      <c r="B53" s="104">
        <v>619.48709405907925</v>
      </c>
      <c r="C53" s="104">
        <v>773.96269657161724</v>
      </c>
      <c r="D53" s="104">
        <v>764.07254430333955</v>
      </c>
      <c r="E53" s="104">
        <v>637.11171330822515</v>
      </c>
      <c r="F53" s="104">
        <v>618.43732896931044</v>
      </c>
      <c r="G53" s="104">
        <v>645.38334648500722</v>
      </c>
      <c r="H53" s="104">
        <v>645.75768760228186</v>
      </c>
      <c r="I53" s="104">
        <v>686.46760399356492</v>
      </c>
      <c r="J53" s="104">
        <v>717.14562921101015</v>
      </c>
      <c r="K53" s="104">
        <v>630.7228306791169</v>
      </c>
      <c r="L53" s="104">
        <v>832.0358766669641</v>
      </c>
      <c r="M53" s="104">
        <v>916.33820883097837</v>
      </c>
      <c r="N53" s="104">
        <v>659.95161712077731</v>
      </c>
      <c r="O53" s="104">
        <v>661.85958897979856</v>
      </c>
      <c r="P53" s="104">
        <v>652.59941283855619</v>
      </c>
      <c r="Q53" s="104">
        <v>637.16804459389152</v>
      </c>
      <c r="R53" s="104">
        <v>670.10319796430815</v>
      </c>
      <c r="S53" s="104">
        <v>624.5626328330311</v>
      </c>
      <c r="T53" s="104">
        <v>755.68982385455718</v>
      </c>
      <c r="U53" s="104">
        <v>666.38093276210634</v>
      </c>
      <c r="V53" s="104">
        <v>762.42067230161831</v>
      </c>
      <c r="W53" s="104">
        <v>737.48834593116294</v>
      </c>
      <c r="DA53" s="132" t="s">
        <v>2291</v>
      </c>
    </row>
    <row r="54" spans="1:105" ht="12" customHeight="1" x14ac:dyDescent="0.25">
      <c r="A54" s="106" t="s">
        <v>122</v>
      </c>
      <c r="B54" s="101">
        <v>1302.0750380426966</v>
      </c>
      <c r="C54" s="101">
        <v>1332.7163177425587</v>
      </c>
      <c r="D54" s="101">
        <v>1352.4856261585351</v>
      </c>
      <c r="E54" s="101">
        <v>1246.0038271765238</v>
      </c>
      <c r="F54" s="101">
        <v>1235.0524816179079</v>
      </c>
      <c r="G54" s="101">
        <v>1317.8594539819765</v>
      </c>
      <c r="H54" s="101">
        <v>1255.1592374352431</v>
      </c>
      <c r="I54" s="101">
        <v>1290.3793774543583</v>
      </c>
      <c r="J54" s="101">
        <v>1290.4468749726307</v>
      </c>
      <c r="K54" s="101">
        <v>1309.7255950004019</v>
      </c>
      <c r="L54" s="101">
        <v>1289.824441070185</v>
      </c>
      <c r="M54" s="101">
        <v>1216.6466406670684</v>
      </c>
      <c r="N54" s="101">
        <v>1155.0395365370878</v>
      </c>
      <c r="O54" s="101">
        <v>1140.3097855538551</v>
      </c>
      <c r="P54" s="101">
        <v>1076.1364566674283</v>
      </c>
      <c r="Q54" s="101">
        <v>1042.0202429333467</v>
      </c>
      <c r="R54" s="101">
        <v>1051.2459911430403</v>
      </c>
      <c r="S54" s="101">
        <v>1055.7356663110838</v>
      </c>
      <c r="T54" s="101">
        <v>1059.4459078004536</v>
      </c>
      <c r="U54" s="101">
        <v>1053.8394245338341</v>
      </c>
      <c r="V54" s="101">
        <v>1042.7121792560952</v>
      </c>
      <c r="W54" s="101">
        <v>1084.8295767073382</v>
      </c>
      <c r="DA54" s="131" t="s">
        <v>2292</v>
      </c>
    </row>
    <row r="55" spans="1:105" ht="12" customHeight="1" x14ac:dyDescent="0.25">
      <c r="A55" s="107" t="s">
        <v>121</v>
      </c>
      <c r="B55" s="104">
        <v>903.45945231477685</v>
      </c>
      <c r="C55" s="104">
        <v>940.89754460278562</v>
      </c>
      <c r="D55" s="104">
        <v>963.04589584461087</v>
      </c>
      <c r="E55" s="104">
        <v>863.2093499282322</v>
      </c>
      <c r="F55" s="104">
        <v>861.0442635497717</v>
      </c>
      <c r="G55" s="104">
        <v>950.68406688984794</v>
      </c>
      <c r="H55" s="104">
        <v>901.74240834520936</v>
      </c>
      <c r="I55" s="104">
        <v>933.20291505102148</v>
      </c>
      <c r="J55" s="104">
        <v>931.35087089514377</v>
      </c>
      <c r="K55" s="104">
        <v>952.44269839104879</v>
      </c>
      <c r="L55" s="104">
        <v>914.14698965802063</v>
      </c>
      <c r="M55" s="104">
        <v>850.60348101800378</v>
      </c>
      <c r="N55" s="104">
        <v>807.64932359459192</v>
      </c>
      <c r="O55" s="104">
        <v>792.14645832151518</v>
      </c>
      <c r="P55" s="104">
        <v>754.46624482589436</v>
      </c>
      <c r="Q55" s="104">
        <v>741.22602821159728</v>
      </c>
      <c r="R55" s="104">
        <v>763.67848648406152</v>
      </c>
      <c r="S55" s="104">
        <v>779.51750467784768</v>
      </c>
      <c r="T55" s="104">
        <v>788.48661527721174</v>
      </c>
      <c r="U55" s="104">
        <v>792.59116079560499</v>
      </c>
      <c r="V55" s="104">
        <v>785.9445847185192</v>
      </c>
      <c r="W55" s="104">
        <v>822.18489415151009</v>
      </c>
      <c r="DA55" s="132" t="s">
        <v>2293</v>
      </c>
    </row>
    <row r="56" spans="1:105" ht="12" customHeight="1" x14ac:dyDescent="0.25">
      <c r="A56" s="108" t="s">
        <v>53</v>
      </c>
      <c r="B56" s="98">
        <v>215.80086319496795</v>
      </c>
      <c r="C56" s="98">
        <v>253.35819531513482</v>
      </c>
      <c r="D56" s="98">
        <v>275.22762832672879</v>
      </c>
      <c r="E56" s="98">
        <v>182.54609412161363</v>
      </c>
      <c r="F56" s="98">
        <v>184.06625698136756</v>
      </c>
      <c r="G56" s="98">
        <v>269.26690612905668</v>
      </c>
      <c r="H56" s="98">
        <v>220.27267760847329</v>
      </c>
      <c r="I56" s="98">
        <v>235.58111563577577</v>
      </c>
      <c r="J56" s="98">
        <v>228.03299621276534</v>
      </c>
      <c r="K56" s="98">
        <v>249.39255945307772</v>
      </c>
      <c r="L56" s="98">
        <v>173.03061983469107</v>
      </c>
      <c r="M56" s="98">
        <v>124.49485674710935</v>
      </c>
      <c r="N56" s="98">
        <v>116.07365743255605</v>
      </c>
      <c r="O56" s="98">
        <v>99.361065011012826</v>
      </c>
      <c r="P56" s="98">
        <v>102.28757917022097</v>
      </c>
      <c r="Q56" s="98">
        <v>105.89497670980198</v>
      </c>
      <c r="R56" s="98">
        <v>115.54902868740152</v>
      </c>
      <c r="S56" s="98">
        <v>114.60857536787309</v>
      </c>
      <c r="T56" s="98">
        <v>88.071074022040932</v>
      </c>
      <c r="U56" s="98">
        <v>91.339794527090717</v>
      </c>
      <c r="V56" s="98">
        <v>83.024148008051739</v>
      </c>
      <c r="W56" s="98">
        <v>78.809255256709335</v>
      </c>
      <c r="DA56" s="63" t="s">
        <v>2294</v>
      </c>
    </row>
    <row r="57" spans="1:105" ht="12" customHeight="1" x14ac:dyDescent="0.25">
      <c r="A57" s="108" t="s">
        <v>52</v>
      </c>
      <c r="B57" s="98">
        <v>687.65858911980911</v>
      </c>
      <c r="C57" s="98">
        <v>687.53934928765068</v>
      </c>
      <c r="D57" s="98">
        <v>687.81826751788208</v>
      </c>
      <c r="E57" s="98">
        <v>680.66325580661862</v>
      </c>
      <c r="F57" s="98">
        <v>676.97800656840423</v>
      </c>
      <c r="G57" s="98">
        <v>681.41716076079138</v>
      </c>
      <c r="H57" s="98">
        <v>681.46973073673621</v>
      </c>
      <c r="I57" s="98">
        <v>697.62179941524573</v>
      </c>
      <c r="J57" s="98">
        <v>703.31787468237837</v>
      </c>
      <c r="K57" s="98">
        <v>703.05013893797104</v>
      </c>
      <c r="L57" s="98">
        <v>741.11636982332959</v>
      </c>
      <c r="M57" s="98">
        <v>726.10862427089432</v>
      </c>
      <c r="N57" s="98">
        <v>691.57566616203576</v>
      </c>
      <c r="O57" s="98">
        <v>692.78539331050229</v>
      </c>
      <c r="P57" s="98">
        <v>652.17866565567329</v>
      </c>
      <c r="Q57" s="98">
        <v>635.33105150179517</v>
      </c>
      <c r="R57" s="98">
        <v>648.12945779665995</v>
      </c>
      <c r="S57" s="98">
        <v>664.90892930997472</v>
      </c>
      <c r="T57" s="98">
        <v>700.41554125517064</v>
      </c>
      <c r="U57" s="98">
        <v>701.25136626851418</v>
      </c>
      <c r="V57" s="98">
        <v>702.92043671046758</v>
      </c>
      <c r="W57" s="98">
        <v>743.37563889480077</v>
      </c>
      <c r="DA57" s="63" t="s">
        <v>2295</v>
      </c>
    </row>
    <row r="58" spans="1:105" ht="12" customHeight="1" x14ac:dyDescent="0.25">
      <c r="A58" s="121" t="s">
        <v>54</v>
      </c>
      <c r="B58" s="122">
        <v>2278.55008849461</v>
      </c>
      <c r="C58" s="122">
        <v>2306.6925861769319</v>
      </c>
      <c r="D58" s="122">
        <v>2385.5040448715458</v>
      </c>
      <c r="E58" s="122">
        <v>2472.001520486333</v>
      </c>
      <c r="F58" s="122">
        <v>2485.5375728460003</v>
      </c>
      <c r="G58" s="122">
        <v>2402.3093350674621</v>
      </c>
      <c r="H58" s="122">
        <v>2262.8193473109623</v>
      </c>
      <c r="I58" s="122">
        <v>2309.0930166513112</v>
      </c>
      <c r="J58" s="122">
        <v>1966.4867216194177</v>
      </c>
      <c r="K58" s="122">
        <v>1942.0021024063833</v>
      </c>
      <c r="L58" s="122">
        <v>2265.2971238268883</v>
      </c>
      <c r="M58" s="122">
        <v>1920.8578781207289</v>
      </c>
      <c r="N58" s="122">
        <v>1587.6257045538366</v>
      </c>
      <c r="O58" s="122">
        <v>1384.3388910112888</v>
      </c>
      <c r="P58" s="122">
        <v>1247.7599651985117</v>
      </c>
      <c r="Q58" s="122">
        <v>1217.2185397449541</v>
      </c>
      <c r="R58" s="122">
        <v>1474.6941005662929</v>
      </c>
      <c r="S58" s="122">
        <v>1400.5591330836744</v>
      </c>
      <c r="T58" s="122">
        <v>1556.2007830454984</v>
      </c>
      <c r="U58" s="122">
        <v>1573.9241213230507</v>
      </c>
      <c r="V58" s="122">
        <v>1736.6443770401377</v>
      </c>
      <c r="W58" s="122">
        <v>1782.6353997764534</v>
      </c>
      <c r="DA58" s="130" t="s">
        <v>2296</v>
      </c>
    </row>
    <row r="59" spans="1:105" ht="12" customHeight="1" x14ac:dyDescent="0.25">
      <c r="A59" s="97" t="s">
        <v>50</v>
      </c>
      <c r="B59" s="98">
        <v>2661.7809225155438</v>
      </c>
      <c r="C59" s="98">
        <v>2545.4793596101267</v>
      </c>
      <c r="D59" s="98">
        <v>2537.7705360632249</v>
      </c>
      <c r="E59" s="98">
        <v>2959.161197117784</v>
      </c>
      <c r="F59" s="98">
        <v>2945.8113163512539</v>
      </c>
      <c r="G59" s="98">
        <v>2699.0301726883804</v>
      </c>
      <c r="H59" s="98">
        <v>2638.2354283755917</v>
      </c>
      <c r="I59" s="98">
        <v>2639.3936029872343</v>
      </c>
      <c r="J59" s="98">
        <v>2377.7162794720102</v>
      </c>
      <c r="K59" s="98">
        <v>2362.0067647370347</v>
      </c>
      <c r="L59" s="98">
        <v>2407.3313925439656</v>
      </c>
      <c r="M59" s="98">
        <v>2183.5725210493933</v>
      </c>
      <c r="N59" s="98">
        <v>1871.1956303712529</v>
      </c>
      <c r="O59" s="98">
        <v>1741.1480836220917</v>
      </c>
      <c r="P59" s="98">
        <v>1569.8442466975371</v>
      </c>
      <c r="Q59" s="98">
        <v>1524.7866430551005</v>
      </c>
      <c r="R59" s="98">
        <v>1643.4593052017856</v>
      </c>
      <c r="S59" s="98">
        <v>1774.9691465181263</v>
      </c>
      <c r="T59" s="98">
        <v>1838.4415621345402</v>
      </c>
      <c r="U59" s="98">
        <v>1928.5472818003147</v>
      </c>
      <c r="V59" s="98">
        <v>2247.6903619005279</v>
      </c>
      <c r="W59" s="98">
        <v>2099.1464666553161</v>
      </c>
      <c r="DA59" s="63" t="s">
        <v>2297</v>
      </c>
    </row>
    <row r="60" spans="1:105" ht="12" customHeight="1" x14ac:dyDescent="0.25">
      <c r="A60" s="109" t="s">
        <v>120</v>
      </c>
      <c r="B60" s="33">
        <v>1923.4518206937662</v>
      </c>
      <c r="C60" s="33">
        <v>2084.8847752320589</v>
      </c>
      <c r="D60" s="33">
        <v>2242.945921522859</v>
      </c>
      <c r="E60" s="33">
        <v>2005.6492484856612</v>
      </c>
      <c r="F60" s="33">
        <v>2055.6543815086743</v>
      </c>
      <c r="G60" s="33">
        <v>2171.1008131948383</v>
      </c>
      <c r="H60" s="33">
        <v>2026.9685496049538</v>
      </c>
      <c r="I60" s="33">
        <v>2131.9875023958662</v>
      </c>
      <c r="J60" s="33">
        <v>1767.9051399778093</v>
      </c>
      <c r="K60" s="33">
        <v>1725.8269883464766</v>
      </c>
      <c r="L60" s="33">
        <v>2177.3975177658263</v>
      </c>
      <c r="M60" s="33">
        <v>1743.1337570699445</v>
      </c>
      <c r="N60" s="33">
        <v>1373.9932601737441</v>
      </c>
      <c r="O60" s="33">
        <v>1089.8905347164971</v>
      </c>
      <c r="P60" s="33">
        <v>970.17140655057892</v>
      </c>
      <c r="Q60" s="33">
        <v>965.04151364769984</v>
      </c>
      <c r="R60" s="33">
        <v>1361.0719085149763</v>
      </c>
      <c r="S60" s="33">
        <v>1185.0952552774402</v>
      </c>
      <c r="T60" s="33">
        <v>1425.0784785038293</v>
      </c>
      <c r="U60" s="33">
        <v>1425.8168013590171</v>
      </c>
      <c r="V60" s="33">
        <v>1534.9948216881494</v>
      </c>
      <c r="W60" s="33">
        <v>1668.248802030457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6763.9507734510444</v>
      </c>
      <c r="C62" s="117">
        <f t="shared" si="21"/>
        <v>7204.3564361280578</v>
      </c>
      <c r="D62" s="117">
        <f t="shared" si="21"/>
        <v>7679.8519346859475</v>
      </c>
      <c r="E62" s="117">
        <f t="shared" si="21"/>
        <v>7515.1615244059103</v>
      </c>
      <c r="F62" s="117">
        <f t="shared" si="21"/>
        <v>7833.4057843131141</v>
      </c>
      <c r="G62" s="117">
        <f t="shared" si="21"/>
        <v>7996.3966754012235</v>
      </c>
      <c r="H62" s="117">
        <f t="shared" si="21"/>
        <v>7598.7086630088634</v>
      </c>
      <c r="I62" s="117">
        <f t="shared" si="21"/>
        <v>7729.7569492934017</v>
      </c>
      <c r="J62" s="117">
        <f t="shared" si="21"/>
        <v>7333.4007754399099</v>
      </c>
      <c r="K62" s="117">
        <f t="shared" si="21"/>
        <v>7600.6756184368405</v>
      </c>
      <c r="L62" s="117">
        <f t="shared" si="21"/>
        <v>7660.3208451321116</v>
      </c>
      <c r="M62" s="117">
        <f t="shared" si="21"/>
        <v>6443.0624978191863</v>
      </c>
      <c r="N62" s="117">
        <f t="shared" si="21"/>
        <v>6375.80594147181</v>
      </c>
      <c r="O62" s="117">
        <f t="shared" si="21"/>
        <v>6157.1671195220761</v>
      </c>
      <c r="P62" s="117">
        <f t="shared" si="21"/>
        <v>6420.953654712147</v>
      </c>
      <c r="Q62" s="117">
        <f t="shared" si="21"/>
        <v>6507.1509599317524</v>
      </c>
      <c r="R62" s="117">
        <f t="shared" ref="R62:V62" si="22">R63+R66+R68+R77</f>
        <v>6129.1697330943607</v>
      </c>
      <c r="S62" s="117">
        <f t="shared" si="22"/>
        <v>6207.9050776045224</v>
      </c>
      <c r="T62" s="117">
        <f t="shared" si="22"/>
        <v>6619.5826836369106</v>
      </c>
      <c r="U62" s="117">
        <f t="shared" si="22"/>
        <v>6737.0806183107925</v>
      </c>
      <c r="V62" s="117">
        <f t="shared" si="22"/>
        <v>6973.1661868538504</v>
      </c>
      <c r="W62" s="117">
        <f t="shared" ref="W62" si="23">W63+W66+W68+W77</f>
        <v>6924.1894149422324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2813.8951451635571</v>
      </c>
      <c r="C63" s="122">
        <f t="shared" si="24"/>
        <v>2965.4901706314809</v>
      </c>
      <c r="D63" s="122">
        <f t="shared" si="24"/>
        <v>3182.839918370978</v>
      </c>
      <c r="E63" s="122">
        <f t="shared" si="24"/>
        <v>3310.9967388285418</v>
      </c>
      <c r="F63" s="122">
        <f t="shared" si="24"/>
        <v>3566.418413948732</v>
      </c>
      <c r="G63" s="122">
        <f t="shared" si="24"/>
        <v>3680.9944200114446</v>
      </c>
      <c r="H63" s="122">
        <f t="shared" si="24"/>
        <v>3501.6571653023798</v>
      </c>
      <c r="I63" s="122">
        <f t="shared" si="24"/>
        <v>3649.2167045291053</v>
      </c>
      <c r="J63" s="122">
        <f t="shared" si="24"/>
        <v>3496.1583944038762</v>
      </c>
      <c r="K63" s="122">
        <f t="shared" si="24"/>
        <v>3876.1792532720319</v>
      </c>
      <c r="L63" s="122">
        <f t="shared" si="24"/>
        <v>3172.5278809510214</v>
      </c>
      <c r="M63" s="122">
        <f t="shared" si="24"/>
        <v>2867.4996196178108</v>
      </c>
      <c r="N63" s="122">
        <f t="shared" si="24"/>
        <v>3185.1095045599277</v>
      </c>
      <c r="O63" s="122">
        <f t="shared" si="24"/>
        <v>3387.0639858748646</v>
      </c>
      <c r="P63" s="122">
        <f t="shared" si="24"/>
        <v>3678.689460569527</v>
      </c>
      <c r="Q63" s="122">
        <f t="shared" si="24"/>
        <v>3738.1840616798941</v>
      </c>
      <c r="R63" s="122">
        <f t="shared" ref="R63:V63" si="25">SUM(R64:R65)</f>
        <v>3352.5226009975568</v>
      </c>
      <c r="S63" s="122">
        <f t="shared" si="25"/>
        <v>3398.4868930837793</v>
      </c>
      <c r="T63" s="122">
        <f t="shared" si="25"/>
        <v>3505.3871339825905</v>
      </c>
      <c r="U63" s="122">
        <f t="shared" si="25"/>
        <v>3554.4879283196965</v>
      </c>
      <c r="V63" s="122">
        <f t="shared" si="25"/>
        <v>3586.5512897759104</v>
      </c>
      <c r="W63" s="122">
        <f t="shared" ref="W63" si="26">SUM(W64:W65)</f>
        <v>3563.9767453181416</v>
      </c>
      <c r="DA63" s="130" t="s">
        <v>2300</v>
      </c>
    </row>
    <row r="64" spans="1:105" ht="12" customHeight="1" x14ac:dyDescent="0.25">
      <c r="A64" s="97" t="s">
        <v>217</v>
      </c>
      <c r="B64" s="98">
        <v>2778.9205237737224</v>
      </c>
      <c r="C64" s="98">
        <v>2928.8403337708214</v>
      </c>
      <c r="D64" s="98">
        <v>3143.9248642398406</v>
      </c>
      <c r="E64" s="98">
        <v>3276.0658887189929</v>
      </c>
      <c r="F64" s="98">
        <v>3529.76950134463</v>
      </c>
      <c r="G64" s="98">
        <v>3642.585773038968</v>
      </c>
      <c r="H64" s="98">
        <v>3464.2698826972487</v>
      </c>
      <c r="I64" s="98">
        <v>3608.6380190532504</v>
      </c>
      <c r="J64" s="98">
        <v>3455.1316730947078</v>
      </c>
      <c r="K64" s="98">
        <v>3832.4332817552977</v>
      </c>
      <c r="L64" s="98">
        <v>3145.8661217729159</v>
      </c>
      <c r="M64" s="98">
        <v>2841.0159699666283</v>
      </c>
      <c r="N64" s="98">
        <v>3156.3936150800287</v>
      </c>
      <c r="O64" s="98">
        <v>3356.6043030721098</v>
      </c>
      <c r="P64" s="98">
        <v>3645.9332493551378</v>
      </c>
      <c r="Q64" s="98">
        <v>3704.7829452078695</v>
      </c>
      <c r="R64" s="98">
        <v>3321.0414404712192</v>
      </c>
      <c r="S64" s="98">
        <v>3366.3789185748155</v>
      </c>
      <c r="T64" s="98">
        <v>3472.2849560196455</v>
      </c>
      <c r="U64" s="98">
        <v>3520.802316454934</v>
      </c>
      <c r="V64" s="98">
        <v>3551.6413094600448</v>
      </c>
      <c r="W64" s="98">
        <v>3528.9645004055178</v>
      </c>
      <c r="DA64" s="63" t="s">
        <v>2301</v>
      </c>
    </row>
    <row r="65" spans="1:105" ht="12" customHeight="1" x14ac:dyDescent="0.25">
      <c r="A65" s="97" t="s">
        <v>53</v>
      </c>
      <c r="B65" s="98">
        <v>34.974621389834638</v>
      </c>
      <c r="C65" s="98">
        <v>36.64983686065937</v>
      </c>
      <c r="D65" s="98">
        <v>38.915054131137218</v>
      </c>
      <c r="E65" s="98">
        <v>34.930850109548999</v>
      </c>
      <c r="F65" s="98">
        <v>36.648912604101767</v>
      </c>
      <c r="G65" s="98">
        <v>38.408646972476511</v>
      </c>
      <c r="H65" s="98">
        <v>37.387282605131226</v>
      </c>
      <c r="I65" s="98">
        <v>40.578685475855046</v>
      </c>
      <c r="J65" s="98">
        <v>41.026721309168401</v>
      </c>
      <c r="K65" s="98">
        <v>43.745971516734166</v>
      </c>
      <c r="L65" s="98">
        <v>26.661759178105548</v>
      </c>
      <c r="M65" s="98">
        <v>26.483649651182731</v>
      </c>
      <c r="N65" s="98">
        <v>28.715889479898912</v>
      </c>
      <c r="O65" s="98">
        <v>30.45968280275472</v>
      </c>
      <c r="P65" s="98">
        <v>32.756211214389218</v>
      </c>
      <c r="Q65" s="98">
        <v>33.401116472024782</v>
      </c>
      <c r="R65" s="98">
        <v>31.481160526337565</v>
      </c>
      <c r="S65" s="98">
        <v>32.107974508963927</v>
      </c>
      <c r="T65" s="98">
        <v>33.102177962945042</v>
      </c>
      <c r="U65" s="98">
        <v>33.685611864762542</v>
      </c>
      <c r="V65" s="98">
        <v>34.90998031586561</v>
      </c>
      <c r="W65" s="98">
        <v>35.012244912623615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14.745475905092604</v>
      </c>
      <c r="C66" s="122">
        <f t="shared" si="27"/>
        <v>16.190201104031004</v>
      </c>
      <c r="D66" s="122">
        <f t="shared" si="27"/>
        <v>12.477192393039157</v>
      </c>
      <c r="E66" s="122">
        <f t="shared" si="27"/>
        <v>28.87899096493026</v>
      </c>
      <c r="F66" s="122">
        <f t="shared" si="27"/>
        <v>22.220811732352004</v>
      </c>
      <c r="G66" s="122">
        <f t="shared" si="27"/>
        <v>28.086905172512772</v>
      </c>
      <c r="H66" s="122">
        <f t="shared" si="27"/>
        <v>35.019233106869116</v>
      </c>
      <c r="I66" s="122">
        <f t="shared" si="27"/>
        <v>16.31207510225838</v>
      </c>
      <c r="J66" s="122">
        <f t="shared" si="27"/>
        <v>14.510073873807315</v>
      </c>
      <c r="K66" s="122">
        <f t="shared" si="27"/>
        <v>22.568722859129061</v>
      </c>
      <c r="L66" s="122">
        <f t="shared" si="27"/>
        <v>32.180475461842384</v>
      </c>
      <c r="M66" s="122">
        <f t="shared" si="27"/>
        <v>31.698461317696665</v>
      </c>
      <c r="N66" s="122">
        <f t="shared" si="27"/>
        <v>31.834967461553102</v>
      </c>
      <c r="O66" s="122">
        <f t="shared" si="27"/>
        <v>30.878531444472976</v>
      </c>
      <c r="P66" s="122">
        <f t="shared" si="27"/>
        <v>29.393494569577442</v>
      </c>
      <c r="Q66" s="122">
        <f t="shared" si="27"/>
        <v>27.981849220181687</v>
      </c>
      <c r="R66" s="122">
        <f t="shared" si="27"/>
        <v>32.174553238661098</v>
      </c>
      <c r="S66" s="122">
        <f t="shared" si="27"/>
        <v>31.695626275331541</v>
      </c>
      <c r="T66" s="122">
        <f t="shared" si="27"/>
        <v>33.292573704980512</v>
      </c>
      <c r="U66" s="122">
        <f t="shared" si="27"/>
        <v>33.623347001530618</v>
      </c>
      <c r="V66" s="122">
        <f t="shared" si="27"/>
        <v>36.554694317708034</v>
      </c>
      <c r="W66" s="122">
        <f t="shared" si="27"/>
        <v>41.180302102160688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14.745475905092604</v>
      </c>
      <c r="C67" s="98">
        <f>IF(RES_hhdet_fec!C67=0,0,RES_hhdet_fec!C67*1000*11630/RES_hhdet_num!C62)</f>
        <v>16.190201104031004</v>
      </c>
      <c r="D67" s="98">
        <f>IF(RES_hhdet_fec!D67=0,0,RES_hhdet_fec!D67*1000*11630/RES_hhdet_num!D62)</f>
        <v>12.477192393039157</v>
      </c>
      <c r="E67" s="98">
        <f>IF(RES_hhdet_fec!E67=0,0,RES_hhdet_fec!E67*1000*11630/RES_hhdet_num!E62)</f>
        <v>28.87899096493026</v>
      </c>
      <c r="F67" s="98">
        <f>IF(RES_hhdet_fec!F67=0,0,RES_hhdet_fec!F67*1000*11630/RES_hhdet_num!F62)</f>
        <v>22.220811732352004</v>
      </c>
      <c r="G67" s="98">
        <f>IF(RES_hhdet_fec!G67=0,0,RES_hhdet_fec!G67*1000*11630/RES_hhdet_num!G62)</f>
        <v>28.086905172512772</v>
      </c>
      <c r="H67" s="98">
        <f>IF(RES_hhdet_fec!H67=0,0,RES_hhdet_fec!H67*1000*11630/RES_hhdet_num!H62)</f>
        <v>35.019233106869116</v>
      </c>
      <c r="I67" s="98">
        <f>IF(RES_hhdet_fec!I67=0,0,RES_hhdet_fec!I67*1000*11630/RES_hhdet_num!I62)</f>
        <v>16.31207510225838</v>
      </c>
      <c r="J67" s="98">
        <f>IF(RES_hhdet_fec!J67=0,0,RES_hhdet_fec!J67*1000*11630/RES_hhdet_num!J62)</f>
        <v>14.510073873807315</v>
      </c>
      <c r="K67" s="98">
        <f>IF(RES_hhdet_fec!K67=0,0,RES_hhdet_fec!K67*1000*11630/RES_hhdet_num!K62)</f>
        <v>22.568722859129061</v>
      </c>
      <c r="L67" s="98">
        <f>IF(RES_hhdet_fec!L67=0,0,RES_hhdet_fec!L67*1000*11630/RES_hhdet_num!L62)</f>
        <v>32.180475461842384</v>
      </c>
      <c r="M67" s="98">
        <f>IF(RES_hhdet_fec!M67=0,0,RES_hhdet_fec!M67*1000*11630/RES_hhdet_num!M62)</f>
        <v>31.698461317696665</v>
      </c>
      <c r="N67" s="98">
        <f>IF(RES_hhdet_fec!N67=0,0,RES_hhdet_fec!N67*1000*11630/RES_hhdet_num!N62)</f>
        <v>31.834967461553102</v>
      </c>
      <c r="O67" s="98">
        <f>IF(RES_hhdet_fec!O67=0,0,RES_hhdet_fec!O67*1000*11630/RES_hhdet_num!O62)</f>
        <v>30.878531444472976</v>
      </c>
      <c r="P67" s="98">
        <f>IF(RES_hhdet_fec!P67=0,0,RES_hhdet_fec!P67*1000*11630/RES_hhdet_num!P62)</f>
        <v>29.393494569577442</v>
      </c>
      <c r="Q67" s="98">
        <f>IF(RES_hhdet_fec!Q67=0,0,RES_hhdet_fec!Q67*1000*11630/RES_hhdet_num!Q62)</f>
        <v>27.981849220181687</v>
      </c>
      <c r="R67" s="98">
        <f>IF(RES_hhdet_fec!R67=0,0,RES_hhdet_fec!R67*1000*11630/RES_hhdet_num!R62)</f>
        <v>32.174553238661098</v>
      </c>
      <c r="S67" s="98">
        <f>IF(RES_hhdet_fec!S67=0,0,RES_hhdet_fec!S67*1000*11630/RES_hhdet_num!S62)</f>
        <v>31.695626275331541</v>
      </c>
      <c r="T67" s="98">
        <f>IF(RES_hhdet_fec!T67=0,0,RES_hhdet_fec!T67*1000*11630/RES_hhdet_num!T62)</f>
        <v>33.292573704980512</v>
      </c>
      <c r="U67" s="98">
        <f>IF(RES_hhdet_fec!U67=0,0,RES_hhdet_fec!U67*1000*11630/RES_hhdet_num!U62)</f>
        <v>33.623347001530618</v>
      </c>
      <c r="V67" s="98">
        <f>IF(RES_hhdet_fec!V67=0,0,RES_hhdet_fec!V67*1000*11630/RES_hhdet_num!V62)</f>
        <v>36.554694317708034</v>
      </c>
      <c r="W67" s="98">
        <f>IF(RES_hhdet_fec!W67=0,0,RES_hhdet_fec!W67*1000*11630/RES_hhdet_num!W62)</f>
        <v>41.180302102160688</v>
      </c>
      <c r="DA67" s="63" t="s">
        <v>2304</v>
      </c>
    </row>
    <row r="68" spans="1:105" ht="12" customHeight="1" x14ac:dyDescent="0.25">
      <c r="A68" s="121" t="s">
        <v>55</v>
      </c>
      <c r="B68" s="122">
        <v>1488.4272125837565</v>
      </c>
      <c r="C68" s="122">
        <v>1548.3508102898768</v>
      </c>
      <c r="D68" s="122">
        <v>1590.2303129714128</v>
      </c>
      <c r="E68" s="122">
        <v>1474.9343175430038</v>
      </c>
      <c r="F68" s="122">
        <v>1485.0260828773094</v>
      </c>
      <c r="G68" s="122">
        <v>1485.2956553637068</v>
      </c>
      <c r="H68" s="122">
        <v>1444.3013897228263</v>
      </c>
      <c r="I68" s="122">
        <v>1448.6467200579218</v>
      </c>
      <c r="J68" s="122">
        <v>1415.4097021838463</v>
      </c>
      <c r="K68" s="122">
        <v>1364.2307476441224</v>
      </c>
      <c r="L68" s="122">
        <v>1648.5398887940808</v>
      </c>
      <c r="M68" s="122">
        <v>1341.4391342222839</v>
      </c>
      <c r="N68" s="122">
        <v>1282.0697784231998</v>
      </c>
      <c r="O68" s="122">
        <v>1185.0575266904173</v>
      </c>
      <c r="P68" s="122">
        <v>1183.6881839584432</v>
      </c>
      <c r="Q68" s="122">
        <v>1178.1603255002319</v>
      </c>
      <c r="R68" s="122">
        <v>1081.4667818167643</v>
      </c>
      <c r="S68" s="122">
        <v>1112.7951417049728</v>
      </c>
      <c r="T68" s="122">
        <v>1149.9259977804388</v>
      </c>
      <c r="U68" s="122">
        <v>1141.2667525273287</v>
      </c>
      <c r="V68" s="122">
        <v>1198.0399096160384</v>
      </c>
      <c r="W68" s="122">
        <v>1100.9722369322983</v>
      </c>
      <c r="DA68" s="130" t="s">
        <v>2305</v>
      </c>
    </row>
    <row r="69" spans="1:105" ht="12" customHeight="1" x14ac:dyDescent="0.25">
      <c r="A69" s="97" t="s">
        <v>134</v>
      </c>
      <c r="B69" s="98">
        <v>1512.4334652547186</v>
      </c>
      <c r="C69" s="98">
        <v>1573.2930575334021</v>
      </c>
      <c r="D69" s="98">
        <v>1615.3523173454621</v>
      </c>
      <c r="E69" s="98">
        <v>1499.1266700583947</v>
      </c>
      <c r="F69" s="98">
        <v>1509.2872857508853</v>
      </c>
      <c r="G69" s="98">
        <v>1505.9178330283801</v>
      </c>
      <c r="H69" s="98">
        <v>1464.5390340169276</v>
      </c>
      <c r="I69" s="98">
        <v>1467.2163024223132</v>
      </c>
      <c r="J69" s="98">
        <v>1433.69338889855</v>
      </c>
      <c r="K69" s="98">
        <v>1379.9974826925181</v>
      </c>
      <c r="L69" s="98">
        <v>1681.625025715879</v>
      </c>
      <c r="M69" s="98">
        <v>1368.4759547818162</v>
      </c>
      <c r="N69" s="98">
        <v>1311.3782668245108</v>
      </c>
      <c r="O69" s="98">
        <v>1211.0222047682435</v>
      </c>
      <c r="P69" s="98">
        <v>1213.8575320835353</v>
      </c>
      <c r="Q69" s="98">
        <v>1209.7514028970775</v>
      </c>
      <c r="R69" s="98">
        <v>1106.8868963981204</v>
      </c>
      <c r="S69" s="98">
        <v>1137.7328632310089</v>
      </c>
      <c r="T69" s="98">
        <v>1177.08890014091</v>
      </c>
      <c r="U69" s="98">
        <v>1166.7411143533768</v>
      </c>
      <c r="V69" s="98">
        <v>1224.0958468670926</v>
      </c>
      <c r="W69" s="98">
        <v>1122.9154437913162</v>
      </c>
      <c r="DA69" s="63" t="s">
        <v>2306</v>
      </c>
    </row>
    <row r="70" spans="1:105" ht="12" customHeight="1" x14ac:dyDescent="0.25">
      <c r="A70" s="97" t="s">
        <v>133</v>
      </c>
      <c r="B70" s="98">
        <v>922.53811062536352</v>
      </c>
      <c r="C70" s="98">
        <v>981.92892994822523</v>
      </c>
      <c r="D70" s="98">
        <v>1027.476712911739</v>
      </c>
      <c r="E70" s="98">
        <v>941.99093718408858</v>
      </c>
      <c r="F70" s="98">
        <v>959.1463261257976</v>
      </c>
      <c r="G70" s="98">
        <v>984.52125660664251</v>
      </c>
      <c r="H70" s="98">
        <v>955.19451409196699</v>
      </c>
      <c r="I70" s="98">
        <v>968.09105828170266</v>
      </c>
      <c r="J70" s="98">
        <v>950.67381291188167</v>
      </c>
      <c r="K70" s="98">
        <v>928.10788517650121</v>
      </c>
      <c r="L70" s="98">
        <v>1126.0511731923357</v>
      </c>
      <c r="M70" s="98">
        <v>893.86689949291963</v>
      </c>
      <c r="N70" s="98">
        <v>866.45743903295374</v>
      </c>
      <c r="O70" s="98">
        <v>799.21440499058338</v>
      </c>
      <c r="P70" s="98">
        <v>812.72200121748369</v>
      </c>
      <c r="Q70" s="98">
        <v>821.72903189416274</v>
      </c>
      <c r="R70" s="98">
        <v>764.53252816101622</v>
      </c>
      <c r="S70" s="98">
        <v>798.20359990693623</v>
      </c>
      <c r="T70" s="98">
        <v>835.67465301536913</v>
      </c>
      <c r="U70" s="98">
        <v>848.67003223540326</v>
      </c>
      <c r="V70" s="98">
        <v>919.13236797599734</v>
      </c>
      <c r="W70" s="98">
        <v>843.2029360598799</v>
      </c>
      <c r="DA70" s="63" t="s">
        <v>2307</v>
      </c>
    </row>
    <row r="71" spans="1:105" ht="12" customHeight="1" x14ac:dyDescent="0.25">
      <c r="A71" s="100" t="s">
        <v>217</v>
      </c>
      <c r="B71" s="101">
        <v>265.61415603758195</v>
      </c>
      <c r="C71" s="101">
        <v>297.61645000719255</v>
      </c>
      <c r="D71" s="101">
        <v>320.95940570007235</v>
      </c>
      <c r="E71" s="101">
        <v>252.81153145599831</v>
      </c>
      <c r="F71" s="101">
        <v>257.64608286680311</v>
      </c>
      <c r="G71" s="101">
        <v>299.07150175861398</v>
      </c>
      <c r="H71" s="101">
        <v>267.03173768752492</v>
      </c>
      <c r="I71" s="101">
        <v>273.39422273527191</v>
      </c>
      <c r="J71" s="101">
        <v>259.19373488976385</v>
      </c>
      <c r="K71" s="101">
        <v>258.71334383974789</v>
      </c>
      <c r="L71" s="101">
        <v>283.01469124945544</v>
      </c>
      <c r="M71" s="101">
        <v>150.77986299255096</v>
      </c>
      <c r="N71" s="101">
        <v>151.41709558111356</v>
      </c>
      <c r="O71" s="101">
        <v>118.38486837534157</v>
      </c>
      <c r="P71" s="101">
        <v>137.43124360800965</v>
      </c>
      <c r="Q71" s="101">
        <v>147.95786544432684</v>
      </c>
      <c r="R71" s="101">
        <v>144.16803735951305</v>
      </c>
      <c r="S71" s="101">
        <v>135.77807468127253</v>
      </c>
      <c r="T71" s="101">
        <v>115.94063646978562</v>
      </c>
      <c r="U71" s="101">
        <v>122.54945748911874</v>
      </c>
      <c r="V71" s="101">
        <v>168.99335549567971</v>
      </c>
      <c r="W71" s="101">
        <v>106.47371473238336</v>
      </c>
      <c r="DA71" s="131" t="s">
        <v>2308</v>
      </c>
    </row>
    <row r="72" spans="1:105" ht="12" customHeight="1" x14ac:dyDescent="0.25">
      <c r="A72" s="103" t="s">
        <v>52</v>
      </c>
      <c r="B72" s="104">
        <v>656.9239545877814</v>
      </c>
      <c r="C72" s="104">
        <v>684.31247994103262</v>
      </c>
      <c r="D72" s="104">
        <v>706.51730721166666</v>
      </c>
      <c r="E72" s="104">
        <v>689.17940572809027</v>
      </c>
      <c r="F72" s="104">
        <v>701.5002432589946</v>
      </c>
      <c r="G72" s="104">
        <v>685.44975484802842</v>
      </c>
      <c r="H72" s="104">
        <v>688.16277640444207</v>
      </c>
      <c r="I72" s="104">
        <v>694.69683554643086</v>
      </c>
      <c r="J72" s="104">
        <v>691.48007802211782</v>
      </c>
      <c r="K72" s="104">
        <v>669.39454133675338</v>
      </c>
      <c r="L72" s="104">
        <v>843.03648194288041</v>
      </c>
      <c r="M72" s="104">
        <v>743.08703650036875</v>
      </c>
      <c r="N72" s="104">
        <v>715.04034345184016</v>
      </c>
      <c r="O72" s="104">
        <v>680.82953661524186</v>
      </c>
      <c r="P72" s="104">
        <v>675.2907576094741</v>
      </c>
      <c r="Q72" s="104">
        <v>673.77116644983585</v>
      </c>
      <c r="R72" s="104">
        <v>620.36449080150328</v>
      </c>
      <c r="S72" s="104">
        <v>662.42552522566382</v>
      </c>
      <c r="T72" s="104">
        <v>719.73401654558336</v>
      </c>
      <c r="U72" s="104">
        <v>726.12057474628455</v>
      </c>
      <c r="V72" s="104">
        <v>750.13901248031755</v>
      </c>
      <c r="W72" s="104">
        <v>736.72922132749659</v>
      </c>
      <c r="DA72" s="132" t="s">
        <v>2309</v>
      </c>
    </row>
    <row r="73" spans="1:105" ht="12" customHeight="1" x14ac:dyDescent="0.25">
      <c r="A73" s="106" t="s">
        <v>122</v>
      </c>
      <c r="B73" s="101">
        <v>1302.0750380426966</v>
      </c>
      <c r="C73" s="101">
        <v>1330.3341436349901</v>
      </c>
      <c r="D73" s="101">
        <v>1342.8564953323814</v>
      </c>
      <c r="E73" s="101">
        <v>1231.9789490765334</v>
      </c>
      <c r="F73" s="101">
        <v>1221.5386719980329</v>
      </c>
      <c r="G73" s="101">
        <v>1309.1914371506705</v>
      </c>
      <c r="H73" s="101">
        <v>1256.0010413268531</v>
      </c>
      <c r="I73" s="101">
        <v>1293.514580864231</v>
      </c>
      <c r="J73" s="101">
        <v>1293.6308022462949</v>
      </c>
      <c r="K73" s="101">
        <v>1312.5588209388854</v>
      </c>
      <c r="L73" s="101">
        <v>1291.5037137009597</v>
      </c>
      <c r="M73" s="101">
        <v>1216.6372022296434</v>
      </c>
      <c r="N73" s="101">
        <v>1152.336580942414</v>
      </c>
      <c r="O73" s="101">
        <v>1133.9725211510263</v>
      </c>
      <c r="P73" s="101">
        <v>1064.3225265692806</v>
      </c>
      <c r="Q73" s="101">
        <v>1028.5232587592243</v>
      </c>
      <c r="R73" s="101">
        <v>1043.1597651907789</v>
      </c>
      <c r="S73" s="101">
        <v>1052.9694854234676</v>
      </c>
      <c r="T73" s="101">
        <v>1054.4577043784013</v>
      </c>
      <c r="U73" s="101">
        <v>1047.837834456039</v>
      </c>
      <c r="V73" s="101">
        <v>1038.1907184025326</v>
      </c>
      <c r="W73" s="101">
        <v>1077.5720795724596</v>
      </c>
      <c r="DA73" s="131" t="s">
        <v>2310</v>
      </c>
    </row>
    <row r="74" spans="1:105" ht="12" customHeight="1" x14ac:dyDescent="0.25">
      <c r="A74" s="107" t="s">
        <v>121</v>
      </c>
      <c r="B74" s="104">
        <v>903.45945231477674</v>
      </c>
      <c r="C74" s="104">
        <v>940.35685502902368</v>
      </c>
      <c r="D74" s="104">
        <v>960.98616897672662</v>
      </c>
      <c r="E74" s="104">
        <v>861.00907631590826</v>
      </c>
      <c r="F74" s="104">
        <v>858.74452101604641</v>
      </c>
      <c r="G74" s="104">
        <v>949.15228770185502</v>
      </c>
      <c r="H74" s="104">
        <v>901.97630653833164</v>
      </c>
      <c r="I74" s="104">
        <v>934.09836499954952</v>
      </c>
      <c r="J74" s="104">
        <v>932.39386516501565</v>
      </c>
      <c r="K74" s="104">
        <v>953.36160910828767</v>
      </c>
      <c r="L74" s="104">
        <v>914.46880300685029</v>
      </c>
      <c r="M74" s="104">
        <v>850.40072910257379</v>
      </c>
      <c r="N74" s="104">
        <v>806.63493886301092</v>
      </c>
      <c r="O74" s="104">
        <v>790.92255476032506</v>
      </c>
      <c r="P74" s="104">
        <v>750.43971011349981</v>
      </c>
      <c r="Q74" s="104">
        <v>735.5702902960893</v>
      </c>
      <c r="R74" s="104">
        <v>757.0299078899011</v>
      </c>
      <c r="S74" s="104">
        <v>771.73572012993213</v>
      </c>
      <c r="T74" s="104">
        <v>780.84510450381401</v>
      </c>
      <c r="U74" s="104">
        <v>784.35770117404559</v>
      </c>
      <c r="V74" s="104">
        <v>778.50368496693784</v>
      </c>
      <c r="W74" s="104">
        <v>816.09233270052425</v>
      </c>
      <c r="DA74" s="132" t="s">
        <v>2311</v>
      </c>
    </row>
    <row r="75" spans="1:105" ht="12" customHeight="1" x14ac:dyDescent="0.25">
      <c r="A75" s="108" t="s">
        <v>53</v>
      </c>
      <c r="B75" s="98">
        <v>215.80086319496795</v>
      </c>
      <c r="C75" s="98">
        <v>252.85288309690722</v>
      </c>
      <c r="D75" s="98">
        <v>273.36503501521531</v>
      </c>
      <c r="E75" s="98">
        <v>180.72590600368684</v>
      </c>
      <c r="F75" s="98">
        <v>182.2171525483156</v>
      </c>
      <c r="G75" s="98">
        <v>267.91377916647838</v>
      </c>
      <c r="H75" s="98">
        <v>220.29582770153948</v>
      </c>
      <c r="I75" s="98">
        <v>236.08849994380168</v>
      </c>
      <c r="J75" s="98">
        <v>228.60062226280172</v>
      </c>
      <c r="K75" s="98">
        <v>249.90120713444787</v>
      </c>
      <c r="L75" s="98">
        <v>173.17618768742199</v>
      </c>
      <c r="M75" s="98">
        <v>124.42660777452424</v>
      </c>
      <c r="N75" s="98">
        <v>115.59574996047724</v>
      </c>
      <c r="O75" s="98">
        <v>98.768928942161438</v>
      </c>
      <c r="P75" s="98">
        <v>101.06376109174919</v>
      </c>
      <c r="Q75" s="98">
        <v>104.60083227554439</v>
      </c>
      <c r="R75" s="98">
        <v>114.66408408065817</v>
      </c>
      <c r="S75" s="98">
        <v>114.07113526299686</v>
      </c>
      <c r="T75" s="98">
        <v>87.653351942993723</v>
      </c>
      <c r="U75" s="98">
        <v>90.658667015027561</v>
      </c>
      <c r="V75" s="98">
        <v>82.377980700768617</v>
      </c>
      <c r="W75" s="98">
        <v>78.102489465286794</v>
      </c>
      <c r="DA75" s="63" t="s">
        <v>2312</v>
      </c>
    </row>
    <row r="76" spans="1:105" ht="12" customHeight="1" x14ac:dyDescent="0.25">
      <c r="A76" s="108" t="s">
        <v>52</v>
      </c>
      <c r="B76" s="98">
        <v>687.65858911980899</v>
      </c>
      <c r="C76" s="98">
        <v>687.50397193211643</v>
      </c>
      <c r="D76" s="98">
        <v>687.6211339615113</v>
      </c>
      <c r="E76" s="98">
        <v>680.28317031222161</v>
      </c>
      <c r="F76" s="98">
        <v>676.52736846773075</v>
      </c>
      <c r="G76" s="98">
        <v>681.23850853537647</v>
      </c>
      <c r="H76" s="98">
        <v>681.6804788367923</v>
      </c>
      <c r="I76" s="98">
        <v>698.00986505574781</v>
      </c>
      <c r="J76" s="98">
        <v>703.79324290221382</v>
      </c>
      <c r="K76" s="98">
        <v>703.46040197383968</v>
      </c>
      <c r="L76" s="98">
        <v>741.29261531942836</v>
      </c>
      <c r="M76" s="98">
        <v>725.97412132804948</v>
      </c>
      <c r="N76" s="98">
        <v>691.03918890253351</v>
      </c>
      <c r="O76" s="98">
        <v>692.15362581816373</v>
      </c>
      <c r="P76" s="98">
        <v>649.37594902175067</v>
      </c>
      <c r="Q76" s="98">
        <v>630.96945802054483</v>
      </c>
      <c r="R76" s="98">
        <v>642.36582380924278</v>
      </c>
      <c r="S76" s="98">
        <v>657.66458486693534</v>
      </c>
      <c r="T76" s="98">
        <v>693.19175256082031</v>
      </c>
      <c r="U76" s="98">
        <v>693.69903415901797</v>
      </c>
      <c r="V76" s="98">
        <v>696.12570426616912</v>
      </c>
      <c r="W76" s="98">
        <v>737.98984323523746</v>
      </c>
      <c r="DA76" s="63" t="s">
        <v>2313</v>
      </c>
    </row>
    <row r="77" spans="1:105" ht="12" customHeight="1" x14ac:dyDescent="0.25">
      <c r="A77" s="121" t="s">
        <v>54</v>
      </c>
      <c r="B77" s="122">
        <v>2446.8829397986378</v>
      </c>
      <c r="C77" s="122">
        <v>2674.3252541026695</v>
      </c>
      <c r="D77" s="122">
        <v>2894.3045109505174</v>
      </c>
      <c r="E77" s="122">
        <v>2700.3514770694346</v>
      </c>
      <c r="F77" s="122">
        <v>2759.740475754721</v>
      </c>
      <c r="G77" s="122">
        <v>2802.0196948535599</v>
      </c>
      <c r="H77" s="122">
        <v>2617.7308748767878</v>
      </c>
      <c r="I77" s="122">
        <v>2615.5814496041162</v>
      </c>
      <c r="J77" s="122">
        <v>2407.3226049783802</v>
      </c>
      <c r="K77" s="122">
        <v>2337.6968946615566</v>
      </c>
      <c r="L77" s="122">
        <v>2807.0725999251677</v>
      </c>
      <c r="M77" s="122">
        <v>2202.4252826613956</v>
      </c>
      <c r="N77" s="122">
        <v>1876.7916910271297</v>
      </c>
      <c r="O77" s="122">
        <v>1554.1670755123216</v>
      </c>
      <c r="P77" s="122">
        <v>1529.1825156145999</v>
      </c>
      <c r="Q77" s="122">
        <v>1562.824723531445</v>
      </c>
      <c r="R77" s="122">
        <v>1663.0057970413784</v>
      </c>
      <c r="S77" s="122">
        <v>1664.9274165404381</v>
      </c>
      <c r="T77" s="122">
        <v>1930.9769781689008</v>
      </c>
      <c r="U77" s="122">
        <v>2007.7025904622365</v>
      </c>
      <c r="V77" s="122">
        <v>2152.0202931441936</v>
      </c>
      <c r="W77" s="122">
        <v>2218.0601305896316</v>
      </c>
      <c r="DA77" s="130" t="s">
        <v>2314</v>
      </c>
    </row>
    <row r="78" spans="1:105" ht="12" customHeight="1" x14ac:dyDescent="0.25">
      <c r="A78" s="97" t="s">
        <v>192</v>
      </c>
      <c r="B78" s="98">
        <v>2464.3073121646134</v>
      </c>
      <c r="C78" s="98">
        <v>2693.8861078243663</v>
      </c>
      <c r="D78" s="98">
        <v>2915.1560184274877</v>
      </c>
      <c r="E78" s="98">
        <v>2721.7399322118799</v>
      </c>
      <c r="F78" s="98">
        <v>2780.9457167272285</v>
      </c>
      <c r="G78" s="98">
        <v>2820.7472417280437</v>
      </c>
      <c r="H78" s="98">
        <v>2635.203216044109</v>
      </c>
      <c r="I78" s="98">
        <v>2629.8958994909772</v>
      </c>
      <c r="J78" s="98">
        <v>2426.032305006534</v>
      </c>
      <c r="K78" s="98">
        <v>2355.0748481086675</v>
      </c>
      <c r="L78" s="98">
        <v>2824.1581205408161</v>
      </c>
      <c r="M78" s="98">
        <v>2214.7533931443159</v>
      </c>
      <c r="N78" s="98">
        <v>1890.2215640827346</v>
      </c>
      <c r="O78" s="98">
        <v>1566.5816812328735</v>
      </c>
      <c r="P78" s="98">
        <v>1544.04458951076</v>
      </c>
      <c r="Q78" s="98">
        <v>1578.6120704837201</v>
      </c>
      <c r="R78" s="98">
        <v>1670.8027644903157</v>
      </c>
      <c r="S78" s="98">
        <v>1677.3514308352389</v>
      </c>
      <c r="T78" s="98">
        <v>1943.9566088747031</v>
      </c>
      <c r="U78" s="98">
        <v>2022.893044027395</v>
      </c>
      <c r="V78" s="98">
        <v>2168.3200263026083</v>
      </c>
      <c r="W78" s="98">
        <v>2232.5963872812331</v>
      </c>
      <c r="DA78" s="63" t="s">
        <v>2315</v>
      </c>
    </row>
    <row r="79" spans="1:105" ht="12" customHeight="1" x14ac:dyDescent="0.25">
      <c r="A79" s="109" t="s">
        <v>120</v>
      </c>
      <c r="B79" s="33">
        <v>1923.4518206937662</v>
      </c>
      <c r="C79" s="33">
        <v>2078.5613416137562</v>
      </c>
      <c r="D79" s="33">
        <v>2232.9454909301508</v>
      </c>
      <c r="E79" s="33">
        <v>1994.6080966279367</v>
      </c>
      <c r="F79" s="33">
        <v>2045.3833962026631</v>
      </c>
      <c r="G79" s="33">
        <v>2167.7405421311605</v>
      </c>
      <c r="H79" s="33">
        <v>2029.7581548014355</v>
      </c>
      <c r="I79" s="33">
        <v>2136.6503146302143</v>
      </c>
      <c r="J79" s="33">
        <v>1771.962851814076</v>
      </c>
      <c r="K79" s="33">
        <v>1728.4889068152117</v>
      </c>
      <c r="L79" s="33">
        <v>2178.9767155089162</v>
      </c>
      <c r="M79" s="33">
        <v>1742.349827370183</v>
      </c>
      <c r="N79" s="33">
        <v>1371.3032567071939</v>
      </c>
      <c r="O79" s="33">
        <v>1086.0638909157328</v>
      </c>
      <c r="P79" s="33">
        <v>965.54087461045606</v>
      </c>
      <c r="Q79" s="33">
        <v>962.8311675026132</v>
      </c>
      <c r="R79" s="33">
        <v>1367.1940623821179</v>
      </c>
      <c r="S79" s="33">
        <v>1193.1993183327861</v>
      </c>
      <c r="T79" s="33">
        <v>1436.4839790738374</v>
      </c>
      <c r="U79" s="33">
        <v>1427.6554100928113</v>
      </c>
      <c r="V79" s="33">
        <v>1529.533243732134</v>
      </c>
      <c r="W79" s="33">
        <v>1663.8037353438312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7476.1153813157916</v>
      </c>
      <c r="C81" s="117">
        <f t="shared" si="28"/>
        <v>7483.6097871034563</v>
      </c>
      <c r="D81" s="117">
        <f t="shared" si="28"/>
        <v>7666.0953408688674</v>
      </c>
      <c r="E81" s="117">
        <f t="shared" si="28"/>
        <v>7945.4345345488</v>
      </c>
      <c r="F81" s="117">
        <f t="shared" si="28"/>
        <v>8137.6313910939789</v>
      </c>
      <c r="G81" s="117">
        <f t="shared" si="28"/>
        <v>8189.7971364923451</v>
      </c>
      <c r="H81" s="117">
        <f t="shared" si="28"/>
        <v>8033.5946541302683</v>
      </c>
      <c r="I81" s="117">
        <f t="shared" si="28"/>
        <v>8153.6298604459153</v>
      </c>
      <c r="J81" s="117">
        <f t="shared" si="28"/>
        <v>8189.4321347932655</v>
      </c>
      <c r="K81" s="117">
        <f t="shared" si="28"/>
        <v>8630.078814072589</v>
      </c>
      <c r="L81" s="117">
        <f t="shared" si="28"/>
        <v>6678.1135854081986</v>
      </c>
      <c r="M81" s="117">
        <f t="shared" si="28"/>
        <v>6346.1428461291143</v>
      </c>
      <c r="N81" s="117">
        <f t="shared" si="28"/>
        <v>6375.1347200994123</v>
      </c>
      <c r="O81" s="117">
        <f t="shared" si="28"/>
        <v>6477.8873004923771</v>
      </c>
      <c r="P81" s="117">
        <f t="shared" si="28"/>
        <v>6295.7668909368676</v>
      </c>
      <c r="Q81" s="117">
        <f t="shared" si="28"/>
        <v>6212.5469152689075</v>
      </c>
      <c r="R81" s="117">
        <f t="shared" ref="R81:V81" si="29">R82+R85+R87+R100</f>
        <v>6356.926000416458</v>
      </c>
      <c r="S81" s="117">
        <f t="shared" si="29"/>
        <v>6318.1146242430641</v>
      </c>
      <c r="T81" s="117">
        <f t="shared" si="29"/>
        <v>6351.9371009888227</v>
      </c>
      <c r="U81" s="117">
        <f t="shared" si="29"/>
        <v>6386.2306077155044</v>
      </c>
      <c r="V81" s="117">
        <f t="shared" si="29"/>
        <v>6765.0027104192923</v>
      </c>
      <c r="W81" s="117">
        <f t="shared" ref="W81" si="30">W82+W85+W87+W100</f>
        <v>6767.2100058667475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3473.2230977326417</v>
      </c>
      <c r="C82" s="122">
        <f t="shared" si="31"/>
        <v>3463.5043516727205</v>
      </c>
      <c r="D82" s="122">
        <f t="shared" si="31"/>
        <v>3595.0121678218316</v>
      </c>
      <c r="E82" s="122">
        <f t="shared" si="31"/>
        <v>3841.0988071586503</v>
      </c>
      <c r="F82" s="122">
        <f t="shared" si="31"/>
        <v>4113.2178988132737</v>
      </c>
      <c r="G82" s="122">
        <f t="shared" si="31"/>
        <v>4227.4375952026585</v>
      </c>
      <c r="H82" s="122">
        <f t="shared" si="31"/>
        <v>4182.3742766296982</v>
      </c>
      <c r="I82" s="122">
        <f t="shared" si="31"/>
        <v>4319.5575842301769</v>
      </c>
      <c r="J82" s="122">
        <f t="shared" si="31"/>
        <v>4341.2199093219251</v>
      </c>
      <c r="K82" s="122">
        <f t="shared" si="31"/>
        <v>4749.2425042908908</v>
      </c>
      <c r="L82" s="122">
        <f t="shared" si="31"/>
        <v>3044.1872328406212</v>
      </c>
      <c r="M82" s="122">
        <f t="shared" si="31"/>
        <v>3097.1237769076592</v>
      </c>
      <c r="N82" s="122">
        <f t="shared" si="31"/>
        <v>3384.1006474892683</v>
      </c>
      <c r="O82" s="122">
        <f t="shared" si="31"/>
        <v>3627.5762217742185</v>
      </c>
      <c r="P82" s="122">
        <f t="shared" si="31"/>
        <v>3614.831223025104</v>
      </c>
      <c r="Q82" s="122">
        <f t="shared" si="31"/>
        <v>3603.8650974711227</v>
      </c>
      <c r="R82" s="122">
        <f t="shared" ref="R82:V82" si="32">SUM(R83:R84)</f>
        <v>3629.0021149545069</v>
      </c>
      <c r="S82" s="122">
        <f t="shared" si="32"/>
        <v>3582.412978713086</v>
      </c>
      <c r="T82" s="122">
        <f t="shared" si="32"/>
        <v>3513.4103223659286</v>
      </c>
      <c r="U82" s="122">
        <f t="shared" si="32"/>
        <v>3518.9137127217796</v>
      </c>
      <c r="V82" s="122">
        <f t="shared" si="32"/>
        <v>3665.9191134228372</v>
      </c>
      <c r="W82" s="122">
        <f t="shared" ref="W82" si="33">SUM(W83:W84)</f>
        <v>3677.6748793550973</v>
      </c>
      <c r="DA82" s="130" t="s">
        <v>2318</v>
      </c>
    </row>
    <row r="83" spans="1:105" ht="12" customHeight="1" x14ac:dyDescent="0.25">
      <c r="A83" s="97" t="s">
        <v>204</v>
      </c>
      <c r="B83" s="98">
        <v>3457.6862661505397</v>
      </c>
      <c r="C83" s="98">
        <v>3448.3268458495709</v>
      </c>
      <c r="D83" s="98">
        <v>3579.6993968640054</v>
      </c>
      <c r="E83" s="98">
        <v>3827.1470127552889</v>
      </c>
      <c r="F83" s="98">
        <v>4098.7405381809531</v>
      </c>
      <c r="G83" s="98">
        <v>4212.2907669274964</v>
      </c>
      <c r="H83" s="98">
        <v>4166.8656664598075</v>
      </c>
      <c r="I83" s="98">
        <v>4302.7672583261574</v>
      </c>
      <c r="J83" s="98">
        <v>4323.3511090612601</v>
      </c>
      <c r="K83" s="98">
        <v>4730.4234465540339</v>
      </c>
      <c r="L83" s="98">
        <v>3035.1666447694465</v>
      </c>
      <c r="M83" s="98">
        <v>3086.6769056324711</v>
      </c>
      <c r="N83" s="98">
        <v>3372.5057896218214</v>
      </c>
      <c r="O83" s="98">
        <v>3614.7118237718569</v>
      </c>
      <c r="P83" s="98">
        <v>3602.145994326771</v>
      </c>
      <c r="Q83" s="98">
        <v>3591.179460422557</v>
      </c>
      <c r="R83" s="98">
        <v>3615.5534033657204</v>
      </c>
      <c r="S83" s="98">
        <v>3569.0436008576626</v>
      </c>
      <c r="T83" s="98">
        <v>3500.3404654593201</v>
      </c>
      <c r="U83" s="98">
        <v>3505.7822199712764</v>
      </c>
      <c r="V83" s="98">
        <v>3651.8619132325844</v>
      </c>
      <c r="W83" s="98">
        <v>3663.3879429086523</v>
      </c>
      <c r="DA83" s="63" t="s">
        <v>2319</v>
      </c>
    </row>
    <row r="84" spans="1:105" ht="12" customHeight="1" x14ac:dyDescent="0.25">
      <c r="A84" s="97" t="s">
        <v>53</v>
      </c>
      <c r="B84" s="98">
        <v>15.536831582101977</v>
      </c>
      <c r="C84" s="98">
        <v>15.177505823149652</v>
      </c>
      <c r="D84" s="98">
        <v>15.312770957826203</v>
      </c>
      <c r="E84" s="98">
        <v>13.951794403361236</v>
      </c>
      <c r="F84" s="98">
        <v>14.47736063232021</v>
      </c>
      <c r="G84" s="98">
        <v>15.146828275161804</v>
      </c>
      <c r="H84" s="98">
        <v>15.50861016989086</v>
      </c>
      <c r="I84" s="98">
        <v>16.790325904019792</v>
      </c>
      <c r="J84" s="98">
        <v>17.868800260665225</v>
      </c>
      <c r="K84" s="98">
        <v>18.819057736857154</v>
      </c>
      <c r="L84" s="98">
        <v>9.020588071174803</v>
      </c>
      <c r="M84" s="98">
        <v>10.446871275188023</v>
      </c>
      <c r="N84" s="98">
        <v>11.594857867447157</v>
      </c>
      <c r="O84" s="98">
        <v>12.864398002361577</v>
      </c>
      <c r="P84" s="98">
        <v>12.685228698332866</v>
      </c>
      <c r="Q84" s="98">
        <v>12.685637048565864</v>
      </c>
      <c r="R84" s="98">
        <v>13.448711588786381</v>
      </c>
      <c r="S84" s="98">
        <v>13.369377855423238</v>
      </c>
      <c r="T84" s="98">
        <v>13.069856906608354</v>
      </c>
      <c r="U84" s="98">
        <v>13.131492750503005</v>
      </c>
      <c r="V84" s="98">
        <v>14.057200190252708</v>
      </c>
      <c r="W84" s="98">
        <v>14.286936446445026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14.747516392027871</v>
      </c>
      <c r="C85" s="122">
        <f t="shared" si="34"/>
        <v>16.30949581369191</v>
      </c>
      <c r="D85" s="122">
        <f t="shared" si="34"/>
        <v>13.097283953286075</v>
      </c>
      <c r="E85" s="122">
        <f t="shared" si="34"/>
        <v>27.870568644602432</v>
      </c>
      <c r="F85" s="122">
        <f t="shared" si="34"/>
        <v>19.690579644414289</v>
      </c>
      <c r="G85" s="122">
        <f t="shared" si="34"/>
        <v>23.012520136455596</v>
      </c>
      <c r="H85" s="122">
        <f t="shared" si="34"/>
        <v>26.449976628713358</v>
      </c>
      <c r="I85" s="122">
        <f t="shared" si="34"/>
        <v>12.672474893837766</v>
      </c>
      <c r="J85" s="122">
        <f t="shared" si="34"/>
        <v>12.346055910983258</v>
      </c>
      <c r="K85" s="122">
        <f t="shared" si="34"/>
        <v>19.871520310474711</v>
      </c>
      <c r="L85" s="122">
        <f t="shared" si="34"/>
        <v>28.99335286824186</v>
      </c>
      <c r="M85" s="122">
        <f t="shared" si="34"/>
        <v>24.858744213777928</v>
      </c>
      <c r="N85" s="122">
        <f t="shared" si="34"/>
        <v>25.743547912864031</v>
      </c>
      <c r="O85" s="122">
        <f t="shared" si="34"/>
        <v>28.978902537881641</v>
      </c>
      <c r="P85" s="122">
        <f t="shared" si="34"/>
        <v>31.308468088652226</v>
      </c>
      <c r="Q85" s="122">
        <f t="shared" si="34"/>
        <v>30.228079264232893</v>
      </c>
      <c r="R85" s="122">
        <f t="shared" si="34"/>
        <v>34.732193037945578</v>
      </c>
      <c r="S85" s="122">
        <f t="shared" si="34"/>
        <v>35.662086581967685</v>
      </c>
      <c r="T85" s="122">
        <f t="shared" si="34"/>
        <v>39.575193684545297</v>
      </c>
      <c r="U85" s="122">
        <f t="shared" si="34"/>
        <v>39.773785025277036</v>
      </c>
      <c r="V85" s="122">
        <f t="shared" si="34"/>
        <v>40.970023209116064</v>
      </c>
      <c r="W85" s="122">
        <f t="shared" si="34"/>
        <v>41.521096684087851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14.747516392027871</v>
      </c>
      <c r="C86" s="98">
        <f>IF(RES_hhdet_fec!C86=0,0,RES_hhdet_fec!C86*1000*11630/RES_hhdet_num!C81)</f>
        <v>16.30949581369191</v>
      </c>
      <c r="D86" s="98">
        <f>IF(RES_hhdet_fec!D86=0,0,RES_hhdet_fec!D86*1000*11630/RES_hhdet_num!D81)</f>
        <v>13.097283953286075</v>
      </c>
      <c r="E86" s="98">
        <f>IF(RES_hhdet_fec!E86=0,0,RES_hhdet_fec!E86*1000*11630/RES_hhdet_num!E81)</f>
        <v>27.870568644602432</v>
      </c>
      <c r="F86" s="98">
        <f>IF(RES_hhdet_fec!F86=0,0,RES_hhdet_fec!F86*1000*11630/RES_hhdet_num!F81)</f>
        <v>19.690579644414289</v>
      </c>
      <c r="G86" s="98">
        <f>IF(RES_hhdet_fec!G86=0,0,RES_hhdet_fec!G86*1000*11630/RES_hhdet_num!G81)</f>
        <v>23.012520136455596</v>
      </c>
      <c r="H86" s="98">
        <f>IF(RES_hhdet_fec!H86=0,0,RES_hhdet_fec!H86*1000*11630/RES_hhdet_num!H81)</f>
        <v>26.449976628713358</v>
      </c>
      <c r="I86" s="98">
        <f>IF(RES_hhdet_fec!I86=0,0,RES_hhdet_fec!I86*1000*11630/RES_hhdet_num!I81)</f>
        <v>12.672474893837766</v>
      </c>
      <c r="J86" s="98">
        <f>IF(RES_hhdet_fec!J86=0,0,RES_hhdet_fec!J86*1000*11630/RES_hhdet_num!J81)</f>
        <v>12.346055910983258</v>
      </c>
      <c r="K86" s="98">
        <f>IF(RES_hhdet_fec!K86=0,0,RES_hhdet_fec!K86*1000*11630/RES_hhdet_num!K81)</f>
        <v>19.871520310474711</v>
      </c>
      <c r="L86" s="98">
        <f>IF(RES_hhdet_fec!L86=0,0,RES_hhdet_fec!L86*1000*11630/RES_hhdet_num!L81)</f>
        <v>28.99335286824186</v>
      </c>
      <c r="M86" s="98">
        <f>IF(RES_hhdet_fec!M86=0,0,RES_hhdet_fec!M86*1000*11630/RES_hhdet_num!M81)</f>
        <v>24.858744213777928</v>
      </c>
      <c r="N86" s="98">
        <f>IF(RES_hhdet_fec!N86=0,0,RES_hhdet_fec!N86*1000*11630/RES_hhdet_num!N81)</f>
        <v>25.743547912864031</v>
      </c>
      <c r="O86" s="98">
        <f>IF(RES_hhdet_fec!O86=0,0,RES_hhdet_fec!O86*1000*11630/RES_hhdet_num!O81)</f>
        <v>28.978902537881641</v>
      </c>
      <c r="P86" s="98">
        <f>IF(RES_hhdet_fec!P86=0,0,RES_hhdet_fec!P86*1000*11630/RES_hhdet_num!P81)</f>
        <v>31.308468088652226</v>
      </c>
      <c r="Q86" s="98">
        <f>IF(RES_hhdet_fec!Q86=0,0,RES_hhdet_fec!Q86*1000*11630/RES_hhdet_num!Q81)</f>
        <v>30.228079264232893</v>
      </c>
      <c r="R86" s="98">
        <f>IF(RES_hhdet_fec!R86=0,0,RES_hhdet_fec!R86*1000*11630/RES_hhdet_num!R81)</f>
        <v>34.732193037945578</v>
      </c>
      <c r="S86" s="98">
        <f>IF(RES_hhdet_fec!S86=0,0,RES_hhdet_fec!S86*1000*11630/RES_hhdet_num!S81)</f>
        <v>35.662086581967685</v>
      </c>
      <c r="T86" s="98">
        <f>IF(RES_hhdet_fec!T86=0,0,RES_hhdet_fec!T86*1000*11630/RES_hhdet_num!T81)</f>
        <v>39.575193684545297</v>
      </c>
      <c r="U86" s="98">
        <f>IF(RES_hhdet_fec!U86=0,0,RES_hhdet_fec!U86*1000*11630/RES_hhdet_num!U81)</f>
        <v>39.773785025277036</v>
      </c>
      <c r="V86" s="98">
        <f>IF(RES_hhdet_fec!V86=0,0,RES_hhdet_fec!V86*1000*11630/RES_hhdet_num!V81)</f>
        <v>40.970023209116064</v>
      </c>
      <c r="W86" s="98">
        <f>IF(RES_hhdet_fec!W86=0,0,RES_hhdet_fec!W86*1000*11630/RES_hhdet_num!W81)</f>
        <v>41.521096684087851</v>
      </c>
      <c r="DA86" s="63" t="s">
        <v>2322</v>
      </c>
    </row>
    <row r="87" spans="1:105" ht="12" customHeight="1" x14ac:dyDescent="0.25">
      <c r="A87" s="121" t="s">
        <v>55</v>
      </c>
      <c r="B87" s="122">
        <v>1524.8290080614884</v>
      </c>
      <c r="C87" s="122">
        <v>1492.0696983777946</v>
      </c>
      <c r="D87" s="122">
        <v>1475.0718690404135</v>
      </c>
      <c r="E87" s="122">
        <v>1481.7037257731954</v>
      </c>
      <c r="F87" s="122">
        <v>1457.074521316812</v>
      </c>
      <c r="G87" s="122">
        <v>1425.1462912500683</v>
      </c>
      <c r="H87" s="122">
        <v>1422.2248101899499</v>
      </c>
      <c r="I87" s="122">
        <v>1437.8527630829831</v>
      </c>
      <c r="J87" s="122">
        <v>1441.5637303504993</v>
      </c>
      <c r="K87" s="122">
        <v>1428.8883420199559</v>
      </c>
      <c r="L87" s="122">
        <v>1436.8877237292788</v>
      </c>
      <c r="M87" s="122">
        <v>1259.760080361651</v>
      </c>
      <c r="N87" s="122">
        <v>1198.3089008801121</v>
      </c>
      <c r="O87" s="122">
        <v>1165.3933275014335</v>
      </c>
      <c r="P87" s="122">
        <v>1073.6548576456105</v>
      </c>
      <c r="Q87" s="122">
        <v>1022.1602272650981</v>
      </c>
      <c r="R87" s="122">
        <v>1026.6502750069017</v>
      </c>
      <c r="S87" s="122">
        <v>1036.8578949677869</v>
      </c>
      <c r="T87" s="122">
        <v>1026.7243784279351</v>
      </c>
      <c r="U87" s="122">
        <v>1011.9323238253163</v>
      </c>
      <c r="V87" s="122">
        <v>1088.1525876649509</v>
      </c>
      <c r="W87" s="122">
        <v>1018.3169932526998</v>
      </c>
      <c r="DA87" s="130" t="s">
        <v>2323</v>
      </c>
    </row>
    <row r="88" spans="1:105" ht="12" customHeight="1" x14ac:dyDescent="0.25">
      <c r="A88" s="97" t="s">
        <v>132</v>
      </c>
      <c r="B88" s="98">
        <v>1774.0982527209958</v>
      </c>
      <c r="C88" s="98">
        <v>1763.2887679488786</v>
      </c>
      <c r="D88" s="98">
        <v>1739.7041701098751</v>
      </c>
      <c r="E88" s="98">
        <v>1642.3778922585723</v>
      </c>
      <c r="F88" s="98">
        <v>1603.6303269036737</v>
      </c>
      <c r="G88" s="98">
        <v>1555.7225581065102</v>
      </c>
      <c r="H88" s="98">
        <v>1566.5810427242222</v>
      </c>
      <c r="I88" s="98">
        <v>1531.8822860412299</v>
      </c>
      <c r="J88" s="98">
        <v>1544.9722822371505</v>
      </c>
      <c r="K88" s="98">
        <v>1441.0438563868199</v>
      </c>
      <c r="L88" s="98">
        <v>1304.8580296227228</v>
      </c>
      <c r="M88" s="98">
        <v>1225.5474867662117</v>
      </c>
      <c r="N88" s="98">
        <v>1173.1377248530553</v>
      </c>
      <c r="O88" s="98">
        <v>1104.6280433478057</v>
      </c>
      <c r="P88" s="98">
        <v>1047.1506531081868</v>
      </c>
      <c r="Q88" s="98">
        <v>1018.8049719385432</v>
      </c>
      <c r="R88" s="98">
        <v>1015.0907169972631</v>
      </c>
      <c r="S88" s="98">
        <v>1022.251681690547</v>
      </c>
      <c r="T88" s="98">
        <v>1043.2302773232766</v>
      </c>
      <c r="U88" s="98">
        <v>1042.5509985835456</v>
      </c>
      <c r="V88" s="98">
        <v>1073.0590008665565</v>
      </c>
      <c r="W88" s="98">
        <v>1060.4815357660698</v>
      </c>
      <c r="DA88" s="63" t="s">
        <v>2324</v>
      </c>
    </row>
    <row r="89" spans="1:105" ht="12" customHeight="1" x14ac:dyDescent="0.25">
      <c r="A89" s="97" t="s">
        <v>131</v>
      </c>
      <c r="B89" s="98">
        <v>1008.335620773937</v>
      </c>
      <c r="C89" s="98">
        <v>1028.8936351088742</v>
      </c>
      <c r="D89" s="98">
        <v>1037.5821141485255</v>
      </c>
      <c r="E89" s="98">
        <v>963.42189499294477</v>
      </c>
      <c r="F89" s="98">
        <v>960.49149193464586</v>
      </c>
      <c r="G89" s="98">
        <v>976.90764842707358</v>
      </c>
      <c r="H89" s="98">
        <v>994.51785966896909</v>
      </c>
      <c r="I89" s="98">
        <v>998.6384022595056</v>
      </c>
      <c r="J89" s="98">
        <v>1024.4964081406322</v>
      </c>
      <c r="K89" s="98">
        <v>978.65498133913411</v>
      </c>
      <c r="L89" s="98">
        <v>885.39306008360313</v>
      </c>
      <c r="M89" s="98">
        <v>849.40232000592653</v>
      </c>
      <c r="N89" s="98">
        <v>859.55856358934466</v>
      </c>
      <c r="O89" s="98">
        <v>838.79407269547664</v>
      </c>
      <c r="P89" s="98">
        <v>800.01843659252313</v>
      </c>
      <c r="Q89" s="98">
        <v>782.03606855515625</v>
      </c>
      <c r="R89" s="98">
        <v>784.09057948241593</v>
      </c>
      <c r="S89" s="98">
        <v>797.32002456820578</v>
      </c>
      <c r="T89" s="98">
        <v>814.84466183809695</v>
      </c>
      <c r="U89" s="98">
        <v>824.976497183731</v>
      </c>
      <c r="V89" s="98">
        <v>867.29377950289404</v>
      </c>
      <c r="W89" s="98">
        <v>862.05260981281606</v>
      </c>
      <c r="DA89" s="63" t="s">
        <v>2325</v>
      </c>
    </row>
    <row r="90" spans="1:105" ht="12" customHeight="1" x14ac:dyDescent="0.25">
      <c r="A90" s="100" t="s">
        <v>204</v>
      </c>
      <c r="B90" s="101">
        <v>316.36099890236437</v>
      </c>
      <c r="C90" s="101">
        <v>336.72885191693689</v>
      </c>
      <c r="D90" s="101">
        <v>348.25234764011515</v>
      </c>
      <c r="E90" s="101">
        <v>275.8587919560116</v>
      </c>
      <c r="F90" s="101">
        <v>271.76344318161318</v>
      </c>
      <c r="G90" s="101">
        <v>310.02377638817774</v>
      </c>
      <c r="H90" s="101">
        <v>288.30914202490089</v>
      </c>
      <c r="I90" s="101">
        <v>290.16296641802438</v>
      </c>
      <c r="J90" s="101">
        <v>282.45346555262779</v>
      </c>
      <c r="K90" s="101">
        <v>272.17566872517563</v>
      </c>
      <c r="L90" s="101">
        <v>192.63966632848343</v>
      </c>
      <c r="M90" s="101">
        <v>127.4912550739346</v>
      </c>
      <c r="N90" s="101">
        <v>137.03902257794343</v>
      </c>
      <c r="O90" s="101">
        <v>119.98075922095978</v>
      </c>
      <c r="P90" s="101">
        <v>122.06361654208517</v>
      </c>
      <c r="Q90" s="101">
        <v>123.05316034412077</v>
      </c>
      <c r="R90" s="101">
        <v>126.32363818754327</v>
      </c>
      <c r="S90" s="101">
        <v>125.54004965833991</v>
      </c>
      <c r="T90" s="101">
        <v>101.25461938626981</v>
      </c>
      <c r="U90" s="101">
        <v>106.86236590975585</v>
      </c>
      <c r="V90" s="101">
        <v>140.64124220751688</v>
      </c>
      <c r="W90" s="101">
        <v>95.210554762098852</v>
      </c>
      <c r="DA90" s="131" t="s">
        <v>2326</v>
      </c>
    </row>
    <row r="91" spans="1:105" ht="12" customHeight="1" x14ac:dyDescent="0.25">
      <c r="A91" s="103" t="s">
        <v>52</v>
      </c>
      <c r="B91" s="104">
        <v>691.97462187157259</v>
      </c>
      <c r="C91" s="104">
        <v>692.16478319193709</v>
      </c>
      <c r="D91" s="104">
        <v>689.32976650841044</v>
      </c>
      <c r="E91" s="104">
        <v>687.56310303693317</v>
      </c>
      <c r="F91" s="104">
        <v>688.72804875303279</v>
      </c>
      <c r="G91" s="104">
        <v>666.88387203889579</v>
      </c>
      <c r="H91" s="104">
        <v>706.20871764406832</v>
      </c>
      <c r="I91" s="104">
        <v>708.47543584148127</v>
      </c>
      <c r="J91" s="104">
        <v>742.04294258800451</v>
      </c>
      <c r="K91" s="104">
        <v>706.47931261395854</v>
      </c>
      <c r="L91" s="104">
        <v>692.75339375511976</v>
      </c>
      <c r="M91" s="104">
        <v>721.91106493199186</v>
      </c>
      <c r="N91" s="104">
        <v>722.51954101140109</v>
      </c>
      <c r="O91" s="104">
        <v>718.81331347451692</v>
      </c>
      <c r="P91" s="104">
        <v>677.954820050438</v>
      </c>
      <c r="Q91" s="104">
        <v>658.98290821103558</v>
      </c>
      <c r="R91" s="104">
        <v>657.76694129487271</v>
      </c>
      <c r="S91" s="104">
        <v>671.77997490986581</v>
      </c>
      <c r="T91" s="104">
        <v>713.59004245182712</v>
      </c>
      <c r="U91" s="104">
        <v>718.1141312739752</v>
      </c>
      <c r="V91" s="104">
        <v>726.65253729537721</v>
      </c>
      <c r="W91" s="104">
        <v>766.84205505071736</v>
      </c>
      <c r="DA91" s="132" t="s">
        <v>2327</v>
      </c>
    </row>
    <row r="92" spans="1:105" ht="12" customHeight="1" x14ac:dyDescent="0.25">
      <c r="A92" s="106" t="s">
        <v>124</v>
      </c>
      <c r="B92" s="101">
        <v>1529.2483207848441</v>
      </c>
      <c r="C92" s="101">
        <v>1488.2186194490034</v>
      </c>
      <c r="D92" s="101">
        <v>1468.5499579889633</v>
      </c>
      <c r="E92" s="101">
        <v>1499.7964519709099</v>
      </c>
      <c r="F92" s="101">
        <v>1476.2155596080875</v>
      </c>
      <c r="G92" s="101">
        <v>1439.1634435630187</v>
      </c>
      <c r="H92" s="101">
        <v>1439.5576540055581</v>
      </c>
      <c r="I92" s="101">
        <v>1466.5609416713437</v>
      </c>
      <c r="J92" s="101">
        <v>1473.2339432060558</v>
      </c>
      <c r="K92" s="101">
        <v>1485.4342227438826</v>
      </c>
      <c r="L92" s="101">
        <v>1558.3660060306902</v>
      </c>
      <c r="M92" s="101">
        <v>1357.8102398341946</v>
      </c>
      <c r="N92" s="101">
        <v>1315.230225377273</v>
      </c>
      <c r="O92" s="101">
        <v>1316.8602017204485</v>
      </c>
      <c r="P92" s="101">
        <v>1208.185169724693</v>
      </c>
      <c r="Q92" s="101">
        <v>1139.9698578342902</v>
      </c>
      <c r="R92" s="101">
        <v>1147.987125912937</v>
      </c>
      <c r="S92" s="101">
        <v>1158.2185014386091</v>
      </c>
      <c r="T92" s="101">
        <v>1124.2193666098785</v>
      </c>
      <c r="U92" s="101">
        <v>1091.8276853855107</v>
      </c>
      <c r="V92" s="101">
        <v>1237.0283171188696</v>
      </c>
      <c r="W92" s="101">
        <v>1083.2540636924368</v>
      </c>
      <c r="DA92" s="131" t="s">
        <v>2328</v>
      </c>
    </row>
    <row r="93" spans="1:105" ht="12" customHeight="1" x14ac:dyDescent="0.25">
      <c r="A93" s="107" t="s">
        <v>123</v>
      </c>
      <c r="B93" s="104">
        <v>983.58337369348521</v>
      </c>
      <c r="C93" s="104">
        <v>967.36793656856923</v>
      </c>
      <c r="D93" s="104">
        <v>962.41722104429925</v>
      </c>
      <c r="E93" s="104">
        <v>969.62089357635989</v>
      </c>
      <c r="F93" s="104">
        <v>959.32060364772587</v>
      </c>
      <c r="G93" s="104">
        <v>956.73092156297275</v>
      </c>
      <c r="H93" s="104">
        <v>954.22218202572117</v>
      </c>
      <c r="I93" s="104">
        <v>977.71373420427551</v>
      </c>
      <c r="J93" s="104">
        <v>981.41155540881982</v>
      </c>
      <c r="K93" s="104">
        <v>997.0046888755312</v>
      </c>
      <c r="L93" s="104">
        <v>1030.1725981186476</v>
      </c>
      <c r="M93" s="104">
        <v>872.47131334031712</v>
      </c>
      <c r="N93" s="104">
        <v>856.59537977286993</v>
      </c>
      <c r="O93" s="104">
        <v>866.97288281776946</v>
      </c>
      <c r="P93" s="104">
        <v>811.04091075138149</v>
      </c>
      <c r="Q93" s="104">
        <v>780.65605797849469</v>
      </c>
      <c r="R93" s="104">
        <v>805.82684315966208</v>
      </c>
      <c r="S93" s="104">
        <v>833.12969177255559</v>
      </c>
      <c r="T93" s="104">
        <v>817.31217658172591</v>
      </c>
      <c r="U93" s="104">
        <v>819.49501420882928</v>
      </c>
      <c r="V93" s="104">
        <v>961.83864725763442</v>
      </c>
      <c r="W93" s="104">
        <v>839.98501507939102</v>
      </c>
      <c r="DA93" s="132" t="s">
        <v>2329</v>
      </c>
    </row>
    <row r="94" spans="1:105" ht="12" customHeight="1" x14ac:dyDescent="0.25">
      <c r="A94" s="108" t="s">
        <v>50</v>
      </c>
      <c r="B94" s="98">
        <v>274.69876872351438</v>
      </c>
      <c r="C94" s="98">
        <v>282.43728317582514</v>
      </c>
      <c r="D94" s="98">
        <v>289.43296789098684</v>
      </c>
      <c r="E94" s="98">
        <v>257.11876789100927</v>
      </c>
      <c r="F94" s="98">
        <v>253.76020645449756</v>
      </c>
      <c r="G94" s="98">
        <v>284.78394498579121</v>
      </c>
      <c r="H94" s="98">
        <v>262.37854159003621</v>
      </c>
      <c r="I94" s="98">
        <v>272.49088121988638</v>
      </c>
      <c r="J94" s="98">
        <v>268.7532867487613</v>
      </c>
      <c r="K94" s="98">
        <v>283.71593878811848</v>
      </c>
      <c r="L94" s="98">
        <v>254.30768898034987</v>
      </c>
      <c r="M94" s="98">
        <v>147.56688868585834</v>
      </c>
      <c r="N94" s="98">
        <v>151.79140162813687</v>
      </c>
      <c r="O94" s="98">
        <v>144.52321105195688</v>
      </c>
      <c r="P94" s="98">
        <v>139.71290071950497</v>
      </c>
      <c r="Q94" s="98">
        <v>135.23258187514747</v>
      </c>
      <c r="R94" s="98">
        <v>145.86789896116215</v>
      </c>
      <c r="S94" s="98">
        <v>147.80874141974545</v>
      </c>
      <c r="T94" s="98">
        <v>108.10014810689542</v>
      </c>
      <c r="U94" s="98">
        <v>109.64893856584382</v>
      </c>
      <c r="V94" s="98">
        <v>179.5172034113946</v>
      </c>
      <c r="W94" s="98">
        <v>93.67017338841184</v>
      </c>
      <c r="DA94" s="63" t="s">
        <v>2330</v>
      </c>
    </row>
    <row r="95" spans="1:105" ht="12" customHeight="1" x14ac:dyDescent="0.25">
      <c r="A95" s="108" t="s">
        <v>52</v>
      </c>
      <c r="B95" s="98">
        <v>708.88460496997072</v>
      </c>
      <c r="C95" s="98">
        <v>684.93065339274403</v>
      </c>
      <c r="D95" s="98">
        <v>672.98425315331258</v>
      </c>
      <c r="E95" s="98">
        <v>712.50212568535051</v>
      </c>
      <c r="F95" s="98">
        <v>705.56039719322837</v>
      </c>
      <c r="G95" s="98">
        <v>671.94697657718154</v>
      </c>
      <c r="H95" s="98">
        <v>691.84364043568519</v>
      </c>
      <c r="I95" s="98">
        <v>705.22285298438919</v>
      </c>
      <c r="J95" s="98">
        <v>712.65826866005852</v>
      </c>
      <c r="K95" s="98">
        <v>713.28875008741272</v>
      </c>
      <c r="L95" s="98">
        <v>775.86490913829766</v>
      </c>
      <c r="M95" s="98">
        <v>724.90442465445881</v>
      </c>
      <c r="N95" s="98">
        <v>704.80397814473315</v>
      </c>
      <c r="O95" s="98">
        <v>722.44967176581258</v>
      </c>
      <c r="P95" s="98">
        <v>671.32801003187649</v>
      </c>
      <c r="Q95" s="98">
        <v>645.42347610334718</v>
      </c>
      <c r="R95" s="98">
        <v>659.95894419849981</v>
      </c>
      <c r="S95" s="98">
        <v>685.3209503528102</v>
      </c>
      <c r="T95" s="98">
        <v>709.21202847483039</v>
      </c>
      <c r="U95" s="98">
        <v>709.8460756429854</v>
      </c>
      <c r="V95" s="98">
        <v>782.32144384623973</v>
      </c>
      <c r="W95" s="98">
        <v>746.31484169097916</v>
      </c>
      <c r="DA95" s="63" t="s">
        <v>2331</v>
      </c>
    </row>
    <row r="96" spans="1:105" ht="12" customHeight="1" x14ac:dyDescent="0.25">
      <c r="A96" s="106" t="s">
        <v>122</v>
      </c>
      <c r="B96" s="101">
        <v>1302.0750380426966</v>
      </c>
      <c r="C96" s="101">
        <v>1332.9706107568816</v>
      </c>
      <c r="D96" s="101">
        <v>1348.1977952093775</v>
      </c>
      <c r="E96" s="101">
        <v>1239.047939519276</v>
      </c>
      <c r="F96" s="101">
        <v>1227.6453560286966</v>
      </c>
      <c r="G96" s="101">
        <v>1313.3662959937412</v>
      </c>
      <c r="H96" s="101">
        <v>1257.4663142956429</v>
      </c>
      <c r="I96" s="101">
        <v>1294.5762531284809</v>
      </c>
      <c r="J96" s="101">
        <v>1295.0834224135249</v>
      </c>
      <c r="K96" s="101">
        <v>1315.5600375351275</v>
      </c>
      <c r="L96" s="101">
        <v>1294.9288511303328</v>
      </c>
      <c r="M96" s="101">
        <v>1219.2045864346007</v>
      </c>
      <c r="N96" s="101">
        <v>1153.3927549212115</v>
      </c>
      <c r="O96" s="101">
        <v>1130.4497016278081</v>
      </c>
      <c r="P96" s="101">
        <v>1063.3847100198384</v>
      </c>
      <c r="Q96" s="101">
        <v>1030.387956727031</v>
      </c>
      <c r="R96" s="101">
        <v>1047.199691642601</v>
      </c>
      <c r="S96" s="101">
        <v>1060.7431724297487</v>
      </c>
      <c r="T96" s="101">
        <v>1066.201029971885</v>
      </c>
      <c r="U96" s="101">
        <v>1056.4969807029738</v>
      </c>
      <c r="V96" s="101">
        <v>1037.6355073965033</v>
      </c>
      <c r="W96" s="101">
        <v>1081.1241259105734</v>
      </c>
      <c r="DA96" s="131" t="s">
        <v>2332</v>
      </c>
    </row>
    <row r="97" spans="1:105" ht="12" customHeight="1" x14ac:dyDescent="0.25">
      <c r="A97" s="107" t="s">
        <v>121</v>
      </c>
      <c r="B97" s="104">
        <v>903.45945231477674</v>
      </c>
      <c r="C97" s="104">
        <v>940.99455182586667</v>
      </c>
      <c r="D97" s="104">
        <v>962.30201918555872</v>
      </c>
      <c r="E97" s="104">
        <v>862.39113176359649</v>
      </c>
      <c r="F97" s="104">
        <v>860.22500810329257</v>
      </c>
      <c r="G97" s="104">
        <v>950.64872266261523</v>
      </c>
      <c r="H97" s="104">
        <v>903.17479368148156</v>
      </c>
      <c r="I97" s="104">
        <v>935.27578826998001</v>
      </c>
      <c r="J97" s="104">
        <v>933.91036536654212</v>
      </c>
      <c r="K97" s="104">
        <v>955.95834128840329</v>
      </c>
      <c r="L97" s="104">
        <v>917.44459043887798</v>
      </c>
      <c r="M97" s="104">
        <v>852.35111482472155</v>
      </c>
      <c r="N97" s="104">
        <v>808.05153637706223</v>
      </c>
      <c r="O97" s="104">
        <v>792.068976718351</v>
      </c>
      <c r="P97" s="104">
        <v>753.17619074410152</v>
      </c>
      <c r="Q97" s="104">
        <v>738.9825723655199</v>
      </c>
      <c r="R97" s="104">
        <v>760.78233769982819</v>
      </c>
      <c r="S97" s="104">
        <v>775.6628354769806</v>
      </c>
      <c r="T97" s="104">
        <v>785.67536396238688</v>
      </c>
      <c r="U97" s="104">
        <v>788.84524555806615</v>
      </c>
      <c r="V97" s="104">
        <v>781.99402585179621</v>
      </c>
      <c r="W97" s="104">
        <v>820.01200268591731</v>
      </c>
      <c r="DA97" s="132" t="s">
        <v>2333</v>
      </c>
    </row>
    <row r="98" spans="1:105" ht="12" customHeight="1" x14ac:dyDescent="0.25">
      <c r="A98" s="108" t="s">
        <v>53</v>
      </c>
      <c r="B98" s="98">
        <v>215.80086319496792</v>
      </c>
      <c r="C98" s="98">
        <v>253.41016314813697</v>
      </c>
      <c r="D98" s="98">
        <v>274.44497115102138</v>
      </c>
      <c r="E98" s="98">
        <v>181.69255403894323</v>
      </c>
      <c r="F98" s="98">
        <v>183.09000695061016</v>
      </c>
      <c r="G98" s="98">
        <v>268.63841927933055</v>
      </c>
      <c r="H98" s="98">
        <v>220.56601324869555</v>
      </c>
      <c r="I98" s="98">
        <v>236.28911188031915</v>
      </c>
      <c r="J98" s="98">
        <v>228.94747025242793</v>
      </c>
      <c r="K98" s="98">
        <v>250.6618369072813</v>
      </c>
      <c r="L98" s="98">
        <v>173.87116778889416</v>
      </c>
      <c r="M98" s="98">
        <v>124.65055438268008</v>
      </c>
      <c r="N98" s="98">
        <v>115.59831728981676</v>
      </c>
      <c r="O98" s="98">
        <v>98.57510406084981</v>
      </c>
      <c r="P98" s="98">
        <v>101.19492914152356</v>
      </c>
      <c r="Q98" s="98">
        <v>104.92050917962123</v>
      </c>
      <c r="R98" s="98">
        <v>115.07350461058003</v>
      </c>
      <c r="S98" s="98">
        <v>114.5417224414366</v>
      </c>
      <c r="T98" s="98">
        <v>88.405890278375551</v>
      </c>
      <c r="U98" s="98">
        <v>91.170413473362132</v>
      </c>
      <c r="V98" s="98">
        <v>82.348546345706069</v>
      </c>
      <c r="W98" s="98">
        <v>78.420409770988215</v>
      </c>
      <c r="DA98" s="63" t="s">
        <v>2334</v>
      </c>
    </row>
    <row r="99" spans="1:105" ht="12" customHeight="1" x14ac:dyDescent="0.25">
      <c r="A99" s="108" t="s">
        <v>52</v>
      </c>
      <c r="B99" s="98">
        <v>687.65858911980877</v>
      </c>
      <c r="C99" s="98">
        <v>687.58438867772975</v>
      </c>
      <c r="D99" s="98">
        <v>687.85704803453734</v>
      </c>
      <c r="E99" s="98">
        <v>680.69857772465332</v>
      </c>
      <c r="F99" s="98">
        <v>677.13500115268255</v>
      </c>
      <c r="G99" s="98">
        <v>682.01030338328474</v>
      </c>
      <c r="H99" s="98">
        <v>682.60878043278603</v>
      </c>
      <c r="I99" s="98">
        <v>698.98667638966083</v>
      </c>
      <c r="J99" s="98">
        <v>704.96289511411419</v>
      </c>
      <c r="K99" s="98">
        <v>705.29650438112185</v>
      </c>
      <c r="L99" s="98">
        <v>743.57342264998385</v>
      </c>
      <c r="M99" s="98">
        <v>727.70056044204159</v>
      </c>
      <c r="N99" s="98">
        <v>692.45321908724543</v>
      </c>
      <c r="O99" s="98">
        <v>693.49387265750124</v>
      </c>
      <c r="P99" s="98">
        <v>651.981261602578</v>
      </c>
      <c r="Q99" s="98">
        <v>634.06206318589875</v>
      </c>
      <c r="R99" s="98">
        <v>645.7088330892484</v>
      </c>
      <c r="S99" s="98">
        <v>661.12111303554411</v>
      </c>
      <c r="T99" s="98">
        <v>697.26947368401136</v>
      </c>
      <c r="U99" s="98">
        <v>697.67483208470401</v>
      </c>
      <c r="V99" s="98">
        <v>699.64547950609017</v>
      </c>
      <c r="W99" s="98">
        <v>741.59159291492915</v>
      </c>
      <c r="DA99" s="63" t="s">
        <v>2335</v>
      </c>
    </row>
    <row r="100" spans="1:105" ht="12" customHeight="1" x14ac:dyDescent="0.25">
      <c r="A100" s="121" t="s">
        <v>54</v>
      </c>
      <c r="B100" s="122">
        <v>2463.315759129634</v>
      </c>
      <c r="C100" s="122">
        <v>2511.7262412392497</v>
      </c>
      <c r="D100" s="122">
        <v>2582.9140200533361</v>
      </c>
      <c r="E100" s="122">
        <v>2594.7614329723524</v>
      </c>
      <c r="F100" s="122">
        <v>2547.6483913194793</v>
      </c>
      <c r="G100" s="122">
        <v>2514.2007299031629</v>
      </c>
      <c r="H100" s="122">
        <v>2402.545590681907</v>
      </c>
      <c r="I100" s="122">
        <v>2383.5470382389171</v>
      </c>
      <c r="J100" s="122">
        <v>2394.3024392098578</v>
      </c>
      <c r="K100" s="122">
        <v>2432.076447451268</v>
      </c>
      <c r="L100" s="122">
        <v>2168.0452759700565</v>
      </c>
      <c r="M100" s="122">
        <v>1964.4002446460261</v>
      </c>
      <c r="N100" s="122">
        <v>1766.9816238171677</v>
      </c>
      <c r="O100" s="122">
        <v>1655.9388486788432</v>
      </c>
      <c r="P100" s="122">
        <v>1575.9723421775002</v>
      </c>
      <c r="Q100" s="122">
        <v>1556.2935112684536</v>
      </c>
      <c r="R100" s="122">
        <v>1666.5414174171035</v>
      </c>
      <c r="S100" s="122">
        <v>1663.1816639802239</v>
      </c>
      <c r="T100" s="122">
        <v>1772.2272065104132</v>
      </c>
      <c r="U100" s="122">
        <v>1815.6107861431317</v>
      </c>
      <c r="V100" s="122">
        <v>1969.9609861223885</v>
      </c>
      <c r="W100" s="122">
        <v>2029.6970365748623</v>
      </c>
      <c r="DA100" s="130" t="s">
        <v>2336</v>
      </c>
    </row>
    <row r="101" spans="1:105" ht="12" customHeight="1" x14ac:dyDescent="0.25">
      <c r="A101" s="97" t="s">
        <v>207</v>
      </c>
      <c r="B101" s="98">
        <v>2746.3880737042541</v>
      </c>
      <c r="C101" s="98">
        <v>2835.059118986695</v>
      </c>
      <c r="D101" s="98">
        <v>2890.0230725796882</v>
      </c>
      <c r="E101" s="98">
        <v>2787.6014672251017</v>
      </c>
      <c r="F101" s="98">
        <v>2655.4981615133997</v>
      </c>
      <c r="G101" s="98">
        <v>2691.0674670773892</v>
      </c>
      <c r="H101" s="98">
        <v>2598.7067192966911</v>
      </c>
      <c r="I101" s="98">
        <v>2447.5919372271128</v>
      </c>
      <c r="J101" s="98">
        <v>2899.3074538548804</v>
      </c>
      <c r="K101" s="98">
        <v>2969.1133543022152</v>
      </c>
      <c r="L101" s="98">
        <v>2060.2869664205878</v>
      </c>
      <c r="M101" s="98">
        <v>2004.1103782404464</v>
      </c>
      <c r="N101" s="98">
        <v>1889.5442456852088</v>
      </c>
      <c r="O101" s="98">
        <v>1780.7706310209576</v>
      </c>
      <c r="P101" s="98">
        <v>1715.1741576799295</v>
      </c>
      <c r="Q101" s="98">
        <v>1701.6453895208799</v>
      </c>
      <c r="R101" s="98">
        <v>1756.5434032830981</v>
      </c>
      <c r="S101" s="98">
        <v>1797.949780073146</v>
      </c>
      <c r="T101" s="98">
        <v>1904.3048830445364</v>
      </c>
      <c r="U101" s="98">
        <v>1998.8567784035044</v>
      </c>
      <c r="V101" s="98">
        <v>2167.4494175566369</v>
      </c>
      <c r="W101" s="98">
        <v>2258.5485591620281</v>
      </c>
      <c r="DA101" s="63" t="s">
        <v>2337</v>
      </c>
    </row>
    <row r="102" spans="1:105" ht="12" customHeight="1" x14ac:dyDescent="0.25">
      <c r="A102" s="97" t="s">
        <v>50</v>
      </c>
      <c r="B102" s="98">
        <v>2661.7809225155434</v>
      </c>
      <c r="C102" s="98">
        <v>2543.4178200622955</v>
      </c>
      <c r="D102" s="98">
        <v>2535.8603025236489</v>
      </c>
      <c r="E102" s="98">
        <v>2955.8408806250968</v>
      </c>
      <c r="F102" s="98">
        <v>2942.2337371393405</v>
      </c>
      <c r="G102" s="98">
        <v>2698.216599072075</v>
      </c>
      <c r="H102" s="98">
        <v>2640.500924543268</v>
      </c>
      <c r="I102" s="98">
        <v>2643.9201290204787</v>
      </c>
      <c r="J102" s="98">
        <v>2383.7673126749969</v>
      </c>
      <c r="K102" s="98">
        <v>2369.4242027025903</v>
      </c>
      <c r="L102" s="98">
        <v>2415.3802191423065</v>
      </c>
      <c r="M102" s="98">
        <v>2186.6844650941307</v>
      </c>
      <c r="N102" s="98">
        <v>1871.7428960688289</v>
      </c>
      <c r="O102" s="98">
        <v>1740.5189277325546</v>
      </c>
      <c r="P102" s="98">
        <v>1568.9030667864627</v>
      </c>
      <c r="Q102" s="98">
        <v>1524.0782914128374</v>
      </c>
      <c r="R102" s="98">
        <v>1643.137652889041</v>
      </c>
      <c r="S102" s="98">
        <v>1774.7015249247745</v>
      </c>
      <c r="T102" s="98">
        <v>1838.0886414646325</v>
      </c>
      <c r="U102" s="98">
        <v>1920.3359179714546</v>
      </c>
      <c r="V102" s="98">
        <v>2237.1149407164689</v>
      </c>
      <c r="W102" s="98">
        <v>2092.2694238329868</v>
      </c>
      <c r="DA102" s="63" t="s">
        <v>2338</v>
      </c>
    </row>
    <row r="103" spans="1:105" ht="12" customHeight="1" x14ac:dyDescent="0.25">
      <c r="A103" s="109" t="s">
        <v>120</v>
      </c>
      <c r="B103" s="33">
        <v>1923.4518206937666</v>
      </c>
      <c r="C103" s="33">
        <v>2082.1837895029093</v>
      </c>
      <c r="D103" s="33">
        <v>2240.195822402341</v>
      </c>
      <c r="E103" s="33">
        <v>2002.1484039289708</v>
      </c>
      <c r="F103" s="33">
        <v>2051.6790925389055</v>
      </c>
      <c r="G103" s="33">
        <v>2171.164134289148</v>
      </c>
      <c r="H103" s="33">
        <v>2029.7006966578635</v>
      </c>
      <c r="I103" s="33">
        <v>2136.8342651004864</v>
      </c>
      <c r="J103" s="33">
        <v>1773.7338170677592</v>
      </c>
      <c r="K103" s="33">
        <v>1732.2969494144552</v>
      </c>
      <c r="L103" s="33">
        <v>2186.2212187615291</v>
      </c>
      <c r="M103" s="33">
        <v>1747.4509715643708</v>
      </c>
      <c r="N103" s="33">
        <v>1375.2719379421403</v>
      </c>
      <c r="O103" s="33">
        <v>1088.7314032233191</v>
      </c>
      <c r="P103" s="33">
        <v>966.11244782184554</v>
      </c>
      <c r="Q103" s="33">
        <v>961.64734056576947</v>
      </c>
      <c r="R103" s="33">
        <v>1360.2629411382934</v>
      </c>
      <c r="S103" s="33">
        <v>1184.9659979363389</v>
      </c>
      <c r="T103" s="33">
        <v>1423.3239918068894</v>
      </c>
      <c r="U103" s="33">
        <v>1411.8687868758504</v>
      </c>
      <c r="V103" s="33">
        <v>1518.4625083096157</v>
      </c>
      <c r="W103" s="33">
        <v>1655.2494037254819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5489.1057805202445</v>
      </c>
      <c r="C124" s="117">
        <f t="shared" si="42"/>
        <v>4810.1443710257017</v>
      </c>
      <c r="D124" s="117">
        <f t="shared" si="42"/>
        <v>5799.6502533856019</v>
      </c>
      <c r="E124" s="117">
        <f t="shared" si="42"/>
        <v>5990.6206642452735</v>
      </c>
      <c r="F124" s="117">
        <f t="shared" si="42"/>
        <v>6423.770043948638</v>
      </c>
      <c r="G124" s="117">
        <f t="shared" si="42"/>
        <v>5834.268027541033</v>
      </c>
      <c r="H124" s="117">
        <f t="shared" si="42"/>
        <v>6066.073098176239</v>
      </c>
      <c r="I124" s="117">
        <f t="shared" si="42"/>
        <v>6298.0161315976857</v>
      </c>
      <c r="J124" s="117">
        <f t="shared" si="42"/>
        <v>5283.5242693480122</v>
      </c>
      <c r="K124" s="117">
        <f t="shared" si="42"/>
        <v>5165.4625670445648</v>
      </c>
      <c r="L124" s="117">
        <f t="shared" si="42"/>
        <v>6097.399899569602</v>
      </c>
      <c r="M124" s="117">
        <f t="shared" si="42"/>
        <v>5344.0713534420975</v>
      </c>
      <c r="N124" s="117">
        <f t="shared" si="42"/>
        <v>5448.6680054215858</v>
      </c>
      <c r="O124" s="117">
        <f t="shared" si="42"/>
        <v>5103.0715810545062</v>
      </c>
      <c r="P124" s="117">
        <f t="shared" si="42"/>
        <v>4968.7779827099603</v>
      </c>
      <c r="Q124" s="117">
        <f t="shared" si="42"/>
        <v>4956.2394932983752</v>
      </c>
      <c r="R124" s="117">
        <f t="shared" ref="R124:V124" si="43">R125+R128+R130+R139</f>
        <v>5202.3299310386983</v>
      </c>
      <c r="S124" s="117">
        <f t="shared" si="43"/>
        <v>5106.6264046672177</v>
      </c>
      <c r="T124" s="117">
        <f t="shared" si="43"/>
        <v>5898.7315496192705</v>
      </c>
      <c r="U124" s="117">
        <f t="shared" si="43"/>
        <v>5360.3027890375324</v>
      </c>
      <c r="V124" s="117">
        <f t="shared" si="43"/>
        <v>5737.7720396526547</v>
      </c>
      <c r="W124" s="117">
        <f t="shared" ref="W124" si="44">W125+W128+W130+W139</f>
        <v>5878.1772151754203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2164.4601384435487</v>
      </c>
      <c r="C125" s="122">
        <f t="shared" si="45"/>
        <v>1424.3158141425699</v>
      </c>
      <c r="D125" s="122">
        <f t="shared" si="45"/>
        <v>2319.1898959685491</v>
      </c>
      <c r="E125" s="122">
        <f t="shared" si="45"/>
        <v>2507.9144433160918</v>
      </c>
      <c r="F125" s="122">
        <f t="shared" si="45"/>
        <v>2940.2162920027131</v>
      </c>
      <c r="G125" s="122">
        <f t="shared" si="45"/>
        <v>2314.1677659130373</v>
      </c>
      <c r="H125" s="122">
        <f t="shared" si="45"/>
        <v>2703.5336949819889</v>
      </c>
      <c r="I125" s="122">
        <f t="shared" si="45"/>
        <v>2868.3294252742357</v>
      </c>
      <c r="J125" s="122">
        <f t="shared" si="45"/>
        <v>2200.9649270280302</v>
      </c>
      <c r="K125" s="122">
        <f t="shared" si="45"/>
        <v>2108.5164692316507</v>
      </c>
      <c r="L125" s="122">
        <f t="shared" si="45"/>
        <v>2797.8925730117594</v>
      </c>
      <c r="M125" s="122">
        <f t="shared" si="45"/>
        <v>2468.6170197498227</v>
      </c>
      <c r="N125" s="122">
        <f t="shared" si="45"/>
        <v>2951.2613201443892</v>
      </c>
      <c r="O125" s="122">
        <f t="shared" si="45"/>
        <v>2813.504827068627</v>
      </c>
      <c r="P125" s="122">
        <f t="shared" si="45"/>
        <v>2856.9041846728346</v>
      </c>
      <c r="Q125" s="122">
        <f t="shared" si="45"/>
        <v>2890.6131833348672</v>
      </c>
      <c r="R125" s="122">
        <f t="shared" ref="R125:V125" si="46">SUM(R126:R127)</f>
        <v>2879.2516780214746</v>
      </c>
      <c r="S125" s="122">
        <f t="shared" si="46"/>
        <v>2837.6289853009926</v>
      </c>
      <c r="T125" s="122">
        <f t="shared" si="46"/>
        <v>3468.5997183431573</v>
      </c>
      <c r="U125" s="122">
        <f t="shared" si="46"/>
        <v>2924.3996441163258</v>
      </c>
      <c r="V125" s="122">
        <f t="shared" si="46"/>
        <v>3151.6380099761086</v>
      </c>
      <c r="W125" s="122">
        <f t="shared" ref="W125" si="47">SUM(W126:W127)</f>
        <v>3212.2380843861724</v>
      </c>
      <c r="DA125" s="130" t="s">
        <v>2359</v>
      </c>
    </row>
    <row r="126" spans="1:105" ht="12" customHeight="1" x14ac:dyDescent="0.25">
      <c r="A126" s="97" t="s">
        <v>203</v>
      </c>
      <c r="B126" s="98">
        <v>2156.2345169281575</v>
      </c>
      <c r="C126" s="98">
        <v>1419.0837178642057</v>
      </c>
      <c r="D126" s="98">
        <v>2310.9816971713817</v>
      </c>
      <c r="E126" s="98">
        <v>2500.4167361226869</v>
      </c>
      <c r="F126" s="98">
        <v>2931.814374267045</v>
      </c>
      <c r="G126" s="98">
        <v>2307.57341576507</v>
      </c>
      <c r="H126" s="98">
        <v>2695.7805907172979</v>
      </c>
      <c r="I126" s="98">
        <v>2859.8925693822721</v>
      </c>
      <c r="J126" s="98">
        <v>2194.2379182156133</v>
      </c>
      <c r="K126" s="98">
        <v>2102.4124881740777</v>
      </c>
      <c r="L126" s="98">
        <v>2791.9588592800355</v>
      </c>
      <c r="M126" s="98">
        <v>2462.9024731684549</v>
      </c>
      <c r="N126" s="98">
        <v>2944.6407538280328</v>
      </c>
      <c r="O126" s="98">
        <v>2807.2467340399326</v>
      </c>
      <c r="P126" s="98">
        <v>2850.6616257088835</v>
      </c>
      <c r="Q126" s="98">
        <v>2884.3380444188065</v>
      </c>
      <c r="R126" s="98">
        <v>2872.7377190462507</v>
      </c>
      <c r="S126" s="98">
        <v>2831.2570781426966</v>
      </c>
      <c r="T126" s="98">
        <v>3460.9308885754604</v>
      </c>
      <c r="U126" s="98">
        <v>2918.0040852057209</v>
      </c>
      <c r="V126" s="98">
        <v>3144.6540880503162</v>
      </c>
      <c r="W126" s="98">
        <v>3205.1282051282024</v>
      </c>
      <c r="DA126" s="63" t="s">
        <v>2360</v>
      </c>
    </row>
    <row r="127" spans="1:105" ht="12" customHeight="1" x14ac:dyDescent="0.25">
      <c r="A127" s="97" t="s">
        <v>53</v>
      </c>
      <c r="B127" s="98">
        <v>8.225621515391321</v>
      </c>
      <c r="C127" s="98">
        <v>5.2320962783642742</v>
      </c>
      <c r="D127" s="98">
        <v>8.2081987971673858</v>
      </c>
      <c r="E127" s="98">
        <v>7.4977071934048816</v>
      </c>
      <c r="F127" s="98">
        <v>8.4019177356679755</v>
      </c>
      <c r="G127" s="98">
        <v>6.594350147967206</v>
      </c>
      <c r="H127" s="98">
        <v>7.7531042646909274</v>
      </c>
      <c r="I127" s="98">
        <v>8.4368558919638108</v>
      </c>
      <c r="J127" s="98">
        <v>6.7270088124167415</v>
      </c>
      <c r="K127" s="98">
        <v>6.1039810575730762</v>
      </c>
      <c r="L127" s="98">
        <v>5.9337137317236524</v>
      </c>
      <c r="M127" s="98">
        <v>5.7145465813676797</v>
      </c>
      <c r="N127" s="98">
        <v>6.6205663163565989</v>
      </c>
      <c r="O127" s="98">
        <v>6.2580930286945957</v>
      </c>
      <c r="P127" s="98">
        <v>6.2425589639511276</v>
      </c>
      <c r="Q127" s="98">
        <v>6.2751389160606941</v>
      </c>
      <c r="R127" s="98">
        <v>6.5139589752240754</v>
      </c>
      <c r="S127" s="98">
        <v>6.3719071582958531</v>
      </c>
      <c r="T127" s="98">
        <v>7.6688297676968853</v>
      </c>
      <c r="U127" s="98">
        <v>6.3955589106047759</v>
      </c>
      <c r="V127" s="98">
        <v>6.9839219257923242</v>
      </c>
      <c r="W127" s="98">
        <v>7.1098792579699897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14.806902183159883</v>
      </c>
      <c r="C128" s="122">
        <f t="shared" si="48"/>
        <v>16.358974402106934</v>
      </c>
      <c r="D128" s="122">
        <f t="shared" si="48"/>
        <v>13.083980045295331</v>
      </c>
      <c r="E128" s="122">
        <f t="shared" si="48"/>
        <v>27.587469514385877</v>
      </c>
      <c r="F128" s="122">
        <f t="shared" si="48"/>
        <v>19.984702199665616</v>
      </c>
      <c r="G128" s="122">
        <f t="shared" si="48"/>
        <v>26.514167538849396</v>
      </c>
      <c r="H128" s="122">
        <f t="shared" si="48"/>
        <v>30.498478408649163</v>
      </c>
      <c r="I128" s="122">
        <f t="shared" si="48"/>
        <v>12.736589480836049</v>
      </c>
      <c r="J128" s="122">
        <f t="shared" si="48"/>
        <v>10.712970521810552</v>
      </c>
      <c r="K128" s="122">
        <f t="shared" si="48"/>
        <v>14.430999455241832</v>
      </c>
      <c r="L128" s="122">
        <f t="shared" si="48"/>
        <v>19.964416209222133</v>
      </c>
      <c r="M128" s="122">
        <f t="shared" si="48"/>
        <v>20.640572036373392</v>
      </c>
      <c r="N128" s="122">
        <f t="shared" si="48"/>
        <v>25.249433022746576</v>
      </c>
      <c r="O128" s="122">
        <f t="shared" si="48"/>
        <v>31.158695259893499</v>
      </c>
      <c r="P128" s="122">
        <f t="shared" si="48"/>
        <v>37.087213107388301</v>
      </c>
      <c r="Q128" s="122">
        <f t="shared" si="48"/>
        <v>37.122116162931228</v>
      </c>
      <c r="R128" s="122">
        <f t="shared" si="48"/>
        <v>37.556482011708923</v>
      </c>
      <c r="S128" s="122">
        <f t="shared" si="48"/>
        <v>34.094173135430829</v>
      </c>
      <c r="T128" s="122">
        <f t="shared" si="48"/>
        <v>34.866908962876145</v>
      </c>
      <c r="U128" s="122">
        <f t="shared" si="48"/>
        <v>32.99785254591373</v>
      </c>
      <c r="V128" s="122">
        <f t="shared" si="48"/>
        <v>32.307976381348901</v>
      </c>
      <c r="W128" s="122">
        <f t="shared" si="48"/>
        <v>29.063880508930779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14.806902183159883</v>
      </c>
      <c r="C129" s="98">
        <f>IF(RES_hhdet_fec!C129=0,0,RES_hhdet_fec!C129*1000*11630/RES_hhdet_num!C124)</f>
        <v>16.358974402106934</v>
      </c>
      <c r="D129" s="98">
        <f>IF(RES_hhdet_fec!D129=0,0,RES_hhdet_fec!D129*1000*11630/RES_hhdet_num!D124)</f>
        <v>13.083980045295331</v>
      </c>
      <c r="E129" s="98">
        <f>IF(RES_hhdet_fec!E129=0,0,RES_hhdet_fec!E129*1000*11630/RES_hhdet_num!E124)</f>
        <v>27.587469514385877</v>
      </c>
      <c r="F129" s="98">
        <f>IF(RES_hhdet_fec!F129=0,0,RES_hhdet_fec!F129*1000*11630/RES_hhdet_num!F124)</f>
        <v>19.984702199665616</v>
      </c>
      <c r="G129" s="98">
        <f>IF(RES_hhdet_fec!G129=0,0,RES_hhdet_fec!G129*1000*11630/RES_hhdet_num!G124)</f>
        <v>26.514167538849396</v>
      </c>
      <c r="H129" s="98">
        <f>IF(RES_hhdet_fec!H129=0,0,RES_hhdet_fec!H129*1000*11630/RES_hhdet_num!H124)</f>
        <v>30.498478408649163</v>
      </c>
      <c r="I129" s="98">
        <f>IF(RES_hhdet_fec!I129=0,0,RES_hhdet_fec!I129*1000*11630/RES_hhdet_num!I124)</f>
        <v>12.736589480836049</v>
      </c>
      <c r="J129" s="98">
        <f>IF(RES_hhdet_fec!J129=0,0,RES_hhdet_fec!J129*1000*11630/RES_hhdet_num!J124)</f>
        <v>10.712970521810552</v>
      </c>
      <c r="K129" s="98">
        <f>IF(RES_hhdet_fec!K129=0,0,RES_hhdet_fec!K129*1000*11630/RES_hhdet_num!K124)</f>
        <v>14.430999455241832</v>
      </c>
      <c r="L129" s="98">
        <f>IF(RES_hhdet_fec!L129=0,0,RES_hhdet_fec!L129*1000*11630/RES_hhdet_num!L124)</f>
        <v>19.964416209222133</v>
      </c>
      <c r="M129" s="98">
        <f>IF(RES_hhdet_fec!M129=0,0,RES_hhdet_fec!M129*1000*11630/RES_hhdet_num!M124)</f>
        <v>20.640572036373392</v>
      </c>
      <c r="N129" s="98">
        <f>IF(RES_hhdet_fec!N129=0,0,RES_hhdet_fec!N129*1000*11630/RES_hhdet_num!N124)</f>
        <v>25.249433022746576</v>
      </c>
      <c r="O129" s="98">
        <f>IF(RES_hhdet_fec!O129=0,0,RES_hhdet_fec!O129*1000*11630/RES_hhdet_num!O124)</f>
        <v>31.158695259893499</v>
      </c>
      <c r="P129" s="98">
        <f>IF(RES_hhdet_fec!P129=0,0,RES_hhdet_fec!P129*1000*11630/RES_hhdet_num!P124)</f>
        <v>37.087213107388301</v>
      </c>
      <c r="Q129" s="98">
        <f>IF(RES_hhdet_fec!Q129=0,0,RES_hhdet_fec!Q129*1000*11630/RES_hhdet_num!Q124)</f>
        <v>37.122116162931228</v>
      </c>
      <c r="R129" s="98">
        <f>IF(RES_hhdet_fec!R129=0,0,RES_hhdet_fec!R129*1000*11630/RES_hhdet_num!R124)</f>
        <v>37.556482011708923</v>
      </c>
      <c r="S129" s="98">
        <f>IF(RES_hhdet_fec!S129=0,0,RES_hhdet_fec!S129*1000*11630/RES_hhdet_num!S124)</f>
        <v>34.094173135430829</v>
      </c>
      <c r="T129" s="98">
        <f>IF(RES_hhdet_fec!T129=0,0,RES_hhdet_fec!T129*1000*11630/RES_hhdet_num!T124)</f>
        <v>34.866908962876145</v>
      </c>
      <c r="U129" s="98">
        <f>IF(RES_hhdet_fec!U129=0,0,RES_hhdet_fec!U129*1000*11630/RES_hhdet_num!U124)</f>
        <v>32.99785254591373</v>
      </c>
      <c r="V129" s="98">
        <f>IF(RES_hhdet_fec!V129=0,0,RES_hhdet_fec!V129*1000*11630/RES_hhdet_num!V124)</f>
        <v>32.307976381348901</v>
      </c>
      <c r="W129" s="98">
        <f>IF(RES_hhdet_fec!W129=0,0,RES_hhdet_fec!W129*1000*11630/RES_hhdet_num!W124)</f>
        <v>29.063880508930779</v>
      </c>
      <c r="DA129" s="63" t="s">
        <v>2363</v>
      </c>
    </row>
    <row r="130" spans="1:105" ht="12" customHeight="1" x14ac:dyDescent="0.25">
      <c r="A130" s="121" t="s">
        <v>55</v>
      </c>
      <c r="B130" s="122">
        <v>1031.3061026010889</v>
      </c>
      <c r="C130" s="122">
        <v>1064.9120918831482</v>
      </c>
      <c r="D130" s="122">
        <v>1084.832001191133</v>
      </c>
      <c r="E130" s="122">
        <v>984.46813404169609</v>
      </c>
      <c r="F130" s="122">
        <v>980.49599552996244</v>
      </c>
      <c r="G130" s="122">
        <v>1069.3732654696205</v>
      </c>
      <c r="H130" s="122">
        <v>1025.8439730310422</v>
      </c>
      <c r="I130" s="122">
        <v>1063.0696940447758</v>
      </c>
      <c r="J130" s="122">
        <v>1054.8556715715072</v>
      </c>
      <c r="K130" s="122">
        <v>1067.725881397386</v>
      </c>
      <c r="L130" s="122">
        <v>1006.7308645814171</v>
      </c>
      <c r="M130" s="122">
        <v>921.41543929297575</v>
      </c>
      <c r="N130" s="122">
        <v>857.77008482972667</v>
      </c>
      <c r="O130" s="122">
        <v>832.9786238698747</v>
      </c>
      <c r="P130" s="122">
        <v>790.7133689843796</v>
      </c>
      <c r="Q130" s="122">
        <v>772.64647390336245</v>
      </c>
      <c r="R130" s="122">
        <v>791.19361886456579</v>
      </c>
      <c r="S130" s="122">
        <v>800.81417827789028</v>
      </c>
      <c r="T130" s="122">
        <v>817.70277659377962</v>
      </c>
      <c r="U130" s="122">
        <v>819.18081182360447</v>
      </c>
      <c r="V130" s="122">
        <v>814.01817482096862</v>
      </c>
      <c r="W130" s="122">
        <v>852.84117906929782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1302.0750380426966</v>
      </c>
      <c r="C135" s="101">
        <v>1334.3996540342298</v>
      </c>
      <c r="D135" s="101">
        <v>1350.0301563944556</v>
      </c>
      <c r="E135" s="101">
        <v>1238.585680873334</v>
      </c>
      <c r="F135" s="101">
        <v>1227.8814141402436</v>
      </c>
      <c r="G135" s="101">
        <v>1316.8228392332976</v>
      </c>
      <c r="H135" s="101">
        <v>1261.7836832064863</v>
      </c>
      <c r="I135" s="101">
        <v>1298.5415831149178</v>
      </c>
      <c r="J135" s="101">
        <v>1298.9936040327041</v>
      </c>
      <c r="K135" s="101">
        <v>1318.278633133707</v>
      </c>
      <c r="L135" s="101">
        <v>1296.8841372703346</v>
      </c>
      <c r="M135" s="101">
        <v>1220.9055115991819</v>
      </c>
      <c r="N135" s="101">
        <v>1154.2885882103103</v>
      </c>
      <c r="O135" s="101">
        <v>1130.9950586064147</v>
      </c>
      <c r="P135" s="101">
        <v>1071.1120138279261</v>
      </c>
      <c r="Q135" s="101">
        <v>1044.8448713628741</v>
      </c>
      <c r="R135" s="101">
        <v>1057.741400827832</v>
      </c>
      <c r="S135" s="101">
        <v>1064.2650719913415</v>
      </c>
      <c r="T135" s="101">
        <v>1070.000732764031</v>
      </c>
      <c r="U135" s="101">
        <v>1060.1858464281036</v>
      </c>
      <c r="V135" s="101">
        <v>1047.1749191529193</v>
      </c>
      <c r="W135" s="101">
        <v>1092.663078632155</v>
      </c>
      <c r="DA135" s="131" t="s">
        <v>2369</v>
      </c>
    </row>
    <row r="136" spans="1:105" ht="12" customHeight="1" x14ac:dyDescent="0.25">
      <c r="A136" s="107" t="s">
        <v>121</v>
      </c>
      <c r="B136" s="104">
        <v>903.45945231477685</v>
      </c>
      <c r="C136" s="104">
        <v>941.31058501193093</v>
      </c>
      <c r="D136" s="104">
        <v>962.70551173541094</v>
      </c>
      <c r="E136" s="104">
        <v>862.36377479164685</v>
      </c>
      <c r="F136" s="104">
        <v>860.28281725581053</v>
      </c>
      <c r="G136" s="104">
        <v>951.92284099945346</v>
      </c>
      <c r="H136" s="104">
        <v>904.48201348392854</v>
      </c>
      <c r="I136" s="104">
        <v>936.75052384208641</v>
      </c>
      <c r="J136" s="104">
        <v>935.27963334630999</v>
      </c>
      <c r="K136" s="104">
        <v>956.60671973624494</v>
      </c>
      <c r="L136" s="104">
        <v>917.17300219441256</v>
      </c>
      <c r="M136" s="104">
        <v>852.79124434813514</v>
      </c>
      <c r="N136" s="104">
        <v>808.48610281179992</v>
      </c>
      <c r="O136" s="104">
        <v>792.41968035770492</v>
      </c>
      <c r="P136" s="104">
        <v>755.03402848373958</v>
      </c>
      <c r="Q136" s="104">
        <v>742.27614933910786</v>
      </c>
      <c r="R136" s="104">
        <v>764.02413934820879</v>
      </c>
      <c r="S136" s="104">
        <v>777.95474688490765</v>
      </c>
      <c r="T136" s="104">
        <v>788.03470041108608</v>
      </c>
      <c r="U136" s="104">
        <v>791.85438002471869</v>
      </c>
      <c r="V136" s="104">
        <v>786.10504345728441</v>
      </c>
      <c r="W136" s="104">
        <v>825.05065851909546</v>
      </c>
      <c r="DA136" s="132" t="s">
        <v>2370</v>
      </c>
    </row>
    <row r="137" spans="1:105" ht="12" customHeight="1" x14ac:dyDescent="0.25">
      <c r="A137" s="108" t="s">
        <v>53</v>
      </c>
      <c r="B137" s="98">
        <v>215.80086319496795</v>
      </c>
      <c r="C137" s="98">
        <v>253.7106988078807</v>
      </c>
      <c r="D137" s="98">
        <v>274.8357269358209</v>
      </c>
      <c r="E137" s="98">
        <v>181.7005676138987</v>
      </c>
      <c r="F137" s="98">
        <v>183.17208841845013</v>
      </c>
      <c r="G137" s="98">
        <v>269.67207371928976</v>
      </c>
      <c r="H137" s="98">
        <v>221.3270946239312</v>
      </c>
      <c r="I137" s="98">
        <v>236.95800061389127</v>
      </c>
      <c r="J137" s="98">
        <v>229.52820484789592</v>
      </c>
      <c r="K137" s="98">
        <v>250.91627665720137</v>
      </c>
      <c r="L137" s="98">
        <v>173.71390663224997</v>
      </c>
      <c r="M137" s="98">
        <v>124.74705396719229</v>
      </c>
      <c r="N137" s="98">
        <v>115.77603372476284</v>
      </c>
      <c r="O137" s="98">
        <v>98.828651747756226</v>
      </c>
      <c r="P137" s="98">
        <v>102.22044962038265</v>
      </c>
      <c r="Q137" s="98">
        <v>106.54270384993735</v>
      </c>
      <c r="R137" s="98">
        <v>116.37299383538441</v>
      </c>
      <c r="S137" s="98">
        <v>114.93215195046309</v>
      </c>
      <c r="T137" s="98">
        <v>88.4479805426826</v>
      </c>
      <c r="U137" s="98">
        <v>91.305031838485803</v>
      </c>
      <c r="V137" s="98">
        <v>82.753656942925943</v>
      </c>
      <c r="W137" s="98">
        <v>79.050280135235781</v>
      </c>
      <c r="DA137" s="63" t="s">
        <v>2371</v>
      </c>
    </row>
    <row r="138" spans="1:105" ht="12" customHeight="1" x14ac:dyDescent="0.25">
      <c r="A138" s="108" t="s">
        <v>52</v>
      </c>
      <c r="B138" s="98">
        <v>687.65858911980888</v>
      </c>
      <c r="C138" s="98">
        <v>687.59988620405022</v>
      </c>
      <c r="D138" s="98">
        <v>687.86978479958998</v>
      </c>
      <c r="E138" s="98">
        <v>680.66320717774818</v>
      </c>
      <c r="F138" s="98">
        <v>677.11072883736051</v>
      </c>
      <c r="G138" s="98">
        <v>682.25076728016359</v>
      </c>
      <c r="H138" s="98">
        <v>683.15491885999734</v>
      </c>
      <c r="I138" s="98">
        <v>699.79252322819502</v>
      </c>
      <c r="J138" s="98">
        <v>705.75142849841404</v>
      </c>
      <c r="K138" s="98">
        <v>705.69044307904369</v>
      </c>
      <c r="L138" s="98">
        <v>743.45909556216259</v>
      </c>
      <c r="M138" s="98">
        <v>728.04419038094295</v>
      </c>
      <c r="N138" s="98">
        <v>692.71006908703703</v>
      </c>
      <c r="O138" s="98">
        <v>693.59102860994869</v>
      </c>
      <c r="P138" s="98">
        <v>652.81357886335684</v>
      </c>
      <c r="Q138" s="98">
        <v>635.73344548917055</v>
      </c>
      <c r="R138" s="98">
        <v>647.65114551282443</v>
      </c>
      <c r="S138" s="98">
        <v>663.02259493444456</v>
      </c>
      <c r="T138" s="98">
        <v>699.58671986840363</v>
      </c>
      <c r="U138" s="98">
        <v>700.54934818623281</v>
      </c>
      <c r="V138" s="98">
        <v>703.35138651435841</v>
      </c>
      <c r="W138" s="98">
        <v>746.00037838385981</v>
      </c>
      <c r="DA138" s="63" t="s">
        <v>2372</v>
      </c>
    </row>
    <row r="139" spans="1:105" ht="12" customHeight="1" x14ac:dyDescent="0.25">
      <c r="A139" s="121" t="s">
        <v>54</v>
      </c>
      <c r="B139" s="122">
        <v>2278.5326372924474</v>
      </c>
      <c r="C139" s="122">
        <v>2304.5574905978765</v>
      </c>
      <c r="D139" s="122">
        <v>2382.5443761806246</v>
      </c>
      <c r="E139" s="122">
        <v>2470.6506173731</v>
      </c>
      <c r="F139" s="122">
        <v>2483.0730542162974</v>
      </c>
      <c r="G139" s="122">
        <v>2424.2128286195257</v>
      </c>
      <c r="H139" s="122">
        <v>2306.1969517545581</v>
      </c>
      <c r="I139" s="122">
        <v>2353.880422797838</v>
      </c>
      <c r="J139" s="122">
        <v>2016.9907002266643</v>
      </c>
      <c r="K139" s="122">
        <v>1974.7892169602862</v>
      </c>
      <c r="L139" s="122">
        <v>2272.8120457672026</v>
      </c>
      <c r="M139" s="122">
        <v>1933.3983223629261</v>
      </c>
      <c r="N139" s="122">
        <v>1614.3871674247234</v>
      </c>
      <c r="O139" s="122">
        <v>1425.4294348561111</v>
      </c>
      <c r="P139" s="122">
        <v>1284.0732159453573</v>
      </c>
      <c r="Q139" s="122">
        <v>1255.8577198972146</v>
      </c>
      <c r="R139" s="122">
        <v>1494.3281521409492</v>
      </c>
      <c r="S139" s="122">
        <v>1434.0890679529041</v>
      </c>
      <c r="T139" s="122">
        <v>1577.5621457194575</v>
      </c>
      <c r="U139" s="122">
        <v>1583.7244805516889</v>
      </c>
      <c r="V139" s="122">
        <v>1739.8078784742281</v>
      </c>
      <c r="W139" s="122">
        <v>1784.0340712110192</v>
      </c>
      <c r="DA139" s="130" t="s">
        <v>2373</v>
      </c>
    </row>
    <row r="140" spans="1:105" ht="12" customHeight="1" x14ac:dyDescent="0.25">
      <c r="A140" s="97" t="s">
        <v>50</v>
      </c>
      <c r="B140" s="98">
        <v>2661.7809225155434</v>
      </c>
      <c r="C140" s="98">
        <v>2543.4511501924526</v>
      </c>
      <c r="D140" s="98">
        <v>2535.1219271353048</v>
      </c>
      <c r="E140" s="98">
        <v>2954.2259904935358</v>
      </c>
      <c r="F140" s="98">
        <v>2941.0632280219179</v>
      </c>
      <c r="G140" s="98">
        <v>2699.3875927134832</v>
      </c>
      <c r="H140" s="98">
        <v>2642.4403192781219</v>
      </c>
      <c r="I140" s="98">
        <v>2645.2766743445732</v>
      </c>
      <c r="J140" s="98">
        <v>2384.0355422977509</v>
      </c>
      <c r="K140" s="98">
        <v>2367.3185814916133</v>
      </c>
      <c r="L140" s="98">
        <v>2410.5908207666598</v>
      </c>
      <c r="M140" s="98">
        <v>2183.4319653892198</v>
      </c>
      <c r="N140" s="98">
        <v>1869.8300183422411</v>
      </c>
      <c r="O140" s="98">
        <v>1739.8513260533211</v>
      </c>
      <c r="P140" s="98">
        <v>1569.1026215219294</v>
      </c>
      <c r="Q140" s="98">
        <v>1524.3575575302955</v>
      </c>
      <c r="R140" s="98">
        <v>1643.3692010508043</v>
      </c>
      <c r="S140" s="98">
        <v>1774.8720930017532</v>
      </c>
      <c r="T140" s="98">
        <v>1839.378694115577</v>
      </c>
      <c r="U140" s="98">
        <v>1925.3714336165435</v>
      </c>
      <c r="V140" s="98">
        <v>2243.6458547485004</v>
      </c>
      <c r="W140" s="98">
        <v>2098.1339167183696</v>
      </c>
      <c r="DA140" s="63" t="s">
        <v>2374</v>
      </c>
    </row>
    <row r="141" spans="1:105" ht="12" customHeight="1" x14ac:dyDescent="0.25">
      <c r="A141" s="109" t="s">
        <v>120</v>
      </c>
      <c r="B141" s="33">
        <v>1923.4518206937666</v>
      </c>
      <c r="C141" s="33">
        <v>2082.23361076519</v>
      </c>
      <c r="D141" s="33">
        <v>2239.222901243847</v>
      </c>
      <c r="E141" s="33">
        <v>2000.5873766376862</v>
      </c>
      <c r="F141" s="33">
        <v>2050.5930822741161</v>
      </c>
      <c r="G141" s="33">
        <v>2174.2015385282598</v>
      </c>
      <c r="H141" s="33">
        <v>2032.492534332966</v>
      </c>
      <c r="I141" s="33">
        <v>2138.0860035573464</v>
      </c>
      <c r="J141" s="33">
        <v>1773.1457510085177</v>
      </c>
      <c r="K141" s="33">
        <v>1729.4960783254137</v>
      </c>
      <c r="L141" s="33">
        <v>2180.1695543680366</v>
      </c>
      <c r="M141" s="33">
        <v>1742.6075334638006</v>
      </c>
      <c r="N141" s="33">
        <v>1371.2760403446034</v>
      </c>
      <c r="O141" s="33">
        <v>1086.3627950148571</v>
      </c>
      <c r="P141" s="33">
        <v>969.06630040194887</v>
      </c>
      <c r="Q141" s="33">
        <v>967.27261613359212</v>
      </c>
      <c r="R141" s="33">
        <v>1364.5879591081896</v>
      </c>
      <c r="S141" s="33">
        <v>1185.138803206293</v>
      </c>
      <c r="T141" s="33">
        <v>1423.3591225941771</v>
      </c>
      <c r="U141" s="33">
        <v>1416.0960494698463</v>
      </c>
      <c r="V141" s="33">
        <v>1525.1683818551437</v>
      </c>
      <c r="W141" s="33">
        <v>1664.7011356555952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4933.6613484044228</v>
      </c>
      <c r="C143" s="117">
        <f t="shared" si="49"/>
        <v>4819.2296438698695</v>
      </c>
      <c r="D143" s="117">
        <f t="shared" si="49"/>
        <v>4850.0291525009106</v>
      </c>
      <c r="E143" s="117">
        <f t="shared" si="49"/>
        <v>5336.016405340969</v>
      </c>
      <c r="F143" s="117">
        <f t="shared" si="49"/>
        <v>5253.8850881791732</v>
      </c>
      <c r="G143" s="117">
        <f t="shared" si="49"/>
        <v>5203.1070296165617</v>
      </c>
      <c r="H143" s="117">
        <f t="shared" si="49"/>
        <v>4987.1349408773431</v>
      </c>
      <c r="I143" s="117">
        <f t="shared" si="49"/>
        <v>4995.3343490732332</v>
      </c>
      <c r="J143" s="117">
        <f t="shared" si="49"/>
        <v>4507.2793914951426</v>
      </c>
      <c r="K143" s="117">
        <f t="shared" si="49"/>
        <v>4797.8909250950528</v>
      </c>
      <c r="L143" s="117">
        <f t="shared" si="49"/>
        <v>4779.4762324053554</v>
      </c>
      <c r="M143" s="117">
        <f t="shared" si="49"/>
        <v>4128.8020676967244</v>
      </c>
      <c r="N143" s="117">
        <f t="shared" si="49"/>
        <v>3804.2697290520919</v>
      </c>
      <c r="O143" s="117">
        <f t="shared" si="49"/>
        <v>3706.5006879285411</v>
      </c>
      <c r="P143" s="117">
        <f t="shared" si="49"/>
        <v>3454.7304688832683</v>
      </c>
      <c r="Q143" s="117">
        <f t="shared" si="49"/>
        <v>3279.6442257642684</v>
      </c>
      <c r="R143" s="117">
        <f t="shared" ref="R143:V143" si="50">R144+R146+R148+R157</f>
        <v>3501.8993724724132</v>
      </c>
      <c r="S143" s="117">
        <f t="shared" si="50"/>
        <v>3424.7611044698324</v>
      </c>
      <c r="T143" s="117">
        <f t="shared" si="50"/>
        <v>3543.9461260048411</v>
      </c>
      <c r="U143" s="117">
        <f t="shared" si="50"/>
        <v>3529.7987478381292</v>
      </c>
      <c r="V143" s="117">
        <f t="shared" si="50"/>
        <v>3788.5971299496982</v>
      </c>
      <c r="W143" s="117">
        <f t="shared" ref="W143" si="51">W144+W146+W148+W157</f>
        <v>3724.0017354164797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1016.5773098227158</v>
      </c>
      <c r="C144" s="122">
        <f t="shared" si="52"/>
        <v>961.15265549952642</v>
      </c>
      <c r="D144" s="122">
        <f t="shared" si="52"/>
        <v>997.56102496026824</v>
      </c>
      <c r="E144" s="122">
        <f t="shared" si="52"/>
        <v>1265.3183767817766</v>
      </c>
      <c r="F144" s="122">
        <f t="shared" si="52"/>
        <v>1226.2898011000627</v>
      </c>
      <c r="G144" s="122">
        <f t="shared" si="52"/>
        <v>1228.0849752739859</v>
      </c>
      <c r="H144" s="122">
        <f t="shared" si="52"/>
        <v>1078.2004463163596</v>
      </c>
      <c r="I144" s="122">
        <f t="shared" si="52"/>
        <v>1147.7908015960049</v>
      </c>
      <c r="J144" s="122">
        <f t="shared" si="52"/>
        <v>1028.4212823324031</v>
      </c>
      <c r="K144" s="122">
        <f t="shared" si="52"/>
        <v>1307.8754714611432</v>
      </c>
      <c r="L144" s="122">
        <f t="shared" si="52"/>
        <v>882.23315247818869</v>
      </c>
      <c r="M144" s="122">
        <f t="shared" si="52"/>
        <v>777.14126488270165</v>
      </c>
      <c r="N144" s="122">
        <f t="shared" si="52"/>
        <v>852.06727136467043</v>
      </c>
      <c r="O144" s="122">
        <f t="shared" si="52"/>
        <v>973.23692670622154</v>
      </c>
      <c r="P144" s="122">
        <f t="shared" si="52"/>
        <v>991.49348878968874</v>
      </c>
      <c r="Q144" s="122">
        <f t="shared" si="52"/>
        <v>918.93212804133634</v>
      </c>
      <c r="R144" s="122">
        <f t="shared" si="52"/>
        <v>869.15202812139842</v>
      </c>
      <c r="S144" s="122">
        <f t="shared" si="52"/>
        <v>843.49080268347768</v>
      </c>
      <c r="T144" s="122">
        <f t="shared" si="52"/>
        <v>821.07804914607163</v>
      </c>
      <c r="U144" s="122">
        <f t="shared" si="52"/>
        <v>809.25687047232134</v>
      </c>
      <c r="V144" s="122">
        <f t="shared" si="52"/>
        <v>811.7054506337364</v>
      </c>
      <c r="W144" s="122">
        <f t="shared" si="52"/>
        <v>810.68555973577907</v>
      </c>
      <c r="DA144" s="130" t="s">
        <v>2377</v>
      </c>
    </row>
    <row r="145" spans="1:105" ht="12" customHeight="1" x14ac:dyDescent="0.25">
      <c r="A145" s="97" t="s">
        <v>53</v>
      </c>
      <c r="B145" s="98">
        <v>1016.5773098227158</v>
      </c>
      <c r="C145" s="98">
        <v>961.15265549952642</v>
      </c>
      <c r="D145" s="98">
        <v>997.56102496026824</v>
      </c>
      <c r="E145" s="98">
        <v>1265.3183767817766</v>
      </c>
      <c r="F145" s="98">
        <v>1226.2898011000627</v>
      </c>
      <c r="G145" s="98">
        <v>1228.0849752739859</v>
      </c>
      <c r="H145" s="98">
        <v>1078.2004463163596</v>
      </c>
      <c r="I145" s="98">
        <v>1147.7908015960049</v>
      </c>
      <c r="J145" s="98">
        <v>1028.4212823324031</v>
      </c>
      <c r="K145" s="98">
        <v>1307.8754714611432</v>
      </c>
      <c r="L145" s="98">
        <v>882.23315247818869</v>
      </c>
      <c r="M145" s="98">
        <v>777.14126488270165</v>
      </c>
      <c r="N145" s="98">
        <v>852.06727136467043</v>
      </c>
      <c r="O145" s="98">
        <v>973.23692670622154</v>
      </c>
      <c r="P145" s="98">
        <v>991.49348878968874</v>
      </c>
      <c r="Q145" s="98">
        <v>918.93212804133634</v>
      </c>
      <c r="R145" s="98">
        <v>869.15202812139842</v>
      </c>
      <c r="S145" s="98">
        <v>843.49080268347768</v>
      </c>
      <c r="T145" s="98">
        <v>821.07804914607163</v>
      </c>
      <c r="U145" s="98">
        <v>809.25687047232134</v>
      </c>
      <c r="V145" s="98">
        <v>811.7054506337364</v>
      </c>
      <c r="W145" s="98">
        <v>810.68555973577907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147.47212736031813</v>
      </c>
      <c r="C146" s="122">
        <f t="shared" si="53"/>
        <v>122.72617055384812</v>
      </c>
      <c r="D146" s="122">
        <f t="shared" si="53"/>
        <v>76.658091857238773</v>
      </c>
      <c r="E146" s="122">
        <f t="shared" si="53"/>
        <v>175.6912360849538</v>
      </c>
      <c r="F146" s="122">
        <f t="shared" si="53"/>
        <v>145.18935218908547</v>
      </c>
      <c r="G146" s="122">
        <f t="shared" si="53"/>
        <v>186.70275278302071</v>
      </c>
      <c r="H146" s="122">
        <f t="shared" si="53"/>
        <v>229.21096923093646</v>
      </c>
      <c r="I146" s="122">
        <f t="shared" si="53"/>
        <v>99.684407959762694</v>
      </c>
      <c r="J146" s="122">
        <f t="shared" si="53"/>
        <v>85.594272255204572</v>
      </c>
      <c r="K146" s="122">
        <f t="shared" si="53"/>
        <v>129.77919163881327</v>
      </c>
      <c r="L146" s="122">
        <f t="shared" si="53"/>
        <v>195.93647459565491</v>
      </c>
      <c r="M146" s="122">
        <f t="shared" si="53"/>
        <v>176.11004512622551</v>
      </c>
      <c r="N146" s="122">
        <f t="shared" si="53"/>
        <v>147.71747648485612</v>
      </c>
      <c r="O146" s="122">
        <f t="shared" si="53"/>
        <v>125.7183171901672</v>
      </c>
      <c r="P146" s="122">
        <f t="shared" si="53"/>
        <v>111.10933084857842</v>
      </c>
      <c r="Q146" s="122">
        <f t="shared" si="53"/>
        <v>111.47220550768313</v>
      </c>
      <c r="R146" s="122">
        <f t="shared" si="53"/>
        <v>118.62590269435572</v>
      </c>
      <c r="S146" s="122">
        <f t="shared" si="53"/>
        <v>113.0851932220483</v>
      </c>
      <c r="T146" s="122">
        <f t="shared" si="53"/>
        <v>116.5260025121374</v>
      </c>
      <c r="U146" s="122">
        <f t="shared" si="53"/>
        <v>115.97171725028825</v>
      </c>
      <c r="V146" s="122">
        <f t="shared" si="53"/>
        <v>120.29502731950477</v>
      </c>
      <c r="W146" s="122">
        <f t="shared" si="53"/>
        <v>125.98269275507739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147.47212736031813</v>
      </c>
      <c r="C147" s="98">
        <f>IF(RES_hhdet_fec!C147=0,0,RES_hhdet_fec!C147*1000*11630/RES_hhdet_num!C143)</f>
        <v>122.72617055384812</v>
      </c>
      <c r="D147" s="98">
        <f>IF(RES_hhdet_fec!D147=0,0,RES_hhdet_fec!D147*1000*11630/RES_hhdet_num!D143)</f>
        <v>76.658091857238773</v>
      </c>
      <c r="E147" s="98">
        <f>IF(RES_hhdet_fec!E147=0,0,RES_hhdet_fec!E147*1000*11630/RES_hhdet_num!E143)</f>
        <v>175.6912360849538</v>
      </c>
      <c r="F147" s="98">
        <f>IF(RES_hhdet_fec!F147=0,0,RES_hhdet_fec!F147*1000*11630/RES_hhdet_num!F143)</f>
        <v>145.18935218908547</v>
      </c>
      <c r="G147" s="98">
        <f>IF(RES_hhdet_fec!G147=0,0,RES_hhdet_fec!G147*1000*11630/RES_hhdet_num!G143)</f>
        <v>186.70275278302071</v>
      </c>
      <c r="H147" s="98">
        <f>IF(RES_hhdet_fec!H147=0,0,RES_hhdet_fec!H147*1000*11630/RES_hhdet_num!H143)</f>
        <v>229.21096923093646</v>
      </c>
      <c r="I147" s="98">
        <f>IF(RES_hhdet_fec!I147=0,0,RES_hhdet_fec!I147*1000*11630/RES_hhdet_num!I143)</f>
        <v>99.684407959762694</v>
      </c>
      <c r="J147" s="98">
        <f>IF(RES_hhdet_fec!J147=0,0,RES_hhdet_fec!J147*1000*11630/RES_hhdet_num!J143)</f>
        <v>85.594272255204572</v>
      </c>
      <c r="K147" s="98">
        <f>IF(RES_hhdet_fec!K147=0,0,RES_hhdet_fec!K147*1000*11630/RES_hhdet_num!K143)</f>
        <v>129.77919163881327</v>
      </c>
      <c r="L147" s="98">
        <f>IF(RES_hhdet_fec!L147=0,0,RES_hhdet_fec!L147*1000*11630/RES_hhdet_num!L143)</f>
        <v>195.93647459565491</v>
      </c>
      <c r="M147" s="98">
        <f>IF(RES_hhdet_fec!M147=0,0,RES_hhdet_fec!M147*1000*11630/RES_hhdet_num!M143)</f>
        <v>176.11004512622551</v>
      </c>
      <c r="N147" s="98">
        <f>IF(RES_hhdet_fec!N147=0,0,RES_hhdet_fec!N147*1000*11630/RES_hhdet_num!N143)</f>
        <v>147.71747648485612</v>
      </c>
      <c r="O147" s="98">
        <f>IF(RES_hhdet_fec!O147=0,0,RES_hhdet_fec!O147*1000*11630/RES_hhdet_num!O143)</f>
        <v>125.7183171901672</v>
      </c>
      <c r="P147" s="98">
        <f>IF(RES_hhdet_fec!P147=0,0,RES_hhdet_fec!P147*1000*11630/RES_hhdet_num!P143)</f>
        <v>111.10933084857842</v>
      </c>
      <c r="Q147" s="98">
        <f>IF(RES_hhdet_fec!Q147=0,0,RES_hhdet_fec!Q147*1000*11630/RES_hhdet_num!Q143)</f>
        <v>111.47220550768313</v>
      </c>
      <c r="R147" s="98">
        <f>IF(RES_hhdet_fec!R147=0,0,RES_hhdet_fec!R147*1000*11630/RES_hhdet_num!R143)</f>
        <v>118.62590269435572</v>
      </c>
      <c r="S147" s="98">
        <f>IF(RES_hhdet_fec!S147=0,0,RES_hhdet_fec!S147*1000*11630/RES_hhdet_num!S143)</f>
        <v>113.0851932220483</v>
      </c>
      <c r="T147" s="98">
        <f>IF(RES_hhdet_fec!T147=0,0,RES_hhdet_fec!T147*1000*11630/RES_hhdet_num!T143)</f>
        <v>116.5260025121374</v>
      </c>
      <c r="U147" s="98">
        <f>IF(RES_hhdet_fec!U147=0,0,RES_hhdet_fec!U147*1000*11630/RES_hhdet_num!U143)</f>
        <v>115.97171725028825</v>
      </c>
      <c r="V147" s="98">
        <f>IF(RES_hhdet_fec!V147=0,0,RES_hhdet_fec!V147*1000*11630/RES_hhdet_num!V143)</f>
        <v>120.29502731950477</v>
      </c>
      <c r="W147" s="98">
        <f>IF(RES_hhdet_fec!W147=0,0,RES_hhdet_fec!W147*1000*11630/RES_hhdet_num!W143)</f>
        <v>125.98269275507739</v>
      </c>
      <c r="DA147" s="63" t="s">
        <v>2380</v>
      </c>
    </row>
    <row r="148" spans="1:105" ht="12" customHeight="1" x14ac:dyDescent="0.25">
      <c r="A148" s="121" t="s">
        <v>55</v>
      </c>
      <c r="B148" s="122">
        <v>1491.0587568017911</v>
      </c>
      <c r="C148" s="122">
        <v>1439.199983936998</v>
      </c>
      <c r="D148" s="122">
        <v>1408.9431994011857</v>
      </c>
      <c r="E148" s="122">
        <v>1428.8451284959874</v>
      </c>
      <c r="F148" s="122">
        <v>1409.3859316643939</v>
      </c>
      <c r="G148" s="122">
        <v>1386.6049677409512</v>
      </c>
      <c r="H148" s="122">
        <v>1390.8467689711883</v>
      </c>
      <c r="I148" s="122">
        <v>1414.5363104248047</v>
      </c>
      <c r="J148" s="122">
        <v>1404.6005712190404</v>
      </c>
      <c r="K148" s="122">
        <v>1403.5195711864171</v>
      </c>
      <c r="L148" s="122">
        <v>1433.7514293867885</v>
      </c>
      <c r="M148" s="122">
        <v>1246.8524157161573</v>
      </c>
      <c r="N148" s="122">
        <v>1195.1716690790488</v>
      </c>
      <c r="O148" s="122">
        <v>1189.1214622003076</v>
      </c>
      <c r="P148" s="122">
        <v>1086.8758210234166</v>
      </c>
      <c r="Q148" s="122">
        <v>1025.4348190045439</v>
      </c>
      <c r="R148" s="122">
        <v>1032.7968821107731</v>
      </c>
      <c r="S148" s="122">
        <v>1045.2946109642796</v>
      </c>
      <c r="T148" s="122">
        <v>1024.2225871565054</v>
      </c>
      <c r="U148" s="122">
        <v>1009.6242513799019</v>
      </c>
      <c r="V148" s="122">
        <v>1105.9553608743681</v>
      </c>
      <c r="W148" s="122">
        <v>1007.191201174962</v>
      </c>
      <c r="DA148" s="130" t="s">
        <v>2381</v>
      </c>
    </row>
    <row r="149" spans="1:105" ht="12" customHeight="1" x14ac:dyDescent="0.25">
      <c r="A149" s="97" t="s">
        <v>124</v>
      </c>
      <c r="B149" s="98">
        <v>1529.2483207848441</v>
      </c>
      <c r="C149" s="98">
        <v>1474.528584607021</v>
      </c>
      <c r="D149" s="98">
        <v>1443.181818504848</v>
      </c>
      <c r="E149" s="98">
        <v>1472.5225099621102</v>
      </c>
      <c r="F149" s="98">
        <v>1453.3698275234653</v>
      </c>
      <c r="G149" s="98">
        <v>1423.8325381765733</v>
      </c>
      <c r="H149" s="98">
        <v>1434.2938192338245</v>
      </c>
      <c r="I149" s="98">
        <v>1463.2921151266614</v>
      </c>
      <c r="J149" s="98">
        <v>1466.777870676952</v>
      </c>
      <c r="K149" s="98">
        <v>1474.7869240853249</v>
      </c>
      <c r="L149" s="98">
        <v>1544.2126241473331</v>
      </c>
      <c r="M149" s="98">
        <v>1347.82702675105</v>
      </c>
      <c r="N149" s="98">
        <v>1308.7964936809226</v>
      </c>
      <c r="O149" s="98">
        <v>1311.9497926553174</v>
      </c>
      <c r="P149" s="98">
        <v>1202.7713646900547</v>
      </c>
      <c r="Q149" s="98">
        <v>1134.158251336783</v>
      </c>
      <c r="R149" s="98">
        <v>1141.2662541758104</v>
      </c>
      <c r="S149" s="98">
        <v>1153.7307803662579</v>
      </c>
      <c r="T149" s="98">
        <v>1123.4658459823283</v>
      </c>
      <c r="U149" s="98">
        <v>1100.4133691653396</v>
      </c>
      <c r="V149" s="98">
        <v>1246.9397301299066</v>
      </c>
      <c r="W149" s="98">
        <v>1087.9083265342958</v>
      </c>
      <c r="DA149" s="63" t="s">
        <v>2382</v>
      </c>
    </row>
    <row r="150" spans="1:105" ht="12" customHeight="1" x14ac:dyDescent="0.25">
      <c r="A150" s="97" t="s">
        <v>123</v>
      </c>
      <c r="B150" s="98">
        <v>983.58337369348521</v>
      </c>
      <c r="C150" s="98">
        <v>965.23026259752419</v>
      </c>
      <c r="D150" s="98">
        <v>957.03467839611562</v>
      </c>
      <c r="E150" s="98">
        <v>963.70710443178677</v>
      </c>
      <c r="F150" s="98">
        <v>954.25710925775388</v>
      </c>
      <c r="G150" s="98">
        <v>952.45202899336664</v>
      </c>
      <c r="H150" s="98">
        <v>952.39789520707768</v>
      </c>
      <c r="I150" s="98">
        <v>976.53717127000164</v>
      </c>
      <c r="J150" s="98">
        <v>978.69497275679907</v>
      </c>
      <c r="K150" s="98">
        <v>993.07299512819895</v>
      </c>
      <c r="L150" s="98">
        <v>1026.0178951547282</v>
      </c>
      <c r="M150" s="98">
        <v>871.40099576522152</v>
      </c>
      <c r="N150" s="98">
        <v>856.4539730669652</v>
      </c>
      <c r="O150" s="98">
        <v>866.81392013243487</v>
      </c>
      <c r="P150" s="98">
        <v>810.03331143750995</v>
      </c>
      <c r="Q150" s="98">
        <v>779.61142274456256</v>
      </c>
      <c r="R150" s="98">
        <v>804.89605520635178</v>
      </c>
      <c r="S150" s="98">
        <v>833.57521127034545</v>
      </c>
      <c r="T150" s="98">
        <v>818.33229327861704</v>
      </c>
      <c r="U150" s="98">
        <v>821.79095185333244</v>
      </c>
      <c r="V150" s="98">
        <v>964.65017552090796</v>
      </c>
      <c r="W150" s="98">
        <v>842.09949838491082</v>
      </c>
      <c r="DA150" s="63" t="s">
        <v>2383</v>
      </c>
    </row>
    <row r="151" spans="1:105" ht="12" customHeight="1" x14ac:dyDescent="0.25">
      <c r="A151" s="100" t="s">
        <v>50</v>
      </c>
      <c r="B151" s="101">
        <v>274.69876872351438</v>
      </c>
      <c r="C151" s="101">
        <v>280.41633116966199</v>
      </c>
      <c r="D151" s="101">
        <v>284.54166710858971</v>
      </c>
      <c r="E151" s="101">
        <v>252.20937697620442</v>
      </c>
      <c r="F151" s="101">
        <v>249.74328673277131</v>
      </c>
      <c r="G151" s="101">
        <v>281.47428287960059</v>
      </c>
      <c r="H151" s="101">
        <v>261.40518379688757</v>
      </c>
      <c r="I151" s="101">
        <v>272.16497239502098</v>
      </c>
      <c r="J151" s="101">
        <v>267.28015948249202</v>
      </c>
      <c r="K151" s="101">
        <v>281.45944164301443</v>
      </c>
      <c r="L151" s="101">
        <v>251.8946821611132</v>
      </c>
      <c r="M151" s="101">
        <v>147.11415551428442</v>
      </c>
      <c r="N151" s="101">
        <v>151.85119276952469</v>
      </c>
      <c r="O151" s="101">
        <v>144.46367112765634</v>
      </c>
      <c r="P151" s="101">
        <v>139.30827881761786</v>
      </c>
      <c r="Q151" s="101">
        <v>134.64881667912377</v>
      </c>
      <c r="R151" s="101">
        <v>145.09280116989507</v>
      </c>
      <c r="S151" s="101">
        <v>147.55121574086598</v>
      </c>
      <c r="T151" s="101">
        <v>108.05554321310923</v>
      </c>
      <c r="U151" s="101">
        <v>110.49701143574738</v>
      </c>
      <c r="V151" s="101">
        <v>180.65192345405941</v>
      </c>
      <c r="W151" s="101">
        <v>94.08107165719376</v>
      </c>
      <c r="DA151" s="131" t="s">
        <v>2384</v>
      </c>
    </row>
    <row r="152" spans="1:105" ht="12" customHeight="1" x14ac:dyDescent="0.25">
      <c r="A152" s="103" t="s">
        <v>52</v>
      </c>
      <c r="B152" s="104">
        <v>708.88460496997084</v>
      </c>
      <c r="C152" s="104">
        <v>684.81393142786214</v>
      </c>
      <c r="D152" s="104">
        <v>672.49301128752586</v>
      </c>
      <c r="E152" s="104">
        <v>711.49772745558232</v>
      </c>
      <c r="F152" s="104">
        <v>704.51382252498274</v>
      </c>
      <c r="G152" s="104">
        <v>670.97774611376599</v>
      </c>
      <c r="H152" s="104">
        <v>690.99271141019017</v>
      </c>
      <c r="I152" s="104">
        <v>704.37219887498065</v>
      </c>
      <c r="J152" s="104">
        <v>711.41481327430699</v>
      </c>
      <c r="K152" s="104">
        <v>711.61355348518441</v>
      </c>
      <c r="L152" s="104">
        <v>774.12321299361486</v>
      </c>
      <c r="M152" s="104">
        <v>724.28684025093708</v>
      </c>
      <c r="N152" s="104">
        <v>704.60278029744063</v>
      </c>
      <c r="O152" s="104">
        <v>722.35024900477856</v>
      </c>
      <c r="P152" s="104">
        <v>670.72503261989209</v>
      </c>
      <c r="Q152" s="104">
        <v>644.96260606543876</v>
      </c>
      <c r="R152" s="104">
        <v>659.80325403645668</v>
      </c>
      <c r="S152" s="104">
        <v>686.02399552947952</v>
      </c>
      <c r="T152" s="104">
        <v>710.27675006550783</v>
      </c>
      <c r="U152" s="104">
        <v>711.29394041758519</v>
      </c>
      <c r="V152" s="104">
        <v>783.99825206684852</v>
      </c>
      <c r="W152" s="104">
        <v>748.01842672771693</v>
      </c>
      <c r="DA152" s="132" t="s">
        <v>2385</v>
      </c>
    </row>
    <row r="153" spans="1:105" ht="12" customHeight="1" x14ac:dyDescent="0.25">
      <c r="A153" s="106" t="s">
        <v>122</v>
      </c>
      <c r="B153" s="101">
        <v>1302.0750380426966</v>
      </c>
      <c r="C153" s="101">
        <v>1319.2372729095339</v>
      </c>
      <c r="D153" s="101">
        <v>1324.2475287775467</v>
      </c>
      <c r="E153" s="101">
        <v>1217.9370774710108</v>
      </c>
      <c r="F153" s="101">
        <v>1211.3008764997051</v>
      </c>
      <c r="G153" s="101">
        <v>1302.1232456258822</v>
      </c>
      <c r="H153" s="101">
        <v>1254.2831359666775</v>
      </c>
      <c r="I153" s="101">
        <v>1291.8419134875303</v>
      </c>
      <c r="J153" s="101">
        <v>1291.3710352464645</v>
      </c>
      <c r="K153" s="101">
        <v>1309.7304145977728</v>
      </c>
      <c r="L153" s="101">
        <v>1289.2615224808801</v>
      </c>
      <c r="M153" s="101">
        <v>1214.5996923814857</v>
      </c>
      <c r="N153" s="101">
        <v>1149.8702085932696</v>
      </c>
      <c r="O153" s="101">
        <v>1126.4995713579749</v>
      </c>
      <c r="P153" s="101">
        <v>1059.5481003541313</v>
      </c>
      <c r="Q153" s="101">
        <v>1027.1426819518549</v>
      </c>
      <c r="R153" s="101">
        <v>1044.3158020957092</v>
      </c>
      <c r="S153" s="101">
        <v>1058.3607679116903</v>
      </c>
      <c r="T153" s="101">
        <v>1068.6322252757748</v>
      </c>
      <c r="U153" s="101">
        <v>1062.2142631225049</v>
      </c>
      <c r="V153" s="101">
        <v>1041.8694185479169</v>
      </c>
      <c r="W153" s="101">
        <v>1083.4452007401223</v>
      </c>
      <c r="DA153" s="131" t="s">
        <v>2386</v>
      </c>
    </row>
    <row r="154" spans="1:105" ht="12" customHeight="1" x14ac:dyDescent="0.25">
      <c r="A154" s="107" t="s">
        <v>121</v>
      </c>
      <c r="B154" s="104">
        <v>903.45945231477697</v>
      </c>
      <c r="C154" s="104">
        <v>938.03232872446119</v>
      </c>
      <c r="D154" s="104">
        <v>957.01248974432724</v>
      </c>
      <c r="E154" s="104">
        <v>858.63107920283699</v>
      </c>
      <c r="F154" s="104">
        <v>856.89529316693472</v>
      </c>
      <c r="G154" s="104">
        <v>947.56430914242503</v>
      </c>
      <c r="H154" s="104">
        <v>901.69822231445346</v>
      </c>
      <c r="I154" s="104">
        <v>933.81960403000926</v>
      </c>
      <c r="J154" s="104">
        <v>931.81982151419072</v>
      </c>
      <c r="K154" s="104">
        <v>952.9730557491597</v>
      </c>
      <c r="L154" s="104">
        <v>914.84639393340012</v>
      </c>
      <c r="M154" s="104">
        <v>851.45410080345584</v>
      </c>
      <c r="N154" s="104">
        <v>807.78194863137571</v>
      </c>
      <c r="O154" s="104">
        <v>791.92753043894095</v>
      </c>
      <c r="P154" s="104">
        <v>752.07882383616959</v>
      </c>
      <c r="Q154" s="104">
        <v>738.0856958248321</v>
      </c>
      <c r="R154" s="104">
        <v>760.35888466066945</v>
      </c>
      <c r="S154" s="104">
        <v>775.98214404200826</v>
      </c>
      <c r="T154" s="104">
        <v>786.66671391842317</v>
      </c>
      <c r="U154" s="104">
        <v>790.5885286692328</v>
      </c>
      <c r="V154" s="104">
        <v>783.82672802221077</v>
      </c>
      <c r="W154" s="104">
        <v>821.90666585528959</v>
      </c>
      <c r="DA154" s="132" t="s">
        <v>2387</v>
      </c>
    </row>
    <row r="155" spans="1:105" ht="12" customHeight="1" x14ac:dyDescent="0.25">
      <c r="A155" s="108" t="s">
        <v>53</v>
      </c>
      <c r="B155" s="98">
        <v>215.80086319496792</v>
      </c>
      <c r="C155" s="98">
        <v>250.62932846892733</v>
      </c>
      <c r="D155" s="98">
        <v>269.71987159034251</v>
      </c>
      <c r="E155" s="98">
        <v>178.67246350387398</v>
      </c>
      <c r="F155" s="98">
        <v>180.65445443885838</v>
      </c>
      <c r="G155" s="98">
        <v>266.49460412185192</v>
      </c>
      <c r="H155" s="98">
        <v>219.93516963352729</v>
      </c>
      <c r="I155" s="98">
        <v>235.77078403299055</v>
      </c>
      <c r="J155" s="98">
        <v>228.06893551192667</v>
      </c>
      <c r="K155" s="98">
        <v>249.37629026282841</v>
      </c>
      <c r="L155" s="98">
        <v>172.95429146754762</v>
      </c>
      <c r="M155" s="98">
        <v>124.39794557210875</v>
      </c>
      <c r="N155" s="98">
        <v>115.55196624654307</v>
      </c>
      <c r="O155" s="98">
        <v>98.524215184820861</v>
      </c>
      <c r="P155" s="98">
        <v>100.89944048503135</v>
      </c>
      <c r="Q155" s="98">
        <v>104.5671672259308</v>
      </c>
      <c r="R155" s="98">
        <v>114.7211029364816</v>
      </c>
      <c r="S155" s="98">
        <v>114.37788906053079</v>
      </c>
      <c r="T155" s="98">
        <v>88.480038413799477</v>
      </c>
      <c r="U155" s="98">
        <v>91.609168147020767</v>
      </c>
      <c r="V155" s="98">
        <v>82.727499270869842</v>
      </c>
      <c r="W155" s="98">
        <v>78.651108091582074</v>
      </c>
      <c r="DA155" s="63" t="s">
        <v>2388</v>
      </c>
    </row>
    <row r="156" spans="1:105" ht="12" customHeight="1" x14ac:dyDescent="0.25">
      <c r="A156" s="108" t="s">
        <v>52</v>
      </c>
      <c r="B156" s="98">
        <v>687.65858911980888</v>
      </c>
      <c r="C156" s="98">
        <v>687.4030002555337</v>
      </c>
      <c r="D156" s="98">
        <v>687.29261815398468</v>
      </c>
      <c r="E156" s="98">
        <v>679.95861569896294</v>
      </c>
      <c r="F156" s="98">
        <v>676.24083872807626</v>
      </c>
      <c r="G156" s="98">
        <v>681.06970502057311</v>
      </c>
      <c r="H156" s="98">
        <v>681.76305268092619</v>
      </c>
      <c r="I156" s="98">
        <v>698.04881999701865</v>
      </c>
      <c r="J156" s="98">
        <v>703.75088600226422</v>
      </c>
      <c r="K156" s="98">
        <v>703.59676548633149</v>
      </c>
      <c r="L156" s="98">
        <v>741.89210246585242</v>
      </c>
      <c r="M156" s="98">
        <v>727.05615523134702</v>
      </c>
      <c r="N156" s="98">
        <v>692.22998238483251</v>
      </c>
      <c r="O156" s="98">
        <v>693.40331525412023</v>
      </c>
      <c r="P156" s="98">
        <v>651.17938335113809</v>
      </c>
      <c r="Q156" s="98">
        <v>633.5185285989013</v>
      </c>
      <c r="R156" s="98">
        <v>645.63778172418779</v>
      </c>
      <c r="S156" s="98">
        <v>661.60425498147742</v>
      </c>
      <c r="T156" s="98">
        <v>698.18667550462374</v>
      </c>
      <c r="U156" s="98">
        <v>698.979360522212</v>
      </c>
      <c r="V156" s="98">
        <v>701.09922875134089</v>
      </c>
      <c r="W156" s="98">
        <v>743.25555776370754</v>
      </c>
      <c r="DA156" s="63" t="s">
        <v>2389</v>
      </c>
    </row>
    <row r="157" spans="1:105" ht="12" customHeight="1" x14ac:dyDescent="0.25">
      <c r="A157" s="121" t="s">
        <v>54</v>
      </c>
      <c r="B157" s="122">
        <v>2278.5531544195983</v>
      </c>
      <c r="C157" s="122">
        <v>2296.150833879497</v>
      </c>
      <c r="D157" s="122">
        <v>2366.8668362822182</v>
      </c>
      <c r="E157" s="122">
        <v>2466.1616639782515</v>
      </c>
      <c r="F157" s="122">
        <v>2473.0200032256312</v>
      </c>
      <c r="G157" s="122">
        <v>2401.7143338186038</v>
      </c>
      <c r="H157" s="122">
        <v>2288.876756358859</v>
      </c>
      <c r="I157" s="122">
        <v>2333.3228290926609</v>
      </c>
      <c r="J157" s="122">
        <v>1988.6632656884949</v>
      </c>
      <c r="K157" s="122">
        <v>1956.716690808679</v>
      </c>
      <c r="L157" s="122">
        <v>2267.5551759447239</v>
      </c>
      <c r="M157" s="122">
        <v>1928.6983419716403</v>
      </c>
      <c r="N157" s="122">
        <v>1609.3133121235162</v>
      </c>
      <c r="O157" s="122">
        <v>1418.4239818318445</v>
      </c>
      <c r="P157" s="122">
        <v>1265.2518282215844</v>
      </c>
      <c r="Q157" s="122">
        <v>1223.8050732107047</v>
      </c>
      <c r="R157" s="122">
        <v>1481.3245595458859</v>
      </c>
      <c r="S157" s="122">
        <v>1422.8904976000269</v>
      </c>
      <c r="T157" s="122">
        <v>1582.1194871901266</v>
      </c>
      <c r="U157" s="122">
        <v>1594.9459087356179</v>
      </c>
      <c r="V157" s="122">
        <v>1750.6412911220889</v>
      </c>
      <c r="W157" s="122">
        <v>1780.1422817506614</v>
      </c>
      <c r="DA157" s="130" t="s">
        <v>2390</v>
      </c>
    </row>
    <row r="158" spans="1:105" ht="12" customHeight="1" x14ac:dyDescent="0.25">
      <c r="A158" s="97" t="s">
        <v>50</v>
      </c>
      <c r="B158" s="98">
        <v>2661.7809225155434</v>
      </c>
      <c r="C158" s="98">
        <v>2535.5366361766501</v>
      </c>
      <c r="D158" s="98">
        <v>2520.6129538521</v>
      </c>
      <c r="E158" s="98">
        <v>2937.5536767703165</v>
      </c>
      <c r="F158" s="98">
        <v>2927.6314658030592</v>
      </c>
      <c r="G158" s="98">
        <v>2689.2350471400109</v>
      </c>
      <c r="H158" s="98">
        <v>2637.9143669283608</v>
      </c>
      <c r="I158" s="98">
        <v>2642.554351994258</v>
      </c>
      <c r="J158" s="98">
        <v>2380.570205511935</v>
      </c>
      <c r="K158" s="98">
        <v>2363.7072119449226</v>
      </c>
      <c r="L158" s="98">
        <v>2408.1990012602955</v>
      </c>
      <c r="M158" s="98">
        <v>2182.865396205244</v>
      </c>
      <c r="N158" s="98">
        <v>1870.0260631560757</v>
      </c>
      <c r="O158" s="98">
        <v>1740.014324936285</v>
      </c>
      <c r="P158" s="98">
        <v>1568.9679762170454</v>
      </c>
      <c r="Q158" s="98">
        <v>1524.1721337559245</v>
      </c>
      <c r="R158" s="98">
        <v>1643.3077178106682</v>
      </c>
      <c r="S158" s="98">
        <v>1776.1474231203565</v>
      </c>
      <c r="T158" s="98">
        <v>1842.7213854458721</v>
      </c>
      <c r="U158" s="98">
        <v>1930.0268563628692</v>
      </c>
      <c r="V158" s="98">
        <v>2244.9816203066166</v>
      </c>
      <c r="W158" s="98">
        <v>2093.9679821506256</v>
      </c>
      <c r="DA158" s="63" t="s">
        <v>2391</v>
      </c>
    </row>
    <row r="159" spans="1:105" ht="12" customHeight="1" x14ac:dyDescent="0.25">
      <c r="A159" s="109" t="s">
        <v>120</v>
      </c>
      <c r="B159" s="33">
        <v>1923.451820693766</v>
      </c>
      <c r="C159" s="33">
        <v>2071.7632283996204</v>
      </c>
      <c r="D159" s="33">
        <v>2218.8931343302966</v>
      </c>
      <c r="E159" s="33">
        <v>1982.5252503536281</v>
      </c>
      <c r="F159" s="33">
        <v>2035.8030620792583</v>
      </c>
      <c r="G159" s="33">
        <v>2161.0784328113018</v>
      </c>
      <c r="H159" s="33">
        <v>2027.5042722654894</v>
      </c>
      <c r="I159" s="33">
        <v>2134.7391661634374</v>
      </c>
      <c r="J159" s="33">
        <v>1769.6562774028316</v>
      </c>
      <c r="K159" s="33">
        <v>1726.5508441712154</v>
      </c>
      <c r="L159" s="33">
        <v>2177.7175295518773</v>
      </c>
      <c r="M159" s="33">
        <v>1741.9676976227558</v>
      </c>
      <c r="N159" s="33">
        <v>1371.7262426967795</v>
      </c>
      <c r="O159" s="33">
        <v>1085.9311119068641</v>
      </c>
      <c r="P159" s="33">
        <v>964.24543015315794</v>
      </c>
      <c r="Q159" s="33">
        <v>959.78065461055974</v>
      </c>
      <c r="R159" s="33">
        <v>1360.4979698093007</v>
      </c>
      <c r="S159" s="33">
        <v>1188.9124043678719</v>
      </c>
      <c r="T159" s="33">
        <v>1434.317067339259</v>
      </c>
      <c r="U159" s="33">
        <v>1427.5091079633046</v>
      </c>
      <c r="V159" s="33">
        <v>1529.7959615721043</v>
      </c>
      <c r="W159" s="33">
        <v>1659.5289356864646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5749.6266888337359</v>
      </c>
      <c r="C161" s="117">
        <f t="shared" si="54"/>
        <v>5923.0926071093118</v>
      </c>
      <c r="D161" s="117">
        <f t="shared" si="54"/>
        <v>6364.7869554189265</v>
      </c>
      <c r="E161" s="117">
        <f t="shared" si="54"/>
        <v>6795.5888206197151</v>
      </c>
      <c r="F161" s="117">
        <f t="shared" si="54"/>
        <v>6891.414191325126</v>
      </c>
      <c r="G161" s="117">
        <f t="shared" si="54"/>
        <v>6932.7152122835778</v>
      </c>
      <c r="H161" s="117">
        <f t="shared" si="54"/>
        <v>6636.2978120248536</v>
      </c>
      <c r="I161" s="117">
        <f t="shared" si="54"/>
        <v>7071.0009838503302</v>
      </c>
      <c r="J161" s="117">
        <f t="shared" si="54"/>
        <v>6534.2156772742546</v>
      </c>
      <c r="K161" s="117">
        <f t="shared" si="54"/>
        <v>6944.2619736211236</v>
      </c>
      <c r="L161" s="117">
        <f t="shared" si="54"/>
        <v>6338.0478591295432</v>
      </c>
      <c r="M161" s="117">
        <f t="shared" si="54"/>
        <v>6063.2147173204703</v>
      </c>
      <c r="N161" s="117">
        <f t="shared" si="54"/>
        <v>5812.790565002806</v>
      </c>
      <c r="O161" s="117">
        <f t="shared" si="54"/>
        <v>6557.2089253652375</v>
      </c>
      <c r="P161" s="117">
        <f t="shared" si="54"/>
        <v>2615.0466775044833</v>
      </c>
      <c r="Q161" s="117">
        <f t="shared" si="54"/>
        <v>2845.2162550805087</v>
      </c>
      <c r="R161" s="117">
        <f t="shared" ref="R161:V161" si="55">R162+R164+R166+R175</f>
        <v>6497.3857252550815</v>
      </c>
      <c r="S161" s="117">
        <f t="shared" si="55"/>
        <v>5854.9285606293552</v>
      </c>
      <c r="T161" s="117">
        <f t="shared" si="55"/>
        <v>6062.3032275999049</v>
      </c>
      <c r="U161" s="117">
        <f t="shared" si="55"/>
        <v>5857.0243625666826</v>
      </c>
      <c r="V161" s="117">
        <f t="shared" si="55"/>
        <v>6157.3909354956522</v>
      </c>
      <c r="W161" s="117">
        <f t="shared" ref="W161" si="56">W162+W164+W166+W175</f>
        <v>6230.8351254079425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1906.2833675487047</v>
      </c>
      <c r="C162" s="122">
        <f t="shared" si="57"/>
        <v>2085.0016353334272</v>
      </c>
      <c r="D162" s="122">
        <f t="shared" si="57"/>
        <v>2485.8192888542476</v>
      </c>
      <c r="E162" s="122">
        <f t="shared" si="57"/>
        <v>2743.7927584776157</v>
      </c>
      <c r="F162" s="122">
        <f t="shared" si="57"/>
        <v>2887.1996346613178</v>
      </c>
      <c r="G162" s="122">
        <f t="shared" si="57"/>
        <v>3010.5799661387978</v>
      </c>
      <c r="H162" s="122">
        <f t="shared" si="57"/>
        <v>2820.5696018197582</v>
      </c>
      <c r="I162" s="122">
        <f t="shared" si="57"/>
        <v>3251.5782026173902</v>
      </c>
      <c r="J162" s="122">
        <f t="shared" si="57"/>
        <v>3052.2999539917282</v>
      </c>
      <c r="K162" s="122">
        <f t="shared" si="57"/>
        <v>3471.3013311102432</v>
      </c>
      <c r="L162" s="122">
        <f t="shared" si="57"/>
        <v>2495.4372625191386</v>
      </c>
      <c r="M162" s="122">
        <f t="shared" si="57"/>
        <v>2777.1932770792805</v>
      </c>
      <c r="N162" s="122">
        <f t="shared" si="57"/>
        <v>2909.4619056552465</v>
      </c>
      <c r="O162" s="122">
        <f t="shared" si="57"/>
        <v>3860.5707330464074</v>
      </c>
      <c r="P162" s="122">
        <f t="shared" si="57"/>
        <v>131.13234169011176</v>
      </c>
      <c r="Q162" s="122">
        <f t="shared" si="57"/>
        <v>399.30271916597155</v>
      </c>
      <c r="R162" s="122">
        <f t="shared" si="57"/>
        <v>3553.9745495184848</v>
      </c>
      <c r="S162" s="122">
        <f t="shared" si="57"/>
        <v>3117.1987121475622</v>
      </c>
      <c r="T162" s="122">
        <f t="shared" si="57"/>
        <v>3299.5001165939857</v>
      </c>
      <c r="U162" s="122">
        <f t="shared" si="57"/>
        <v>3195.7139354640972</v>
      </c>
      <c r="V162" s="122">
        <f t="shared" si="57"/>
        <v>3256.130054878693</v>
      </c>
      <c r="W162" s="122">
        <f t="shared" si="57"/>
        <v>3373.3904595709205</v>
      </c>
      <c r="DA162" s="130" t="s">
        <v>2394</v>
      </c>
    </row>
    <row r="163" spans="1:105" ht="12" customHeight="1" x14ac:dyDescent="0.25">
      <c r="A163" s="97" t="s">
        <v>53</v>
      </c>
      <c r="B163" s="33">
        <v>1906.2833675487047</v>
      </c>
      <c r="C163" s="33">
        <v>2085.0016353334272</v>
      </c>
      <c r="D163" s="33">
        <v>2485.8192888542476</v>
      </c>
      <c r="E163" s="33">
        <v>2743.7927584776157</v>
      </c>
      <c r="F163" s="33">
        <v>2887.1996346613178</v>
      </c>
      <c r="G163" s="33">
        <v>3010.5799661387978</v>
      </c>
      <c r="H163" s="33">
        <v>2820.5696018197582</v>
      </c>
      <c r="I163" s="33">
        <v>3251.5782026173902</v>
      </c>
      <c r="J163" s="33">
        <v>3052.2999539917282</v>
      </c>
      <c r="K163" s="33">
        <v>3471.3013311102432</v>
      </c>
      <c r="L163" s="33">
        <v>2495.4372625191386</v>
      </c>
      <c r="M163" s="33">
        <v>2777.1932770792805</v>
      </c>
      <c r="N163" s="33">
        <v>2909.4619056552465</v>
      </c>
      <c r="O163" s="33">
        <v>3860.5707330464074</v>
      </c>
      <c r="P163" s="33">
        <v>131.13234169011176</v>
      </c>
      <c r="Q163" s="33">
        <v>399.30271916597155</v>
      </c>
      <c r="R163" s="33">
        <v>3553.9745495184848</v>
      </c>
      <c r="S163" s="33">
        <v>3117.1987121475622</v>
      </c>
      <c r="T163" s="33">
        <v>3299.5001165939857</v>
      </c>
      <c r="U163" s="33">
        <v>3195.7139354640972</v>
      </c>
      <c r="V163" s="33">
        <v>3256.130054878693</v>
      </c>
      <c r="W163" s="33">
        <v>3373.3904595709205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73.735988352145398</v>
      </c>
      <c r="C164" s="122">
        <f t="shared" si="58"/>
        <v>78.792555450096586</v>
      </c>
      <c r="D164" s="122">
        <f t="shared" si="58"/>
        <v>61.661975641993763</v>
      </c>
      <c r="E164" s="122">
        <f t="shared" si="58"/>
        <v>127.29424016542119</v>
      </c>
      <c r="F164" s="122">
        <f t="shared" si="58"/>
        <v>91.852392262996702</v>
      </c>
      <c r="G164" s="122">
        <f t="shared" si="58"/>
        <v>109.90614784574548</v>
      </c>
      <c r="H164" s="122">
        <f t="shared" si="58"/>
        <v>126.72651838063179</v>
      </c>
      <c r="I164" s="122">
        <f t="shared" si="58"/>
        <v>56.627352435276251</v>
      </c>
      <c r="J164" s="122">
        <f t="shared" si="58"/>
        <v>52.435020336576486</v>
      </c>
      <c r="K164" s="122">
        <f t="shared" si="58"/>
        <v>78.741587968270565</v>
      </c>
      <c r="L164" s="122">
        <f t="shared" si="58"/>
        <v>108.92063379505203</v>
      </c>
      <c r="M164" s="122">
        <f t="shared" si="58"/>
        <v>95.368657804857463</v>
      </c>
      <c r="N164" s="122">
        <f t="shared" si="58"/>
        <v>95.576289761237462</v>
      </c>
      <c r="O164" s="122">
        <f t="shared" si="58"/>
        <v>89.758997987092016</v>
      </c>
      <c r="P164" s="122">
        <f t="shared" si="58"/>
        <v>92.363509492172852</v>
      </c>
      <c r="Q164" s="122">
        <f t="shared" si="58"/>
        <v>114.44028453759843</v>
      </c>
      <c r="R164" s="122">
        <f t="shared" si="58"/>
        <v>318.25266575133088</v>
      </c>
      <c r="S164" s="122">
        <f t="shared" si="58"/>
        <v>187.46581002609713</v>
      </c>
      <c r="T164" s="122">
        <f t="shared" si="58"/>
        <v>140.49697327675884</v>
      </c>
      <c r="U164" s="122">
        <f t="shared" si="58"/>
        <v>94.267804379123092</v>
      </c>
      <c r="V164" s="122">
        <f t="shared" si="58"/>
        <v>78.127976664502938</v>
      </c>
      <c r="W164" s="122">
        <f t="shared" si="58"/>
        <v>86.034857213928248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73.735988352145398</v>
      </c>
      <c r="C165" s="98">
        <f>IF(RES_hhdet_fec!C165=0,0,RES_hhdet_fec!C165*1000*11630/RES_hhdet_num!C161)</f>
        <v>78.792555450096586</v>
      </c>
      <c r="D165" s="98">
        <f>IF(RES_hhdet_fec!D165=0,0,RES_hhdet_fec!D165*1000*11630/RES_hhdet_num!D161)</f>
        <v>61.661975641993763</v>
      </c>
      <c r="E165" s="98">
        <f>IF(RES_hhdet_fec!E165=0,0,RES_hhdet_fec!E165*1000*11630/RES_hhdet_num!E161)</f>
        <v>127.29424016542119</v>
      </c>
      <c r="F165" s="98">
        <f>IF(RES_hhdet_fec!F165=0,0,RES_hhdet_fec!F165*1000*11630/RES_hhdet_num!F161)</f>
        <v>91.852392262996702</v>
      </c>
      <c r="G165" s="98">
        <f>IF(RES_hhdet_fec!G165=0,0,RES_hhdet_fec!G165*1000*11630/RES_hhdet_num!G161)</f>
        <v>109.90614784574548</v>
      </c>
      <c r="H165" s="98">
        <f>IF(RES_hhdet_fec!H165=0,0,RES_hhdet_fec!H165*1000*11630/RES_hhdet_num!H161)</f>
        <v>126.72651838063179</v>
      </c>
      <c r="I165" s="98">
        <f>IF(RES_hhdet_fec!I165=0,0,RES_hhdet_fec!I165*1000*11630/RES_hhdet_num!I161)</f>
        <v>56.627352435276251</v>
      </c>
      <c r="J165" s="98">
        <f>IF(RES_hhdet_fec!J165=0,0,RES_hhdet_fec!J165*1000*11630/RES_hhdet_num!J161)</f>
        <v>52.435020336576486</v>
      </c>
      <c r="K165" s="98">
        <f>IF(RES_hhdet_fec!K165=0,0,RES_hhdet_fec!K165*1000*11630/RES_hhdet_num!K161)</f>
        <v>78.741587968270565</v>
      </c>
      <c r="L165" s="98">
        <f>IF(RES_hhdet_fec!L165=0,0,RES_hhdet_fec!L165*1000*11630/RES_hhdet_num!L161)</f>
        <v>108.92063379505203</v>
      </c>
      <c r="M165" s="98">
        <f>IF(RES_hhdet_fec!M165=0,0,RES_hhdet_fec!M165*1000*11630/RES_hhdet_num!M161)</f>
        <v>95.368657804857463</v>
      </c>
      <c r="N165" s="98">
        <f>IF(RES_hhdet_fec!N165=0,0,RES_hhdet_fec!N165*1000*11630/RES_hhdet_num!N161)</f>
        <v>95.576289761237462</v>
      </c>
      <c r="O165" s="98">
        <f>IF(RES_hhdet_fec!O165=0,0,RES_hhdet_fec!O165*1000*11630/RES_hhdet_num!O161)</f>
        <v>89.758997987092016</v>
      </c>
      <c r="P165" s="98">
        <f>IF(RES_hhdet_fec!P165=0,0,RES_hhdet_fec!P165*1000*11630/RES_hhdet_num!P161)</f>
        <v>92.363509492172852</v>
      </c>
      <c r="Q165" s="98">
        <f>IF(RES_hhdet_fec!Q165=0,0,RES_hhdet_fec!Q165*1000*11630/RES_hhdet_num!Q161)</f>
        <v>114.44028453759843</v>
      </c>
      <c r="R165" s="98">
        <f>IF(RES_hhdet_fec!R165=0,0,RES_hhdet_fec!R165*1000*11630/RES_hhdet_num!R161)</f>
        <v>318.25266575133088</v>
      </c>
      <c r="S165" s="98">
        <f>IF(RES_hhdet_fec!S165=0,0,RES_hhdet_fec!S165*1000*11630/RES_hhdet_num!S161)</f>
        <v>187.46581002609713</v>
      </c>
      <c r="T165" s="98">
        <f>IF(RES_hhdet_fec!T165=0,0,RES_hhdet_fec!T165*1000*11630/RES_hhdet_num!T161)</f>
        <v>140.49697327675884</v>
      </c>
      <c r="U165" s="98">
        <f>IF(RES_hhdet_fec!U165=0,0,RES_hhdet_fec!U165*1000*11630/RES_hhdet_num!U161)</f>
        <v>94.267804379123092</v>
      </c>
      <c r="V165" s="98">
        <f>IF(RES_hhdet_fec!V165=0,0,RES_hhdet_fec!V165*1000*11630/RES_hhdet_num!V161)</f>
        <v>78.127976664502938</v>
      </c>
      <c r="W165" s="98">
        <f>IF(RES_hhdet_fec!W165=0,0,RES_hhdet_fec!W165*1000*11630/RES_hhdet_num!W161)</f>
        <v>86.034857213928248</v>
      </c>
      <c r="DA165" s="63" t="s">
        <v>2397</v>
      </c>
    </row>
    <row r="166" spans="1:105" ht="12" customHeight="1" x14ac:dyDescent="0.25">
      <c r="A166" s="121" t="s">
        <v>55</v>
      </c>
      <c r="B166" s="122">
        <v>1491.0589475174811</v>
      </c>
      <c r="C166" s="122">
        <v>1454.3220781019888</v>
      </c>
      <c r="D166" s="122">
        <v>1434.6521912721439</v>
      </c>
      <c r="E166" s="122">
        <v>1453.4871182670513</v>
      </c>
      <c r="F166" s="122">
        <v>1429.3000488077921</v>
      </c>
      <c r="G166" s="122">
        <v>1399.9510887889319</v>
      </c>
      <c r="H166" s="122">
        <v>1396.5694357847321</v>
      </c>
      <c r="I166" s="122">
        <v>1420.8576081774527</v>
      </c>
      <c r="J166" s="122">
        <v>1421.2248616535899</v>
      </c>
      <c r="K166" s="122">
        <v>1425.4131704549584</v>
      </c>
      <c r="L166" s="122">
        <v>1463.2949708639051</v>
      </c>
      <c r="M166" s="122">
        <v>1267.1441346371789</v>
      </c>
      <c r="N166" s="122">
        <v>1218.5962532400588</v>
      </c>
      <c r="O166" s="122">
        <v>1215.8656732612503</v>
      </c>
      <c r="P166" s="122">
        <v>1133.2077486912849</v>
      </c>
      <c r="Q166" s="122">
        <v>1084.6286713292884</v>
      </c>
      <c r="R166" s="122">
        <v>1109.4067235326904</v>
      </c>
      <c r="S166" s="122">
        <v>1084.8286948483287</v>
      </c>
      <c r="T166" s="122">
        <v>1033.9566279859869</v>
      </c>
      <c r="U166" s="122">
        <v>990.96169646671126</v>
      </c>
      <c r="V166" s="122">
        <v>1088.6108812945865</v>
      </c>
      <c r="W166" s="122">
        <v>998.16645574484289</v>
      </c>
      <c r="DA166" s="130" t="s">
        <v>2398</v>
      </c>
    </row>
    <row r="167" spans="1:105" ht="12" customHeight="1" x14ac:dyDescent="0.25">
      <c r="A167" s="97" t="s">
        <v>124</v>
      </c>
      <c r="B167" s="98">
        <v>1529.2483207848438</v>
      </c>
      <c r="C167" s="98">
        <v>1488.5112945275428</v>
      </c>
      <c r="D167" s="98">
        <v>1467.2097725933359</v>
      </c>
      <c r="E167" s="98">
        <v>1495.7606813727889</v>
      </c>
      <c r="F167" s="98">
        <v>1472.0254299866194</v>
      </c>
      <c r="G167" s="98">
        <v>1436.3857388150557</v>
      </c>
      <c r="H167" s="98">
        <v>1439.7686152549459</v>
      </c>
      <c r="I167" s="98">
        <v>1467.3386700380993</v>
      </c>
      <c r="J167" s="98">
        <v>1474.0359058273091</v>
      </c>
      <c r="K167" s="98">
        <v>1484.9712155861137</v>
      </c>
      <c r="L167" s="98">
        <v>1555.7292417973465</v>
      </c>
      <c r="M167" s="98">
        <v>1356.8055674961768</v>
      </c>
      <c r="N167" s="98">
        <v>1322.4135565882584</v>
      </c>
      <c r="O167" s="98">
        <v>1337.58397262173</v>
      </c>
      <c r="P167" s="98">
        <v>1248.4892655439114</v>
      </c>
      <c r="Q167" s="98">
        <v>1197.5492382814932</v>
      </c>
      <c r="R167" s="98">
        <v>1222.8217367502402</v>
      </c>
      <c r="S167" s="98">
        <v>1196.3667365666142</v>
      </c>
      <c r="T167" s="98">
        <v>1131.8069828882733</v>
      </c>
      <c r="U167" s="98">
        <v>1070.285544538915</v>
      </c>
      <c r="V167" s="98">
        <v>1216.1098744906683</v>
      </c>
      <c r="W167" s="98">
        <v>1073.0713209469322</v>
      </c>
      <c r="DA167" s="63" t="s">
        <v>2399</v>
      </c>
    </row>
    <row r="168" spans="1:105" ht="12" customHeight="1" x14ac:dyDescent="0.25">
      <c r="A168" s="97" t="s">
        <v>123</v>
      </c>
      <c r="B168" s="98">
        <v>983.58337369348521</v>
      </c>
      <c r="C168" s="98">
        <v>967.40970825648583</v>
      </c>
      <c r="D168" s="98">
        <v>962.17314340726534</v>
      </c>
      <c r="E168" s="98">
        <v>968.43638510603671</v>
      </c>
      <c r="F168" s="98">
        <v>958.19704352510223</v>
      </c>
      <c r="G168" s="98">
        <v>955.73879663758089</v>
      </c>
      <c r="H168" s="98">
        <v>954.2431873126169</v>
      </c>
      <c r="I168" s="98">
        <v>977.99929315318127</v>
      </c>
      <c r="J168" s="98">
        <v>981.78087290270332</v>
      </c>
      <c r="K168" s="98">
        <v>996.9585127902634</v>
      </c>
      <c r="L168" s="98">
        <v>1029.2887541597822</v>
      </c>
      <c r="M168" s="98">
        <v>873.30067044071814</v>
      </c>
      <c r="N168" s="98">
        <v>859.37401427603538</v>
      </c>
      <c r="O168" s="98">
        <v>871.30376483570194</v>
      </c>
      <c r="P168" s="98">
        <v>818.07967285045879</v>
      </c>
      <c r="Q168" s="98">
        <v>789.97065532818112</v>
      </c>
      <c r="R168" s="98">
        <v>819.81005715882418</v>
      </c>
      <c r="S168" s="98">
        <v>843.22639441372803</v>
      </c>
      <c r="T168" s="98">
        <v>821.3014099991766</v>
      </c>
      <c r="U168" s="98">
        <v>820.37743371207353</v>
      </c>
      <c r="V168" s="98">
        <v>960.86563051627741</v>
      </c>
      <c r="W168" s="98">
        <v>840.53210205248604</v>
      </c>
      <c r="DA168" s="63" t="s">
        <v>2400</v>
      </c>
    </row>
    <row r="169" spans="1:105" ht="12" customHeight="1" x14ac:dyDescent="0.25">
      <c r="A169" s="100" t="s">
        <v>50</v>
      </c>
      <c r="B169" s="101">
        <v>274.69876872351432</v>
      </c>
      <c r="C169" s="101">
        <v>282.47244747424548</v>
      </c>
      <c r="D169" s="101">
        <v>289.20345686251954</v>
      </c>
      <c r="E169" s="101">
        <v>256.11653970695488</v>
      </c>
      <c r="F169" s="101">
        <v>252.83353872048284</v>
      </c>
      <c r="G169" s="101">
        <v>283.96911364643188</v>
      </c>
      <c r="H169" s="101">
        <v>262.3793082861315</v>
      </c>
      <c r="I169" s="101">
        <v>272.71082397772665</v>
      </c>
      <c r="J169" s="101">
        <v>268.97807473853049</v>
      </c>
      <c r="K169" s="101">
        <v>283.67143766965006</v>
      </c>
      <c r="L169" s="101">
        <v>253.56940835926062</v>
      </c>
      <c r="M169" s="101">
        <v>147.66215307438512</v>
      </c>
      <c r="N169" s="101">
        <v>153.18131590712215</v>
      </c>
      <c r="O169" s="101">
        <v>147.13161518160646</v>
      </c>
      <c r="P169" s="101">
        <v>144.38062003051587</v>
      </c>
      <c r="Q169" s="101">
        <v>141.50327719757473</v>
      </c>
      <c r="R169" s="101">
        <v>155.17625934390159</v>
      </c>
      <c r="S169" s="101">
        <v>153.46863354705147</v>
      </c>
      <c r="T169" s="101">
        <v>108.54149494913896</v>
      </c>
      <c r="U169" s="101">
        <v>107.84041838141495</v>
      </c>
      <c r="V169" s="101">
        <v>176.80603630521227</v>
      </c>
      <c r="W169" s="101">
        <v>92.992651423242151</v>
      </c>
      <c r="DA169" s="131" t="s">
        <v>2401</v>
      </c>
    </row>
    <row r="170" spans="1:105" ht="12" customHeight="1" x14ac:dyDescent="0.25">
      <c r="A170" s="103" t="s">
        <v>52</v>
      </c>
      <c r="B170" s="104">
        <v>708.88460496997095</v>
      </c>
      <c r="C170" s="104">
        <v>684.9372607822404</v>
      </c>
      <c r="D170" s="104">
        <v>672.96968654474597</v>
      </c>
      <c r="E170" s="104">
        <v>712.31984539908171</v>
      </c>
      <c r="F170" s="104">
        <v>705.36350480461942</v>
      </c>
      <c r="G170" s="104">
        <v>671.76968299114912</v>
      </c>
      <c r="H170" s="104">
        <v>691.86387902648539</v>
      </c>
      <c r="I170" s="104">
        <v>705.28846917545468</v>
      </c>
      <c r="J170" s="104">
        <v>712.80279816417294</v>
      </c>
      <c r="K170" s="104">
        <v>713.28707512061328</v>
      </c>
      <c r="L170" s="104">
        <v>775.71934580052152</v>
      </c>
      <c r="M170" s="104">
        <v>725.63851736633296</v>
      </c>
      <c r="N170" s="104">
        <v>706.19269836891317</v>
      </c>
      <c r="O170" s="104">
        <v>724.17214965409539</v>
      </c>
      <c r="P170" s="104">
        <v>673.69905281994284</v>
      </c>
      <c r="Q170" s="104">
        <v>648.46737813060645</v>
      </c>
      <c r="R170" s="104">
        <v>664.63379781492267</v>
      </c>
      <c r="S170" s="104">
        <v>689.75776086667656</v>
      </c>
      <c r="T170" s="104">
        <v>712.75991505003765</v>
      </c>
      <c r="U170" s="104">
        <v>712.53701533065839</v>
      </c>
      <c r="V170" s="104">
        <v>784.05959421106513</v>
      </c>
      <c r="W170" s="104">
        <v>747.53945062924379</v>
      </c>
      <c r="DA170" s="132" t="s">
        <v>2402</v>
      </c>
    </row>
    <row r="171" spans="1:105" ht="12" customHeight="1" x14ac:dyDescent="0.25">
      <c r="A171" s="106" t="s">
        <v>122</v>
      </c>
      <c r="B171" s="101">
        <v>1302.0750380426966</v>
      </c>
      <c r="C171" s="101">
        <v>1333.2942594682702</v>
      </c>
      <c r="D171" s="101">
        <v>1346.609901523786</v>
      </c>
      <c r="E171" s="101">
        <v>1235.8097392317384</v>
      </c>
      <c r="F171" s="101">
        <v>1224.5254577975986</v>
      </c>
      <c r="G171" s="101">
        <v>1311.3158393038252</v>
      </c>
      <c r="H171" s="101">
        <v>1258.0387419079061</v>
      </c>
      <c r="I171" s="101">
        <v>1295.1274939020666</v>
      </c>
      <c r="J171" s="101">
        <v>1295.6241138793876</v>
      </c>
      <c r="K171" s="101">
        <v>1315.2588633695482</v>
      </c>
      <c r="L171" s="101">
        <v>1294.4766108871249</v>
      </c>
      <c r="M171" s="101">
        <v>1219.4552325268846</v>
      </c>
      <c r="N171" s="101">
        <v>1155.9864806562866</v>
      </c>
      <c r="O171" s="101">
        <v>1139.302442422676</v>
      </c>
      <c r="P171" s="101">
        <v>1079.8681168221733</v>
      </c>
      <c r="Q171" s="101">
        <v>1055.7018535067675</v>
      </c>
      <c r="R171" s="101">
        <v>1085.5269173845315</v>
      </c>
      <c r="S171" s="101">
        <v>1077.8141016312202</v>
      </c>
      <c r="T171" s="101">
        <v>1058.7200103247037</v>
      </c>
      <c r="U171" s="101">
        <v>1041.3357578838181</v>
      </c>
      <c r="V171" s="101">
        <v>1029.5703310209869</v>
      </c>
      <c r="W171" s="101">
        <v>1079.5880712145006</v>
      </c>
      <c r="DA171" s="131" t="s">
        <v>2403</v>
      </c>
    </row>
    <row r="172" spans="1:105" ht="12" customHeight="1" x14ac:dyDescent="0.25">
      <c r="A172" s="107" t="s">
        <v>121</v>
      </c>
      <c r="B172" s="104">
        <v>903.45945231477674</v>
      </c>
      <c r="C172" s="104">
        <v>941.07343716845469</v>
      </c>
      <c r="D172" s="104">
        <v>961.99008294266298</v>
      </c>
      <c r="E172" s="104">
        <v>861.89974161213922</v>
      </c>
      <c r="F172" s="104">
        <v>859.68382880282252</v>
      </c>
      <c r="G172" s="104">
        <v>950.26350484713089</v>
      </c>
      <c r="H172" s="104">
        <v>903.33575176245063</v>
      </c>
      <c r="I172" s="104">
        <v>935.48054606158178</v>
      </c>
      <c r="J172" s="104">
        <v>934.13803778503916</v>
      </c>
      <c r="K172" s="104">
        <v>955.70355191039027</v>
      </c>
      <c r="L172" s="104">
        <v>917.02057213622425</v>
      </c>
      <c r="M172" s="104">
        <v>853.22702129030654</v>
      </c>
      <c r="N172" s="104">
        <v>809.99678845905112</v>
      </c>
      <c r="O172" s="104">
        <v>794.57346181938783</v>
      </c>
      <c r="P172" s="104">
        <v>757.38640091606976</v>
      </c>
      <c r="Q172" s="104">
        <v>745.0724959870787</v>
      </c>
      <c r="R172" s="104">
        <v>769.05112753440153</v>
      </c>
      <c r="S172" s="104">
        <v>782.19509556811317</v>
      </c>
      <c r="T172" s="104">
        <v>789.62533556257063</v>
      </c>
      <c r="U172" s="104">
        <v>790.72085544700315</v>
      </c>
      <c r="V172" s="104">
        <v>783.28297580173194</v>
      </c>
      <c r="W172" s="104">
        <v>821.3185343724341</v>
      </c>
      <c r="DA172" s="132" t="s">
        <v>2404</v>
      </c>
    </row>
    <row r="173" spans="1:105" ht="12" customHeight="1" x14ac:dyDescent="0.25">
      <c r="A173" s="108" t="s">
        <v>53</v>
      </c>
      <c r="B173" s="98">
        <v>215.800863194968</v>
      </c>
      <c r="C173" s="98">
        <v>253.47522219343762</v>
      </c>
      <c r="D173" s="98">
        <v>274.15420583711455</v>
      </c>
      <c r="E173" s="98">
        <v>181.28956964661555</v>
      </c>
      <c r="F173" s="98">
        <v>182.66622891184787</v>
      </c>
      <c r="G173" s="98">
        <v>268.3075444821423</v>
      </c>
      <c r="H173" s="98">
        <v>220.60628978146411</v>
      </c>
      <c r="I173" s="98">
        <v>236.35528548177768</v>
      </c>
      <c r="J173" s="98">
        <v>228.99878768339019</v>
      </c>
      <c r="K173" s="98">
        <v>250.49509835260869</v>
      </c>
      <c r="L173" s="98">
        <v>173.61482585031928</v>
      </c>
      <c r="M173" s="98">
        <v>124.7657151066272</v>
      </c>
      <c r="N173" s="98">
        <v>116.1538099858187</v>
      </c>
      <c r="O173" s="98">
        <v>99.386446968732642</v>
      </c>
      <c r="P173" s="98">
        <v>102.90963553784029</v>
      </c>
      <c r="Q173" s="98">
        <v>107.58009307123859</v>
      </c>
      <c r="R173" s="98">
        <v>118.7622931783386</v>
      </c>
      <c r="S173" s="98">
        <v>116.6964031191399</v>
      </c>
      <c r="T173" s="98">
        <v>88.687674344592224</v>
      </c>
      <c r="U173" s="98">
        <v>90.328593173090724</v>
      </c>
      <c r="V173" s="98">
        <v>81.645829487374002</v>
      </c>
      <c r="W173" s="98">
        <v>78.060649282697511</v>
      </c>
      <c r="DA173" s="63" t="s">
        <v>2405</v>
      </c>
    </row>
    <row r="174" spans="1:105" ht="12" customHeight="1" x14ac:dyDescent="0.25">
      <c r="A174" s="115" t="s">
        <v>52</v>
      </c>
      <c r="B174" s="33">
        <v>687.65858911980888</v>
      </c>
      <c r="C174" s="33">
        <v>687.59821497501696</v>
      </c>
      <c r="D174" s="33">
        <v>687.83587710554866</v>
      </c>
      <c r="E174" s="33">
        <v>680.61017196552382</v>
      </c>
      <c r="F174" s="33">
        <v>677.01759989097457</v>
      </c>
      <c r="G174" s="33">
        <v>681.95596036498853</v>
      </c>
      <c r="H174" s="33">
        <v>682.72946198098657</v>
      </c>
      <c r="I174" s="33">
        <v>699.12526057980415</v>
      </c>
      <c r="J174" s="33">
        <v>705.13925010164894</v>
      </c>
      <c r="K174" s="33">
        <v>705.20845355778158</v>
      </c>
      <c r="L174" s="33">
        <v>743.40574628590525</v>
      </c>
      <c r="M174" s="33">
        <v>728.4613061836792</v>
      </c>
      <c r="N174" s="33">
        <v>693.84297847323239</v>
      </c>
      <c r="O174" s="33">
        <v>695.18701485065515</v>
      </c>
      <c r="P174" s="33">
        <v>654.47676537822952</v>
      </c>
      <c r="Q174" s="33">
        <v>637.49240291583999</v>
      </c>
      <c r="R174" s="33">
        <v>650.28883435606281</v>
      </c>
      <c r="S174" s="33">
        <v>665.49869244897332</v>
      </c>
      <c r="T174" s="33">
        <v>700.93766121797819</v>
      </c>
      <c r="U174" s="33">
        <v>700.39226227391248</v>
      </c>
      <c r="V174" s="33">
        <v>701.63714631435801</v>
      </c>
      <c r="W174" s="33">
        <v>743.25788508973676</v>
      </c>
      <c r="DA174" s="60" t="s">
        <v>2406</v>
      </c>
    </row>
    <row r="175" spans="1:105" ht="12" customHeight="1" x14ac:dyDescent="0.25">
      <c r="A175" s="121" t="s">
        <v>54</v>
      </c>
      <c r="B175" s="122">
        <v>2278.5483854154045</v>
      </c>
      <c r="C175" s="122">
        <v>2304.9763382237988</v>
      </c>
      <c r="D175" s="122">
        <v>2382.6534996505416</v>
      </c>
      <c r="E175" s="122">
        <v>2471.0147037096267</v>
      </c>
      <c r="F175" s="122">
        <v>2483.0621155930194</v>
      </c>
      <c r="G175" s="122">
        <v>2412.2780095101029</v>
      </c>
      <c r="H175" s="122">
        <v>2292.4322560397313</v>
      </c>
      <c r="I175" s="122">
        <v>2341.9378206202109</v>
      </c>
      <c r="J175" s="122">
        <v>2008.2558412923602</v>
      </c>
      <c r="K175" s="122">
        <v>1968.8058840876506</v>
      </c>
      <c r="L175" s="122">
        <v>2270.3949919514475</v>
      </c>
      <c r="M175" s="122">
        <v>1923.5086477991538</v>
      </c>
      <c r="N175" s="122">
        <v>1589.1561163462632</v>
      </c>
      <c r="O175" s="122">
        <v>1391.0135210704887</v>
      </c>
      <c r="P175" s="122">
        <v>1258.3430776309135</v>
      </c>
      <c r="Q175" s="122">
        <v>1246.8445800476504</v>
      </c>
      <c r="R175" s="122">
        <v>1515.7517864525751</v>
      </c>
      <c r="S175" s="122">
        <v>1465.4353436073668</v>
      </c>
      <c r="T175" s="122">
        <v>1588.3495097431735</v>
      </c>
      <c r="U175" s="122">
        <v>1576.0809262567504</v>
      </c>
      <c r="V175" s="122">
        <v>1734.5220226578697</v>
      </c>
      <c r="W175" s="122">
        <v>1773.2433528782517</v>
      </c>
      <c r="DA175" s="130" t="s">
        <v>2407</v>
      </c>
    </row>
    <row r="176" spans="1:105" ht="12" customHeight="1" x14ac:dyDescent="0.25">
      <c r="A176" s="97" t="s">
        <v>50</v>
      </c>
      <c r="B176" s="98">
        <v>2661.7809225155434</v>
      </c>
      <c r="C176" s="98">
        <v>2543.8559771899877</v>
      </c>
      <c r="D176" s="98">
        <v>2535.2022493137297</v>
      </c>
      <c r="E176" s="98">
        <v>2953.3097048883742</v>
      </c>
      <c r="F176" s="98">
        <v>2940.193690979193</v>
      </c>
      <c r="G176" s="98">
        <v>2697.0713672919719</v>
      </c>
      <c r="H176" s="98">
        <v>2640.6298002343733</v>
      </c>
      <c r="I176" s="98">
        <v>2643.8769624354286</v>
      </c>
      <c r="J176" s="98">
        <v>2383.3604556989198</v>
      </c>
      <c r="K176" s="98">
        <v>2367.8837960650899</v>
      </c>
      <c r="L176" s="98">
        <v>2412.4403995595862</v>
      </c>
      <c r="M176" s="98">
        <v>2185.1578229451657</v>
      </c>
      <c r="N176" s="98">
        <v>1871.5118752922983</v>
      </c>
      <c r="O176" s="98">
        <v>1740.9679029694869</v>
      </c>
      <c r="P176" s="98">
        <v>1569.8395621601992</v>
      </c>
      <c r="Q176" s="98">
        <v>1524.8987152906614</v>
      </c>
      <c r="R176" s="98">
        <v>1644.4051780219397</v>
      </c>
      <c r="S176" s="98">
        <v>1774.9285637308262</v>
      </c>
      <c r="T176" s="98">
        <v>1837.4587551041525</v>
      </c>
      <c r="U176" s="98">
        <v>1915.4764477745703</v>
      </c>
      <c r="V176" s="98">
        <v>2229.7385241140091</v>
      </c>
      <c r="W176" s="98">
        <v>2086.7443127569936</v>
      </c>
      <c r="DA176" s="63" t="s">
        <v>2408</v>
      </c>
    </row>
    <row r="177" spans="1:105" ht="12" customHeight="1" x14ac:dyDescent="0.25">
      <c r="A177" s="109" t="s">
        <v>120</v>
      </c>
      <c r="B177" s="33">
        <v>1923.4518206937664</v>
      </c>
      <c r="C177" s="33">
        <v>2082.759166207501</v>
      </c>
      <c r="D177" s="33">
        <v>2239.3562536105533</v>
      </c>
      <c r="E177" s="33">
        <v>1999.7581554326689</v>
      </c>
      <c r="F177" s="33">
        <v>2049.7418903898165</v>
      </c>
      <c r="G177" s="33">
        <v>2170.2708163107854</v>
      </c>
      <c r="H177" s="33">
        <v>2030.1781923765134</v>
      </c>
      <c r="I177" s="33">
        <v>2136.5439398471576</v>
      </c>
      <c r="J177" s="33">
        <v>1772.8848810750712</v>
      </c>
      <c r="K177" s="33">
        <v>1730.4555702734003</v>
      </c>
      <c r="L177" s="33">
        <v>2182.716613825196</v>
      </c>
      <c r="M177" s="33">
        <v>1745.2410753737597</v>
      </c>
      <c r="N177" s="33">
        <v>1374.6577495705587</v>
      </c>
      <c r="O177" s="33">
        <v>1089.8722166260068</v>
      </c>
      <c r="P177" s="33">
        <v>972.5749829405587</v>
      </c>
      <c r="Q177" s="33">
        <v>973.19429384500381</v>
      </c>
      <c r="R177" s="33">
        <v>1385.3090570310633</v>
      </c>
      <c r="S177" s="33">
        <v>1190.993162871383</v>
      </c>
      <c r="T177" s="33">
        <v>1417.971700852215</v>
      </c>
      <c r="U177" s="33">
        <v>1396.2252009453705</v>
      </c>
      <c r="V177" s="33">
        <v>1502.0068613481506</v>
      </c>
      <c r="W177" s="33">
        <v>1641.9708921240726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3812.9702238675131</v>
      </c>
      <c r="C24" s="117">
        <f t="shared" si="7"/>
        <v>3787.2878617489305</v>
      </c>
      <c r="D24" s="117">
        <f t="shared" si="7"/>
        <v>3816.0642962418024</v>
      </c>
      <c r="E24" s="117">
        <f t="shared" si="7"/>
        <v>4768.4397571924947</v>
      </c>
      <c r="F24" s="117">
        <f t="shared" si="7"/>
        <v>4771.0179420602472</v>
      </c>
      <c r="G24" s="117">
        <f t="shared" si="7"/>
        <v>4476.9931204503364</v>
      </c>
      <c r="H24" s="117">
        <f t="shared" si="7"/>
        <v>4438.3451114923628</v>
      </c>
      <c r="I24" s="117">
        <f t="shared" si="7"/>
        <v>4543.1995009231032</v>
      </c>
      <c r="J24" s="117">
        <f t="shared" si="7"/>
        <v>3911.7605708955134</v>
      </c>
      <c r="K24" s="117">
        <f t="shared" si="7"/>
        <v>3028.0880697082712</v>
      </c>
      <c r="L24" s="117">
        <f t="shared" si="7"/>
        <v>5058.914544551576</v>
      </c>
      <c r="M24" s="117">
        <f t="shared" si="7"/>
        <v>4219.8105141089782</v>
      </c>
      <c r="N24" s="117">
        <f t="shared" si="7"/>
        <v>4005.3747149813071</v>
      </c>
      <c r="O24" s="117">
        <f t="shared" si="7"/>
        <v>4118.800781707163</v>
      </c>
      <c r="P24" s="117">
        <f t="shared" si="7"/>
        <v>4026.3406804717456</v>
      </c>
      <c r="Q24" s="117">
        <f t="shared" si="7"/>
        <v>3969.1259542403805</v>
      </c>
      <c r="R24" s="117">
        <f t="shared" ref="R24:V24" si="8">R25+R28+R30+R39</f>
        <v>4225.0303485719951</v>
      </c>
      <c r="S24" s="117">
        <f t="shared" si="8"/>
        <v>4297.6090805142458</v>
      </c>
      <c r="T24" s="117">
        <f t="shared" si="8"/>
        <v>4377.5913093399795</v>
      </c>
      <c r="U24" s="117">
        <f t="shared" si="8"/>
        <v>4506.8104350744998</v>
      </c>
      <c r="V24" s="117">
        <f t="shared" si="8"/>
        <v>4975.8819413474321</v>
      </c>
      <c r="W24" s="117">
        <f t="shared" ref="W24" si="9">W25+W28+W30+W39</f>
        <v>4724.3828938349343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1489.7563376346875</v>
      </c>
      <c r="C25" s="122">
        <f t="shared" si="10"/>
        <v>1444.3568487838138</v>
      </c>
      <c r="D25" s="122">
        <f t="shared" si="10"/>
        <v>1423.9832556642793</v>
      </c>
      <c r="E25" s="122">
        <f t="shared" si="10"/>
        <v>2296.3032441384948</v>
      </c>
      <c r="F25" s="122">
        <f t="shared" si="10"/>
        <v>2300.5841553477367</v>
      </c>
      <c r="G25" s="122">
        <f t="shared" si="10"/>
        <v>2013.0156198311417</v>
      </c>
      <c r="H25" s="122">
        <f t="shared" si="10"/>
        <v>2002.4380429576984</v>
      </c>
      <c r="I25" s="122">
        <f t="shared" si="10"/>
        <v>2075.7336657501496</v>
      </c>
      <c r="J25" s="122">
        <f t="shared" si="10"/>
        <v>1640.9420576425014</v>
      </c>
      <c r="K25" s="122">
        <f t="shared" si="10"/>
        <v>747.64771997410116</v>
      </c>
      <c r="L25" s="122">
        <f t="shared" si="10"/>
        <v>2550.3257488885315</v>
      </c>
      <c r="M25" s="122">
        <f t="shared" si="10"/>
        <v>2081.2931515612308</v>
      </c>
      <c r="N25" s="122">
        <f t="shared" si="10"/>
        <v>2103.8165797602614</v>
      </c>
      <c r="O25" s="122">
        <f t="shared" si="10"/>
        <v>2302.1089355897107</v>
      </c>
      <c r="P25" s="122">
        <f t="shared" si="10"/>
        <v>2301.8024988670281</v>
      </c>
      <c r="Q25" s="122">
        <f t="shared" si="10"/>
        <v>2273.9812046447614</v>
      </c>
      <c r="R25" s="122">
        <f t="shared" ref="R25:V25" si="11">SUM(R26:R27)</f>
        <v>2322.8304787186876</v>
      </c>
      <c r="S25" s="122">
        <f t="shared" si="11"/>
        <v>2392.1664339026056</v>
      </c>
      <c r="T25" s="122">
        <f t="shared" si="11"/>
        <v>2345.1995491712128</v>
      </c>
      <c r="U25" s="122">
        <f t="shared" si="11"/>
        <v>2447.0549660481929</v>
      </c>
      <c r="V25" s="122">
        <f t="shared" si="11"/>
        <v>2708.9630652695109</v>
      </c>
      <c r="W25" s="122">
        <f t="shared" ref="W25" si="12">SUM(W26:W27)</f>
        <v>2458.4148435977559</v>
      </c>
      <c r="DA25" s="130" t="s">
        <v>2432</v>
      </c>
    </row>
    <row r="26" spans="1:105" ht="12" customHeight="1" x14ac:dyDescent="0.25">
      <c r="A26" s="97" t="s">
        <v>74</v>
      </c>
      <c r="B26" s="98">
        <v>1453.0830023569447</v>
      </c>
      <c r="C26" s="98">
        <v>1410.0506456143439</v>
      </c>
      <c r="D26" s="98">
        <v>1391.4472754401681</v>
      </c>
      <c r="E26" s="98">
        <v>2251.9699442416545</v>
      </c>
      <c r="F26" s="98">
        <v>2258.2166059994802</v>
      </c>
      <c r="G26" s="98">
        <v>1976.0782284873912</v>
      </c>
      <c r="H26" s="98">
        <v>1965.4862029769226</v>
      </c>
      <c r="I26" s="98">
        <v>2036.5218370945186</v>
      </c>
      <c r="J26" s="98">
        <v>1608.8702140608739</v>
      </c>
      <c r="K26" s="98">
        <v>733.86011290691886</v>
      </c>
      <c r="L26" s="98">
        <v>2515.9311209563602</v>
      </c>
      <c r="M26" s="98">
        <v>2050.8762169099455</v>
      </c>
      <c r="N26" s="98">
        <v>2074.211343613877</v>
      </c>
      <c r="O26" s="98">
        <v>2270.1730930471458</v>
      </c>
      <c r="P26" s="98">
        <v>2270.4447958236997</v>
      </c>
      <c r="Q26" s="98">
        <v>2243.2193811654456</v>
      </c>
      <c r="R26" s="98">
        <v>2290.1913806400148</v>
      </c>
      <c r="S26" s="98">
        <v>2358.9535793748587</v>
      </c>
      <c r="T26" s="98">
        <v>2313.2592863650625</v>
      </c>
      <c r="U26" s="98">
        <v>2414.1775580900144</v>
      </c>
      <c r="V26" s="98">
        <v>2672.1392141775973</v>
      </c>
      <c r="W26" s="98">
        <v>2425.1240066629766</v>
      </c>
      <c r="DA26" s="63" t="s">
        <v>2433</v>
      </c>
    </row>
    <row r="27" spans="1:105" ht="12" customHeight="1" x14ac:dyDescent="0.25">
      <c r="A27" s="97" t="s">
        <v>53</v>
      </c>
      <c r="B27" s="98">
        <v>36.673335277742744</v>
      </c>
      <c r="C27" s="98">
        <v>34.30620316946991</v>
      </c>
      <c r="D27" s="98">
        <v>32.535980224111263</v>
      </c>
      <c r="E27" s="98">
        <v>44.333299896840195</v>
      </c>
      <c r="F27" s="98">
        <v>42.367549348256588</v>
      </c>
      <c r="G27" s="98">
        <v>36.937391343750562</v>
      </c>
      <c r="H27" s="98">
        <v>36.95183998077583</v>
      </c>
      <c r="I27" s="98">
        <v>39.211828655630924</v>
      </c>
      <c r="J27" s="98">
        <v>32.071843581627462</v>
      </c>
      <c r="K27" s="98">
        <v>13.787607067182286</v>
      </c>
      <c r="L27" s="98">
        <v>34.394627932171389</v>
      </c>
      <c r="M27" s="98">
        <v>30.416934651285217</v>
      </c>
      <c r="N27" s="98">
        <v>29.605236146384257</v>
      </c>
      <c r="O27" s="98">
        <v>31.935842542564728</v>
      </c>
      <c r="P27" s="98">
        <v>31.357703043328641</v>
      </c>
      <c r="Q27" s="98">
        <v>30.761823479315808</v>
      </c>
      <c r="R27" s="98">
        <v>32.63909807867261</v>
      </c>
      <c r="S27" s="98">
        <v>33.212854527747005</v>
      </c>
      <c r="T27" s="98">
        <v>31.940262806150166</v>
      </c>
      <c r="U27" s="98">
        <v>32.877407958178615</v>
      </c>
      <c r="V27" s="98">
        <v>36.82385109191376</v>
      </c>
      <c r="W27" s="98">
        <v>33.290836934779342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26.172880570159542</v>
      </c>
      <c r="C28" s="122">
        <f t="shared" si="13"/>
        <v>31.124729767191603</v>
      </c>
      <c r="D28" s="122">
        <f t="shared" si="13"/>
        <v>26.14687485628053</v>
      </c>
      <c r="E28" s="122">
        <f t="shared" si="13"/>
        <v>58.706844295616833</v>
      </c>
      <c r="F28" s="122">
        <f t="shared" si="13"/>
        <v>45.790251938059029</v>
      </c>
      <c r="G28" s="122">
        <f t="shared" si="13"/>
        <v>63.697278413459394</v>
      </c>
      <c r="H28" s="122">
        <f t="shared" si="13"/>
        <v>92.521418980783594</v>
      </c>
      <c r="I28" s="122">
        <f t="shared" si="13"/>
        <v>56.923261286775627</v>
      </c>
      <c r="J28" s="122">
        <f t="shared" si="13"/>
        <v>65.917109764134125</v>
      </c>
      <c r="K28" s="122">
        <f t="shared" si="13"/>
        <v>84.076988482744127</v>
      </c>
      <c r="L28" s="122">
        <f t="shared" si="13"/>
        <v>79.200184437876459</v>
      </c>
      <c r="M28" s="122">
        <f t="shared" si="13"/>
        <v>47.401003737173731</v>
      </c>
      <c r="N28" s="122">
        <f t="shared" si="13"/>
        <v>57.386327326574737</v>
      </c>
      <c r="O28" s="122">
        <f t="shared" si="13"/>
        <v>93.793103035381606</v>
      </c>
      <c r="P28" s="122">
        <f t="shared" si="13"/>
        <v>143.43054763456249</v>
      </c>
      <c r="Q28" s="122">
        <f t="shared" si="13"/>
        <v>152.05228438890987</v>
      </c>
      <c r="R28" s="122">
        <f t="shared" si="13"/>
        <v>164.97954672727167</v>
      </c>
      <c r="S28" s="122">
        <f t="shared" si="13"/>
        <v>152.51602479092321</v>
      </c>
      <c r="T28" s="122">
        <f t="shared" si="13"/>
        <v>154.21620234369507</v>
      </c>
      <c r="U28" s="122">
        <f t="shared" si="13"/>
        <v>146.22372748940546</v>
      </c>
      <c r="V28" s="122">
        <f t="shared" si="13"/>
        <v>135.59712955066053</v>
      </c>
      <c r="W28" s="122">
        <f t="shared" si="13"/>
        <v>130.76746951367798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26.172880570159542</v>
      </c>
      <c r="C29" s="98">
        <f>IF(RES_hhdet_tes!C29=0,0,RES_hhdet_tes!C29*1000*11630/RES_hhdet_num!C24)</f>
        <v>31.124729767191603</v>
      </c>
      <c r="D29" s="98">
        <f>IF(RES_hhdet_tes!D29=0,0,RES_hhdet_tes!D29*1000*11630/RES_hhdet_num!D24)</f>
        <v>26.14687485628053</v>
      </c>
      <c r="E29" s="98">
        <f>IF(RES_hhdet_tes!E29=0,0,RES_hhdet_tes!E29*1000*11630/RES_hhdet_num!E24)</f>
        <v>58.706844295616833</v>
      </c>
      <c r="F29" s="98">
        <f>IF(RES_hhdet_tes!F29=0,0,RES_hhdet_tes!F29*1000*11630/RES_hhdet_num!F24)</f>
        <v>45.790251938059029</v>
      </c>
      <c r="G29" s="98">
        <f>IF(RES_hhdet_tes!G29=0,0,RES_hhdet_tes!G29*1000*11630/RES_hhdet_num!G24)</f>
        <v>63.697278413459394</v>
      </c>
      <c r="H29" s="98">
        <f>IF(RES_hhdet_tes!H29=0,0,RES_hhdet_tes!H29*1000*11630/RES_hhdet_num!H24)</f>
        <v>92.521418980783594</v>
      </c>
      <c r="I29" s="98">
        <f>IF(RES_hhdet_tes!I29=0,0,RES_hhdet_tes!I29*1000*11630/RES_hhdet_num!I24)</f>
        <v>56.923261286775627</v>
      </c>
      <c r="J29" s="98">
        <f>IF(RES_hhdet_tes!J29=0,0,RES_hhdet_tes!J29*1000*11630/RES_hhdet_num!J24)</f>
        <v>65.917109764134125</v>
      </c>
      <c r="K29" s="98">
        <f>IF(RES_hhdet_tes!K29=0,0,RES_hhdet_tes!K29*1000*11630/RES_hhdet_num!K24)</f>
        <v>84.076988482744127</v>
      </c>
      <c r="L29" s="98">
        <f>IF(RES_hhdet_tes!L29=0,0,RES_hhdet_tes!L29*1000*11630/RES_hhdet_num!L24)</f>
        <v>79.200184437876459</v>
      </c>
      <c r="M29" s="98">
        <f>IF(RES_hhdet_tes!M29=0,0,RES_hhdet_tes!M29*1000*11630/RES_hhdet_num!M24)</f>
        <v>47.401003737173731</v>
      </c>
      <c r="N29" s="98">
        <f>IF(RES_hhdet_tes!N29=0,0,RES_hhdet_tes!N29*1000*11630/RES_hhdet_num!N24)</f>
        <v>57.386327326574737</v>
      </c>
      <c r="O29" s="98">
        <f>IF(RES_hhdet_tes!O29=0,0,RES_hhdet_tes!O29*1000*11630/RES_hhdet_num!O24)</f>
        <v>93.793103035381606</v>
      </c>
      <c r="P29" s="98">
        <f>IF(RES_hhdet_tes!P29=0,0,RES_hhdet_tes!P29*1000*11630/RES_hhdet_num!P24)</f>
        <v>143.43054763456249</v>
      </c>
      <c r="Q29" s="98">
        <f>IF(RES_hhdet_tes!Q29=0,0,RES_hhdet_tes!Q29*1000*11630/RES_hhdet_num!Q24)</f>
        <v>152.05228438890987</v>
      </c>
      <c r="R29" s="98">
        <f>IF(RES_hhdet_tes!R29=0,0,RES_hhdet_tes!R29*1000*11630/RES_hhdet_num!R24)</f>
        <v>164.97954672727167</v>
      </c>
      <c r="S29" s="98">
        <f>IF(RES_hhdet_tes!S29=0,0,RES_hhdet_tes!S29*1000*11630/RES_hhdet_num!S24)</f>
        <v>152.51602479092321</v>
      </c>
      <c r="T29" s="98">
        <f>IF(RES_hhdet_tes!T29=0,0,RES_hhdet_tes!T29*1000*11630/RES_hhdet_num!T24)</f>
        <v>154.21620234369507</v>
      </c>
      <c r="U29" s="98">
        <f>IF(RES_hhdet_tes!U29=0,0,RES_hhdet_tes!U29*1000*11630/RES_hhdet_num!U24)</f>
        <v>146.22372748940546</v>
      </c>
      <c r="V29" s="98">
        <f>IF(RES_hhdet_tes!V29=0,0,RES_hhdet_tes!V29*1000*11630/RES_hhdet_num!V24)</f>
        <v>135.59712955066053</v>
      </c>
      <c r="W29" s="98">
        <f>IF(RES_hhdet_tes!W29=0,0,RES_hhdet_tes!W29*1000*11630/RES_hhdet_num!W24)</f>
        <v>130.76746951367798</v>
      </c>
      <c r="DA29" s="63" t="s">
        <v>2436</v>
      </c>
    </row>
    <row r="30" spans="1:105" ht="12" customHeight="1" x14ac:dyDescent="0.25">
      <c r="A30" s="121" t="s">
        <v>55</v>
      </c>
      <c r="B30" s="122">
        <v>861.71415647353035</v>
      </c>
      <c r="C30" s="122">
        <v>845.29999329516909</v>
      </c>
      <c r="D30" s="122">
        <v>839.37593109676163</v>
      </c>
      <c r="E30" s="122">
        <v>855.79476745243949</v>
      </c>
      <c r="F30" s="122">
        <v>848.01141275968712</v>
      </c>
      <c r="G30" s="122">
        <v>838.95433294246948</v>
      </c>
      <c r="H30" s="122">
        <v>845.02914866819822</v>
      </c>
      <c r="I30" s="122">
        <v>865.99354973287109</v>
      </c>
      <c r="J30" s="122">
        <v>871.64062178446068</v>
      </c>
      <c r="K30" s="122">
        <v>882.32179405874467</v>
      </c>
      <c r="L30" s="122">
        <v>920.18790133529933</v>
      </c>
      <c r="M30" s="122">
        <v>815.1741395362933</v>
      </c>
      <c r="N30" s="122">
        <v>791.39424085628036</v>
      </c>
      <c r="O30" s="122">
        <v>798.42310805107002</v>
      </c>
      <c r="P30" s="122">
        <v>750.09877295353522</v>
      </c>
      <c r="Q30" s="122">
        <v>726.9520966495113</v>
      </c>
      <c r="R30" s="122">
        <v>750.19376508352104</v>
      </c>
      <c r="S30" s="122">
        <v>777.16435931847388</v>
      </c>
      <c r="T30" s="122">
        <v>780.56461732623904</v>
      </c>
      <c r="U30" s="122">
        <v>784.38143010030058</v>
      </c>
      <c r="V30" s="122">
        <v>872.0601019098732</v>
      </c>
      <c r="W30" s="122">
        <v>815.5855612207024</v>
      </c>
      <c r="DA30" s="130" t="s">
        <v>2437</v>
      </c>
    </row>
    <row r="31" spans="1:105" ht="12" customHeight="1" x14ac:dyDescent="0.25">
      <c r="A31" s="97" t="s">
        <v>141</v>
      </c>
      <c r="B31" s="98">
        <v>864.10344653134916</v>
      </c>
      <c r="C31" s="98">
        <v>845.04865496633658</v>
      </c>
      <c r="D31" s="98">
        <v>837.62148127327748</v>
      </c>
      <c r="E31" s="98">
        <v>859.91585071817087</v>
      </c>
      <c r="F31" s="98">
        <v>851.95012592823161</v>
      </c>
      <c r="G31" s="98">
        <v>837.45767158356375</v>
      </c>
      <c r="H31" s="98">
        <v>846.43365410186232</v>
      </c>
      <c r="I31" s="98">
        <v>866.85854207218631</v>
      </c>
      <c r="J31" s="98">
        <v>872.84894900446579</v>
      </c>
      <c r="K31" s="98">
        <v>883.26145046925285</v>
      </c>
      <c r="L31" s="98">
        <v>929.79534006233882</v>
      </c>
      <c r="M31" s="98">
        <v>815.86776110065387</v>
      </c>
      <c r="N31" s="98">
        <v>798.2257761018235</v>
      </c>
      <c r="O31" s="98">
        <v>811.5772203003703</v>
      </c>
      <c r="P31" s="98">
        <v>759.85808365524122</v>
      </c>
      <c r="Q31" s="98">
        <v>733.54367038768453</v>
      </c>
      <c r="R31" s="98">
        <v>757.8746712399535</v>
      </c>
      <c r="S31" s="98">
        <v>788.47148488096286</v>
      </c>
      <c r="T31" s="98">
        <v>787.48945343043351</v>
      </c>
      <c r="U31" s="98">
        <v>791.65109621720239</v>
      </c>
      <c r="V31" s="98">
        <v>919.0582820743864</v>
      </c>
      <c r="W31" s="98">
        <v>820.88430609225861</v>
      </c>
      <c r="DA31" s="63" t="s">
        <v>2438</v>
      </c>
    </row>
    <row r="32" spans="1:105" ht="12" customHeight="1" x14ac:dyDescent="0.25">
      <c r="A32" s="97" t="s">
        <v>140</v>
      </c>
      <c r="B32" s="98">
        <v>864.10344653134916</v>
      </c>
      <c r="C32" s="98">
        <v>845.0347148080964</v>
      </c>
      <c r="D32" s="98">
        <v>837.60496636783125</v>
      </c>
      <c r="E32" s="98">
        <v>859.89971646607887</v>
      </c>
      <c r="F32" s="98">
        <v>851.92122219372163</v>
      </c>
      <c r="G32" s="98">
        <v>837.29888778886732</v>
      </c>
      <c r="H32" s="98">
        <v>846.27887251715731</v>
      </c>
      <c r="I32" s="98">
        <v>866.59881182776166</v>
      </c>
      <c r="J32" s="98">
        <v>872.84108510077749</v>
      </c>
      <c r="K32" s="98">
        <v>883.32159842880526</v>
      </c>
      <c r="L32" s="98">
        <v>930.04187446441222</v>
      </c>
      <c r="M32" s="98">
        <v>816.30413453368305</v>
      </c>
      <c r="N32" s="98">
        <v>798.87560388687734</v>
      </c>
      <c r="O32" s="98">
        <v>812.08220411853756</v>
      </c>
      <c r="P32" s="98">
        <v>760.17464477811131</v>
      </c>
      <c r="Q32" s="98">
        <v>733.39293278038133</v>
      </c>
      <c r="R32" s="98">
        <v>757.3774204951759</v>
      </c>
      <c r="S32" s="98">
        <v>788.15943574084838</v>
      </c>
      <c r="T32" s="98">
        <v>787.45492878724883</v>
      </c>
      <c r="U32" s="98">
        <v>791.72608222273902</v>
      </c>
      <c r="V32" s="98">
        <v>919.74801288912136</v>
      </c>
      <c r="W32" s="98">
        <v>820.35358169625397</v>
      </c>
      <c r="DA32" s="63" t="s">
        <v>2439</v>
      </c>
    </row>
    <row r="33" spans="1:105" ht="12" customHeight="1" x14ac:dyDescent="0.25">
      <c r="A33" s="100" t="s">
        <v>50</v>
      </c>
      <c r="B33" s="101">
        <v>155.21884156137847</v>
      </c>
      <c r="C33" s="101">
        <v>160.10360655456071</v>
      </c>
      <c r="D33" s="101">
        <v>164.65195360989998</v>
      </c>
      <c r="E33" s="101">
        <v>147.57106576252744</v>
      </c>
      <c r="F33" s="101">
        <v>146.51738114406874</v>
      </c>
      <c r="G33" s="101">
        <v>165.42819827343388</v>
      </c>
      <c r="H33" s="101">
        <v>154.14495286584352</v>
      </c>
      <c r="I33" s="101">
        <v>160.87517528543052</v>
      </c>
      <c r="J33" s="101">
        <v>159.26146299948979</v>
      </c>
      <c r="K33" s="101">
        <v>168.79696519411866</v>
      </c>
      <c r="L33" s="101">
        <v>152.64876570710592</v>
      </c>
      <c r="M33" s="101">
        <v>89.645327204319386</v>
      </c>
      <c r="N33" s="101">
        <v>93.275594159600544</v>
      </c>
      <c r="O33" s="101">
        <v>89.803704624536437</v>
      </c>
      <c r="P33" s="101">
        <v>88.278155773127182</v>
      </c>
      <c r="Q33" s="101">
        <v>86.77202057083538</v>
      </c>
      <c r="R33" s="101">
        <v>95.431823312603214</v>
      </c>
      <c r="S33" s="101">
        <v>100.42892166749166</v>
      </c>
      <c r="T33" s="101">
        <v>75.890202172330049</v>
      </c>
      <c r="U33" s="101">
        <v>79.702164290706108</v>
      </c>
      <c r="V33" s="101">
        <v>134.47583001663224</v>
      </c>
      <c r="W33" s="101">
        <v>70.919915062578198</v>
      </c>
      <c r="DA33" s="131" t="s">
        <v>2440</v>
      </c>
    </row>
    <row r="34" spans="1:105" ht="12" customHeight="1" x14ac:dyDescent="0.25">
      <c r="A34" s="103" t="s">
        <v>52</v>
      </c>
      <c r="B34" s="104">
        <v>708.88460496997084</v>
      </c>
      <c r="C34" s="104">
        <v>684.93110825353551</v>
      </c>
      <c r="D34" s="104">
        <v>672.95301275793122</v>
      </c>
      <c r="E34" s="104">
        <v>712.32865070355149</v>
      </c>
      <c r="F34" s="104">
        <v>705.40384104965301</v>
      </c>
      <c r="G34" s="104">
        <v>671.87068951543347</v>
      </c>
      <c r="H34" s="104">
        <v>692.13391965131382</v>
      </c>
      <c r="I34" s="104">
        <v>705.72363654233118</v>
      </c>
      <c r="J34" s="104">
        <v>713.57962210128767</v>
      </c>
      <c r="K34" s="104">
        <v>714.52463323468658</v>
      </c>
      <c r="L34" s="104">
        <v>777.39310875730632</v>
      </c>
      <c r="M34" s="104">
        <v>726.65880732936353</v>
      </c>
      <c r="N34" s="104">
        <v>705.60000972727687</v>
      </c>
      <c r="O34" s="104">
        <v>722.27849949400104</v>
      </c>
      <c r="P34" s="104">
        <v>671.89648900498423</v>
      </c>
      <c r="Q34" s="104">
        <v>646.62091220954608</v>
      </c>
      <c r="R34" s="104">
        <v>661.94559718257278</v>
      </c>
      <c r="S34" s="104">
        <v>687.73051407335686</v>
      </c>
      <c r="T34" s="104">
        <v>711.56472661491887</v>
      </c>
      <c r="U34" s="104">
        <v>712.02391793203299</v>
      </c>
      <c r="V34" s="104">
        <v>785.27218287248911</v>
      </c>
      <c r="W34" s="104">
        <v>749.43366663367567</v>
      </c>
      <c r="DA34" s="132" t="s">
        <v>2441</v>
      </c>
    </row>
    <row r="35" spans="1:105" ht="12" customHeight="1" x14ac:dyDescent="0.25">
      <c r="A35" s="106" t="s">
        <v>122</v>
      </c>
      <c r="B35" s="101">
        <v>824.26987985245523</v>
      </c>
      <c r="C35" s="101">
        <v>848.83958769427215</v>
      </c>
      <c r="D35" s="101">
        <v>863.56277911810673</v>
      </c>
      <c r="E35" s="101">
        <v>797.61773696046737</v>
      </c>
      <c r="F35" s="101">
        <v>795.81683357719487</v>
      </c>
      <c r="G35" s="101">
        <v>857.53587234320844</v>
      </c>
      <c r="H35" s="101">
        <v>828.54285488143091</v>
      </c>
      <c r="I35" s="101">
        <v>856.29613688632264</v>
      </c>
      <c r="J35" s="101">
        <v>857.68042747664902</v>
      </c>
      <c r="K35" s="101">
        <v>872.86546005057562</v>
      </c>
      <c r="L35" s="101">
        <v>859.9601185509548</v>
      </c>
      <c r="M35" s="101">
        <v>810.92894310569204</v>
      </c>
      <c r="N35" s="101">
        <v>768.40569337460386</v>
      </c>
      <c r="O35" s="101">
        <v>758.3960665699127</v>
      </c>
      <c r="P35" s="101">
        <v>719.9412345890114</v>
      </c>
      <c r="Q35" s="101">
        <v>707.00123120173646</v>
      </c>
      <c r="R35" s="101">
        <v>728.00074442711423</v>
      </c>
      <c r="S35" s="101">
        <v>743.69739454105149</v>
      </c>
      <c r="T35" s="101">
        <v>763.4846823805151</v>
      </c>
      <c r="U35" s="101">
        <v>766.26809713044941</v>
      </c>
      <c r="V35" s="101">
        <v>764.030076296787</v>
      </c>
      <c r="W35" s="101">
        <v>805.53685929462074</v>
      </c>
      <c r="DA35" s="131" t="s">
        <v>2442</v>
      </c>
    </row>
    <row r="36" spans="1:105" ht="12" customHeight="1" x14ac:dyDescent="0.25">
      <c r="A36" s="107" t="s">
        <v>121</v>
      </c>
      <c r="B36" s="104">
        <v>824.26987985245535</v>
      </c>
      <c r="C36" s="104">
        <v>849.11520005508953</v>
      </c>
      <c r="D36" s="104">
        <v>863.71588566092873</v>
      </c>
      <c r="E36" s="104">
        <v>797.55423236379147</v>
      </c>
      <c r="F36" s="104">
        <v>795.71028461620858</v>
      </c>
      <c r="G36" s="104">
        <v>857.8267209238802</v>
      </c>
      <c r="H36" s="104">
        <v>828.40683346315973</v>
      </c>
      <c r="I36" s="104">
        <v>856.0957283483981</v>
      </c>
      <c r="J36" s="104">
        <v>857.96842579886982</v>
      </c>
      <c r="K36" s="104">
        <v>873.41978535278429</v>
      </c>
      <c r="L36" s="104">
        <v>860.92614862498522</v>
      </c>
      <c r="M36" s="104">
        <v>812.57375134146901</v>
      </c>
      <c r="N36" s="104">
        <v>770.55374497287778</v>
      </c>
      <c r="O36" s="104">
        <v>759.64700679390523</v>
      </c>
      <c r="P36" s="104">
        <v>721.45364317871372</v>
      </c>
      <c r="Q36" s="104">
        <v>707.85960806065464</v>
      </c>
      <c r="R36" s="104">
        <v>728.43412367028475</v>
      </c>
      <c r="S36" s="104">
        <v>744.45377538811988</v>
      </c>
      <c r="T36" s="104">
        <v>762.77326588458072</v>
      </c>
      <c r="U36" s="104">
        <v>765.80995415363827</v>
      </c>
      <c r="V36" s="104">
        <v>762.40179644626789</v>
      </c>
      <c r="W36" s="104">
        <v>803.5020419747525</v>
      </c>
      <c r="DA36" s="132" t="s">
        <v>2443</v>
      </c>
    </row>
    <row r="37" spans="1:105" ht="12" customHeight="1" x14ac:dyDescent="0.25">
      <c r="A37" s="108" t="s">
        <v>53</v>
      </c>
      <c r="B37" s="98">
        <v>136.61129073264635</v>
      </c>
      <c r="C37" s="98">
        <v>161.5295578066218</v>
      </c>
      <c r="D37" s="98">
        <v>175.90566664576002</v>
      </c>
      <c r="E37" s="98">
        <v>116.95700160529896</v>
      </c>
      <c r="F37" s="98">
        <v>118.65378231044758</v>
      </c>
      <c r="G37" s="98">
        <v>175.60512312776362</v>
      </c>
      <c r="H37" s="98">
        <v>145.24332520256522</v>
      </c>
      <c r="I37" s="98">
        <v>156.18555813624855</v>
      </c>
      <c r="J37" s="98">
        <v>151.67029866111571</v>
      </c>
      <c r="K37" s="98">
        <v>166.48017282587361</v>
      </c>
      <c r="L37" s="98">
        <v>115.74538298480748</v>
      </c>
      <c r="M37" s="98">
        <v>83.367130793189347</v>
      </c>
      <c r="N37" s="98">
        <v>77.615901705346673</v>
      </c>
      <c r="O37" s="98">
        <v>66.442067249564218</v>
      </c>
      <c r="P37" s="98">
        <v>68.850930717527064</v>
      </c>
      <c r="Q37" s="98">
        <v>72.169444640514612</v>
      </c>
      <c r="R37" s="98">
        <v>80.061598751273223</v>
      </c>
      <c r="S37" s="98">
        <v>80.587819668266008</v>
      </c>
      <c r="T37" s="98">
        <v>63.078387237132809</v>
      </c>
      <c r="U37" s="98">
        <v>66.018198477661542</v>
      </c>
      <c r="V37" s="98">
        <v>60.388478499525803</v>
      </c>
      <c r="W37" s="98">
        <v>58.163984755672715</v>
      </c>
      <c r="DA37" s="63" t="s">
        <v>2444</v>
      </c>
    </row>
    <row r="38" spans="1:105" ht="12" customHeight="1" x14ac:dyDescent="0.25">
      <c r="A38" s="108" t="s">
        <v>52</v>
      </c>
      <c r="B38" s="98">
        <v>687.65858911980899</v>
      </c>
      <c r="C38" s="98">
        <v>687.58564224846782</v>
      </c>
      <c r="D38" s="98">
        <v>687.81021901516874</v>
      </c>
      <c r="E38" s="98">
        <v>680.5972307584924</v>
      </c>
      <c r="F38" s="98">
        <v>677.056502305761</v>
      </c>
      <c r="G38" s="98">
        <v>682.2215977961165</v>
      </c>
      <c r="H38" s="98">
        <v>683.16350826059443</v>
      </c>
      <c r="I38" s="98">
        <v>699.91017021214952</v>
      </c>
      <c r="J38" s="98">
        <v>706.29812713775414</v>
      </c>
      <c r="K38" s="98">
        <v>706.93961252691065</v>
      </c>
      <c r="L38" s="98">
        <v>745.18076564017781</v>
      </c>
      <c r="M38" s="98">
        <v>729.2066205482796</v>
      </c>
      <c r="N38" s="98">
        <v>692.93784326753121</v>
      </c>
      <c r="O38" s="98">
        <v>693.20493954434096</v>
      </c>
      <c r="P38" s="98">
        <v>652.6027124611868</v>
      </c>
      <c r="Q38" s="98">
        <v>635.69016342014004</v>
      </c>
      <c r="R38" s="98">
        <v>648.37252491901154</v>
      </c>
      <c r="S38" s="98">
        <v>663.86595571985379</v>
      </c>
      <c r="T38" s="98">
        <v>699.69487864744804</v>
      </c>
      <c r="U38" s="98">
        <v>699.79175567597667</v>
      </c>
      <c r="V38" s="98">
        <v>702.01331794674218</v>
      </c>
      <c r="W38" s="98">
        <v>745.33805721907981</v>
      </c>
      <c r="DA38" s="63" t="s">
        <v>2445</v>
      </c>
    </row>
    <row r="39" spans="1:105" ht="12" customHeight="1" x14ac:dyDescent="0.25">
      <c r="A39" s="121" t="s">
        <v>54</v>
      </c>
      <c r="B39" s="122">
        <v>1435.3268491891358</v>
      </c>
      <c r="C39" s="122">
        <v>1466.506289902756</v>
      </c>
      <c r="D39" s="122">
        <v>1526.5582346244807</v>
      </c>
      <c r="E39" s="122">
        <v>1557.6349013059439</v>
      </c>
      <c r="F39" s="122">
        <v>1576.6321220147643</v>
      </c>
      <c r="G39" s="122">
        <v>1561.3258892632657</v>
      </c>
      <c r="H39" s="122">
        <v>1498.3565008856829</v>
      </c>
      <c r="I39" s="122">
        <v>1544.5490241533075</v>
      </c>
      <c r="J39" s="122">
        <v>1333.2607817044172</v>
      </c>
      <c r="K39" s="122">
        <v>1314.0415671926814</v>
      </c>
      <c r="L39" s="122">
        <v>1509.2007098898687</v>
      </c>
      <c r="M39" s="122">
        <v>1275.94221927428</v>
      </c>
      <c r="N39" s="122">
        <v>1052.7775670381905</v>
      </c>
      <c r="O39" s="122">
        <v>924.47563503100116</v>
      </c>
      <c r="P39" s="122">
        <v>831.0088610166199</v>
      </c>
      <c r="Q39" s="122">
        <v>816.14036855719769</v>
      </c>
      <c r="R39" s="122">
        <v>987.02655804251492</v>
      </c>
      <c r="S39" s="122">
        <v>975.76226250224295</v>
      </c>
      <c r="T39" s="122">
        <v>1097.6109404988324</v>
      </c>
      <c r="U39" s="122">
        <v>1129.1503114366001</v>
      </c>
      <c r="V39" s="122">
        <v>1259.2616446173872</v>
      </c>
      <c r="W39" s="122">
        <v>1319.6150195027976</v>
      </c>
      <c r="DA39" s="130" t="s">
        <v>2446</v>
      </c>
    </row>
    <row r="40" spans="1:105" ht="12" customHeight="1" x14ac:dyDescent="0.25">
      <c r="A40" s="97" t="s">
        <v>50</v>
      </c>
      <c r="B40" s="98">
        <v>1486.7750833021919</v>
      </c>
      <c r="C40" s="98">
        <v>1423.3351729443518</v>
      </c>
      <c r="D40" s="98">
        <v>1421.558580888475</v>
      </c>
      <c r="E40" s="98">
        <v>1660.699557652267</v>
      </c>
      <c r="F40" s="98">
        <v>1657.357243724419</v>
      </c>
      <c r="G40" s="98">
        <v>1524.0281392995364</v>
      </c>
      <c r="H40" s="98">
        <v>1496.6037296864138</v>
      </c>
      <c r="I40" s="98">
        <v>1501.1008206735273</v>
      </c>
      <c r="J40" s="98">
        <v>1354.2654685466923</v>
      </c>
      <c r="K40" s="98">
        <v>1347.84144224221</v>
      </c>
      <c r="L40" s="98">
        <v>1376.196646874251</v>
      </c>
      <c r="M40" s="98">
        <v>1249.2733092577823</v>
      </c>
      <c r="N40" s="98">
        <v>1071.2205571763757</v>
      </c>
      <c r="O40" s="98">
        <v>997.25098775520098</v>
      </c>
      <c r="P40" s="98">
        <v>899.4769205705577</v>
      </c>
      <c r="Q40" s="98">
        <v>873.98321569915254</v>
      </c>
      <c r="R40" s="98">
        <v>942.72949655076036</v>
      </c>
      <c r="S40" s="98">
        <v>1020.6608537643197</v>
      </c>
      <c r="T40" s="98">
        <v>1062.0016290516589</v>
      </c>
      <c r="U40" s="98">
        <v>1118.0021822282392</v>
      </c>
      <c r="V40" s="98">
        <v>1309.8638638750488</v>
      </c>
      <c r="W40" s="98">
        <v>1230.0926588400221</v>
      </c>
      <c r="DA40" s="63" t="s">
        <v>2447</v>
      </c>
    </row>
    <row r="41" spans="1:105" ht="12" customHeight="1" x14ac:dyDescent="0.25">
      <c r="A41" s="109" t="s">
        <v>120</v>
      </c>
      <c r="B41" s="33">
        <v>1387.6553632516388</v>
      </c>
      <c r="C41" s="33">
        <v>1506.6844457965874</v>
      </c>
      <c r="D41" s="33">
        <v>1625.286095557404</v>
      </c>
      <c r="E41" s="33">
        <v>1457.0772341132395</v>
      </c>
      <c r="F41" s="33">
        <v>1499.8533100299885</v>
      </c>
      <c r="G41" s="33">
        <v>1595.6435408286538</v>
      </c>
      <c r="H41" s="33">
        <v>1499.9250198413622</v>
      </c>
      <c r="I41" s="33">
        <v>1582.6987782872829</v>
      </c>
      <c r="J41" s="33">
        <v>1314.9523467105732</v>
      </c>
      <c r="K41" s="33">
        <v>1285.9744787707402</v>
      </c>
      <c r="L41" s="33">
        <v>1625.1690363020589</v>
      </c>
      <c r="M41" s="33">
        <v>1302.3861144304469</v>
      </c>
      <c r="N41" s="33">
        <v>1027.7597700115989</v>
      </c>
      <c r="O41" s="33">
        <v>816.58056289975582</v>
      </c>
      <c r="P41" s="33">
        <v>729.41214728567036</v>
      </c>
      <c r="Q41" s="33">
        <v>731.74970872345784</v>
      </c>
      <c r="R41" s="33">
        <v>1047.3307302434705</v>
      </c>
      <c r="S41" s="33">
        <v>924.66950656397512</v>
      </c>
      <c r="T41" s="33">
        <v>1128.253827799731</v>
      </c>
      <c r="U41" s="33">
        <v>1136.3662564788808</v>
      </c>
      <c r="V41" s="33">
        <v>1233.8263864268654</v>
      </c>
      <c r="W41" s="33">
        <v>1359.6928079611673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3551.4848516312322</v>
      </c>
      <c r="C43" s="117">
        <f t="shared" si="14"/>
        <v>4199.9208183239243</v>
      </c>
      <c r="D43" s="117">
        <f t="shared" si="14"/>
        <v>4354.6249453056053</v>
      </c>
      <c r="E43" s="117">
        <f t="shared" si="14"/>
        <v>4052.7946601983544</v>
      </c>
      <c r="F43" s="117">
        <f t="shared" si="14"/>
        <v>4113.3098658158942</v>
      </c>
      <c r="G43" s="117">
        <f t="shared" si="14"/>
        <v>4376.6829815804531</v>
      </c>
      <c r="H43" s="117">
        <f t="shared" si="14"/>
        <v>4236.6543539842369</v>
      </c>
      <c r="I43" s="117">
        <f t="shared" si="14"/>
        <v>4545.8096475747352</v>
      </c>
      <c r="J43" s="117">
        <f t="shared" si="14"/>
        <v>4415.6066907113491</v>
      </c>
      <c r="K43" s="117">
        <f t="shared" si="14"/>
        <v>4369.7093492383501</v>
      </c>
      <c r="L43" s="117">
        <f t="shared" si="14"/>
        <v>4573.3592930722252</v>
      </c>
      <c r="M43" s="117">
        <f t="shared" si="14"/>
        <v>4754.7353393373842</v>
      </c>
      <c r="N43" s="117">
        <f t="shared" si="14"/>
        <v>3833.8025081898918</v>
      </c>
      <c r="O43" s="117">
        <f t="shared" si="14"/>
        <v>3914.9835945676259</v>
      </c>
      <c r="P43" s="117">
        <f t="shared" si="14"/>
        <v>3976.5317388588651</v>
      </c>
      <c r="Q43" s="117">
        <f t="shared" si="14"/>
        <v>3941.1174969279023</v>
      </c>
      <c r="R43" s="117">
        <f t="shared" ref="R43:V43" si="15">R44+R47+R49+R58</f>
        <v>4283.2798964934764</v>
      </c>
      <c r="S43" s="117">
        <f t="shared" si="15"/>
        <v>3921.9659963523995</v>
      </c>
      <c r="T43" s="117">
        <f t="shared" si="15"/>
        <v>4589.2380284830788</v>
      </c>
      <c r="U43" s="117">
        <f t="shared" si="15"/>
        <v>4239.3876334610022</v>
      </c>
      <c r="V43" s="117">
        <f t="shared" si="15"/>
        <v>4793.090723474329</v>
      </c>
      <c r="W43" s="117">
        <f t="shared" ref="W43" si="16">W44+W47+W49+W58</f>
        <v>4781.278436222623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1338.9163299005099</v>
      </c>
      <c r="C44" s="122">
        <f t="shared" si="17"/>
        <v>1747.1167566202701</v>
      </c>
      <c r="D44" s="122">
        <f t="shared" si="17"/>
        <v>1846.2399498343239</v>
      </c>
      <c r="E44" s="122">
        <f t="shared" si="17"/>
        <v>1672.0439030761181</v>
      </c>
      <c r="F44" s="122">
        <f t="shared" si="17"/>
        <v>1751.1038204245176</v>
      </c>
      <c r="G44" s="122">
        <f t="shared" si="17"/>
        <v>1964.0239619026534</v>
      </c>
      <c r="H44" s="122">
        <f t="shared" si="17"/>
        <v>1894.8313911792966</v>
      </c>
      <c r="I44" s="122">
        <f t="shared" si="17"/>
        <v>2120.9381688636822</v>
      </c>
      <c r="J44" s="122">
        <f t="shared" si="17"/>
        <v>2180.9725843685201</v>
      </c>
      <c r="K44" s="122">
        <f t="shared" si="17"/>
        <v>2229.2150088647445</v>
      </c>
      <c r="L44" s="122">
        <f t="shared" si="17"/>
        <v>1948.4937097782433</v>
      </c>
      <c r="M44" s="122">
        <f t="shared" si="17"/>
        <v>2298.4775004768062</v>
      </c>
      <c r="N44" s="122">
        <f t="shared" si="17"/>
        <v>1905.0938566810055</v>
      </c>
      <c r="O44" s="122">
        <f t="shared" si="17"/>
        <v>2149.7995955846031</v>
      </c>
      <c r="P44" s="122">
        <f t="shared" si="17"/>
        <v>2316.824706509783</v>
      </c>
      <c r="Q44" s="122">
        <f t="shared" si="17"/>
        <v>2318.9689590756784</v>
      </c>
      <c r="R44" s="122">
        <f t="shared" ref="R44:V44" si="18">SUM(R45:R46)</f>
        <v>2414.2958247972228</v>
      </c>
      <c r="S44" s="122">
        <f t="shared" si="18"/>
        <v>2178.3553876741912</v>
      </c>
      <c r="T44" s="122">
        <f t="shared" si="18"/>
        <v>2582.1808120862452</v>
      </c>
      <c r="U44" s="122">
        <f t="shared" si="18"/>
        <v>2319.0696720949445</v>
      </c>
      <c r="V44" s="122">
        <f t="shared" si="18"/>
        <v>2617.6840503709327</v>
      </c>
      <c r="W44" s="122">
        <f t="shared" ref="W44" si="19">SUM(W45:W46)</f>
        <v>2592.589349613861</v>
      </c>
      <c r="DA44" s="130" t="s">
        <v>2450</v>
      </c>
    </row>
    <row r="45" spans="1:105" ht="12" customHeight="1" x14ac:dyDescent="0.25">
      <c r="A45" s="97" t="s">
        <v>216</v>
      </c>
      <c r="B45" s="98">
        <v>1305.9562234489763</v>
      </c>
      <c r="C45" s="98">
        <v>1705.6194338057117</v>
      </c>
      <c r="D45" s="98">
        <v>1804.056008234005</v>
      </c>
      <c r="E45" s="98">
        <v>1639.762790385548</v>
      </c>
      <c r="F45" s="98">
        <v>1718.8554989043937</v>
      </c>
      <c r="G45" s="98">
        <v>1927.9855323074637</v>
      </c>
      <c r="H45" s="98">
        <v>1859.8652624625304</v>
      </c>
      <c r="I45" s="98">
        <v>2080.8724005818854</v>
      </c>
      <c r="J45" s="98">
        <v>2138.3459655577517</v>
      </c>
      <c r="K45" s="98">
        <v>2188.1053528203752</v>
      </c>
      <c r="L45" s="98">
        <v>1922.2156093413848</v>
      </c>
      <c r="M45" s="98">
        <v>2264.886538109487</v>
      </c>
      <c r="N45" s="98">
        <v>1878.2850777928315</v>
      </c>
      <c r="O45" s="98">
        <v>2119.9766535329613</v>
      </c>
      <c r="P45" s="98">
        <v>2285.262354315822</v>
      </c>
      <c r="Q45" s="98">
        <v>2287.5985530110238</v>
      </c>
      <c r="R45" s="98">
        <v>2380.3715074876127</v>
      </c>
      <c r="S45" s="98">
        <v>2148.1110871208534</v>
      </c>
      <c r="T45" s="98">
        <v>2547.0130014066895</v>
      </c>
      <c r="U45" s="98">
        <v>2287.9118106039805</v>
      </c>
      <c r="V45" s="98">
        <v>2582.1009857982353</v>
      </c>
      <c r="W45" s="98">
        <v>2557.4815770173809</v>
      </c>
      <c r="DA45" s="63" t="s">
        <v>2451</v>
      </c>
    </row>
    <row r="46" spans="1:105" ht="12" customHeight="1" x14ac:dyDescent="0.25">
      <c r="A46" s="97" t="s">
        <v>53</v>
      </c>
      <c r="B46" s="98">
        <v>32.96010645153364</v>
      </c>
      <c r="C46" s="98">
        <v>41.497322814558437</v>
      </c>
      <c r="D46" s="98">
        <v>42.183941600318754</v>
      </c>
      <c r="E46" s="98">
        <v>32.281112690570225</v>
      </c>
      <c r="F46" s="98">
        <v>32.248321520123874</v>
      </c>
      <c r="G46" s="98">
        <v>36.038429595189704</v>
      </c>
      <c r="H46" s="98">
        <v>34.96612871676615</v>
      </c>
      <c r="I46" s="98">
        <v>40.065768281796863</v>
      </c>
      <c r="J46" s="98">
        <v>42.626618810768484</v>
      </c>
      <c r="K46" s="98">
        <v>41.109656044369494</v>
      </c>
      <c r="L46" s="98">
        <v>26.27810043685842</v>
      </c>
      <c r="M46" s="98">
        <v>33.590962367319179</v>
      </c>
      <c r="N46" s="98">
        <v>26.808778888173897</v>
      </c>
      <c r="O46" s="98">
        <v>29.822942051642002</v>
      </c>
      <c r="P46" s="98">
        <v>31.562352193961082</v>
      </c>
      <c r="Q46" s="98">
        <v>31.370406064654642</v>
      </c>
      <c r="R46" s="98">
        <v>33.92431730961011</v>
      </c>
      <c r="S46" s="98">
        <v>30.244300553337883</v>
      </c>
      <c r="T46" s="98">
        <v>35.167810679555849</v>
      </c>
      <c r="U46" s="98">
        <v>31.157861490963906</v>
      </c>
      <c r="V46" s="98">
        <v>35.583064572697232</v>
      </c>
      <c r="W46" s="98">
        <v>35.107772596479897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26.173830457448606</v>
      </c>
      <c r="C47" s="122">
        <f t="shared" si="20"/>
        <v>30.808950260522021</v>
      </c>
      <c r="D47" s="122">
        <f t="shared" si="20"/>
        <v>26.123746309532851</v>
      </c>
      <c r="E47" s="122">
        <f t="shared" si="20"/>
        <v>55.325619929962478</v>
      </c>
      <c r="F47" s="122">
        <f t="shared" si="20"/>
        <v>39.209830146711724</v>
      </c>
      <c r="G47" s="122">
        <f t="shared" si="20"/>
        <v>44.414876740023495</v>
      </c>
      <c r="H47" s="122">
        <f t="shared" si="20"/>
        <v>55.576720152447493</v>
      </c>
      <c r="I47" s="122">
        <f t="shared" si="20"/>
        <v>28.675746124453287</v>
      </c>
      <c r="J47" s="122">
        <f t="shared" si="20"/>
        <v>29.996381008196462</v>
      </c>
      <c r="K47" s="122">
        <f t="shared" si="20"/>
        <v>57.086471457561409</v>
      </c>
      <c r="L47" s="122">
        <f t="shared" si="20"/>
        <v>95.129100992646016</v>
      </c>
      <c r="M47" s="122">
        <f t="shared" si="20"/>
        <v>113.01112374679677</v>
      </c>
      <c r="N47" s="122">
        <f t="shared" si="20"/>
        <v>124.3820099959954</v>
      </c>
      <c r="O47" s="122">
        <f t="shared" si="20"/>
        <v>125.71817716807146</v>
      </c>
      <c r="P47" s="122">
        <f t="shared" si="20"/>
        <v>117.64002569857725</v>
      </c>
      <c r="Q47" s="122">
        <f t="shared" si="20"/>
        <v>105.68984806216318</v>
      </c>
      <c r="R47" s="122">
        <f t="shared" si="20"/>
        <v>95.29832727756272</v>
      </c>
      <c r="S47" s="122">
        <f t="shared" si="20"/>
        <v>73.307300693174142</v>
      </c>
      <c r="T47" s="122">
        <f t="shared" si="20"/>
        <v>52.983965656882781</v>
      </c>
      <c r="U47" s="122">
        <f t="shared" si="20"/>
        <v>38.300960154014767</v>
      </c>
      <c r="V47" s="122">
        <f t="shared" si="20"/>
        <v>34.98635308340306</v>
      </c>
      <c r="W47" s="122">
        <f t="shared" si="20"/>
        <v>51.77318599402458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26.173830457448606</v>
      </c>
      <c r="C48" s="98">
        <f>IF(RES_hhdet_tes!C48=0,0,RES_hhdet_tes!C48*1000*11630/RES_hhdet_num!C43)</f>
        <v>30.808950260522021</v>
      </c>
      <c r="D48" s="98">
        <f>IF(RES_hhdet_tes!D48=0,0,RES_hhdet_tes!D48*1000*11630/RES_hhdet_num!D43)</f>
        <v>26.123746309532851</v>
      </c>
      <c r="E48" s="98">
        <f>IF(RES_hhdet_tes!E48=0,0,RES_hhdet_tes!E48*1000*11630/RES_hhdet_num!E43)</f>
        <v>55.325619929962478</v>
      </c>
      <c r="F48" s="98">
        <f>IF(RES_hhdet_tes!F48=0,0,RES_hhdet_tes!F48*1000*11630/RES_hhdet_num!F43)</f>
        <v>39.209830146711724</v>
      </c>
      <c r="G48" s="98">
        <f>IF(RES_hhdet_tes!G48=0,0,RES_hhdet_tes!G48*1000*11630/RES_hhdet_num!G43)</f>
        <v>44.414876740023495</v>
      </c>
      <c r="H48" s="98">
        <f>IF(RES_hhdet_tes!H48=0,0,RES_hhdet_tes!H48*1000*11630/RES_hhdet_num!H43)</f>
        <v>55.576720152447493</v>
      </c>
      <c r="I48" s="98">
        <f>IF(RES_hhdet_tes!I48=0,0,RES_hhdet_tes!I48*1000*11630/RES_hhdet_num!I43)</f>
        <v>28.675746124453287</v>
      </c>
      <c r="J48" s="98">
        <f>IF(RES_hhdet_tes!J48=0,0,RES_hhdet_tes!J48*1000*11630/RES_hhdet_num!J43)</f>
        <v>29.996381008196462</v>
      </c>
      <c r="K48" s="98">
        <f>IF(RES_hhdet_tes!K48=0,0,RES_hhdet_tes!K48*1000*11630/RES_hhdet_num!K43)</f>
        <v>57.086471457561409</v>
      </c>
      <c r="L48" s="98">
        <f>IF(RES_hhdet_tes!L48=0,0,RES_hhdet_tes!L48*1000*11630/RES_hhdet_num!L43)</f>
        <v>95.129100992646016</v>
      </c>
      <c r="M48" s="98">
        <f>IF(RES_hhdet_tes!M48=0,0,RES_hhdet_tes!M48*1000*11630/RES_hhdet_num!M43)</f>
        <v>113.01112374679677</v>
      </c>
      <c r="N48" s="98">
        <f>IF(RES_hhdet_tes!N48=0,0,RES_hhdet_tes!N48*1000*11630/RES_hhdet_num!N43)</f>
        <v>124.3820099959954</v>
      </c>
      <c r="O48" s="98">
        <f>IF(RES_hhdet_tes!O48=0,0,RES_hhdet_tes!O48*1000*11630/RES_hhdet_num!O43)</f>
        <v>125.71817716807146</v>
      </c>
      <c r="P48" s="98">
        <f>IF(RES_hhdet_tes!P48=0,0,RES_hhdet_tes!P48*1000*11630/RES_hhdet_num!P43)</f>
        <v>117.64002569857725</v>
      </c>
      <c r="Q48" s="98">
        <f>IF(RES_hhdet_tes!Q48=0,0,RES_hhdet_tes!Q48*1000*11630/RES_hhdet_num!Q43)</f>
        <v>105.68984806216318</v>
      </c>
      <c r="R48" s="98">
        <f>IF(RES_hhdet_tes!R48=0,0,RES_hhdet_tes!R48*1000*11630/RES_hhdet_num!R43)</f>
        <v>95.29832727756272</v>
      </c>
      <c r="S48" s="98">
        <f>IF(RES_hhdet_tes!S48=0,0,RES_hhdet_tes!S48*1000*11630/RES_hhdet_num!S43)</f>
        <v>73.307300693174142</v>
      </c>
      <c r="T48" s="98">
        <f>IF(RES_hhdet_tes!T48=0,0,RES_hhdet_tes!T48*1000*11630/RES_hhdet_num!T43)</f>
        <v>52.983965656882781</v>
      </c>
      <c r="U48" s="98">
        <f>IF(RES_hhdet_tes!U48=0,0,RES_hhdet_tes!U48*1000*11630/RES_hhdet_num!U43)</f>
        <v>38.300960154014767</v>
      </c>
      <c r="V48" s="98">
        <f>IF(RES_hhdet_tes!V48=0,0,RES_hhdet_tes!V48*1000*11630/RES_hhdet_num!V43)</f>
        <v>34.98635308340306</v>
      </c>
      <c r="W48" s="98">
        <f>IF(RES_hhdet_tes!W48=0,0,RES_hhdet_tes!W48*1000*11630/RES_hhdet_num!W43)</f>
        <v>51.77318599402458</v>
      </c>
      <c r="DA48" s="63" t="s">
        <v>2454</v>
      </c>
    </row>
    <row r="49" spans="1:105" ht="12" customHeight="1" x14ac:dyDescent="0.25">
      <c r="A49" s="121" t="s">
        <v>55</v>
      </c>
      <c r="B49" s="122">
        <v>751.06784817882624</v>
      </c>
      <c r="C49" s="122">
        <v>955.44904413000995</v>
      </c>
      <c r="D49" s="122">
        <v>955.48460883070993</v>
      </c>
      <c r="E49" s="122">
        <v>768.75845026860304</v>
      </c>
      <c r="F49" s="122">
        <v>747.07958310314552</v>
      </c>
      <c r="G49" s="122">
        <v>803.96481937248166</v>
      </c>
      <c r="H49" s="122">
        <v>787.60270715072636</v>
      </c>
      <c r="I49" s="122">
        <v>841.97798404755179</v>
      </c>
      <c r="J49" s="122">
        <v>876.88328071558158</v>
      </c>
      <c r="K49" s="122">
        <v>776.41087672800609</v>
      </c>
      <c r="L49" s="122">
        <v>999.74513554981411</v>
      </c>
      <c r="M49" s="122">
        <v>1062.2924713265234</v>
      </c>
      <c r="N49" s="122">
        <v>757.89311861269232</v>
      </c>
      <c r="O49" s="122">
        <v>741.20004894079375</v>
      </c>
      <c r="P49" s="122">
        <v>733.9318755435736</v>
      </c>
      <c r="Q49" s="122">
        <v>720.62977623549125</v>
      </c>
      <c r="R49" s="122">
        <v>768.44266257200661</v>
      </c>
      <c r="S49" s="122">
        <v>710.57093762803891</v>
      </c>
      <c r="T49" s="122">
        <v>846.83518686499713</v>
      </c>
      <c r="U49" s="122">
        <v>751.06090768667025</v>
      </c>
      <c r="V49" s="122">
        <v>885.07994528762549</v>
      </c>
      <c r="W49" s="122">
        <v>811.62689973441695</v>
      </c>
      <c r="DA49" s="130" t="s">
        <v>2455</v>
      </c>
    </row>
    <row r="50" spans="1:105" ht="12" customHeight="1" x14ac:dyDescent="0.25">
      <c r="A50" s="97" t="s">
        <v>138</v>
      </c>
      <c r="B50" s="98">
        <v>748.80284906999611</v>
      </c>
      <c r="C50" s="98">
        <v>959.18286924505117</v>
      </c>
      <c r="D50" s="98">
        <v>958.49886269809929</v>
      </c>
      <c r="E50" s="98">
        <v>767.87084866275211</v>
      </c>
      <c r="F50" s="98">
        <v>745.6267940892991</v>
      </c>
      <c r="G50" s="98">
        <v>802.39781528240019</v>
      </c>
      <c r="H50" s="98">
        <v>786.44593210479434</v>
      </c>
      <c r="I50" s="98">
        <v>841.63829977455475</v>
      </c>
      <c r="J50" s="98">
        <v>877.54596167836803</v>
      </c>
      <c r="K50" s="98">
        <v>773.79650011745514</v>
      </c>
      <c r="L50" s="98">
        <v>1003.6403446434858</v>
      </c>
      <c r="M50" s="98">
        <v>1069.6742965131698</v>
      </c>
      <c r="N50" s="98">
        <v>757.58633032286377</v>
      </c>
      <c r="O50" s="98">
        <v>740.71723349561501</v>
      </c>
      <c r="P50" s="98">
        <v>734.29399784058342</v>
      </c>
      <c r="Q50" s="98">
        <v>721.00244678626325</v>
      </c>
      <c r="R50" s="98">
        <v>769.55149963743702</v>
      </c>
      <c r="S50" s="98">
        <v>709.66801614646761</v>
      </c>
      <c r="T50" s="98">
        <v>849.11218741052005</v>
      </c>
      <c r="U50" s="98">
        <v>750.65998650994788</v>
      </c>
      <c r="V50" s="98">
        <v>888.31877373077873</v>
      </c>
      <c r="W50" s="98">
        <v>811.99558394267785</v>
      </c>
      <c r="DA50" s="63" t="s">
        <v>2456</v>
      </c>
    </row>
    <row r="51" spans="1:105" ht="12" customHeight="1" x14ac:dyDescent="0.25">
      <c r="A51" s="97" t="s">
        <v>137</v>
      </c>
      <c r="B51" s="98">
        <v>748.80284906999623</v>
      </c>
      <c r="C51" s="98">
        <v>959.23256001740936</v>
      </c>
      <c r="D51" s="98">
        <v>958.54946417850226</v>
      </c>
      <c r="E51" s="98">
        <v>767.91725784036362</v>
      </c>
      <c r="F51" s="98">
        <v>745.67507079418033</v>
      </c>
      <c r="G51" s="98">
        <v>802.47603399655725</v>
      </c>
      <c r="H51" s="98">
        <v>786.51154757379072</v>
      </c>
      <c r="I51" s="98">
        <v>841.70069687941225</v>
      </c>
      <c r="J51" s="98">
        <v>877.54964438118282</v>
      </c>
      <c r="K51" s="98">
        <v>773.83070179247125</v>
      </c>
      <c r="L51" s="98">
        <v>1003.6629646345501</v>
      </c>
      <c r="M51" s="98">
        <v>1069.868291842304</v>
      </c>
      <c r="N51" s="98">
        <v>757.73641142065594</v>
      </c>
      <c r="O51" s="98">
        <v>740.65596689356687</v>
      </c>
      <c r="P51" s="98">
        <v>734.10159852149172</v>
      </c>
      <c r="Q51" s="98">
        <v>720.72223958219536</v>
      </c>
      <c r="R51" s="98">
        <v>769.19613365388716</v>
      </c>
      <c r="S51" s="98">
        <v>709.09092939513755</v>
      </c>
      <c r="T51" s="98">
        <v>848.91228020480048</v>
      </c>
      <c r="U51" s="98">
        <v>750.0270866984697</v>
      </c>
      <c r="V51" s="98">
        <v>887.37406174768057</v>
      </c>
      <c r="W51" s="98">
        <v>810.18961381539077</v>
      </c>
      <c r="DA51" s="63" t="s">
        <v>2457</v>
      </c>
    </row>
    <row r="52" spans="1:105" ht="12" customHeight="1" x14ac:dyDescent="0.25">
      <c r="A52" s="100" t="s">
        <v>216</v>
      </c>
      <c r="B52" s="101">
        <v>129.31575501091689</v>
      </c>
      <c r="C52" s="101">
        <v>185.26986344579197</v>
      </c>
      <c r="D52" s="101">
        <v>194.47691987516291</v>
      </c>
      <c r="E52" s="101">
        <v>130.80554453213844</v>
      </c>
      <c r="F52" s="101">
        <v>127.23774182486984</v>
      </c>
      <c r="G52" s="101">
        <v>157.09268751155014</v>
      </c>
      <c r="H52" s="101">
        <v>140.75385997150872</v>
      </c>
      <c r="I52" s="101">
        <v>155.23309288584727</v>
      </c>
      <c r="J52" s="101">
        <v>160.40401517017261</v>
      </c>
      <c r="K52" s="101">
        <v>143.10787111335446</v>
      </c>
      <c r="L52" s="101">
        <v>171.62708796758585</v>
      </c>
      <c r="M52" s="101">
        <v>153.5300830113257</v>
      </c>
      <c r="N52" s="101">
        <v>97.784794299878726</v>
      </c>
      <c r="O52" s="101">
        <v>78.796377913768453</v>
      </c>
      <c r="P52" s="101">
        <v>81.502185682935561</v>
      </c>
      <c r="Q52" s="101">
        <v>83.554194988303919</v>
      </c>
      <c r="R52" s="101">
        <v>99.092935689579122</v>
      </c>
      <c r="S52" s="101">
        <v>84.528296562106405</v>
      </c>
      <c r="T52" s="101">
        <v>93.222456350243363</v>
      </c>
      <c r="U52" s="101">
        <v>83.64615393636339</v>
      </c>
      <c r="V52" s="101">
        <v>124.95338944606242</v>
      </c>
      <c r="W52" s="101">
        <v>72.701267884227647</v>
      </c>
      <c r="DA52" s="131" t="s">
        <v>2458</v>
      </c>
    </row>
    <row r="53" spans="1:105" ht="12" customHeight="1" x14ac:dyDescent="0.25">
      <c r="A53" s="103" t="s">
        <v>52</v>
      </c>
      <c r="B53" s="104">
        <v>619.48709405907925</v>
      </c>
      <c r="C53" s="104">
        <v>773.96269657161724</v>
      </c>
      <c r="D53" s="104">
        <v>764.07254430333955</v>
      </c>
      <c r="E53" s="104">
        <v>637.11171330822515</v>
      </c>
      <c r="F53" s="104">
        <v>618.43732896931044</v>
      </c>
      <c r="G53" s="104">
        <v>645.38334648500722</v>
      </c>
      <c r="H53" s="104">
        <v>645.75768760228186</v>
      </c>
      <c r="I53" s="104">
        <v>686.46760399356492</v>
      </c>
      <c r="J53" s="104">
        <v>717.14562921101015</v>
      </c>
      <c r="K53" s="104">
        <v>630.7228306791169</v>
      </c>
      <c r="L53" s="104">
        <v>832.0358766669641</v>
      </c>
      <c r="M53" s="104">
        <v>916.33820883097837</v>
      </c>
      <c r="N53" s="104">
        <v>659.95161712077731</v>
      </c>
      <c r="O53" s="104">
        <v>661.85958897979856</v>
      </c>
      <c r="P53" s="104">
        <v>652.59941283855619</v>
      </c>
      <c r="Q53" s="104">
        <v>637.16804459389152</v>
      </c>
      <c r="R53" s="104">
        <v>670.10319796430815</v>
      </c>
      <c r="S53" s="104">
        <v>624.5626328330311</v>
      </c>
      <c r="T53" s="104">
        <v>755.68982385455718</v>
      </c>
      <c r="U53" s="104">
        <v>666.38093276210634</v>
      </c>
      <c r="V53" s="104">
        <v>762.42067230161831</v>
      </c>
      <c r="W53" s="104">
        <v>737.48834593116294</v>
      </c>
      <c r="DA53" s="132" t="s">
        <v>2459</v>
      </c>
    </row>
    <row r="54" spans="1:105" ht="12" customHeight="1" x14ac:dyDescent="0.25">
      <c r="A54" s="106" t="s">
        <v>122</v>
      </c>
      <c r="B54" s="101">
        <v>824.26987985245546</v>
      </c>
      <c r="C54" s="101">
        <v>848.78970355153876</v>
      </c>
      <c r="D54" s="101">
        <v>863.59048199296433</v>
      </c>
      <c r="E54" s="101">
        <v>797.72469318039634</v>
      </c>
      <c r="F54" s="101">
        <v>795.72313764620287</v>
      </c>
      <c r="G54" s="101">
        <v>856.75116530123717</v>
      </c>
      <c r="H54" s="101">
        <v>826.26494130367553</v>
      </c>
      <c r="I54" s="101">
        <v>853.30079994798291</v>
      </c>
      <c r="J54" s="101">
        <v>854.28819557398481</v>
      </c>
      <c r="K54" s="101">
        <v>868.58887322331088</v>
      </c>
      <c r="L54" s="101">
        <v>855.65115341616195</v>
      </c>
      <c r="M54" s="101">
        <v>808.16080402427804</v>
      </c>
      <c r="N54" s="101">
        <v>767.7981050129722</v>
      </c>
      <c r="O54" s="101">
        <v>759.19294106193263</v>
      </c>
      <c r="P54" s="101">
        <v>720.16487305818987</v>
      </c>
      <c r="Q54" s="101">
        <v>706.75858941029924</v>
      </c>
      <c r="R54" s="101">
        <v>727.91633176624543</v>
      </c>
      <c r="S54" s="101">
        <v>744.78722159091603</v>
      </c>
      <c r="T54" s="101">
        <v>762.4126239404527</v>
      </c>
      <c r="U54" s="101">
        <v>765.40143640606891</v>
      </c>
      <c r="V54" s="101">
        <v>762.36682245175723</v>
      </c>
      <c r="W54" s="101">
        <v>801.19382341075482</v>
      </c>
      <c r="DA54" s="131" t="s">
        <v>2460</v>
      </c>
    </row>
    <row r="55" spans="1:105" ht="12" customHeight="1" x14ac:dyDescent="0.25">
      <c r="A55" s="107" t="s">
        <v>121</v>
      </c>
      <c r="B55" s="104">
        <v>824.26987985245523</v>
      </c>
      <c r="C55" s="104">
        <v>849.05803182138891</v>
      </c>
      <c r="D55" s="104">
        <v>863.72599254718466</v>
      </c>
      <c r="E55" s="104">
        <v>797.63160346404754</v>
      </c>
      <c r="F55" s="104">
        <v>795.61803254374411</v>
      </c>
      <c r="G55" s="104">
        <v>856.81522028181303</v>
      </c>
      <c r="H55" s="104">
        <v>826.35295198652318</v>
      </c>
      <c r="I55" s="104">
        <v>853.29670563450804</v>
      </c>
      <c r="J55" s="104">
        <v>854.34819461124926</v>
      </c>
      <c r="K55" s="104">
        <v>868.61436332381629</v>
      </c>
      <c r="L55" s="104">
        <v>856.23044954305794</v>
      </c>
      <c r="M55" s="104">
        <v>809.12157415900708</v>
      </c>
      <c r="N55" s="104">
        <v>769.03899053977273</v>
      </c>
      <c r="O55" s="104">
        <v>759.18724803777638</v>
      </c>
      <c r="P55" s="104">
        <v>720.98485856155776</v>
      </c>
      <c r="Q55" s="104">
        <v>707.45972642586287</v>
      </c>
      <c r="R55" s="104">
        <v>728.16104240996231</v>
      </c>
      <c r="S55" s="104">
        <v>745.62335731969154</v>
      </c>
      <c r="T55" s="104">
        <v>763.55889714710497</v>
      </c>
      <c r="U55" s="104">
        <v>767.40726408460966</v>
      </c>
      <c r="V55" s="104">
        <v>763.38694723667913</v>
      </c>
      <c r="W55" s="104">
        <v>801.38648230958495</v>
      </c>
      <c r="DA55" s="132" t="s">
        <v>2461</v>
      </c>
    </row>
    <row r="56" spans="1:105" ht="12" customHeight="1" x14ac:dyDescent="0.25">
      <c r="A56" s="108" t="s">
        <v>53</v>
      </c>
      <c r="B56" s="98">
        <v>136.61129073264635</v>
      </c>
      <c r="C56" s="98">
        <v>161.51868253373814</v>
      </c>
      <c r="D56" s="98">
        <v>175.90772502930264</v>
      </c>
      <c r="E56" s="98">
        <v>116.96834765742885</v>
      </c>
      <c r="F56" s="98">
        <v>118.64002597533977</v>
      </c>
      <c r="G56" s="98">
        <v>175.39805952102168</v>
      </c>
      <c r="H56" s="98">
        <v>144.88322124978691</v>
      </c>
      <c r="I56" s="98">
        <v>155.67490621926211</v>
      </c>
      <c r="J56" s="98">
        <v>151.03031992887105</v>
      </c>
      <c r="K56" s="98">
        <v>165.56422438584525</v>
      </c>
      <c r="L56" s="98">
        <v>115.11407971972821</v>
      </c>
      <c r="M56" s="98">
        <v>83.012949888112786</v>
      </c>
      <c r="N56" s="98">
        <v>77.463324377736967</v>
      </c>
      <c r="O56" s="98">
        <v>66.401854727274113</v>
      </c>
      <c r="P56" s="98">
        <v>68.806192905884629</v>
      </c>
      <c r="Q56" s="98">
        <v>72.128674924067667</v>
      </c>
      <c r="R56" s="98">
        <v>80.031584613302442</v>
      </c>
      <c r="S56" s="98">
        <v>80.714428009716912</v>
      </c>
      <c r="T56" s="98">
        <v>63.143355891934242</v>
      </c>
      <c r="U56" s="98">
        <v>66.155897816095532</v>
      </c>
      <c r="V56" s="98">
        <v>60.466510526211636</v>
      </c>
      <c r="W56" s="98">
        <v>58.010843414784318</v>
      </c>
      <c r="DA56" s="63" t="s">
        <v>2462</v>
      </c>
    </row>
    <row r="57" spans="1:105" ht="12" customHeight="1" x14ac:dyDescent="0.25">
      <c r="A57" s="108" t="s">
        <v>52</v>
      </c>
      <c r="B57" s="98">
        <v>687.65858911980911</v>
      </c>
      <c r="C57" s="98">
        <v>687.53934928765068</v>
      </c>
      <c r="D57" s="98">
        <v>687.81826751788208</v>
      </c>
      <c r="E57" s="98">
        <v>680.66325580661862</v>
      </c>
      <c r="F57" s="98">
        <v>676.97800656840423</v>
      </c>
      <c r="G57" s="98">
        <v>681.41716076079138</v>
      </c>
      <c r="H57" s="98">
        <v>681.46973073673621</v>
      </c>
      <c r="I57" s="98">
        <v>697.62179941524573</v>
      </c>
      <c r="J57" s="98">
        <v>703.31787468237837</v>
      </c>
      <c r="K57" s="98">
        <v>703.05013893797104</v>
      </c>
      <c r="L57" s="98">
        <v>741.11636982332959</v>
      </c>
      <c r="M57" s="98">
        <v>726.10862427089432</v>
      </c>
      <c r="N57" s="98">
        <v>691.57566616203576</v>
      </c>
      <c r="O57" s="98">
        <v>692.78539331050229</v>
      </c>
      <c r="P57" s="98">
        <v>652.17866565567329</v>
      </c>
      <c r="Q57" s="98">
        <v>635.33105150179517</v>
      </c>
      <c r="R57" s="98">
        <v>648.12945779665995</v>
      </c>
      <c r="S57" s="98">
        <v>664.90892930997472</v>
      </c>
      <c r="T57" s="98">
        <v>700.41554125517064</v>
      </c>
      <c r="U57" s="98">
        <v>701.25136626851418</v>
      </c>
      <c r="V57" s="98">
        <v>702.92043671046758</v>
      </c>
      <c r="W57" s="98">
        <v>743.37563889480077</v>
      </c>
      <c r="DA57" s="63" t="s">
        <v>2463</v>
      </c>
    </row>
    <row r="58" spans="1:105" ht="12" customHeight="1" x14ac:dyDescent="0.25">
      <c r="A58" s="121" t="s">
        <v>54</v>
      </c>
      <c r="B58" s="122">
        <v>1435.3268430944477</v>
      </c>
      <c r="C58" s="122">
        <v>1466.5460673131224</v>
      </c>
      <c r="D58" s="122">
        <v>1526.7766403310386</v>
      </c>
      <c r="E58" s="122">
        <v>1556.666686923671</v>
      </c>
      <c r="F58" s="122">
        <v>1575.9166321415196</v>
      </c>
      <c r="G58" s="122">
        <v>1564.2793235652944</v>
      </c>
      <c r="H58" s="122">
        <v>1498.6435355017666</v>
      </c>
      <c r="I58" s="122">
        <v>1554.2177485390484</v>
      </c>
      <c r="J58" s="122">
        <v>1327.7544446190516</v>
      </c>
      <c r="K58" s="122">
        <v>1306.9969921880388</v>
      </c>
      <c r="L58" s="122">
        <v>1529.9913467515214</v>
      </c>
      <c r="M58" s="122">
        <v>1280.9542437872576</v>
      </c>
      <c r="N58" s="122">
        <v>1046.4335229001986</v>
      </c>
      <c r="O58" s="122">
        <v>898.26577287415739</v>
      </c>
      <c r="P58" s="122">
        <v>808.13513110693168</v>
      </c>
      <c r="Q58" s="122">
        <v>795.82891355456979</v>
      </c>
      <c r="R58" s="122">
        <v>1005.2430818466842</v>
      </c>
      <c r="S58" s="122">
        <v>959.73237035699538</v>
      </c>
      <c r="T58" s="122">
        <v>1107.2380638749537</v>
      </c>
      <c r="U58" s="122">
        <v>1130.9560935253724</v>
      </c>
      <c r="V58" s="122">
        <v>1255.3403747323675</v>
      </c>
      <c r="W58" s="122">
        <v>1325.2890008803204</v>
      </c>
      <c r="DA58" s="130" t="s">
        <v>2464</v>
      </c>
    </row>
    <row r="59" spans="1:105" ht="12" customHeight="1" x14ac:dyDescent="0.25">
      <c r="A59" s="97" t="s">
        <v>50</v>
      </c>
      <c r="B59" s="98">
        <v>1486.7750833021921</v>
      </c>
      <c r="C59" s="98">
        <v>1423.3351729443523</v>
      </c>
      <c r="D59" s="98">
        <v>1421.5585808884748</v>
      </c>
      <c r="E59" s="98">
        <v>1660.6995576522677</v>
      </c>
      <c r="F59" s="98">
        <v>1657.357243724419</v>
      </c>
      <c r="G59" s="98">
        <v>1524.0281392995357</v>
      </c>
      <c r="H59" s="98">
        <v>1496.6037296864135</v>
      </c>
      <c r="I59" s="98">
        <v>1501.1008206735271</v>
      </c>
      <c r="J59" s="98">
        <v>1354.2654685466921</v>
      </c>
      <c r="K59" s="98">
        <v>1347.8414422422095</v>
      </c>
      <c r="L59" s="98">
        <v>1376.1966468742523</v>
      </c>
      <c r="M59" s="98">
        <v>1249.2733092577819</v>
      </c>
      <c r="N59" s="98">
        <v>1071.2205571763741</v>
      </c>
      <c r="O59" s="98">
        <v>997.25098775520109</v>
      </c>
      <c r="P59" s="98">
        <v>899.47692057055656</v>
      </c>
      <c r="Q59" s="98">
        <v>873.98321569915322</v>
      </c>
      <c r="R59" s="98">
        <v>942.7294965507599</v>
      </c>
      <c r="S59" s="98">
        <v>1020.6608537643189</v>
      </c>
      <c r="T59" s="98">
        <v>1062.001629051658</v>
      </c>
      <c r="U59" s="98">
        <v>1118.0021822282388</v>
      </c>
      <c r="V59" s="98">
        <v>1309.8638638750469</v>
      </c>
      <c r="W59" s="98">
        <v>1230.0926588400218</v>
      </c>
      <c r="DA59" s="63" t="s">
        <v>2465</v>
      </c>
    </row>
    <row r="60" spans="1:105" ht="12" customHeight="1" x14ac:dyDescent="0.25">
      <c r="A60" s="109" t="s">
        <v>120</v>
      </c>
      <c r="B60" s="33">
        <v>1387.6553632516388</v>
      </c>
      <c r="C60" s="33">
        <v>1506.6844457965874</v>
      </c>
      <c r="D60" s="33">
        <v>1625.2860955574035</v>
      </c>
      <c r="E60" s="33">
        <v>1457.077234113239</v>
      </c>
      <c r="F60" s="33">
        <v>1499.8533100299887</v>
      </c>
      <c r="G60" s="33">
        <v>1595.6435408286543</v>
      </c>
      <c r="H60" s="33">
        <v>1499.9250198413615</v>
      </c>
      <c r="I60" s="33">
        <v>1582.6987782872825</v>
      </c>
      <c r="J60" s="33">
        <v>1314.9523467105726</v>
      </c>
      <c r="K60" s="33">
        <v>1285.9744787707396</v>
      </c>
      <c r="L60" s="33">
        <v>1625.1690363020575</v>
      </c>
      <c r="M60" s="33">
        <v>1302.386114430446</v>
      </c>
      <c r="N60" s="33">
        <v>1027.7597700116007</v>
      </c>
      <c r="O60" s="33">
        <v>816.58056289975616</v>
      </c>
      <c r="P60" s="33">
        <v>729.41214728566956</v>
      </c>
      <c r="Q60" s="33">
        <v>731.74970872345841</v>
      </c>
      <c r="R60" s="33">
        <v>1047.3307302434682</v>
      </c>
      <c r="S60" s="33">
        <v>924.66950656397614</v>
      </c>
      <c r="T60" s="33">
        <v>1128.2538277997276</v>
      </c>
      <c r="U60" s="33">
        <v>1136.3662564788813</v>
      </c>
      <c r="V60" s="33">
        <v>1233.8263864268656</v>
      </c>
      <c r="W60" s="33">
        <v>1359.6928079611689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3610.1115430041218</v>
      </c>
      <c r="C62" s="117">
        <f t="shared" si="21"/>
        <v>3915.6655512452771</v>
      </c>
      <c r="D62" s="117">
        <f t="shared" si="21"/>
        <v>4234.5770720535365</v>
      </c>
      <c r="E62" s="117">
        <f t="shared" si="21"/>
        <v>4220.1347872931756</v>
      </c>
      <c r="F62" s="117">
        <f t="shared" si="21"/>
        <v>4441.8538188061375</v>
      </c>
      <c r="G62" s="117">
        <f t="shared" si="21"/>
        <v>4598.9639024894805</v>
      </c>
      <c r="H62" s="117">
        <f t="shared" si="21"/>
        <v>4436.4889859028563</v>
      </c>
      <c r="I62" s="117">
        <f t="shared" si="21"/>
        <v>4526.734092160098</v>
      </c>
      <c r="J62" s="117">
        <f t="shared" si="21"/>
        <v>4348.8370229039137</v>
      </c>
      <c r="K62" s="117">
        <f t="shared" si="21"/>
        <v>4588.3505463310639</v>
      </c>
      <c r="L62" s="117">
        <f t="shared" si="21"/>
        <v>4680.7848073266232</v>
      </c>
      <c r="M62" s="117">
        <f t="shared" si="21"/>
        <v>3997.2485434476066</v>
      </c>
      <c r="N62" s="117">
        <f t="shared" si="21"/>
        <v>4017.4709795320614</v>
      </c>
      <c r="O62" s="117">
        <f t="shared" si="21"/>
        <v>3935.0565126272018</v>
      </c>
      <c r="P62" s="117">
        <f t="shared" si="21"/>
        <v>4134.6471895515497</v>
      </c>
      <c r="Q62" s="117">
        <f t="shared" si="21"/>
        <v>4222.2973891403772</v>
      </c>
      <c r="R62" s="117">
        <f t="shared" ref="R62:V62" si="22">R63+R66+R68+R77</f>
        <v>4017.8119985443186</v>
      </c>
      <c r="S62" s="117">
        <f t="shared" si="22"/>
        <v>4131.9880105336724</v>
      </c>
      <c r="T62" s="117">
        <f t="shared" si="22"/>
        <v>4462.0211795242876</v>
      </c>
      <c r="U62" s="117">
        <f t="shared" si="22"/>
        <v>4605.6210346498219</v>
      </c>
      <c r="V62" s="117">
        <f t="shared" si="22"/>
        <v>4828.3912179287563</v>
      </c>
      <c r="W62" s="117">
        <f t="shared" ref="W62" si="23">W63+W66+W68+W77</f>
        <v>4857.9748462772186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1420.7506210514175</v>
      </c>
      <c r="C63" s="122">
        <f t="shared" si="24"/>
        <v>1543.028315171048</v>
      </c>
      <c r="D63" s="122">
        <f t="shared" si="24"/>
        <v>1703.1724599753352</v>
      </c>
      <c r="E63" s="122">
        <f t="shared" si="24"/>
        <v>1809.2906373700794</v>
      </c>
      <c r="F63" s="122">
        <f t="shared" si="24"/>
        <v>1990.0586402737013</v>
      </c>
      <c r="G63" s="122">
        <f t="shared" si="24"/>
        <v>2093.1961754591152</v>
      </c>
      <c r="H63" s="122">
        <f t="shared" si="24"/>
        <v>2026.0348889331146</v>
      </c>
      <c r="I63" s="122">
        <f t="shared" si="24"/>
        <v>2148.090166716142</v>
      </c>
      <c r="J63" s="122">
        <f t="shared" si="24"/>
        <v>2099.1145180677513</v>
      </c>
      <c r="K63" s="122">
        <f t="shared" si="24"/>
        <v>2372.1720312430107</v>
      </c>
      <c r="L63" s="122">
        <f t="shared" si="24"/>
        <v>1976.9416048541345</v>
      </c>
      <c r="M63" s="122">
        <f t="shared" si="24"/>
        <v>1812.1562635840617</v>
      </c>
      <c r="N63" s="122">
        <f t="shared" si="24"/>
        <v>2040.6175479114677</v>
      </c>
      <c r="O63" s="122">
        <f t="shared" si="24"/>
        <v>2195.6993262974211</v>
      </c>
      <c r="P63" s="122">
        <f t="shared" si="24"/>
        <v>2404.4595588686875</v>
      </c>
      <c r="Q63" s="122">
        <f t="shared" si="24"/>
        <v>2469.0835093896781</v>
      </c>
      <c r="R63" s="122">
        <f t="shared" ref="R63:V63" si="25">SUM(R64:R65)</f>
        <v>2240.4234026244408</v>
      </c>
      <c r="S63" s="122">
        <f t="shared" si="25"/>
        <v>2312.5870983711034</v>
      </c>
      <c r="T63" s="122">
        <f t="shared" si="25"/>
        <v>2430.5126512714796</v>
      </c>
      <c r="U63" s="122">
        <f t="shared" si="25"/>
        <v>2507.2093244970561</v>
      </c>
      <c r="V63" s="122">
        <f t="shared" si="25"/>
        <v>2568.1683061588442</v>
      </c>
      <c r="W63" s="122">
        <f t="shared" ref="W63" si="26">SUM(W64:W65)</f>
        <v>2585.5349557448599</v>
      </c>
      <c r="DA63" s="130" t="s">
        <v>2468</v>
      </c>
    </row>
    <row r="64" spans="1:105" ht="12" customHeight="1" x14ac:dyDescent="0.25">
      <c r="A64" s="97" t="s">
        <v>217</v>
      </c>
      <c r="B64" s="98">
        <v>1385.7759996615828</v>
      </c>
      <c r="C64" s="98">
        <v>1506.3784783103886</v>
      </c>
      <c r="D64" s="98">
        <v>1664.257405844198</v>
      </c>
      <c r="E64" s="98">
        <v>1774.3597872605303</v>
      </c>
      <c r="F64" s="98">
        <v>1953.4097276695995</v>
      </c>
      <c r="G64" s="98">
        <v>2054.7875284866386</v>
      </c>
      <c r="H64" s="98">
        <v>1988.6476063279833</v>
      </c>
      <c r="I64" s="98">
        <v>2107.5114812402871</v>
      </c>
      <c r="J64" s="98">
        <v>2058.087796758583</v>
      </c>
      <c r="K64" s="98">
        <v>2328.4260597262764</v>
      </c>
      <c r="L64" s="98">
        <v>1950.279845676029</v>
      </c>
      <c r="M64" s="98">
        <v>1785.6726139328789</v>
      </c>
      <c r="N64" s="98">
        <v>2011.9016584315689</v>
      </c>
      <c r="O64" s="98">
        <v>2165.2396434946663</v>
      </c>
      <c r="P64" s="98">
        <v>2371.7033476542983</v>
      </c>
      <c r="Q64" s="98">
        <v>2435.6823929176535</v>
      </c>
      <c r="R64" s="98">
        <v>2208.9422420981032</v>
      </c>
      <c r="S64" s="98">
        <v>2280.4791238621397</v>
      </c>
      <c r="T64" s="98">
        <v>2397.4104733085346</v>
      </c>
      <c r="U64" s="98">
        <v>2473.5237126322936</v>
      </c>
      <c r="V64" s="98">
        <v>2533.2583258429786</v>
      </c>
      <c r="W64" s="98">
        <v>2550.522710832236</v>
      </c>
      <c r="DA64" s="63" t="s">
        <v>2469</v>
      </c>
    </row>
    <row r="65" spans="1:105" ht="12" customHeight="1" x14ac:dyDescent="0.25">
      <c r="A65" s="97" t="s">
        <v>53</v>
      </c>
      <c r="B65" s="98">
        <v>34.974621389834638</v>
      </c>
      <c r="C65" s="98">
        <v>36.64983686065937</v>
      </c>
      <c r="D65" s="98">
        <v>38.915054131137218</v>
      </c>
      <c r="E65" s="98">
        <v>34.930850109548999</v>
      </c>
      <c r="F65" s="98">
        <v>36.648912604101767</v>
      </c>
      <c r="G65" s="98">
        <v>38.408646972476511</v>
      </c>
      <c r="H65" s="98">
        <v>37.387282605131226</v>
      </c>
      <c r="I65" s="98">
        <v>40.578685475855046</v>
      </c>
      <c r="J65" s="98">
        <v>41.026721309168401</v>
      </c>
      <c r="K65" s="98">
        <v>43.745971516734166</v>
      </c>
      <c r="L65" s="98">
        <v>26.661759178105548</v>
      </c>
      <c r="M65" s="98">
        <v>26.483649651182731</v>
      </c>
      <c r="N65" s="98">
        <v>28.715889479898912</v>
      </c>
      <c r="O65" s="98">
        <v>30.45968280275472</v>
      </c>
      <c r="P65" s="98">
        <v>32.756211214389218</v>
      </c>
      <c r="Q65" s="98">
        <v>33.401116472024782</v>
      </c>
      <c r="R65" s="98">
        <v>31.481160526337565</v>
      </c>
      <c r="S65" s="98">
        <v>32.107974508963927</v>
      </c>
      <c r="T65" s="98">
        <v>33.102177962945042</v>
      </c>
      <c r="U65" s="98">
        <v>33.685611864762542</v>
      </c>
      <c r="V65" s="98">
        <v>34.90998031586561</v>
      </c>
      <c r="W65" s="98">
        <v>35.012244912623615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26.16837901100023</v>
      </c>
      <c r="C66" s="122">
        <f t="shared" si="27"/>
        <v>31.572619525698421</v>
      </c>
      <c r="D66" s="122">
        <f t="shared" si="27"/>
        <v>25.981362652812457</v>
      </c>
      <c r="E66" s="122">
        <f t="shared" si="27"/>
        <v>63.582318242626833</v>
      </c>
      <c r="F66" s="122">
        <f t="shared" si="27"/>
        <v>51.074433283423978</v>
      </c>
      <c r="G66" s="122">
        <f t="shared" si="27"/>
        <v>66.974518833105677</v>
      </c>
      <c r="H66" s="122">
        <f t="shared" si="27"/>
        <v>86.577376183311145</v>
      </c>
      <c r="I66" s="122">
        <f t="shared" si="27"/>
        <v>41.265143767944259</v>
      </c>
      <c r="J66" s="122">
        <f t="shared" si="27"/>
        <v>37.505810016366873</v>
      </c>
      <c r="K66" s="122">
        <f t="shared" si="27"/>
        <v>60.288638326727622</v>
      </c>
      <c r="L66" s="122">
        <f t="shared" si="27"/>
        <v>88.772887322167961</v>
      </c>
      <c r="M66" s="122">
        <f t="shared" si="27"/>
        <v>90.964617662019506</v>
      </c>
      <c r="N66" s="122">
        <f t="shared" si="27"/>
        <v>94.858475378492116</v>
      </c>
      <c r="O66" s="122">
        <f t="shared" si="27"/>
        <v>94.704585991899464</v>
      </c>
      <c r="P66" s="122">
        <f t="shared" si="27"/>
        <v>92.890609223433231</v>
      </c>
      <c r="Q66" s="122">
        <f t="shared" si="27"/>
        <v>90.371783585805986</v>
      </c>
      <c r="R66" s="122">
        <f t="shared" si="27"/>
        <v>107.56785227886569</v>
      </c>
      <c r="S66" s="122">
        <f t="shared" si="27"/>
        <v>109.68569445546629</v>
      </c>
      <c r="T66" s="122">
        <f t="shared" si="27"/>
        <v>119.03968545137226</v>
      </c>
      <c r="U66" s="122">
        <f t="shared" si="27"/>
        <v>124.07951904414286</v>
      </c>
      <c r="V66" s="122">
        <f t="shared" si="27"/>
        <v>138.35498469004048</v>
      </c>
      <c r="W66" s="122">
        <f t="shared" si="27"/>
        <v>158.57625406910182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26.16837901100023</v>
      </c>
      <c r="C67" s="98">
        <f>IF(RES_hhdet_tes!C67=0,0,RES_hhdet_tes!C67*1000*11630/RES_hhdet_num!C62)</f>
        <v>31.572619525698421</v>
      </c>
      <c r="D67" s="98">
        <f>IF(RES_hhdet_tes!D67=0,0,RES_hhdet_tes!D67*1000*11630/RES_hhdet_num!D62)</f>
        <v>25.981362652812457</v>
      </c>
      <c r="E67" s="98">
        <f>IF(RES_hhdet_tes!E67=0,0,RES_hhdet_tes!E67*1000*11630/RES_hhdet_num!E62)</f>
        <v>63.582318242626833</v>
      </c>
      <c r="F67" s="98">
        <f>IF(RES_hhdet_tes!F67=0,0,RES_hhdet_tes!F67*1000*11630/RES_hhdet_num!F62)</f>
        <v>51.074433283423978</v>
      </c>
      <c r="G67" s="98">
        <f>IF(RES_hhdet_tes!G67=0,0,RES_hhdet_tes!G67*1000*11630/RES_hhdet_num!G62)</f>
        <v>66.974518833105677</v>
      </c>
      <c r="H67" s="98">
        <f>IF(RES_hhdet_tes!H67=0,0,RES_hhdet_tes!H67*1000*11630/RES_hhdet_num!H62)</f>
        <v>86.577376183311145</v>
      </c>
      <c r="I67" s="98">
        <f>IF(RES_hhdet_tes!I67=0,0,RES_hhdet_tes!I67*1000*11630/RES_hhdet_num!I62)</f>
        <v>41.265143767944259</v>
      </c>
      <c r="J67" s="98">
        <f>IF(RES_hhdet_tes!J67=0,0,RES_hhdet_tes!J67*1000*11630/RES_hhdet_num!J62)</f>
        <v>37.505810016366873</v>
      </c>
      <c r="K67" s="98">
        <f>IF(RES_hhdet_tes!K67=0,0,RES_hhdet_tes!K67*1000*11630/RES_hhdet_num!K62)</f>
        <v>60.288638326727622</v>
      </c>
      <c r="L67" s="98">
        <f>IF(RES_hhdet_tes!L67=0,0,RES_hhdet_tes!L67*1000*11630/RES_hhdet_num!L62)</f>
        <v>88.772887322167961</v>
      </c>
      <c r="M67" s="98">
        <f>IF(RES_hhdet_tes!M67=0,0,RES_hhdet_tes!M67*1000*11630/RES_hhdet_num!M62)</f>
        <v>90.964617662019506</v>
      </c>
      <c r="N67" s="98">
        <f>IF(RES_hhdet_tes!N67=0,0,RES_hhdet_tes!N67*1000*11630/RES_hhdet_num!N62)</f>
        <v>94.858475378492116</v>
      </c>
      <c r="O67" s="98">
        <f>IF(RES_hhdet_tes!O67=0,0,RES_hhdet_tes!O67*1000*11630/RES_hhdet_num!O62)</f>
        <v>94.704585991899464</v>
      </c>
      <c r="P67" s="98">
        <f>IF(RES_hhdet_tes!P67=0,0,RES_hhdet_tes!P67*1000*11630/RES_hhdet_num!P62)</f>
        <v>92.890609223433231</v>
      </c>
      <c r="Q67" s="98">
        <f>IF(RES_hhdet_tes!Q67=0,0,RES_hhdet_tes!Q67*1000*11630/RES_hhdet_num!Q62)</f>
        <v>90.371783585805986</v>
      </c>
      <c r="R67" s="98">
        <f>IF(RES_hhdet_tes!R67=0,0,RES_hhdet_tes!R67*1000*11630/RES_hhdet_num!R62)</f>
        <v>107.56785227886569</v>
      </c>
      <c r="S67" s="98">
        <f>IF(RES_hhdet_tes!S67=0,0,RES_hhdet_tes!S67*1000*11630/RES_hhdet_num!S62)</f>
        <v>109.68569445546629</v>
      </c>
      <c r="T67" s="98">
        <f>IF(RES_hhdet_tes!T67=0,0,RES_hhdet_tes!T67*1000*11630/RES_hhdet_num!T62)</f>
        <v>119.03968545137226</v>
      </c>
      <c r="U67" s="98">
        <f>IF(RES_hhdet_tes!U67=0,0,RES_hhdet_tes!U67*1000*11630/RES_hhdet_num!U62)</f>
        <v>124.07951904414286</v>
      </c>
      <c r="V67" s="98">
        <f>IF(RES_hhdet_tes!V67=0,0,RES_hhdet_tes!V67*1000*11630/RES_hhdet_num!V62)</f>
        <v>138.35498469004048</v>
      </c>
      <c r="W67" s="98">
        <f>IF(RES_hhdet_tes!W67=0,0,RES_hhdet_tes!W67*1000*11630/RES_hhdet_num!W62)</f>
        <v>158.57625406910182</v>
      </c>
      <c r="DA67" s="63" t="s">
        <v>2472</v>
      </c>
    </row>
    <row r="68" spans="1:105" ht="12" customHeight="1" x14ac:dyDescent="0.25">
      <c r="A68" s="121" t="s">
        <v>55</v>
      </c>
      <c r="B68" s="122">
        <v>797.75088826974707</v>
      </c>
      <c r="C68" s="122">
        <v>844.35731315979911</v>
      </c>
      <c r="D68" s="122">
        <v>881.36021821582995</v>
      </c>
      <c r="E68" s="122">
        <v>828.99458509051476</v>
      </c>
      <c r="F68" s="122">
        <v>845.32038790316847</v>
      </c>
      <c r="G68" s="122">
        <v>855.28989117884817</v>
      </c>
      <c r="H68" s="122">
        <v>840.72422754347349</v>
      </c>
      <c r="I68" s="122">
        <v>852.38328453667452</v>
      </c>
      <c r="J68" s="122">
        <v>844.50644791094805</v>
      </c>
      <c r="K68" s="122">
        <v>825.37274221683458</v>
      </c>
      <c r="L68" s="122">
        <v>1014.4357233991905</v>
      </c>
      <c r="M68" s="122">
        <v>836.68907858101227</v>
      </c>
      <c r="N68" s="122">
        <v>809.97545031187394</v>
      </c>
      <c r="O68" s="122">
        <v>756.45471353522998</v>
      </c>
      <c r="P68" s="122">
        <v>763.35500609380642</v>
      </c>
      <c r="Q68" s="122">
        <v>769.30906676372513</v>
      </c>
      <c r="R68" s="122">
        <v>716.06651757606846</v>
      </c>
      <c r="S68" s="122">
        <v>752.9389038875712</v>
      </c>
      <c r="T68" s="122">
        <v>797.58807767989913</v>
      </c>
      <c r="U68" s="122">
        <v>809.7775926734721</v>
      </c>
      <c r="V68" s="122">
        <v>866.85985682566297</v>
      </c>
      <c r="W68" s="122">
        <v>812.38254773016331</v>
      </c>
      <c r="DA68" s="130" t="s">
        <v>2473</v>
      </c>
    </row>
    <row r="69" spans="1:105" ht="12" customHeight="1" x14ac:dyDescent="0.25">
      <c r="A69" s="97" t="s">
        <v>134</v>
      </c>
      <c r="B69" s="98">
        <v>796.87069786388884</v>
      </c>
      <c r="C69" s="98">
        <v>844.20732119646459</v>
      </c>
      <c r="D69" s="98">
        <v>881.92907740917462</v>
      </c>
      <c r="E69" s="98">
        <v>829.96035629019104</v>
      </c>
      <c r="F69" s="98">
        <v>846.81547346932962</v>
      </c>
      <c r="G69" s="98">
        <v>855.25262064537685</v>
      </c>
      <c r="H69" s="98">
        <v>841.14437495442439</v>
      </c>
      <c r="I69" s="98">
        <v>852.34095058835612</v>
      </c>
      <c r="J69" s="98">
        <v>844.20023454546674</v>
      </c>
      <c r="K69" s="98">
        <v>824.12445119991423</v>
      </c>
      <c r="L69" s="98">
        <v>1018.7325786796795</v>
      </c>
      <c r="M69" s="98">
        <v>837.479576875102</v>
      </c>
      <c r="N69" s="98">
        <v>811.18085245990449</v>
      </c>
      <c r="O69" s="98">
        <v>756.37728462699295</v>
      </c>
      <c r="P69" s="98">
        <v>764.64441912296445</v>
      </c>
      <c r="Q69" s="98">
        <v>771.25330928572578</v>
      </c>
      <c r="R69" s="98">
        <v>715.87974229181486</v>
      </c>
      <c r="S69" s="98">
        <v>753.35296606381542</v>
      </c>
      <c r="T69" s="98">
        <v>798.85197527748016</v>
      </c>
      <c r="U69" s="98">
        <v>811.2694640093099</v>
      </c>
      <c r="V69" s="98">
        <v>869.76829491829028</v>
      </c>
      <c r="W69" s="98">
        <v>812.93073269917306</v>
      </c>
      <c r="DA69" s="63" t="s">
        <v>2474</v>
      </c>
    </row>
    <row r="70" spans="1:105" ht="12" customHeight="1" x14ac:dyDescent="0.25">
      <c r="A70" s="97" t="s">
        <v>133</v>
      </c>
      <c r="B70" s="98">
        <v>796.87069786388906</v>
      </c>
      <c r="C70" s="98">
        <v>844.21653899850253</v>
      </c>
      <c r="D70" s="98">
        <v>881.93682840210283</v>
      </c>
      <c r="E70" s="98">
        <v>829.99811862860588</v>
      </c>
      <c r="F70" s="98">
        <v>846.8496585509132</v>
      </c>
      <c r="G70" s="98">
        <v>855.26399664198664</v>
      </c>
      <c r="H70" s="98">
        <v>841.15124947962192</v>
      </c>
      <c r="I70" s="98">
        <v>852.3452998158474</v>
      </c>
      <c r="J70" s="98">
        <v>844.19353808008884</v>
      </c>
      <c r="K70" s="98">
        <v>824.11364332120638</v>
      </c>
      <c r="L70" s="98">
        <v>1018.9204331891069</v>
      </c>
      <c r="M70" s="98">
        <v>837.8246739169482</v>
      </c>
      <c r="N70" s="98">
        <v>811.69836023173173</v>
      </c>
      <c r="O70" s="98">
        <v>756.89031095894791</v>
      </c>
      <c r="P70" s="98">
        <v>765.35249942847872</v>
      </c>
      <c r="Q70" s="98">
        <v>772.00880968180206</v>
      </c>
      <c r="R70" s="98">
        <v>716.32884406565222</v>
      </c>
      <c r="S70" s="98">
        <v>753.56489628075008</v>
      </c>
      <c r="T70" s="98">
        <v>798.9842604474137</v>
      </c>
      <c r="U70" s="98">
        <v>811.17613586925381</v>
      </c>
      <c r="V70" s="98">
        <v>869.57227858294505</v>
      </c>
      <c r="W70" s="98">
        <v>812.37404868022668</v>
      </c>
      <c r="DA70" s="63" t="s">
        <v>2475</v>
      </c>
    </row>
    <row r="71" spans="1:105" ht="12" customHeight="1" x14ac:dyDescent="0.25">
      <c r="A71" s="100" t="s">
        <v>217</v>
      </c>
      <c r="B71" s="101">
        <v>139.94674327610755</v>
      </c>
      <c r="C71" s="101">
        <v>159.90405905746982</v>
      </c>
      <c r="D71" s="101">
        <v>175.41952119043611</v>
      </c>
      <c r="E71" s="101">
        <v>140.81871290051558</v>
      </c>
      <c r="F71" s="101">
        <v>145.3494152919186</v>
      </c>
      <c r="G71" s="101">
        <v>169.81424179395816</v>
      </c>
      <c r="H71" s="101">
        <v>152.98847307517985</v>
      </c>
      <c r="I71" s="101">
        <v>157.64846426941662</v>
      </c>
      <c r="J71" s="101">
        <v>152.71346005797113</v>
      </c>
      <c r="K71" s="101">
        <v>154.71910198445292</v>
      </c>
      <c r="L71" s="101">
        <v>175.88395124622645</v>
      </c>
      <c r="M71" s="101">
        <v>94.737637416579531</v>
      </c>
      <c r="N71" s="101">
        <v>96.658016779891554</v>
      </c>
      <c r="O71" s="101">
        <v>76.060774343706044</v>
      </c>
      <c r="P71" s="101">
        <v>90.061741819004595</v>
      </c>
      <c r="Q71" s="101">
        <v>98.23764323196616</v>
      </c>
      <c r="R71" s="101">
        <v>95.964353264149111</v>
      </c>
      <c r="S71" s="101">
        <v>91.139371055086329</v>
      </c>
      <c r="T71" s="101">
        <v>79.25024390183016</v>
      </c>
      <c r="U71" s="101">
        <v>85.055561122969351</v>
      </c>
      <c r="V71" s="101">
        <v>119.43326610262754</v>
      </c>
      <c r="W71" s="101">
        <v>75.644827352730232</v>
      </c>
      <c r="DA71" s="131" t="s">
        <v>2476</v>
      </c>
    </row>
    <row r="72" spans="1:105" ht="12" customHeight="1" x14ac:dyDescent="0.25">
      <c r="A72" s="103" t="s">
        <v>52</v>
      </c>
      <c r="B72" s="104">
        <v>656.9239545877814</v>
      </c>
      <c r="C72" s="104">
        <v>684.31247994103262</v>
      </c>
      <c r="D72" s="104">
        <v>706.51730721166666</v>
      </c>
      <c r="E72" s="104">
        <v>689.17940572809027</v>
      </c>
      <c r="F72" s="104">
        <v>701.5002432589946</v>
      </c>
      <c r="G72" s="104">
        <v>685.44975484802842</v>
      </c>
      <c r="H72" s="104">
        <v>688.16277640444207</v>
      </c>
      <c r="I72" s="104">
        <v>694.69683554643086</v>
      </c>
      <c r="J72" s="104">
        <v>691.48007802211782</v>
      </c>
      <c r="K72" s="104">
        <v>669.39454133675338</v>
      </c>
      <c r="L72" s="104">
        <v>843.03648194288041</v>
      </c>
      <c r="M72" s="104">
        <v>743.08703650036875</v>
      </c>
      <c r="N72" s="104">
        <v>715.04034345184016</v>
      </c>
      <c r="O72" s="104">
        <v>680.82953661524186</v>
      </c>
      <c r="P72" s="104">
        <v>675.2907576094741</v>
      </c>
      <c r="Q72" s="104">
        <v>673.77116644983585</v>
      </c>
      <c r="R72" s="104">
        <v>620.36449080150328</v>
      </c>
      <c r="S72" s="104">
        <v>662.42552522566382</v>
      </c>
      <c r="T72" s="104">
        <v>719.73401654558336</v>
      </c>
      <c r="U72" s="104">
        <v>726.12057474628455</v>
      </c>
      <c r="V72" s="104">
        <v>750.13901248031755</v>
      </c>
      <c r="W72" s="104">
        <v>736.72922132749659</v>
      </c>
      <c r="DA72" s="132" t="s">
        <v>2477</v>
      </c>
    </row>
    <row r="73" spans="1:105" ht="12" customHeight="1" x14ac:dyDescent="0.25">
      <c r="A73" s="106" t="s">
        <v>122</v>
      </c>
      <c r="B73" s="101">
        <v>824.26987985245535</v>
      </c>
      <c r="C73" s="101">
        <v>848.75132929313884</v>
      </c>
      <c r="D73" s="101">
        <v>863.32746482169284</v>
      </c>
      <c r="E73" s="101">
        <v>797.2168260992205</v>
      </c>
      <c r="F73" s="101">
        <v>795.15896763102853</v>
      </c>
      <c r="G73" s="101">
        <v>856.43135266320064</v>
      </c>
      <c r="H73" s="101">
        <v>826.64841710633732</v>
      </c>
      <c r="I73" s="101">
        <v>853.84202168335594</v>
      </c>
      <c r="J73" s="101">
        <v>854.84650988532701</v>
      </c>
      <c r="K73" s="101">
        <v>869.11554188191326</v>
      </c>
      <c r="L73" s="101">
        <v>855.95419519067298</v>
      </c>
      <c r="M73" s="101">
        <v>808.14040036185816</v>
      </c>
      <c r="N73" s="101">
        <v>767.41078915403534</v>
      </c>
      <c r="O73" s="101">
        <v>758.49346744028151</v>
      </c>
      <c r="P73" s="101">
        <v>717.94502146484501</v>
      </c>
      <c r="Q73" s="101">
        <v>702.69854978137971</v>
      </c>
      <c r="R73" s="101">
        <v>721.87863649536848</v>
      </c>
      <c r="S73" s="101">
        <v>736.90627181876607</v>
      </c>
      <c r="T73" s="101">
        <v>756.69080897103095</v>
      </c>
      <c r="U73" s="101">
        <v>759.55535863285263</v>
      </c>
      <c r="V73" s="101">
        <v>757.5582389695943</v>
      </c>
      <c r="W73" s="101">
        <v>797.37430018087537</v>
      </c>
      <c r="DA73" s="131" t="s">
        <v>2478</v>
      </c>
    </row>
    <row r="74" spans="1:105" ht="12" customHeight="1" x14ac:dyDescent="0.25">
      <c r="A74" s="107" t="s">
        <v>121</v>
      </c>
      <c r="B74" s="104">
        <v>824.26987985245535</v>
      </c>
      <c r="C74" s="104">
        <v>849.01434351774174</v>
      </c>
      <c r="D74" s="104">
        <v>863.47844259877286</v>
      </c>
      <c r="E74" s="104">
        <v>797.18620230603995</v>
      </c>
      <c r="F74" s="104">
        <v>795.08842036200633</v>
      </c>
      <c r="G74" s="104">
        <v>856.59058263737529</v>
      </c>
      <c r="H74" s="104">
        <v>826.60850598511161</v>
      </c>
      <c r="I74" s="104">
        <v>853.77136845738391</v>
      </c>
      <c r="J74" s="104">
        <v>854.92564329414461</v>
      </c>
      <c r="K74" s="104">
        <v>869.12124092181318</v>
      </c>
      <c r="L74" s="104">
        <v>856.43407041354351</v>
      </c>
      <c r="M74" s="104">
        <v>808.97169405952093</v>
      </c>
      <c r="N74" s="104">
        <v>768.44242251362368</v>
      </c>
      <c r="O74" s="104">
        <v>758.49492711337518</v>
      </c>
      <c r="P74" s="104">
        <v>717.88644954833865</v>
      </c>
      <c r="Q74" s="104">
        <v>702.60296439017725</v>
      </c>
      <c r="R74" s="104">
        <v>721.68570992528498</v>
      </c>
      <c r="S74" s="104">
        <v>737.49960955952122</v>
      </c>
      <c r="T74" s="104">
        <v>755.68387467287857</v>
      </c>
      <c r="U74" s="104">
        <v>759.14244664482783</v>
      </c>
      <c r="V74" s="104">
        <v>756.0077193937426</v>
      </c>
      <c r="W74" s="104">
        <v>795.5803950338809</v>
      </c>
      <c r="DA74" s="132" t="s">
        <v>2479</v>
      </c>
    </row>
    <row r="75" spans="1:105" ht="12" customHeight="1" x14ac:dyDescent="0.25">
      <c r="A75" s="108" t="s">
        <v>53</v>
      </c>
      <c r="B75" s="98">
        <v>136.61129073264635</v>
      </c>
      <c r="C75" s="98">
        <v>161.51037158562536</v>
      </c>
      <c r="D75" s="98">
        <v>175.85730863726172</v>
      </c>
      <c r="E75" s="98">
        <v>116.90303199381852</v>
      </c>
      <c r="F75" s="98">
        <v>118.56105189427565</v>
      </c>
      <c r="G75" s="98">
        <v>175.35207410199894</v>
      </c>
      <c r="H75" s="98">
        <v>144.92802714831947</v>
      </c>
      <c r="I75" s="98">
        <v>155.76150340163613</v>
      </c>
      <c r="J75" s="98">
        <v>151.13240039193076</v>
      </c>
      <c r="K75" s="98">
        <v>165.66083894797345</v>
      </c>
      <c r="L75" s="98">
        <v>115.14145509411507</v>
      </c>
      <c r="M75" s="98">
        <v>82.997572731471308</v>
      </c>
      <c r="N75" s="98">
        <v>77.403233611089945</v>
      </c>
      <c r="O75" s="98">
        <v>66.341301295211622</v>
      </c>
      <c r="P75" s="98">
        <v>68.510500526587975</v>
      </c>
      <c r="Q75" s="98">
        <v>71.633506369632343</v>
      </c>
      <c r="R75" s="98">
        <v>79.319886116042113</v>
      </c>
      <c r="S75" s="98">
        <v>79.835024692585861</v>
      </c>
      <c r="T75" s="98">
        <v>62.492122112058368</v>
      </c>
      <c r="U75" s="98">
        <v>65.443412485809986</v>
      </c>
      <c r="V75" s="98">
        <v>59.882015127573517</v>
      </c>
      <c r="W75" s="98">
        <v>57.590551798643411</v>
      </c>
      <c r="DA75" s="63" t="s">
        <v>2480</v>
      </c>
    </row>
    <row r="76" spans="1:105" ht="12" customHeight="1" x14ac:dyDescent="0.25">
      <c r="A76" s="108" t="s">
        <v>52</v>
      </c>
      <c r="B76" s="98">
        <v>687.65858911980899</v>
      </c>
      <c r="C76" s="98">
        <v>687.50397193211643</v>
      </c>
      <c r="D76" s="98">
        <v>687.6211339615113</v>
      </c>
      <c r="E76" s="98">
        <v>680.28317031222161</v>
      </c>
      <c r="F76" s="98">
        <v>676.52736846773075</v>
      </c>
      <c r="G76" s="98">
        <v>681.23850853537647</v>
      </c>
      <c r="H76" s="98">
        <v>681.6804788367923</v>
      </c>
      <c r="I76" s="98">
        <v>698.00986505574781</v>
      </c>
      <c r="J76" s="98">
        <v>703.79324290221382</v>
      </c>
      <c r="K76" s="98">
        <v>703.46040197383968</v>
      </c>
      <c r="L76" s="98">
        <v>741.29261531942836</v>
      </c>
      <c r="M76" s="98">
        <v>725.97412132804948</v>
      </c>
      <c r="N76" s="98">
        <v>691.03918890253351</v>
      </c>
      <c r="O76" s="98">
        <v>692.15362581816373</v>
      </c>
      <c r="P76" s="98">
        <v>649.37594902175067</v>
      </c>
      <c r="Q76" s="98">
        <v>630.96945802054483</v>
      </c>
      <c r="R76" s="98">
        <v>642.36582380924278</v>
      </c>
      <c r="S76" s="98">
        <v>657.66458486693534</v>
      </c>
      <c r="T76" s="98">
        <v>693.19175256082031</v>
      </c>
      <c r="U76" s="98">
        <v>693.69903415901797</v>
      </c>
      <c r="V76" s="98">
        <v>696.12570426616912</v>
      </c>
      <c r="W76" s="98">
        <v>737.98984323523746</v>
      </c>
      <c r="DA76" s="63" t="s">
        <v>2481</v>
      </c>
    </row>
    <row r="77" spans="1:105" ht="12" customHeight="1" x14ac:dyDescent="0.25">
      <c r="A77" s="121" t="s">
        <v>54</v>
      </c>
      <c r="B77" s="122">
        <v>1365.4416546719565</v>
      </c>
      <c r="C77" s="122">
        <v>1496.7073033887316</v>
      </c>
      <c r="D77" s="122">
        <v>1624.0630312095589</v>
      </c>
      <c r="E77" s="122">
        <v>1518.2672465899548</v>
      </c>
      <c r="F77" s="122">
        <v>1555.4003573458442</v>
      </c>
      <c r="G77" s="122">
        <v>1583.5033170184113</v>
      </c>
      <c r="H77" s="122">
        <v>1483.1524932429566</v>
      </c>
      <c r="I77" s="122">
        <v>1484.995497139337</v>
      </c>
      <c r="J77" s="122">
        <v>1367.7102469088481</v>
      </c>
      <c r="K77" s="122">
        <v>1330.5171345444912</v>
      </c>
      <c r="L77" s="122">
        <v>1600.6345917511305</v>
      </c>
      <c r="M77" s="122">
        <v>1257.4385836205131</v>
      </c>
      <c r="N77" s="122">
        <v>1072.0195059302275</v>
      </c>
      <c r="O77" s="122">
        <v>888.19788680265117</v>
      </c>
      <c r="P77" s="122">
        <v>873.94201536562218</v>
      </c>
      <c r="Q77" s="122">
        <v>893.53302940116816</v>
      </c>
      <c r="R77" s="122">
        <v>953.75422606494374</v>
      </c>
      <c r="S77" s="122">
        <v>956.77631381953165</v>
      </c>
      <c r="T77" s="122">
        <v>1114.8807651215363</v>
      </c>
      <c r="U77" s="122">
        <v>1164.5545984351509</v>
      </c>
      <c r="V77" s="122">
        <v>1255.0080702542082</v>
      </c>
      <c r="W77" s="122">
        <v>1301.4810887330941</v>
      </c>
      <c r="DA77" s="130" t="s">
        <v>2482</v>
      </c>
    </row>
    <row r="78" spans="1:105" ht="12" customHeight="1" x14ac:dyDescent="0.25">
      <c r="A78" s="97" t="s">
        <v>192</v>
      </c>
      <c r="B78" s="98">
        <v>1364.7021878810183</v>
      </c>
      <c r="C78" s="98">
        <v>1496.3797215746783</v>
      </c>
      <c r="D78" s="98">
        <v>1624.0244701033794</v>
      </c>
      <c r="E78" s="98">
        <v>1520.1216881239368</v>
      </c>
      <c r="F78" s="98">
        <v>1557.049236537162</v>
      </c>
      <c r="G78" s="98">
        <v>1583.144868203726</v>
      </c>
      <c r="H78" s="98">
        <v>1482.6540767400145</v>
      </c>
      <c r="I78" s="98">
        <v>1482.0753096225026</v>
      </c>
      <c r="J78" s="98">
        <v>1369.2638304997336</v>
      </c>
      <c r="K78" s="98">
        <v>1331.7877354129785</v>
      </c>
      <c r="L78" s="98">
        <v>1599.9672035886401</v>
      </c>
      <c r="M78" s="98">
        <v>1256.2341765620915</v>
      </c>
      <c r="N78" s="98">
        <v>1073.195403526503</v>
      </c>
      <c r="O78" s="98">
        <v>890.09725614742888</v>
      </c>
      <c r="P78" s="98">
        <v>877.75297151815153</v>
      </c>
      <c r="Q78" s="98">
        <v>897.78995747808813</v>
      </c>
      <c r="R78" s="98">
        <v>951.28774866875233</v>
      </c>
      <c r="S78" s="98">
        <v>957.62191838245496</v>
      </c>
      <c r="T78" s="98">
        <v>1114.5297441459386</v>
      </c>
      <c r="U78" s="98">
        <v>1165.292803384777</v>
      </c>
      <c r="V78" s="98">
        <v>1255.5627095749103</v>
      </c>
      <c r="W78" s="98">
        <v>1299.9543936865109</v>
      </c>
      <c r="DA78" s="63" t="s">
        <v>2483</v>
      </c>
    </row>
    <row r="79" spans="1:105" ht="12" customHeight="1" x14ac:dyDescent="0.25">
      <c r="A79" s="109" t="s">
        <v>120</v>
      </c>
      <c r="B79" s="33">
        <v>1387.6553632516393</v>
      </c>
      <c r="C79" s="33">
        <v>1506.6844457965872</v>
      </c>
      <c r="D79" s="33">
        <v>1625.2860955574038</v>
      </c>
      <c r="E79" s="33">
        <v>1457.077234113239</v>
      </c>
      <c r="F79" s="33">
        <v>1499.8533100299883</v>
      </c>
      <c r="G79" s="33">
        <v>1595.6435408286541</v>
      </c>
      <c r="H79" s="33">
        <v>1499.9250198413615</v>
      </c>
      <c r="I79" s="33">
        <v>1582.6987782872834</v>
      </c>
      <c r="J79" s="33">
        <v>1314.9523467105741</v>
      </c>
      <c r="K79" s="33">
        <v>1285.9744787707396</v>
      </c>
      <c r="L79" s="33">
        <v>1625.1690363020596</v>
      </c>
      <c r="M79" s="33">
        <v>1302.3861144304462</v>
      </c>
      <c r="N79" s="33">
        <v>1027.7597700115991</v>
      </c>
      <c r="O79" s="33">
        <v>816.58056289975571</v>
      </c>
      <c r="P79" s="33">
        <v>729.41214728567206</v>
      </c>
      <c r="Q79" s="33">
        <v>731.7497087234558</v>
      </c>
      <c r="R79" s="33">
        <v>1047.3307302434685</v>
      </c>
      <c r="S79" s="33">
        <v>924.66950656397535</v>
      </c>
      <c r="T79" s="33">
        <v>1128.2538277997312</v>
      </c>
      <c r="U79" s="33">
        <v>1136.3662564788831</v>
      </c>
      <c r="V79" s="33">
        <v>1233.8263864268615</v>
      </c>
      <c r="W79" s="33">
        <v>1359.6928079611716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3913.7914940577089</v>
      </c>
      <c r="C81" s="117">
        <f t="shared" si="28"/>
        <v>3964.9579510108451</v>
      </c>
      <c r="D81" s="117">
        <f t="shared" si="28"/>
        <v>4083.5566735382226</v>
      </c>
      <c r="E81" s="117">
        <f t="shared" si="28"/>
        <v>4255.6428762661362</v>
      </c>
      <c r="F81" s="117">
        <f t="shared" si="28"/>
        <v>4376.1648105236927</v>
      </c>
      <c r="G81" s="117">
        <f t="shared" si="28"/>
        <v>4476.4460246191084</v>
      </c>
      <c r="H81" s="117">
        <f t="shared" si="28"/>
        <v>4475.9894501496447</v>
      </c>
      <c r="I81" s="117">
        <f t="shared" si="28"/>
        <v>4576.8120113033374</v>
      </c>
      <c r="J81" s="117">
        <f t="shared" si="28"/>
        <v>4632.1522401653501</v>
      </c>
      <c r="K81" s="117">
        <f t="shared" si="28"/>
        <v>4935.9148828543039</v>
      </c>
      <c r="L81" s="117">
        <f t="shared" si="28"/>
        <v>3990.2222342989571</v>
      </c>
      <c r="M81" s="117">
        <f t="shared" si="28"/>
        <v>3861.0036000075738</v>
      </c>
      <c r="N81" s="117">
        <f t="shared" si="28"/>
        <v>3979.2521160752199</v>
      </c>
      <c r="O81" s="117">
        <f t="shared" si="28"/>
        <v>4166.3714407202569</v>
      </c>
      <c r="P81" s="117">
        <f t="shared" si="28"/>
        <v>4089.7226894752894</v>
      </c>
      <c r="Q81" s="117">
        <f t="shared" si="28"/>
        <v>4073.1059387229907</v>
      </c>
      <c r="R81" s="117">
        <f t="shared" ref="R81:V81" si="29">R82+R85+R87+R100</f>
        <v>4238.138701609947</v>
      </c>
      <c r="S81" s="117">
        <f t="shared" si="29"/>
        <v>4283.5094974386957</v>
      </c>
      <c r="T81" s="117">
        <f t="shared" si="29"/>
        <v>4394.3342735168681</v>
      </c>
      <c r="U81" s="117">
        <f t="shared" si="29"/>
        <v>4492.1330735324345</v>
      </c>
      <c r="V81" s="117">
        <f t="shared" si="29"/>
        <v>4824.2237146275938</v>
      </c>
      <c r="W81" s="117">
        <f t="shared" ref="W81" si="30">W82+W85+W87+W100</f>
        <v>4904.9761447299443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1554.5505121933006</v>
      </c>
      <c r="C82" s="122">
        <f t="shared" si="31"/>
        <v>1574.7388903217584</v>
      </c>
      <c r="D82" s="122">
        <f t="shared" si="31"/>
        <v>1652.4936152064349</v>
      </c>
      <c r="E82" s="122">
        <f t="shared" si="31"/>
        <v>1785.7024726586353</v>
      </c>
      <c r="F82" s="122">
        <f t="shared" si="31"/>
        <v>1943.6080687962283</v>
      </c>
      <c r="G82" s="122">
        <f t="shared" si="31"/>
        <v>2040.9610842573018</v>
      </c>
      <c r="H82" s="122">
        <f t="shared" si="31"/>
        <v>2077.7847601617659</v>
      </c>
      <c r="I82" s="122">
        <f t="shared" si="31"/>
        <v>2196.8636945659387</v>
      </c>
      <c r="J82" s="122">
        <f t="shared" si="31"/>
        <v>2258.8204645466753</v>
      </c>
      <c r="K82" s="122">
        <f t="shared" si="31"/>
        <v>2522.9801801632707</v>
      </c>
      <c r="L82" s="122">
        <f t="shared" si="31"/>
        <v>1658.6370850393114</v>
      </c>
      <c r="M82" s="122">
        <f t="shared" si="31"/>
        <v>1771.4099733293829</v>
      </c>
      <c r="N82" s="122">
        <f t="shared" si="31"/>
        <v>2042.5012824381245</v>
      </c>
      <c r="O82" s="122">
        <f t="shared" si="31"/>
        <v>2299.0425506756842</v>
      </c>
      <c r="P82" s="122">
        <f t="shared" si="31"/>
        <v>2308.8603855782267</v>
      </c>
      <c r="Q82" s="122">
        <f t="shared" si="31"/>
        <v>2325.3465647165553</v>
      </c>
      <c r="R82" s="122">
        <f t="shared" ref="R82:V82" si="32">SUM(R83:R84)</f>
        <v>2372.5919764480122</v>
      </c>
      <c r="S82" s="122">
        <f t="shared" si="32"/>
        <v>2387.2801869758864</v>
      </c>
      <c r="T82" s="122">
        <f t="shared" si="32"/>
        <v>2379.5162481094949</v>
      </c>
      <c r="U82" s="122">
        <f t="shared" si="32"/>
        <v>2423.7347817029045</v>
      </c>
      <c r="V82" s="122">
        <f t="shared" si="32"/>
        <v>2564.2247380830777</v>
      </c>
      <c r="W82" s="122">
        <f t="shared" ref="W82" si="33">SUM(W83:W84)</f>
        <v>2616.1735025472631</v>
      </c>
      <c r="DA82" s="130" t="s">
        <v>2486</v>
      </c>
    </row>
    <row r="83" spans="1:105" ht="12" customHeight="1" x14ac:dyDescent="0.25">
      <c r="A83" s="97" t="s">
        <v>204</v>
      </c>
      <c r="B83" s="98">
        <v>1539.0136806111987</v>
      </c>
      <c r="C83" s="98">
        <v>1559.5613844986087</v>
      </c>
      <c r="D83" s="98">
        <v>1637.1808442486088</v>
      </c>
      <c r="E83" s="98">
        <v>1771.7506782552741</v>
      </c>
      <c r="F83" s="98">
        <v>1929.1307081639081</v>
      </c>
      <c r="G83" s="98">
        <v>2025.8142559821399</v>
      </c>
      <c r="H83" s="98">
        <v>2062.2761499918752</v>
      </c>
      <c r="I83" s="98">
        <v>2180.0733686619187</v>
      </c>
      <c r="J83" s="98">
        <v>2240.9516642860103</v>
      </c>
      <c r="K83" s="98">
        <v>2504.1611224264134</v>
      </c>
      <c r="L83" s="98">
        <v>1649.6164969681365</v>
      </c>
      <c r="M83" s="98">
        <v>1760.9631020541949</v>
      </c>
      <c r="N83" s="98">
        <v>2030.9064245706772</v>
      </c>
      <c r="O83" s="98">
        <v>2286.1781526733225</v>
      </c>
      <c r="P83" s="98">
        <v>2296.1751568798936</v>
      </c>
      <c r="Q83" s="98">
        <v>2312.6609276679897</v>
      </c>
      <c r="R83" s="98">
        <v>2359.1432648592258</v>
      </c>
      <c r="S83" s="98">
        <v>2373.910809120463</v>
      </c>
      <c r="T83" s="98">
        <v>2366.4463912028864</v>
      </c>
      <c r="U83" s="98">
        <v>2410.6032889524013</v>
      </c>
      <c r="V83" s="98">
        <v>2550.1675378928248</v>
      </c>
      <c r="W83" s="98">
        <v>2601.8865661008181</v>
      </c>
      <c r="DA83" s="63" t="s">
        <v>2487</v>
      </c>
    </row>
    <row r="84" spans="1:105" ht="12" customHeight="1" x14ac:dyDescent="0.25">
      <c r="A84" s="97" t="s">
        <v>53</v>
      </c>
      <c r="B84" s="98">
        <v>15.536831582101977</v>
      </c>
      <c r="C84" s="98">
        <v>15.177505823149652</v>
      </c>
      <c r="D84" s="98">
        <v>15.312770957826203</v>
      </c>
      <c r="E84" s="98">
        <v>13.951794403361236</v>
      </c>
      <c r="F84" s="98">
        <v>14.47736063232021</v>
      </c>
      <c r="G84" s="98">
        <v>15.146828275161804</v>
      </c>
      <c r="H84" s="98">
        <v>15.50861016989086</v>
      </c>
      <c r="I84" s="98">
        <v>16.790325904019792</v>
      </c>
      <c r="J84" s="98">
        <v>17.868800260665225</v>
      </c>
      <c r="K84" s="98">
        <v>18.819057736857154</v>
      </c>
      <c r="L84" s="98">
        <v>9.020588071174803</v>
      </c>
      <c r="M84" s="98">
        <v>10.446871275188023</v>
      </c>
      <c r="N84" s="98">
        <v>11.594857867447157</v>
      </c>
      <c r="O84" s="98">
        <v>12.864398002361577</v>
      </c>
      <c r="P84" s="98">
        <v>12.685228698332866</v>
      </c>
      <c r="Q84" s="98">
        <v>12.685637048565864</v>
      </c>
      <c r="R84" s="98">
        <v>13.448711588786381</v>
      </c>
      <c r="S84" s="98">
        <v>13.369377855423238</v>
      </c>
      <c r="T84" s="98">
        <v>13.069856906608354</v>
      </c>
      <c r="U84" s="98">
        <v>13.131492750503005</v>
      </c>
      <c r="V84" s="98">
        <v>14.057200190252708</v>
      </c>
      <c r="W84" s="98">
        <v>14.286936446445026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26.172000205448803</v>
      </c>
      <c r="C85" s="122">
        <f t="shared" si="34"/>
        <v>31.089335973935249</v>
      </c>
      <c r="D85" s="122">
        <f t="shared" si="34"/>
        <v>26.382492447328431</v>
      </c>
      <c r="E85" s="122">
        <f t="shared" si="34"/>
        <v>58.406462335187548</v>
      </c>
      <c r="F85" s="122">
        <f t="shared" si="34"/>
        <v>42.849529338033193</v>
      </c>
      <c r="G85" s="122">
        <f t="shared" si="34"/>
        <v>52.362309296673047</v>
      </c>
      <c r="H85" s="122">
        <f t="shared" si="34"/>
        <v>63.732418388721214</v>
      </c>
      <c r="I85" s="122">
        <f t="shared" si="34"/>
        <v>31.670712973420475</v>
      </c>
      <c r="J85" s="122">
        <f t="shared" si="34"/>
        <v>31.638461386658388</v>
      </c>
      <c r="K85" s="122">
        <f t="shared" si="34"/>
        <v>52.6596173919393</v>
      </c>
      <c r="L85" s="122">
        <f t="shared" si="34"/>
        <v>78.762224855497067</v>
      </c>
      <c r="M85" s="122">
        <f t="shared" si="34"/>
        <v>69.50900909118026</v>
      </c>
      <c r="N85" s="122">
        <f t="shared" si="34"/>
        <v>75.589547569882853</v>
      </c>
      <c r="O85" s="122">
        <f t="shared" si="34"/>
        <v>89.699709684895041</v>
      </c>
      <c r="P85" s="122">
        <f t="shared" si="34"/>
        <v>101.38957453063676</v>
      </c>
      <c r="Q85" s="122">
        <f t="shared" si="34"/>
        <v>100.0579873782977</v>
      </c>
      <c r="R85" s="122">
        <f t="shared" si="34"/>
        <v>118.0992780934946</v>
      </c>
      <c r="S85" s="122">
        <f t="shared" si="34"/>
        <v>124.41795638590482</v>
      </c>
      <c r="T85" s="122">
        <f t="shared" si="34"/>
        <v>141.3004510528462</v>
      </c>
      <c r="U85" s="122">
        <f t="shared" si="34"/>
        <v>145.35103932390973</v>
      </c>
      <c r="V85" s="122">
        <f t="shared" si="34"/>
        <v>153.48815975259654</v>
      </c>
      <c r="W85" s="122">
        <f t="shared" si="34"/>
        <v>159.09339711401057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26.172000205448803</v>
      </c>
      <c r="C86" s="98">
        <f>IF(RES_hhdet_tes!C86=0,0,RES_hhdet_tes!C86*1000*11630/RES_hhdet_num!C81)</f>
        <v>31.089335973935249</v>
      </c>
      <c r="D86" s="98">
        <f>IF(RES_hhdet_tes!D86=0,0,RES_hhdet_tes!D86*1000*11630/RES_hhdet_num!D81)</f>
        <v>26.382492447328431</v>
      </c>
      <c r="E86" s="98">
        <f>IF(RES_hhdet_tes!E86=0,0,RES_hhdet_tes!E86*1000*11630/RES_hhdet_num!E81)</f>
        <v>58.406462335187548</v>
      </c>
      <c r="F86" s="98">
        <f>IF(RES_hhdet_tes!F86=0,0,RES_hhdet_tes!F86*1000*11630/RES_hhdet_num!F81)</f>
        <v>42.849529338033193</v>
      </c>
      <c r="G86" s="98">
        <f>IF(RES_hhdet_tes!G86=0,0,RES_hhdet_tes!G86*1000*11630/RES_hhdet_num!G81)</f>
        <v>52.362309296673047</v>
      </c>
      <c r="H86" s="98">
        <f>IF(RES_hhdet_tes!H86=0,0,RES_hhdet_tes!H86*1000*11630/RES_hhdet_num!H81)</f>
        <v>63.732418388721214</v>
      </c>
      <c r="I86" s="98">
        <f>IF(RES_hhdet_tes!I86=0,0,RES_hhdet_tes!I86*1000*11630/RES_hhdet_num!I81)</f>
        <v>31.670712973420475</v>
      </c>
      <c r="J86" s="98">
        <f>IF(RES_hhdet_tes!J86=0,0,RES_hhdet_tes!J86*1000*11630/RES_hhdet_num!J81)</f>
        <v>31.638461386658388</v>
      </c>
      <c r="K86" s="98">
        <f>IF(RES_hhdet_tes!K86=0,0,RES_hhdet_tes!K86*1000*11630/RES_hhdet_num!K81)</f>
        <v>52.6596173919393</v>
      </c>
      <c r="L86" s="98">
        <f>IF(RES_hhdet_tes!L86=0,0,RES_hhdet_tes!L86*1000*11630/RES_hhdet_num!L81)</f>
        <v>78.762224855497067</v>
      </c>
      <c r="M86" s="98">
        <f>IF(RES_hhdet_tes!M86=0,0,RES_hhdet_tes!M86*1000*11630/RES_hhdet_num!M81)</f>
        <v>69.50900909118026</v>
      </c>
      <c r="N86" s="98">
        <f>IF(RES_hhdet_tes!N86=0,0,RES_hhdet_tes!N86*1000*11630/RES_hhdet_num!N81)</f>
        <v>75.589547569882853</v>
      </c>
      <c r="O86" s="98">
        <f>IF(RES_hhdet_tes!O86=0,0,RES_hhdet_tes!O86*1000*11630/RES_hhdet_num!O81)</f>
        <v>89.699709684895041</v>
      </c>
      <c r="P86" s="98">
        <f>IF(RES_hhdet_tes!P86=0,0,RES_hhdet_tes!P86*1000*11630/RES_hhdet_num!P81)</f>
        <v>101.38957453063676</v>
      </c>
      <c r="Q86" s="98">
        <f>IF(RES_hhdet_tes!Q86=0,0,RES_hhdet_tes!Q86*1000*11630/RES_hhdet_num!Q81)</f>
        <v>100.0579873782977</v>
      </c>
      <c r="R86" s="98">
        <f>IF(RES_hhdet_tes!R86=0,0,RES_hhdet_tes!R86*1000*11630/RES_hhdet_num!R81)</f>
        <v>118.0992780934946</v>
      </c>
      <c r="S86" s="98">
        <f>IF(RES_hhdet_tes!S86=0,0,RES_hhdet_tes!S86*1000*11630/RES_hhdet_num!S81)</f>
        <v>124.41795638590482</v>
      </c>
      <c r="T86" s="98">
        <f>IF(RES_hhdet_tes!T86=0,0,RES_hhdet_tes!T86*1000*11630/RES_hhdet_num!T81)</f>
        <v>141.3004510528462</v>
      </c>
      <c r="U86" s="98">
        <f>IF(RES_hhdet_tes!U86=0,0,RES_hhdet_tes!U86*1000*11630/RES_hhdet_num!U81)</f>
        <v>145.35103932390973</v>
      </c>
      <c r="V86" s="98">
        <f>IF(RES_hhdet_tes!V86=0,0,RES_hhdet_tes!V86*1000*11630/RES_hhdet_num!V81)</f>
        <v>153.48815975259654</v>
      </c>
      <c r="W86" s="98">
        <f>IF(RES_hhdet_tes!W86=0,0,RES_hhdet_tes!W86*1000*11630/RES_hhdet_num!W81)</f>
        <v>159.09339711401057</v>
      </c>
      <c r="DA86" s="63" t="s">
        <v>2490</v>
      </c>
    </row>
    <row r="87" spans="1:105" ht="12" customHeight="1" x14ac:dyDescent="0.25">
      <c r="A87" s="121" t="s">
        <v>55</v>
      </c>
      <c r="B87" s="122">
        <v>859.27547513429988</v>
      </c>
      <c r="C87" s="122">
        <v>846.48103579279211</v>
      </c>
      <c r="D87" s="122">
        <v>842.03641224232126</v>
      </c>
      <c r="E87" s="122">
        <v>852.05868568048504</v>
      </c>
      <c r="F87" s="122">
        <v>845.52595816666553</v>
      </c>
      <c r="G87" s="122">
        <v>837.67674135244931</v>
      </c>
      <c r="H87" s="122">
        <v>847.60535355613831</v>
      </c>
      <c r="I87" s="122">
        <v>865.81911711618307</v>
      </c>
      <c r="J87" s="122">
        <v>877.24219607713258</v>
      </c>
      <c r="K87" s="122">
        <v>878.96758074762977</v>
      </c>
      <c r="L87" s="122">
        <v>897.64189444305953</v>
      </c>
      <c r="M87" s="122">
        <v>812.92666074245858</v>
      </c>
      <c r="N87" s="122">
        <v>799.81350698926121</v>
      </c>
      <c r="O87" s="122">
        <v>802.52392742577865</v>
      </c>
      <c r="P87" s="122">
        <v>755.70805336338879</v>
      </c>
      <c r="Q87" s="122">
        <v>733.32839532160392</v>
      </c>
      <c r="R87" s="122">
        <v>748.62081855359281</v>
      </c>
      <c r="S87" s="122">
        <v>771.2181298367542</v>
      </c>
      <c r="T87" s="122">
        <v>781.68987528148421</v>
      </c>
      <c r="U87" s="122">
        <v>787.47815967195902</v>
      </c>
      <c r="V87" s="122">
        <v>859.35356506194103</v>
      </c>
      <c r="W87" s="122">
        <v>821.07831381748213</v>
      </c>
      <c r="DA87" s="130" t="s">
        <v>2491</v>
      </c>
    </row>
    <row r="88" spans="1:105" ht="12" customHeight="1" x14ac:dyDescent="0.25">
      <c r="A88" s="97" t="s">
        <v>132</v>
      </c>
      <c r="B88" s="98">
        <v>842.14831196347279</v>
      </c>
      <c r="C88" s="98">
        <v>854.55973664753765</v>
      </c>
      <c r="D88" s="98">
        <v>859.28983438344608</v>
      </c>
      <c r="E88" s="98">
        <v>827.85331653294247</v>
      </c>
      <c r="F88" s="98">
        <v>830.3422964422474</v>
      </c>
      <c r="G88" s="98">
        <v>830.78782073120465</v>
      </c>
      <c r="H88" s="98">
        <v>864.64400845199293</v>
      </c>
      <c r="I88" s="98">
        <v>870.34678938442153</v>
      </c>
      <c r="J88" s="98">
        <v>910.14790968334637</v>
      </c>
      <c r="K88" s="98">
        <v>872.8050881797684</v>
      </c>
      <c r="L88" s="98">
        <v>818.46268298673408</v>
      </c>
      <c r="M88" s="98">
        <v>809.64951117160547</v>
      </c>
      <c r="N88" s="98">
        <v>820.97470004411525</v>
      </c>
      <c r="O88" s="98">
        <v>807.18897493037093</v>
      </c>
      <c r="P88" s="98">
        <v>768.4099698581872</v>
      </c>
      <c r="Q88" s="98">
        <v>750.56634571150266</v>
      </c>
      <c r="R88" s="98">
        <v>751.97125516510675</v>
      </c>
      <c r="S88" s="98">
        <v>766.37392673419015</v>
      </c>
      <c r="T88" s="98">
        <v>790.50736667870524</v>
      </c>
      <c r="U88" s="98">
        <v>800.26307816389499</v>
      </c>
      <c r="V88" s="98">
        <v>836.45639503224311</v>
      </c>
      <c r="W88" s="98">
        <v>842.39550623558</v>
      </c>
      <c r="DA88" s="63" t="s">
        <v>2492</v>
      </c>
    </row>
    <row r="89" spans="1:105" ht="12" customHeight="1" x14ac:dyDescent="0.25">
      <c r="A89" s="97" t="s">
        <v>131</v>
      </c>
      <c r="B89" s="98">
        <v>842.14831196347245</v>
      </c>
      <c r="C89" s="98">
        <v>854.51532952449509</v>
      </c>
      <c r="D89" s="98">
        <v>859.18709015997615</v>
      </c>
      <c r="E89" s="98">
        <v>827.93979917204763</v>
      </c>
      <c r="F89" s="98">
        <v>830.40384765764099</v>
      </c>
      <c r="G89" s="98">
        <v>830.70981006247575</v>
      </c>
      <c r="H89" s="98">
        <v>864.60493692488001</v>
      </c>
      <c r="I89" s="98">
        <v>870.20690756445413</v>
      </c>
      <c r="J89" s="98">
        <v>910.18136815536513</v>
      </c>
      <c r="K89" s="98">
        <v>872.82550982126133</v>
      </c>
      <c r="L89" s="98">
        <v>818.88881099819594</v>
      </c>
      <c r="M89" s="98">
        <v>810.4604381578597</v>
      </c>
      <c r="N89" s="98">
        <v>821.64763214021389</v>
      </c>
      <c r="O89" s="98">
        <v>807.43593871275323</v>
      </c>
      <c r="P89" s="98">
        <v>768.68636542918784</v>
      </c>
      <c r="Q89" s="98">
        <v>750.836995084161</v>
      </c>
      <c r="R89" s="98">
        <v>752.146710816216</v>
      </c>
      <c r="S89" s="98">
        <v>766.51485017276275</v>
      </c>
      <c r="T89" s="98">
        <v>790.60218115645819</v>
      </c>
      <c r="U89" s="98">
        <v>800.31121137368325</v>
      </c>
      <c r="V89" s="98">
        <v>836.48643814700085</v>
      </c>
      <c r="W89" s="98">
        <v>842.34828131708275</v>
      </c>
      <c r="DA89" s="63" t="s">
        <v>2493</v>
      </c>
    </row>
    <row r="90" spans="1:105" ht="12" customHeight="1" x14ac:dyDescent="0.25">
      <c r="A90" s="100" t="s">
        <v>204</v>
      </c>
      <c r="B90" s="101">
        <v>150.17369009190006</v>
      </c>
      <c r="C90" s="101">
        <v>162.35054633255811</v>
      </c>
      <c r="D90" s="101">
        <v>169.85732365156579</v>
      </c>
      <c r="E90" s="101">
        <v>140.37669613511451</v>
      </c>
      <c r="F90" s="101">
        <v>141.67579890460817</v>
      </c>
      <c r="G90" s="101">
        <v>163.82593802357988</v>
      </c>
      <c r="H90" s="101">
        <v>158.39621928081189</v>
      </c>
      <c r="I90" s="101">
        <v>161.73147172297297</v>
      </c>
      <c r="J90" s="101">
        <v>168.13842556736063</v>
      </c>
      <c r="K90" s="101">
        <v>166.34619720730274</v>
      </c>
      <c r="L90" s="101">
        <v>126.1354172430763</v>
      </c>
      <c r="M90" s="101">
        <v>88.54937322586801</v>
      </c>
      <c r="N90" s="101">
        <v>99.12809112881277</v>
      </c>
      <c r="O90" s="101">
        <v>88.622625238236367</v>
      </c>
      <c r="P90" s="101">
        <v>90.731545378750027</v>
      </c>
      <c r="Q90" s="101">
        <v>91.854086873125553</v>
      </c>
      <c r="R90" s="101">
        <v>94.379769521343363</v>
      </c>
      <c r="S90" s="101">
        <v>94.734875262896978</v>
      </c>
      <c r="T90" s="101">
        <v>77.012138704630971</v>
      </c>
      <c r="U90" s="101">
        <v>82.197080099708003</v>
      </c>
      <c r="V90" s="101">
        <v>109.8339008516236</v>
      </c>
      <c r="W90" s="101">
        <v>75.506226266365559</v>
      </c>
      <c r="DA90" s="131" t="s">
        <v>2494</v>
      </c>
    </row>
    <row r="91" spans="1:105" ht="12" customHeight="1" x14ac:dyDescent="0.25">
      <c r="A91" s="103" t="s">
        <v>52</v>
      </c>
      <c r="B91" s="104">
        <v>691.97462187157259</v>
      </c>
      <c r="C91" s="104">
        <v>692.16478319193709</v>
      </c>
      <c r="D91" s="104">
        <v>689.32976650841044</v>
      </c>
      <c r="E91" s="104">
        <v>687.56310303693317</v>
      </c>
      <c r="F91" s="104">
        <v>688.72804875303279</v>
      </c>
      <c r="G91" s="104">
        <v>666.88387203889579</v>
      </c>
      <c r="H91" s="104">
        <v>706.20871764406832</v>
      </c>
      <c r="I91" s="104">
        <v>708.47543584148127</v>
      </c>
      <c r="J91" s="104">
        <v>742.04294258800451</v>
      </c>
      <c r="K91" s="104">
        <v>706.47931261395854</v>
      </c>
      <c r="L91" s="104">
        <v>692.75339375511976</v>
      </c>
      <c r="M91" s="104">
        <v>721.91106493199186</v>
      </c>
      <c r="N91" s="104">
        <v>722.51954101140109</v>
      </c>
      <c r="O91" s="104">
        <v>718.81331347451692</v>
      </c>
      <c r="P91" s="104">
        <v>677.954820050438</v>
      </c>
      <c r="Q91" s="104">
        <v>658.98290821103558</v>
      </c>
      <c r="R91" s="104">
        <v>657.76694129487271</v>
      </c>
      <c r="S91" s="104">
        <v>671.77997490986581</v>
      </c>
      <c r="T91" s="104">
        <v>713.59004245182712</v>
      </c>
      <c r="U91" s="104">
        <v>718.1141312739752</v>
      </c>
      <c r="V91" s="104">
        <v>726.65253729537721</v>
      </c>
      <c r="W91" s="104">
        <v>766.84205505071736</v>
      </c>
      <c r="DA91" s="132" t="s">
        <v>2495</v>
      </c>
    </row>
    <row r="92" spans="1:105" ht="12" customHeight="1" x14ac:dyDescent="0.25">
      <c r="A92" s="106" t="s">
        <v>124</v>
      </c>
      <c r="B92" s="101">
        <v>864.10344653134928</v>
      </c>
      <c r="C92" s="101">
        <v>845.04776551702537</v>
      </c>
      <c r="D92" s="101">
        <v>837.66906136587033</v>
      </c>
      <c r="E92" s="101">
        <v>860.05838626099239</v>
      </c>
      <c r="F92" s="101">
        <v>852.07380338646976</v>
      </c>
      <c r="G92" s="101">
        <v>837.35434098738972</v>
      </c>
      <c r="H92" s="101">
        <v>845.9013115379106</v>
      </c>
      <c r="I92" s="101">
        <v>865.97264713725338</v>
      </c>
      <c r="J92" s="101">
        <v>871.63833773662236</v>
      </c>
      <c r="K92" s="101">
        <v>881.69671051943601</v>
      </c>
      <c r="L92" s="101">
        <v>928.05037259244796</v>
      </c>
      <c r="M92" s="101">
        <v>814.55468175694432</v>
      </c>
      <c r="N92" s="101">
        <v>798.17671788846974</v>
      </c>
      <c r="O92" s="101">
        <v>812.34347469551108</v>
      </c>
      <c r="P92" s="101">
        <v>759.5806807015573</v>
      </c>
      <c r="Q92" s="101">
        <v>732.15224391485447</v>
      </c>
      <c r="R92" s="101">
        <v>755.24230068890893</v>
      </c>
      <c r="S92" s="101">
        <v>785.52975570159231</v>
      </c>
      <c r="T92" s="101">
        <v>784.84608490414519</v>
      </c>
      <c r="U92" s="101">
        <v>789.26958166641725</v>
      </c>
      <c r="V92" s="101">
        <v>916.04294943237346</v>
      </c>
      <c r="W92" s="101">
        <v>816.88541549212289</v>
      </c>
      <c r="DA92" s="131" t="s">
        <v>2496</v>
      </c>
    </row>
    <row r="93" spans="1:105" ht="12" customHeight="1" x14ac:dyDescent="0.25">
      <c r="A93" s="107" t="s">
        <v>123</v>
      </c>
      <c r="B93" s="104">
        <v>864.10344653134939</v>
      </c>
      <c r="C93" s="104">
        <v>845.03415362295709</v>
      </c>
      <c r="D93" s="104">
        <v>837.64385037581781</v>
      </c>
      <c r="E93" s="104">
        <v>860.10912975798522</v>
      </c>
      <c r="F93" s="104">
        <v>852.11029615875464</v>
      </c>
      <c r="G93" s="104">
        <v>837.39395827333885</v>
      </c>
      <c r="H93" s="104">
        <v>845.92394529809951</v>
      </c>
      <c r="I93" s="104">
        <v>865.98387077460154</v>
      </c>
      <c r="J93" s="104">
        <v>871.71409784876539</v>
      </c>
      <c r="K93" s="104">
        <v>881.79375428411993</v>
      </c>
      <c r="L93" s="104">
        <v>928.21359785350887</v>
      </c>
      <c r="M93" s="104">
        <v>814.33331987261499</v>
      </c>
      <c r="N93" s="104">
        <v>797.97434226208873</v>
      </c>
      <c r="O93" s="104">
        <v>812.27465890692463</v>
      </c>
      <c r="P93" s="104">
        <v>759.53147531894967</v>
      </c>
      <c r="Q93" s="104">
        <v>732.03480909282325</v>
      </c>
      <c r="R93" s="104">
        <v>755.10435437176602</v>
      </c>
      <c r="S93" s="104">
        <v>785.39800471008141</v>
      </c>
      <c r="T93" s="104">
        <v>784.85130935943585</v>
      </c>
      <c r="U93" s="104">
        <v>789.3044577522935</v>
      </c>
      <c r="V93" s="104">
        <v>916.29196743744149</v>
      </c>
      <c r="W93" s="104">
        <v>816.93961815773628</v>
      </c>
      <c r="DA93" s="132" t="s">
        <v>2497</v>
      </c>
    </row>
    <row r="94" spans="1:105" ht="12" customHeight="1" x14ac:dyDescent="0.25">
      <c r="A94" s="108" t="s">
        <v>50</v>
      </c>
      <c r="B94" s="98">
        <v>155.2188415613785</v>
      </c>
      <c r="C94" s="98">
        <v>160.10350023021311</v>
      </c>
      <c r="D94" s="98">
        <v>164.65959722250523</v>
      </c>
      <c r="E94" s="98">
        <v>147.60700407263457</v>
      </c>
      <c r="F94" s="98">
        <v>146.54989896552638</v>
      </c>
      <c r="G94" s="98">
        <v>165.44698169615714</v>
      </c>
      <c r="H94" s="98">
        <v>154.08030486241435</v>
      </c>
      <c r="I94" s="98">
        <v>160.76101779021232</v>
      </c>
      <c r="J94" s="98">
        <v>159.05582918870672</v>
      </c>
      <c r="K94" s="98">
        <v>168.50500419670715</v>
      </c>
      <c r="L94" s="98">
        <v>152.3486887152111</v>
      </c>
      <c r="M94" s="98">
        <v>89.428895218156043</v>
      </c>
      <c r="N94" s="98">
        <v>93.17036411735566</v>
      </c>
      <c r="O94" s="98">
        <v>89.82498714111199</v>
      </c>
      <c r="P94" s="98">
        <v>88.2034652870732</v>
      </c>
      <c r="Q94" s="98">
        <v>86.61133298947604</v>
      </c>
      <c r="R94" s="98">
        <v>95.1454101732661</v>
      </c>
      <c r="S94" s="98">
        <v>100.07705435727121</v>
      </c>
      <c r="T94" s="98">
        <v>75.63928088460537</v>
      </c>
      <c r="U94" s="98">
        <v>79.458382109308161</v>
      </c>
      <c r="V94" s="98">
        <v>133.97052359120161</v>
      </c>
      <c r="W94" s="98">
        <v>70.624776466757183</v>
      </c>
      <c r="DA94" s="63" t="s">
        <v>2498</v>
      </c>
    </row>
    <row r="95" spans="1:105" ht="12" customHeight="1" x14ac:dyDescent="0.25">
      <c r="A95" s="108" t="s">
        <v>52</v>
      </c>
      <c r="B95" s="98">
        <v>708.88460496997072</v>
      </c>
      <c r="C95" s="98">
        <v>684.93065339274403</v>
      </c>
      <c r="D95" s="98">
        <v>672.98425315331258</v>
      </c>
      <c r="E95" s="98">
        <v>712.50212568535051</v>
      </c>
      <c r="F95" s="98">
        <v>705.56039719322837</v>
      </c>
      <c r="G95" s="98">
        <v>671.94697657718154</v>
      </c>
      <c r="H95" s="98">
        <v>691.84364043568519</v>
      </c>
      <c r="I95" s="98">
        <v>705.22285298438919</v>
      </c>
      <c r="J95" s="98">
        <v>712.65826866005852</v>
      </c>
      <c r="K95" s="98">
        <v>713.28875008741272</v>
      </c>
      <c r="L95" s="98">
        <v>775.86490913829766</v>
      </c>
      <c r="M95" s="98">
        <v>724.90442465445881</v>
      </c>
      <c r="N95" s="98">
        <v>704.80397814473315</v>
      </c>
      <c r="O95" s="98">
        <v>722.44967176581258</v>
      </c>
      <c r="P95" s="98">
        <v>671.32801003187649</v>
      </c>
      <c r="Q95" s="98">
        <v>645.42347610334718</v>
      </c>
      <c r="R95" s="98">
        <v>659.95894419849981</v>
      </c>
      <c r="S95" s="98">
        <v>685.3209503528102</v>
      </c>
      <c r="T95" s="98">
        <v>709.21202847483039</v>
      </c>
      <c r="U95" s="98">
        <v>709.8460756429854</v>
      </c>
      <c r="V95" s="98">
        <v>782.32144384623973</v>
      </c>
      <c r="W95" s="98">
        <v>746.31484169097916</v>
      </c>
      <c r="DA95" s="63" t="s">
        <v>2499</v>
      </c>
    </row>
    <row r="96" spans="1:105" ht="12" customHeight="1" x14ac:dyDescent="0.25">
      <c r="A96" s="106" t="s">
        <v>122</v>
      </c>
      <c r="B96" s="101">
        <v>824.26987985245557</v>
      </c>
      <c r="C96" s="101">
        <v>848.83860315311028</v>
      </c>
      <c r="D96" s="101">
        <v>863.62669076588486</v>
      </c>
      <c r="E96" s="101">
        <v>797.75517629177182</v>
      </c>
      <c r="F96" s="101">
        <v>795.92288517852421</v>
      </c>
      <c r="G96" s="101">
        <v>857.39605644169762</v>
      </c>
      <c r="H96" s="101">
        <v>827.81625234341448</v>
      </c>
      <c r="I96" s="101">
        <v>855.05679843058988</v>
      </c>
      <c r="J96" s="101">
        <v>856.15724870971769</v>
      </c>
      <c r="K96" s="101">
        <v>871.012782741877</v>
      </c>
      <c r="L96" s="101">
        <v>857.9453694550466</v>
      </c>
      <c r="M96" s="101">
        <v>809.91310329893599</v>
      </c>
      <c r="N96" s="101">
        <v>768.90710947814546</v>
      </c>
      <c r="O96" s="101">
        <v>759.64283705449418</v>
      </c>
      <c r="P96" s="101">
        <v>720.20652649522845</v>
      </c>
      <c r="Q96" s="101">
        <v>705.87757006058121</v>
      </c>
      <c r="R96" s="101">
        <v>725.5241428305734</v>
      </c>
      <c r="S96" s="101">
        <v>741.09411261992466</v>
      </c>
      <c r="T96" s="101">
        <v>761.19001699229091</v>
      </c>
      <c r="U96" s="101">
        <v>763.94719526198855</v>
      </c>
      <c r="V96" s="101">
        <v>761.10265224060277</v>
      </c>
      <c r="W96" s="101">
        <v>801.08199257933165</v>
      </c>
      <c r="DA96" s="131" t="s">
        <v>2500</v>
      </c>
    </row>
    <row r="97" spans="1:105" ht="12" customHeight="1" x14ac:dyDescent="0.25">
      <c r="A97" s="107" t="s">
        <v>121</v>
      </c>
      <c r="B97" s="104">
        <v>824.26987985245523</v>
      </c>
      <c r="C97" s="104">
        <v>849.11365199197917</v>
      </c>
      <c r="D97" s="104">
        <v>863.77469107966249</v>
      </c>
      <c r="E97" s="104">
        <v>797.67299526517525</v>
      </c>
      <c r="F97" s="104">
        <v>795.8025403431875</v>
      </c>
      <c r="G97" s="104">
        <v>857.56103893155591</v>
      </c>
      <c r="H97" s="104">
        <v>827.73416825532559</v>
      </c>
      <c r="I97" s="104">
        <v>854.96615608293314</v>
      </c>
      <c r="J97" s="104">
        <v>856.34646635514173</v>
      </c>
      <c r="K97" s="104">
        <v>871.38973478187825</v>
      </c>
      <c r="L97" s="104">
        <v>859.06914469537071</v>
      </c>
      <c r="M97" s="104">
        <v>810.89550970763503</v>
      </c>
      <c r="N97" s="104">
        <v>770.01483808440048</v>
      </c>
      <c r="O97" s="104">
        <v>759.96363346814678</v>
      </c>
      <c r="P97" s="104">
        <v>720.76662797415111</v>
      </c>
      <c r="Q97" s="104">
        <v>706.04667078395835</v>
      </c>
      <c r="R97" s="104">
        <v>725.44151687531973</v>
      </c>
      <c r="S97" s="104">
        <v>741.37573157283634</v>
      </c>
      <c r="T97" s="104">
        <v>760.12920756500387</v>
      </c>
      <c r="U97" s="104">
        <v>763.49332046192887</v>
      </c>
      <c r="V97" s="104">
        <v>759.83027218213056</v>
      </c>
      <c r="W97" s="104">
        <v>799.46321464074742</v>
      </c>
      <c r="DA97" s="132" t="s">
        <v>2501</v>
      </c>
    </row>
    <row r="98" spans="1:105" ht="12" customHeight="1" x14ac:dyDescent="0.25">
      <c r="A98" s="108" t="s">
        <v>53</v>
      </c>
      <c r="B98" s="98">
        <v>136.61129073264635</v>
      </c>
      <c r="C98" s="98">
        <v>161.5292633142495</v>
      </c>
      <c r="D98" s="98">
        <v>175.9176430451252</v>
      </c>
      <c r="E98" s="98">
        <v>116.97441754052208</v>
      </c>
      <c r="F98" s="98">
        <v>118.66753919050488</v>
      </c>
      <c r="G98" s="98">
        <v>175.55073554827126</v>
      </c>
      <c r="H98" s="98">
        <v>145.12538782253969</v>
      </c>
      <c r="I98" s="98">
        <v>155.97947969327208</v>
      </c>
      <c r="J98" s="98">
        <v>151.3835712410274</v>
      </c>
      <c r="K98" s="98">
        <v>166.09323040075645</v>
      </c>
      <c r="L98" s="98">
        <v>115.49572204538687</v>
      </c>
      <c r="M98" s="98">
        <v>83.194949265593479</v>
      </c>
      <c r="N98" s="98">
        <v>77.561618997155065</v>
      </c>
      <c r="O98" s="98">
        <v>66.469760810645553</v>
      </c>
      <c r="P98" s="98">
        <v>68.78536637157292</v>
      </c>
      <c r="Q98" s="98">
        <v>71.984607598059654</v>
      </c>
      <c r="R98" s="98">
        <v>79.732683786071391</v>
      </c>
      <c r="S98" s="98">
        <v>80.254618537292345</v>
      </c>
      <c r="T98" s="98">
        <v>62.859733880992444</v>
      </c>
      <c r="U98" s="98">
        <v>65.818488377224952</v>
      </c>
      <c r="V98" s="98">
        <v>60.184792676040537</v>
      </c>
      <c r="W98" s="98">
        <v>57.871621725818272</v>
      </c>
      <c r="DA98" s="63" t="s">
        <v>2502</v>
      </c>
    </row>
    <row r="99" spans="1:105" ht="12" customHeight="1" x14ac:dyDescent="0.25">
      <c r="A99" s="108" t="s">
        <v>52</v>
      </c>
      <c r="B99" s="98">
        <v>687.65858911980877</v>
      </c>
      <c r="C99" s="98">
        <v>687.58438867772975</v>
      </c>
      <c r="D99" s="98">
        <v>687.85704803453734</v>
      </c>
      <c r="E99" s="98">
        <v>680.69857772465332</v>
      </c>
      <c r="F99" s="98">
        <v>677.13500115268255</v>
      </c>
      <c r="G99" s="98">
        <v>682.01030338328474</v>
      </c>
      <c r="H99" s="98">
        <v>682.60878043278603</v>
      </c>
      <c r="I99" s="98">
        <v>698.98667638966083</v>
      </c>
      <c r="J99" s="98">
        <v>704.96289511411419</v>
      </c>
      <c r="K99" s="98">
        <v>705.29650438112185</v>
      </c>
      <c r="L99" s="98">
        <v>743.57342264998385</v>
      </c>
      <c r="M99" s="98">
        <v>727.70056044204159</v>
      </c>
      <c r="N99" s="98">
        <v>692.45321908724543</v>
      </c>
      <c r="O99" s="98">
        <v>693.49387265750124</v>
      </c>
      <c r="P99" s="98">
        <v>651.981261602578</v>
      </c>
      <c r="Q99" s="98">
        <v>634.06206318589875</v>
      </c>
      <c r="R99" s="98">
        <v>645.7088330892484</v>
      </c>
      <c r="S99" s="98">
        <v>661.12111303554411</v>
      </c>
      <c r="T99" s="98">
        <v>697.26947368401136</v>
      </c>
      <c r="U99" s="98">
        <v>697.67483208470401</v>
      </c>
      <c r="V99" s="98">
        <v>699.64547950609017</v>
      </c>
      <c r="W99" s="98">
        <v>741.59159291492915</v>
      </c>
      <c r="DA99" s="63" t="s">
        <v>2503</v>
      </c>
    </row>
    <row r="100" spans="1:105" ht="12" customHeight="1" x14ac:dyDescent="0.25">
      <c r="A100" s="121" t="s">
        <v>54</v>
      </c>
      <c r="B100" s="122">
        <v>1473.7935065246597</v>
      </c>
      <c r="C100" s="122">
        <v>1512.6486889223595</v>
      </c>
      <c r="D100" s="122">
        <v>1562.6441536421382</v>
      </c>
      <c r="E100" s="122">
        <v>1559.475255591828</v>
      </c>
      <c r="F100" s="122">
        <v>1544.1812542227653</v>
      </c>
      <c r="G100" s="122">
        <v>1545.4458897126842</v>
      </c>
      <c r="H100" s="122">
        <v>1486.8669180430193</v>
      </c>
      <c r="I100" s="122">
        <v>1482.4584866477951</v>
      </c>
      <c r="J100" s="122">
        <v>1464.4511181548835</v>
      </c>
      <c r="K100" s="122">
        <v>1481.3075045514638</v>
      </c>
      <c r="L100" s="122">
        <v>1355.1810299610888</v>
      </c>
      <c r="M100" s="122">
        <v>1207.1579568445518</v>
      </c>
      <c r="N100" s="122">
        <v>1061.3477790779511</v>
      </c>
      <c r="O100" s="122">
        <v>975.10525293389924</v>
      </c>
      <c r="P100" s="122">
        <v>923.76467600303715</v>
      </c>
      <c r="Q100" s="122">
        <v>914.37299130653332</v>
      </c>
      <c r="R100" s="122">
        <v>998.82662851484679</v>
      </c>
      <c r="S100" s="122">
        <v>1000.5932242401504</v>
      </c>
      <c r="T100" s="122">
        <v>1091.8276990730424</v>
      </c>
      <c r="U100" s="122">
        <v>1135.569092833661</v>
      </c>
      <c r="V100" s="122">
        <v>1247.157251729979</v>
      </c>
      <c r="W100" s="122">
        <v>1308.6309312511887</v>
      </c>
      <c r="DA100" s="130" t="s">
        <v>2504</v>
      </c>
    </row>
    <row r="101" spans="1:105" ht="12" customHeight="1" x14ac:dyDescent="0.25">
      <c r="A101" s="97" t="s">
        <v>207</v>
      </c>
      <c r="B101" s="98">
        <v>1532.7268600531995</v>
      </c>
      <c r="C101" s="98">
        <v>1584.6471962949611</v>
      </c>
      <c r="D101" s="98">
        <v>1617.9498854481785</v>
      </c>
      <c r="E101" s="98">
        <v>1563.1938559864548</v>
      </c>
      <c r="F101" s="98">
        <v>1491.7988295684493</v>
      </c>
      <c r="G101" s="98">
        <v>1515.3315989625626</v>
      </c>
      <c r="H101" s="98">
        <v>1467.4748103409695</v>
      </c>
      <c r="I101" s="98">
        <v>1384.0851174851034</v>
      </c>
      <c r="J101" s="98">
        <v>1640.3300133759242</v>
      </c>
      <c r="K101" s="98">
        <v>1680.7885051618518</v>
      </c>
      <c r="L101" s="98">
        <v>1166.9053705391038</v>
      </c>
      <c r="M101" s="98">
        <v>1135.8075144118018</v>
      </c>
      <c r="N101" s="98">
        <v>1071.5728179457419</v>
      </c>
      <c r="O101" s="98">
        <v>1010.3729527715279</v>
      </c>
      <c r="P101" s="98">
        <v>973.3275231248316</v>
      </c>
      <c r="Q101" s="98">
        <v>965.78806532398073</v>
      </c>
      <c r="R101" s="98">
        <v>997.23519341575332</v>
      </c>
      <c r="S101" s="98">
        <v>1021.4848300949581</v>
      </c>
      <c r="T101" s="98">
        <v>1083.0953156757496</v>
      </c>
      <c r="U101" s="98">
        <v>1139.2777985927812</v>
      </c>
      <c r="V101" s="98">
        <v>1239.1057532185944</v>
      </c>
      <c r="W101" s="98">
        <v>1295.6561240313301</v>
      </c>
      <c r="DA101" s="63" t="s">
        <v>2505</v>
      </c>
    </row>
    <row r="102" spans="1:105" ht="12" customHeight="1" x14ac:dyDescent="0.25">
      <c r="A102" s="97" t="s">
        <v>50</v>
      </c>
      <c r="B102" s="98">
        <v>1486.7750833021921</v>
      </c>
      <c r="C102" s="98">
        <v>1423.3351729443523</v>
      </c>
      <c r="D102" s="98">
        <v>1421.5585808884746</v>
      </c>
      <c r="E102" s="98">
        <v>1660.6995576522675</v>
      </c>
      <c r="F102" s="98">
        <v>1657.3572437244188</v>
      </c>
      <c r="G102" s="98">
        <v>1524.028139299536</v>
      </c>
      <c r="H102" s="98">
        <v>1496.6037296864138</v>
      </c>
      <c r="I102" s="98">
        <v>1501.1008206735278</v>
      </c>
      <c r="J102" s="98">
        <v>1354.2654685466923</v>
      </c>
      <c r="K102" s="98">
        <v>1347.8414422422097</v>
      </c>
      <c r="L102" s="98">
        <v>1376.1966468742503</v>
      </c>
      <c r="M102" s="98">
        <v>1249.2733092577839</v>
      </c>
      <c r="N102" s="98">
        <v>1071.2205571763766</v>
      </c>
      <c r="O102" s="98">
        <v>997.2509877552003</v>
      </c>
      <c r="P102" s="98">
        <v>899.47692057055872</v>
      </c>
      <c r="Q102" s="98">
        <v>873.98321569915208</v>
      </c>
      <c r="R102" s="98">
        <v>942.72949655076195</v>
      </c>
      <c r="S102" s="98">
        <v>1020.6608537643231</v>
      </c>
      <c r="T102" s="98">
        <v>1062.0016290516623</v>
      </c>
      <c r="U102" s="98">
        <v>1118.0021822282361</v>
      </c>
      <c r="V102" s="98">
        <v>1309.8638638750499</v>
      </c>
      <c r="W102" s="98">
        <v>1230.0926588400221</v>
      </c>
      <c r="DA102" s="63" t="s">
        <v>2506</v>
      </c>
    </row>
    <row r="103" spans="1:105" ht="12" customHeight="1" x14ac:dyDescent="0.25">
      <c r="A103" s="109" t="s">
        <v>120</v>
      </c>
      <c r="B103" s="33">
        <v>1387.6553632516391</v>
      </c>
      <c r="C103" s="33">
        <v>1506.6844457965872</v>
      </c>
      <c r="D103" s="33">
        <v>1625.286095557404</v>
      </c>
      <c r="E103" s="33">
        <v>1457.077234113239</v>
      </c>
      <c r="F103" s="33">
        <v>1499.8533100299885</v>
      </c>
      <c r="G103" s="33">
        <v>1595.6435408286541</v>
      </c>
      <c r="H103" s="33">
        <v>1499.9250198413613</v>
      </c>
      <c r="I103" s="33">
        <v>1582.6987782872829</v>
      </c>
      <c r="J103" s="33">
        <v>1314.9523467105746</v>
      </c>
      <c r="K103" s="33">
        <v>1285.9744787707396</v>
      </c>
      <c r="L103" s="33">
        <v>1625.16903630206</v>
      </c>
      <c r="M103" s="33">
        <v>1302.3861144304467</v>
      </c>
      <c r="N103" s="33">
        <v>1027.7597700115982</v>
      </c>
      <c r="O103" s="33">
        <v>816.58056289975514</v>
      </c>
      <c r="P103" s="33">
        <v>729.41214728567104</v>
      </c>
      <c r="Q103" s="33">
        <v>731.74970872345659</v>
      </c>
      <c r="R103" s="33">
        <v>1047.3307302434691</v>
      </c>
      <c r="S103" s="33">
        <v>924.66950656397648</v>
      </c>
      <c r="T103" s="33">
        <v>1128.2538277997294</v>
      </c>
      <c r="U103" s="33">
        <v>1136.366256478882</v>
      </c>
      <c r="V103" s="33">
        <v>1233.8263864268654</v>
      </c>
      <c r="W103" s="33">
        <v>1359.6928079611696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3923.6888538098146</v>
      </c>
      <c r="C124" s="117">
        <f t="shared" si="42"/>
        <v>3427.2398767204086</v>
      </c>
      <c r="D124" s="117">
        <f t="shared" si="42"/>
        <v>4180.1946813764107</v>
      </c>
      <c r="E124" s="117">
        <f t="shared" si="42"/>
        <v>4325.0998379894427</v>
      </c>
      <c r="F124" s="117">
        <f t="shared" si="42"/>
        <v>4663.691111457485</v>
      </c>
      <c r="G124" s="117">
        <f t="shared" si="42"/>
        <v>4250.5077414915386</v>
      </c>
      <c r="H124" s="117">
        <f t="shared" si="42"/>
        <v>4469.2776953607936</v>
      </c>
      <c r="I124" s="117">
        <f t="shared" si="42"/>
        <v>4634.3587628249816</v>
      </c>
      <c r="J124" s="117">
        <f t="shared" si="42"/>
        <v>3908.39731453278</v>
      </c>
      <c r="K124" s="117">
        <f t="shared" si="42"/>
        <v>3849.2973002542649</v>
      </c>
      <c r="L124" s="117">
        <f t="shared" si="42"/>
        <v>4614.2933232775922</v>
      </c>
      <c r="M124" s="117">
        <f t="shared" si="42"/>
        <v>4082.5037792224184</v>
      </c>
      <c r="N124" s="117">
        <f t="shared" si="42"/>
        <v>4222.0810703085426</v>
      </c>
      <c r="O124" s="117">
        <f t="shared" si="42"/>
        <v>3999.3475126536405</v>
      </c>
      <c r="P124" s="117">
        <f t="shared" si="42"/>
        <v>3926.7547874635979</v>
      </c>
      <c r="Q124" s="117">
        <f t="shared" si="42"/>
        <v>3928.651066496031</v>
      </c>
      <c r="R124" s="117">
        <f t="shared" ref="R124:V124" si="43">R125+R128+R130+R139</f>
        <v>4141.4764248576848</v>
      </c>
      <c r="S124" s="117">
        <f t="shared" si="43"/>
        <v>4092.3691143688297</v>
      </c>
      <c r="T124" s="117">
        <f t="shared" si="43"/>
        <v>4772.2826365478377</v>
      </c>
      <c r="U124" s="117">
        <f t="shared" si="43"/>
        <v>4370.2152668532899</v>
      </c>
      <c r="V124" s="117">
        <f t="shared" si="43"/>
        <v>4681.8321400347631</v>
      </c>
      <c r="W124" s="117">
        <f t="shared" ref="W124" si="44">W125+W128+W130+W139</f>
        <v>4836.3569944324408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1637.8170831748316</v>
      </c>
      <c r="C125" s="122">
        <f t="shared" si="45"/>
        <v>1080.4779780186989</v>
      </c>
      <c r="D125" s="122">
        <f t="shared" si="45"/>
        <v>1763.3844335254394</v>
      </c>
      <c r="E125" s="122">
        <f t="shared" si="45"/>
        <v>1911.7786077310705</v>
      </c>
      <c r="F125" s="122">
        <f t="shared" si="45"/>
        <v>2247.5389984490366</v>
      </c>
      <c r="G125" s="122">
        <f t="shared" si="45"/>
        <v>1770.518558702737</v>
      </c>
      <c r="H125" s="122">
        <f t="shared" si="45"/>
        <v>2069.7098932120675</v>
      </c>
      <c r="I125" s="122">
        <f t="shared" si="45"/>
        <v>2199.3371338794464</v>
      </c>
      <c r="J125" s="122">
        <f t="shared" si="45"/>
        <v>1694.0145014189002</v>
      </c>
      <c r="K125" s="122">
        <f t="shared" si="45"/>
        <v>1630.5585387866111</v>
      </c>
      <c r="L125" s="122">
        <f t="shared" si="45"/>
        <v>2176.158533423089</v>
      </c>
      <c r="M125" s="122">
        <f t="shared" si="45"/>
        <v>1932.244587907508</v>
      </c>
      <c r="N125" s="122">
        <f t="shared" si="45"/>
        <v>2325.8815387055224</v>
      </c>
      <c r="O125" s="122">
        <f t="shared" si="45"/>
        <v>2230.5542562805449</v>
      </c>
      <c r="P125" s="122">
        <f t="shared" si="45"/>
        <v>2266.1953196526524</v>
      </c>
      <c r="Q125" s="122">
        <f t="shared" si="45"/>
        <v>2294.2593420433391</v>
      </c>
      <c r="R125" s="122">
        <f t="shared" ref="R125:V125" si="46">SUM(R126:R127)</f>
        <v>2291.8425337633953</v>
      </c>
      <c r="S125" s="122">
        <f t="shared" si="46"/>
        <v>2269.2055919216627</v>
      </c>
      <c r="T125" s="122">
        <f t="shared" si="46"/>
        <v>2784.7267054877716</v>
      </c>
      <c r="U125" s="122">
        <f t="shared" si="46"/>
        <v>2354.5147921945982</v>
      </c>
      <c r="V125" s="122">
        <f t="shared" si="46"/>
        <v>2540.9410031777384</v>
      </c>
      <c r="W125" s="122">
        <f t="shared" ref="W125" si="47">SUM(W126:W127)</f>
        <v>2596.7622371662378</v>
      </c>
      <c r="DA125" s="130" t="s">
        <v>2527</v>
      </c>
    </row>
    <row r="126" spans="1:105" ht="12" customHeight="1" x14ac:dyDescent="0.25">
      <c r="A126" s="97" t="s">
        <v>203</v>
      </c>
      <c r="B126" s="98">
        <v>1629.5914616594403</v>
      </c>
      <c r="C126" s="98">
        <v>1075.2458817403347</v>
      </c>
      <c r="D126" s="98">
        <v>1755.176234728272</v>
      </c>
      <c r="E126" s="98">
        <v>1904.2809005376655</v>
      </c>
      <c r="F126" s="98">
        <v>2239.1370807133685</v>
      </c>
      <c r="G126" s="98">
        <v>1763.9242085547698</v>
      </c>
      <c r="H126" s="98">
        <v>2061.9567889473765</v>
      </c>
      <c r="I126" s="98">
        <v>2190.9002779874827</v>
      </c>
      <c r="J126" s="98">
        <v>1687.2874926064835</v>
      </c>
      <c r="K126" s="98">
        <v>1624.454557729038</v>
      </c>
      <c r="L126" s="98">
        <v>2170.2248196913652</v>
      </c>
      <c r="M126" s="98">
        <v>1926.5300413261405</v>
      </c>
      <c r="N126" s="98">
        <v>2319.260972389166</v>
      </c>
      <c r="O126" s="98">
        <v>2224.2961632518504</v>
      </c>
      <c r="P126" s="98">
        <v>2259.9527606887013</v>
      </c>
      <c r="Q126" s="98">
        <v>2287.9842031272783</v>
      </c>
      <c r="R126" s="98">
        <v>2285.3285747881714</v>
      </c>
      <c r="S126" s="98">
        <v>2262.8336847633668</v>
      </c>
      <c r="T126" s="98">
        <v>2777.0578757200747</v>
      </c>
      <c r="U126" s="98">
        <v>2348.1192332839933</v>
      </c>
      <c r="V126" s="98">
        <v>2533.957081251946</v>
      </c>
      <c r="W126" s="98">
        <v>2589.6523579082677</v>
      </c>
      <c r="DA126" s="63" t="s">
        <v>2528</v>
      </c>
    </row>
    <row r="127" spans="1:105" ht="12" customHeight="1" x14ac:dyDescent="0.25">
      <c r="A127" s="97" t="s">
        <v>53</v>
      </c>
      <c r="B127" s="98">
        <v>8.225621515391321</v>
      </c>
      <c r="C127" s="98">
        <v>5.2320962783642742</v>
      </c>
      <c r="D127" s="98">
        <v>8.2081987971673858</v>
      </c>
      <c r="E127" s="98">
        <v>7.4977071934048816</v>
      </c>
      <c r="F127" s="98">
        <v>8.4019177356679755</v>
      </c>
      <c r="G127" s="98">
        <v>6.594350147967206</v>
      </c>
      <c r="H127" s="98">
        <v>7.7531042646909274</v>
      </c>
      <c r="I127" s="98">
        <v>8.4368558919638108</v>
      </c>
      <c r="J127" s="98">
        <v>6.7270088124167415</v>
      </c>
      <c r="K127" s="98">
        <v>6.1039810575730762</v>
      </c>
      <c r="L127" s="98">
        <v>5.9337137317236524</v>
      </c>
      <c r="M127" s="98">
        <v>5.7145465813676797</v>
      </c>
      <c r="N127" s="98">
        <v>6.6205663163565989</v>
      </c>
      <c r="O127" s="98">
        <v>6.2580930286945957</v>
      </c>
      <c r="P127" s="98">
        <v>6.2425589639511276</v>
      </c>
      <c r="Q127" s="98">
        <v>6.2751389160606941</v>
      </c>
      <c r="R127" s="98">
        <v>6.5139589752240754</v>
      </c>
      <c r="S127" s="98">
        <v>6.3719071582958531</v>
      </c>
      <c r="T127" s="98">
        <v>7.6688297676968853</v>
      </c>
      <c r="U127" s="98">
        <v>6.3955589106047759</v>
      </c>
      <c r="V127" s="98">
        <v>6.9839219257923242</v>
      </c>
      <c r="W127" s="98">
        <v>7.1098792579699897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26.2773904892357</v>
      </c>
      <c r="C128" s="122">
        <f t="shared" si="48"/>
        <v>31.209205475597802</v>
      </c>
      <c r="D128" s="122">
        <f t="shared" si="48"/>
        <v>26.458255926809983</v>
      </c>
      <c r="E128" s="122">
        <f t="shared" si="48"/>
        <v>58.222304923558887</v>
      </c>
      <c r="F128" s="122">
        <f t="shared" si="48"/>
        <v>43.992597971853712</v>
      </c>
      <c r="G128" s="122">
        <f t="shared" si="48"/>
        <v>60.664819182590833</v>
      </c>
      <c r="H128" s="122">
        <f t="shared" si="48"/>
        <v>72.676285102371438</v>
      </c>
      <c r="I128" s="122">
        <f t="shared" si="48"/>
        <v>31.002262075698919</v>
      </c>
      <c r="J128" s="122">
        <f t="shared" si="48"/>
        <v>26.420848685360745</v>
      </c>
      <c r="K128" s="122">
        <f t="shared" si="48"/>
        <v>37.066282159784677</v>
      </c>
      <c r="L128" s="122">
        <f t="shared" si="48"/>
        <v>54.138785942091658</v>
      </c>
      <c r="M128" s="122">
        <f t="shared" si="48"/>
        <v>59.646364682035106</v>
      </c>
      <c r="N128" s="122">
        <f t="shared" si="48"/>
        <v>77.041254717751144</v>
      </c>
      <c r="O128" s="122">
        <f t="shared" si="48"/>
        <v>98.448748994119896</v>
      </c>
      <c r="P128" s="122">
        <f t="shared" si="48"/>
        <v>120.27506574826084</v>
      </c>
      <c r="Q128" s="122">
        <f t="shared" si="48"/>
        <v>121.0950608371766</v>
      </c>
      <c r="R128" s="122">
        <f t="shared" si="48"/>
        <v>123.37754973762088</v>
      </c>
      <c r="S128" s="122">
        <f t="shared" si="48"/>
        <v>114.50372563026026</v>
      </c>
      <c r="T128" s="122">
        <f t="shared" si="48"/>
        <v>121.07223717335492</v>
      </c>
      <c r="U128" s="122">
        <f t="shared" si="48"/>
        <v>118.68239089154653</v>
      </c>
      <c r="V128" s="122">
        <f t="shared" si="48"/>
        <v>120.30463106111159</v>
      </c>
      <c r="W128" s="122">
        <f t="shared" si="48"/>
        <v>111.13860659114371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26.2773904892357</v>
      </c>
      <c r="C129" s="98">
        <f>IF(RES_hhdet_tes!C129=0,0,RES_hhdet_tes!C129*1000*11630/RES_hhdet_num!C124)</f>
        <v>31.209205475597802</v>
      </c>
      <c r="D129" s="98">
        <f>IF(RES_hhdet_tes!D129=0,0,RES_hhdet_tes!D129*1000*11630/RES_hhdet_num!D124)</f>
        <v>26.458255926809983</v>
      </c>
      <c r="E129" s="98">
        <f>IF(RES_hhdet_tes!E129=0,0,RES_hhdet_tes!E129*1000*11630/RES_hhdet_num!E124)</f>
        <v>58.222304923558887</v>
      </c>
      <c r="F129" s="98">
        <f>IF(RES_hhdet_tes!F129=0,0,RES_hhdet_tes!F129*1000*11630/RES_hhdet_num!F124)</f>
        <v>43.992597971853712</v>
      </c>
      <c r="G129" s="98">
        <f>IF(RES_hhdet_tes!G129=0,0,RES_hhdet_tes!G129*1000*11630/RES_hhdet_num!G124)</f>
        <v>60.664819182590833</v>
      </c>
      <c r="H129" s="98">
        <f>IF(RES_hhdet_tes!H129=0,0,RES_hhdet_tes!H129*1000*11630/RES_hhdet_num!H124)</f>
        <v>72.676285102371438</v>
      </c>
      <c r="I129" s="98">
        <f>IF(RES_hhdet_tes!I129=0,0,RES_hhdet_tes!I129*1000*11630/RES_hhdet_num!I124)</f>
        <v>31.002262075698919</v>
      </c>
      <c r="J129" s="98">
        <f>IF(RES_hhdet_tes!J129=0,0,RES_hhdet_tes!J129*1000*11630/RES_hhdet_num!J124)</f>
        <v>26.420848685360745</v>
      </c>
      <c r="K129" s="98">
        <f>IF(RES_hhdet_tes!K129=0,0,RES_hhdet_tes!K129*1000*11630/RES_hhdet_num!K124)</f>
        <v>37.066282159784677</v>
      </c>
      <c r="L129" s="98">
        <f>IF(RES_hhdet_tes!L129=0,0,RES_hhdet_tes!L129*1000*11630/RES_hhdet_num!L124)</f>
        <v>54.138785942091658</v>
      </c>
      <c r="M129" s="98">
        <f>IF(RES_hhdet_tes!M129=0,0,RES_hhdet_tes!M129*1000*11630/RES_hhdet_num!M124)</f>
        <v>59.646364682035106</v>
      </c>
      <c r="N129" s="98">
        <f>IF(RES_hhdet_tes!N129=0,0,RES_hhdet_tes!N129*1000*11630/RES_hhdet_num!N124)</f>
        <v>77.041254717751144</v>
      </c>
      <c r="O129" s="98">
        <f>IF(RES_hhdet_tes!O129=0,0,RES_hhdet_tes!O129*1000*11630/RES_hhdet_num!O124)</f>
        <v>98.448748994119896</v>
      </c>
      <c r="P129" s="98">
        <f>IF(RES_hhdet_tes!P129=0,0,RES_hhdet_tes!P129*1000*11630/RES_hhdet_num!P124)</f>
        <v>120.27506574826084</v>
      </c>
      <c r="Q129" s="98">
        <f>IF(RES_hhdet_tes!Q129=0,0,RES_hhdet_tes!Q129*1000*11630/RES_hhdet_num!Q124)</f>
        <v>121.0950608371766</v>
      </c>
      <c r="R129" s="98">
        <f>IF(RES_hhdet_tes!R129=0,0,RES_hhdet_tes!R129*1000*11630/RES_hhdet_num!R124)</f>
        <v>123.37754973762088</v>
      </c>
      <c r="S129" s="98">
        <f>IF(RES_hhdet_tes!S129=0,0,RES_hhdet_tes!S129*1000*11630/RES_hhdet_num!S124)</f>
        <v>114.50372563026026</v>
      </c>
      <c r="T129" s="98">
        <f>IF(RES_hhdet_tes!T129=0,0,RES_hhdet_tes!T129*1000*11630/RES_hhdet_num!T124)</f>
        <v>121.07223717335492</v>
      </c>
      <c r="U129" s="98">
        <f>IF(RES_hhdet_tes!U129=0,0,RES_hhdet_tes!U129*1000*11630/RES_hhdet_num!U124)</f>
        <v>118.68239089154653</v>
      </c>
      <c r="V129" s="98">
        <f>IF(RES_hhdet_tes!V129=0,0,RES_hhdet_tes!V129*1000*11630/RES_hhdet_num!V124)</f>
        <v>120.30463106111159</v>
      </c>
      <c r="W129" s="98">
        <f>IF(RES_hhdet_tes!W129=0,0,RES_hhdet_tes!W129*1000*11630/RES_hhdet_num!W124)</f>
        <v>111.13860659114371</v>
      </c>
      <c r="DA129" s="63" t="s">
        <v>2531</v>
      </c>
    </row>
    <row r="130" spans="1:105" ht="12" customHeight="1" x14ac:dyDescent="0.25">
      <c r="A130" s="121" t="s">
        <v>55</v>
      </c>
      <c r="B130" s="122">
        <v>824.26987985245523</v>
      </c>
      <c r="C130" s="122">
        <v>849.0456737796876</v>
      </c>
      <c r="D130" s="122">
        <v>863.74323333867926</v>
      </c>
      <c r="E130" s="122">
        <v>797.6530946713317</v>
      </c>
      <c r="F130" s="122">
        <v>795.81032566665806</v>
      </c>
      <c r="G130" s="122">
        <v>857.7728531809081</v>
      </c>
      <c r="H130" s="122">
        <v>828.45687360996567</v>
      </c>
      <c r="I130" s="122">
        <v>856.03807233898806</v>
      </c>
      <c r="J130" s="122">
        <v>857.31725170622292</v>
      </c>
      <c r="K130" s="122">
        <v>871.9052657678277</v>
      </c>
      <c r="L130" s="122">
        <v>858.92806854906974</v>
      </c>
      <c r="M130" s="122">
        <v>811.21417221066429</v>
      </c>
      <c r="N130" s="122">
        <v>770.20561419261253</v>
      </c>
      <c r="O130" s="122">
        <v>760.02195672454616</v>
      </c>
      <c r="P130" s="122">
        <v>721.59169326855522</v>
      </c>
      <c r="Q130" s="122">
        <v>707.86614193320349</v>
      </c>
      <c r="R130" s="122">
        <v>727.60530045022404</v>
      </c>
      <c r="S130" s="122">
        <v>743.46846163579653</v>
      </c>
      <c r="T130" s="122">
        <v>762.78709857075046</v>
      </c>
      <c r="U130" s="122">
        <v>766.69637813586417</v>
      </c>
      <c r="V130" s="122">
        <v>764.04452076031362</v>
      </c>
      <c r="W130" s="122">
        <v>804.44492223154373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824.26987985245535</v>
      </c>
      <c r="C135" s="101">
        <v>848.8557343255161</v>
      </c>
      <c r="D135" s="101">
        <v>863.64019134910404</v>
      </c>
      <c r="E135" s="101">
        <v>797.69793970322189</v>
      </c>
      <c r="F135" s="101">
        <v>795.88505040442647</v>
      </c>
      <c r="G135" s="101">
        <v>857.58208803688456</v>
      </c>
      <c r="H135" s="101">
        <v>828.57440547684359</v>
      </c>
      <c r="I135" s="101">
        <v>856.19884000142417</v>
      </c>
      <c r="J135" s="101">
        <v>857.34363549925661</v>
      </c>
      <c r="K135" s="101">
        <v>871.97025397038408</v>
      </c>
      <c r="L135" s="101">
        <v>858.89893856503375</v>
      </c>
      <c r="M135" s="101">
        <v>810.93375804092329</v>
      </c>
      <c r="N135" s="101">
        <v>769.63498471592675</v>
      </c>
      <c r="O135" s="101">
        <v>759.66820092805995</v>
      </c>
      <c r="P135" s="101">
        <v>720.84460605565755</v>
      </c>
      <c r="Q135" s="101">
        <v>707.49274046511255</v>
      </c>
      <c r="R135" s="101">
        <v>727.42510733829624</v>
      </c>
      <c r="S135" s="101">
        <v>743.01235566782543</v>
      </c>
      <c r="T135" s="101">
        <v>763.90743636207856</v>
      </c>
      <c r="U135" s="101">
        <v>767.20226695487997</v>
      </c>
      <c r="V135" s="101">
        <v>765.62784267791142</v>
      </c>
      <c r="W135" s="101">
        <v>806.42001577557596</v>
      </c>
      <c r="DA135" s="131" t="s">
        <v>2537</v>
      </c>
    </row>
    <row r="136" spans="1:105" ht="12" customHeight="1" x14ac:dyDescent="0.25">
      <c r="A136" s="107" t="s">
        <v>121</v>
      </c>
      <c r="B136" s="104">
        <v>824.26987985245523</v>
      </c>
      <c r="C136" s="104">
        <v>849.13279024087979</v>
      </c>
      <c r="D136" s="104">
        <v>863.79068523910348</v>
      </c>
      <c r="E136" s="104">
        <v>797.63154647856516</v>
      </c>
      <c r="F136" s="104">
        <v>795.77401431785961</v>
      </c>
      <c r="G136" s="104">
        <v>857.86339868801429</v>
      </c>
      <c r="H136" s="104">
        <v>828.39641792125224</v>
      </c>
      <c r="I136" s="104">
        <v>855.95182833850674</v>
      </c>
      <c r="J136" s="104">
        <v>857.30432921846148</v>
      </c>
      <c r="K136" s="104">
        <v>871.87644375515424</v>
      </c>
      <c r="L136" s="104">
        <v>858.93705972493149</v>
      </c>
      <c r="M136" s="104">
        <v>811.27842541445648</v>
      </c>
      <c r="N136" s="104">
        <v>770.30045782816046</v>
      </c>
      <c r="O136" s="104">
        <v>760.07010159071604</v>
      </c>
      <c r="P136" s="104">
        <v>721.68675642075948</v>
      </c>
      <c r="Q136" s="104">
        <v>707.90780391168869</v>
      </c>
      <c r="R136" s="104">
        <v>727.6236677126617</v>
      </c>
      <c r="S136" s="104">
        <v>743.50803759978635</v>
      </c>
      <c r="T136" s="104">
        <v>762.6553564534222</v>
      </c>
      <c r="U136" s="104">
        <v>766.63901777269416</v>
      </c>
      <c r="V136" s="104">
        <v>763.85496813637587</v>
      </c>
      <c r="W136" s="104">
        <v>804.21604873073318</v>
      </c>
      <c r="DA136" s="132" t="s">
        <v>2538</v>
      </c>
    </row>
    <row r="137" spans="1:105" ht="12" customHeight="1" x14ac:dyDescent="0.25">
      <c r="A137" s="108" t="s">
        <v>53</v>
      </c>
      <c r="B137" s="98">
        <v>136.61129073264638</v>
      </c>
      <c r="C137" s="98">
        <v>161.53290403682976</v>
      </c>
      <c r="D137" s="98">
        <v>175.92090043951333</v>
      </c>
      <c r="E137" s="98">
        <v>116.96833930081705</v>
      </c>
      <c r="F137" s="98">
        <v>118.66328548049907</v>
      </c>
      <c r="G137" s="98">
        <v>175.61263140785064</v>
      </c>
      <c r="H137" s="98">
        <v>145.24149906125476</v>
      </c>
      <c r="I137" s="98">
        <v>156.15930511031169</v>
      </c>
      <c r="J137" s="98">
        <v>151.55290072004752</v>
      </c>
      <c r="K137" s="98">
        <v>166.18600067611061</v>
      </c>
      <c r="L137" s="98">
        <v>115.47796416276891</v>
      </c>
      <c r="M137" s="98">
        <v>83.234235033513585</v>
      </c>
      <c r="N137" s="98">
        <v>77.590388741123391</v>
      </c>
      <c r="O137" s="98">
        <v>66.479072980767342</v>
      </c>
      <c r="P137" s="98">
        <v>68.873177557402556</v>
      </c>
      <c r="Q137" s="98">
        <v>72.174358422518111</v>
      </c>
      <c r="R137" s="98">
        <v>79.972522199837286</v>
      </c>
      <c r="S137" s="98">
        <v>80.485442665341921</v>
      </c>
      <c r="T137" s="98">
        <v>63.068636585018687</v>
      </c>
      <c r="U137" s="98">
        <v>66.089669586461341</v>
      </c>
      <c r="V137" s="98">
        <v>60.503581622017457</v>
      </c>
      <c r="W137" s="98">
        <v>58.215670346873338</v>
      </c>
      <c r="DA137" s="63" t="s">
        <v>2539</v>
      </c>
    </row>
    <row r="138" spans="1:105" ht="12" customHeight="1" x14ac:dyDescent="0.25">
      <c r="A138" s="108" t="s">
        <v>52</v>
      </c>
      <c r="B138" s="98">
        <v>687.65858911980888</v>
      </c>
      <c r="C138" s="98">
        <v>687.59988620405022</v>
      </c>
      <c r="D138" s="98">
        <v>687.86978479958998</v>
      </c>
      <c r="E138" s="98">
        <v>680.66320717774818</v>
      </c>
      <c r="F138" s="98">
        <v>677.11072883736051</v>
      </c>
      <c r="G138" s="98">
        <v>682.25076728016359</v>
      </c>
      <c r="H138" s="98">
        <v>683.15491885999734</v>
      </c>
      <c r="I138" s="98">
        <v>699.79252322819502</v>
      </c>
      <c r="J138" s="98">
        <v>705.75142849841404</v>
      </c>
      <c r="K138" s="98">
        <v>705.69044307904369</v>
      </c>
      <c r="L138" s="98">
        <v>743.45909556216259</v>
      </c>
      <c r="M138" s="98">
        <v>728.04419038094295</v>
      </c>
      <c r="N138" s="98">
        <v>692.71006908703703</v>
      </c>
      <c r="O138" s="98">
        <v>693.59102860994869</v>
      </c>
      <c r="P138" s="98">
        <v>652.81357886335684</v>
      </c>
      <c r="Q138" s="98">
        <v>635.73344548917055</v>
      </c>
      <c r="R138" s="98">
        <v>647.65114551282443</v>
      </c>
      <c r="S138" s="98">
        <v>663.02259493444456</v>
      </c>
      <c r="T138" s="98">
        <v>699.58671986840363</v>
      </c>
      <c r="U138" s="98">
        <v>700.54934818623281</v>
      </c>
      <c r="V138" s="98">
        <v>703.35138651435841</v>
      </c>
      <c r="W138" s="98">
        <v>746.00037838385981</v>
      </c>
      <c r="DA138" s="63" t="s">
        <v>2540</v>
      </c>
    </row>
    <row r="139" spans="1:105" ht="12" customHeight="1" x14ac:dyDescent="0.25">
      <c r="A139" s="121" t="s">
        <v>54</v>
      </c>
      <c r="B139" s="122">
        <v>1435.3245002932924</v>
      </c>
      <c r="C139" s="122">
        <v>1466.5070194464242</v>
      </c>
      <c r="D139" s="122">
        <v>1526.6087585854821</v>
      </c>
      <c r="E139" s="122">
        <v>1557.445830663482</v>
      </c>
      <c r="F139" s="122">
        <v>1576.349189369937</v>
      </c>
      <c r="G139" s="122">
        <v>1561.5515104253027</v>
      </c>
      <c r="H139" s="122">
        <v>1498.4346434363883</v>
      </c>
      <c r="I139" s="122">
        <v>1547.9812945308483</v>
      </c>
      <c r="J139" s="122">
        <v>1330.6447127222959</v>
      </c>
      <c r="K139" s="122">
        <v>1309.7672135400417</v>
      </c>
      <c r="L139" s="122">
        <v>1525.067935363342</v>
      </c>
      <c r="M139" s="122">
        <v>1279.3986544222114</v>
      </c>
      <c r="N139" s="122">
        <v>1048.9526626926558</v>
      </c>
      <c r="O139" s="122">
        <v>910.32255065442939</v>
      </c>
      <c r="P139" s="122">
        <v>818.69270879413</v>
      </c>
      <c r="Q139" s="122">
        <v>805.43052168231179</v>
      </c>
      <c r="R139" s="122">
        <v>998.65104090644479</v>
      </c>
      <c r="S139" s="122">
        <v>965.19133518111039</v>
      </c>
      <c r="T139" s="122">
        <v>1103.6965953159611</v>
      </c>
      <c r="U139" s="122">
        <v>1130.3217056312808</v>
      </c>
      <c r="V139" s="122">
        <v>1256.5419850355991</v>
      </c>
      <c r="W139" s="122">
        <v>1324.0112284435158</v>
      </c>
      <c r="DA139" s="130" t="s">
        <v>2541</v>
      </c>
    </row>
    <row r="140" spans="1:105" ht="12" customHeight="1" x14ac:dyDescent="0.25">
      <c r="A140" s="97" t="s">
        <v>50</v>
      </c>
      <c r="B140" s="98">
        <v>1486.7750833021921</v>
      </c>
      <c r="C140" s="98">
        <v>1423.3351729443521</v>
      </c>
      <c r="D140" s="98">
        <v>1421.5585808884748</v>
      </c>
      <c r="E140" s="98">
        <v>1660.6995576522677</v>
      </c>
      <c r="F140" s="98">
        <v>1657.3572437244186</v>
      </c>
      <c r="G140" s="98">
        <v>1524.0281392995357</v>
      </c>
      <c r="H140" s="98">
        <v>1496.603729686414</v>
      </c>
      <c r="I140" s="98">
        <v>1501.100820673528</v>
      </c>
      <c r="J140" s="98">
        <v>1354.2654685466912</v>
      </c>
      <c r="K140" s="98">
        <v>1347.8414422422097</v>
      </c>
      <c r="L140" s="98">
        <v>1376.1966468742496</v>
      </c>
      <c r="M140" s="98">
        <v>1249.2733092577816</v>
      </c>
      <c r="N140" s="98">
        <v>1071.2205571763764</v>
      </c>
      <c r="O140" s="98">
        <v>997.25098775520041</v>
      </c>
      <c r="P140" s="98">
        <v>899.47692057055895</v>
      </c>
      <c r="Q140" s="98">
        <v>873.98321569915174</v>
      </c>
      <c r="R140" s="98">
        <v>942.72949655076263</v>
      </c>
      <c r="S140" s="98">
        <v>1020.6608537643218</v>
      </c>
      <c r="T140" s="98">
        <v>1062.0016290516589</v>
      </c>
      <c r="U140" s="98">
        <v>1118.0021822282415</v>
      </c>
      <c r="V140" s="98">
        <v>1309.8638638750485</v>
      </c>
      <c r="W140" s="98">
        <v>1230.092658840023</v>
      </c>
      <c r="DA140" s="63" t="s">
        <v>2542</v>
      </c>
    </row>
    <row r="141" spans="1:105" ht="12" customHeight="1" x14ac:dyDescent="0.25">
      <c r="A141" s="109" t="s">
        <v>120</v>
      </c>
      <c r="B141" s="33">
        <v>1387.6553632516388</v>
      </c>
      <c r="C141" s="33">
        <v>1506.6844457965872</v>
      </c>
      <c r="D141" s="33">
        <v>1625.286095557404</v>
      </c>
      <c r="E141" s="33">
        <v>1457.0772341132392</v>
      </c>
      <c r="F141" s="33">
        <v>1499.853310029989</v>
      </c>
      <c r="G141" s="33">
        <v>1595.6435408286543</v>
      </c>
      <c r="H141" s="33">
        <v>1499.9250198413613</v>
      </c>
      <c r="I141" s="33">
        <v>1582.6987782872827</v>
      </c>
      <c r="J141" s="33">
        <v>1314.9523467105748</v>
      </c>
      <c r="K141" s="33">
        <v>1285.9744787707389</v>
      </c>
      <c r="L141" s="33">
        <v>1625.1690363020596</v>
      </c>
      <c r="M141" s="33">
        <v>1302.3861144304458</v>
      </c>
      <c r="N141" s="33">
        <v>1027.7597700115973</v>
      </c>
      <c r="O141" s="33">
        <v>816.58056289975548</v>
      </c>
      <c r="P141" s="33">
        <v>729.41214728567195</v>
      </c>
      <c r="Q141" s="33">
        <v>731.74970872345762</v>
      </c>
      <c r="R141" s="33">
        <v>1047.3307302434705</v>
      </c>
      <c r="S141" s="33">
        <v>924.66950656397739</v>
      </c>
      <c r="T141" s="33">
        <v>1128.2538277997317</v>
      </c>
      <c r="U141" s="33">
        <v>1136.366256478879</v>
      </c>
      <c r="V141" s="33">
        <v>1233.8263864268647</v>
      </c>
      <c r="W141" s="33">
        <v>1359.692807961163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3887.3575805847254</v>
      </c>
      <c r="C143" s="117">
        <f t="shared" si="49"/>
        <v>3879.296586972428</v>
      </c>
      <c r="D143" s="117">
        <f t="shared" si="49"/>
        <v>4029.8421754142319</v>
      </c>
      <c r="E143" s="117">
        <f t="shared" si="49"/>
        <v>4829.7741878917568</v>
      </c>
      <c r="F143" s="117">
        <f t="shared" si="49"/>
        <v>4799.1867306717249</v>
      </c>
      <c r="G143" s="117">
        <f t="shared" si="49"/>
        <v>4962.9042851386066</v>
      </c>
      <c r="H143" s="117">
        <f t="shared" si="49"/>
        <v>4821.2420769393666</v>
      </c>
      <c r="I143" s="117">
        <f t="shared" si="49"/>
        <v>4793.483564848164</v>
      </c>
      <c r="J143" s="117">
        <f t="shared" si="49"/>
        <v>4418.4958604371768</v>
      </c>
      <c r="K143" s="117">
        <f t="shared" si="49"/>
        <v>5213.6646494930283</v>
      </c>
      <c r="L143" s="117">
        <f t="shared" si="49"/>
        <v>4863.2933734468425</v>
      </c>
      <c r="M143" s="117">
        <f t="shared" si="49"/>
        <v>4308.8947344857297</v>
      </c>
      <c r="N143" s="117">
        <f t="shared" si="49"/>
        <v>4233.3571511564514</v>
      </c>
      <c r="O143" s="117">
        <f t="shared" si="49"/>
        <v>4433.7742874854266</v>
      </c>
      <c r="P143" s="117">
        <f t="shared" si="49"/>
        <v>4400.2950762289429</v>
      </c>
      <c r="Q143" s="117">
        <f t="shared" si="49"/>
        <v>4271.5280926998385</v>
      </c>
      <c r="R143" s="117">
        <f t="shared" ref="R143:V143" si="50">R144+R146+R148+R157</f>
        <v>4480.554100189368</v>
      </c>
      <c r="S143" s="117">
        <f t="shared" si="50"/>
        <v>4483.2795486645264</v>
      </c>
      <c r="T143" s="117">
        <f t="shared" si="50"/>
        <v>4690.4440022332856</v>
      </c>
      <c r="U143" s="117">
        <f t="shared" si="50"/>
        <v>4788.6856027258946</v>
      </c>
      <c r="V143" s="117">
        <f t="shared" si="50"/>
        <v>5120.9413825932588</v>
      </c>
      <c r="W143" s="117">
        <f t="shared" ref="W143" si="51">W144+W146+W148+W157</f>
        <v>5240.8275238596634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1328.6013557377769</v>
      </c>
      <c r="C144" s="122">
        <f t="shared" si="52"/>
        <v>1329.5551739765017</v>
      </c>
      <c r="D144" s="122">
        <f t="shared" si="52"/>
        <v>1501.2954617591647</v>
      </c>
      <c r="E144" s="122">
        <f t="shared" si="52"/>
        <v>2013.6118989562556</v>
      </c>
      <c r="F144" s="122">
        <f t="shared" si="52"/>
        <v>2030.3292723141308</v>
      </c>
      <c r="G144" s="122">
        <f t="shared" si="52"/>
        <v>2106.0012165401854</v>
      </c>
      <c r="H144" s="122">
        <f t="shared" si="52"/>
        <v>1906.4359881547714</v>
      </c>
      <c r="I144" s="122">
        <f t="shared" si="52"/>
        <v>2125.130045071</v>
      </c>
      <c r="J144" s="122">
        <f t="shared" si="52"/>
        <v>1998.5955280625153</v>
      </c>
      <c r="K144" s="122">
        <f t="shared" si="52"/>
        <v>2679.3604670415693</v>
      </c>
      <c r="L144" s="122">
        <f t="shared" si="52"/>
        <v>1878.1021112942324</v>
      </c>
      <c r="M144" s="122">
        <f t="shared" si="52"/>
        <v>1711.1725984464813</v>
      </c>
      <c r="N144" s="122">
        <f t="shared" si="52"/>
        <v>1956.285417765783</v>
      </c>
      <c r="O144" s="122">
        <f t="shared" si="52"/>
        <v>2341.9107121633724</v>
      </c>
      <c r="P144" s="122">
        <f t="shared" si="52"/>
        <v>2486.9339907179346</v>
      </c>
      <c r="Q144" s="122">
        <f t="shared" si="52"/>
        <v>2384.2770604121115</v>
      </c>
      <c r="R144" s="122">
        <f t="shared" si="52"/>
        <v>2332.3121445569254</v>
      </c>
      <c r="S144" s="122">
        <f t="shared" si="52"/>
        <v>2354.6979690799171</v>
      </c>
      <c r="T144" s="122">
        <f t="shared" si="52"/>
        <v>2392.1170668382683</v>
      </c>
      <c r="U144" s="122">
        <f t="shared" si="52"/>
        <v>2450.7713697556442</v>
      </c>
      <c r="V144" s="122">
        <f t="shared" si="52"/>
        <v>2542.4941790021144</v>
      </c>
      <c r="W144" s="122">
        <f t="shared" si="52"/>
        <v>2622.50749985111</v>
      </c>
      <c r="DA144" s="130" t="s">
        <v>2545</v>
      </c>
    </row>
    <row r="145" spans="1:105" ht="12" customHeight="1" x14ac:dyDescent="0.25">
      <c r="A145" s="97" t="s">
        <v>53</v>
      </c>
      <c r="B145" s="98">
        <v>1328.6013557377769</v>
      </c>
      <c r="C145" s="98">
        <v>1329.5551739765017</v>
      </c>
      <c r="D145" s="98">
        <v>1501.2954617591647</v>
      </c>
      <c r="E145" s="98">
        <v>2013.6118989562556</v>
      </c>
      <c r="F145" s="98">
        <v>2030.3292723141308</v>
      </c>
      <c r="G145" s="98">
        <v>2106.0012165401854</v>
      </c>
      <c r="H145" s="98">
        <v>1906.4359881547714</v>
      </c>
      <c r="I145" s="98">
        <v>2125.130045071</v>
      </c>
      <c r="J145" s="98">
        <v>1998.5955280625153</v>
      </c>
      <c r="K145" s="98">
        <v>2679.3604670415693</v>
      </c>
      <c r="L145" s="98">
        <v>1878.1021112942324</v>
      </c>
      <c r="M145" s="98">
        <v>1711.1725984464813</v>
      </c>
      <c r="N145" s="98">
        <v>1956.285417765783</v>
      </c>
      <c r="O145" s="98">
        <v>2341.9107121633724</v>
      </c>
      <c r="P145" s="98">
        <v>2486.9339907179346</v>
      </c>
      <c r="Q145" s="98">
        <v>2384.2770604121115</v>
      </c>
      <c r="R145" s="98">
        <v>2332.3121445569254</v>
      </c>
      <c r="S145" s="98">
        <v>2354.6979690799171</v>
      </c>
      <c r="T145" s="98">
        <v>2392.1170668382683</v>
      </c>
      <c r="U145" s="98">
        <v>2450.7713697556442</v>
      </c>
      <c r="V145" s="98">
        <v>2542.4941790021144</v>
      </c>
      <c r="W145" s="98">
        <v>2622.50749985111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261.7146131574155</v>
      </c>
      <c r="C146" s="122">
        <f t="shared" si="53"/>
        <v>238.25515298134385</v>
      </c>
      <c r="D146" s="122">
        <f t="shared" si="53"/>
        <v>164.1458955045627</v>
      </c>
      <c r="E146" s="122">
        <f t="shared" si="53"/>
        <v>401.27599112691496</v>
      </c>
      <c r="F146" s="122">
        <f t="shared" si="53"/>
        <v>345.06356634154497</v>
      </c>
      <c r="G146" s="122">
        <f t="shared" si="53"/>
        <v>456.04263257448076</v>
      </c>
      <c r="H146" s="122">
        <f t="shared" si="53"/>
        <v>573.03541025185177</v>
      </c>
      <c r="I146" s="122">
        <f t="shared" si="53"/>
        <v>253.86802864589302</v>
      </c>
      <c r="J146" s="122">
        <f t="shared" si="53"/>
        <v>222.53162891423472</v>
      </c>
      <c r="K146" s="122">
        <f t="shared" si="53"/>
        <v>347.77173688521231</v>
      </c>
      <c r="L146" s="122">
        <f t="shared" si="53"/>
        <v>543.05782621696039</v>
      </c>
      <c r="M146" s="122">
        <f t="shared" si="53"/>
        <v>505.29189216094113</v>
      </c>
      <c r="N146" s="122">
        <f t="shared" si="53"/>
        <v>437.29115857205483</v>
      </c>
      <c r="O146" s="122">
        <f t="shared" si="53"/>
        <v>383.32820996236757</v>
      </c>
      <c r="P146" s="122">
        <f t="shared" si="53"/>
        <v>350.11710491950629</v>
      </c>
      <c r="Q146" s="122">
        <f t="shared" si="53"/>
        <v>364.26802001508264</v>
      </c>
      <c r="R146" s="122">
        <f t="shared" si="53"/>
        <v>398.63482753490501</v>
      </c>
      <c r="S146" s="122">
        <f t="shared" si="53"/>
        <v>391.62390704819654</v>
      </c>
      <c r="T146" s="122">
        <f t="shared" si="53"/>
        <v>415.26699182296949</v>
      </c>
      <c r="U146" s="122">
        <f t="shared" si="53"/>
        <v>424.31142384073672</v>
      </c>
      <c r="V146" s="122">
        <f t="shared" si="53"/>
        <v>450.11537597305818</v>
      </c>
      <c r="W146" s="122">
        <f t="shared" si="53"/>
        <v>481.18197514419029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261.7146131574155</v>
      </c>
      <c r="C147" s="98">
        <f>IF(RES_hhdet_tes!C147=0,0,RES_hhdet_tes!C147*1000*11630/RES_hhdet_num!C143)</f>
        <v>238.25515298134385</v>
      </c>
      <c r="D147" s="98">
        <f>IF(RES_hhdet_tes!D147=0,0,RES_hhdet_tes!D147*1000*11630/RES_hhdet_num!D143)</f>
        <v>164.1458955045627</v>
      </c>
      <c r="E147" s="98">
        <f>IF(RES_hhdet_tes!E147=0,0,RES_hhdet_tes!E147*1000*11630/RES_hhdet_num!E143)</f>
        <v>401.27599112691496</v>
      </c>
      <c r="F147" s="98">
        <f>IF(RES_hhdet_tes!F147=0,0,RES_hhdet_tes!F147*1000*11630/RES_hhdet_num!F143)</f>
        <v>345.06356634154497</v>
      </c>
      <c r="G147" s="98">
        <f>IF(RES_hhdet_tes!G147=0,0,RES_hhdet_tes!G147*1000*11630/RES_hhdet_num!G143)</f>
        <v>456.04263257448076</v>
      </c>
      <c r="H147" s="98">
        <f>IF(RES_hhdet_tes!H147=0,0,RES_hhdet_tes!H147*1000*11630/RES_hhdet_num!H143)</f>
        <v>573.03541025185177</v>
      </c>
      <c r="I147" s="98">
        <f>IF(RES_hhdet_tes!I147=0,0,RES_hhdet_tes!I147*1000*11630/RES_hhdet_num!I143)</f>
        <v>253.86802864589302</v>
      </c>
      <c r="J147" s="98">
        <f>IF(RES_hhdet_tes!J147=0,0,RES_hhdet_tes!J147*1000*11630/RES_hhdet_num!J143)</f>
        <v>222.53162891423472</v>
      </c>
      <c r="K147" s="98">
        <f>IF(RES_hhdet_tes!K147=0,0,RES_hhdet_tes!K147*1000*11630/RES_hhdet_num!K143)</f>
        <v>347.77173688521231</v>
      </c>
      <c r="L147" s="98">
        <f>IF(RES_hhdet_tes!L147=0,0,RES_hhdet_tes!L147*1000*11630/RES_hhdet_num!L143)</f>
        <v>543.05782621696039</v>
      </c>
      <c r="M147" s="98">
        <f>IF(RES_hhdet_tes!M147=0,0,RES_hhdet_tes!M147*1000*11630/RES_hhdet_num!M143)</f>
        <v>505.29189216094113</v>
      </c>
      <c r="N147" s="98">
        <f>IF(RES_hhdet_tes!N147=0,0,RES_hhdet_tes!N147*1000*11630/RES_hhdet_num!N143)</f>
        <v>437.29115857205483</v>
      </c>
      <c r="O147" s="98">
        <f>IF(RES_hhdet_tes!O147=0,0,RES_hhdet_tes!O147*1000*11630/RES_hhdet_num!O143)</f>
        <v>383.32820996236757</v>
      </c>
      <c r="P147" s="98">
        <f>IF(RES_hhdet_tes!P147=0,0,RES_hhdet_tes!P147*1000*11630/RES_hhdet_num!P143)</f>
        <v>350.11710491950629</v>
      </c>
      <c r="Q147" s="98">
        <f>IF(RES_hhdet_tes!Q147=0,0,RES_hhdet_tes!Q147*1000*11630/RES_hhdet_num!Q143)</f>
        <v>364.26802001508264</v>
      </c>
      <c r="R147" s="98">
        <f>IF(RES_hhdet_tes!R147=0,0,RES_hhdet_tes!R147*1000*11630/RES_hhdet_num!R143)</f>
        <v>398.63482753490501</v>
      </c>
      <c r="S147" s="98">
        <f>IF(RES_hhdet_tes!S147=0,0,RES_hhdet_tes!S147*1000*11630/RES_hhdet_num!S143)</f>
        <v>391.62390704819654</v>
      </c>
      <c r="T147" s="98">
        <f>IF(RES_hhdet_tes!T147=0,0,RES_hhdet_tes!T147*1000*11630/RES_hhdet_num!T143)</f>
        <v>415.26699182296949</v>
      </c>
      <c r="U147" s="98">
        <f>IF(RES_hhdet_tes!U147=0,0,RES_hhdet_tes!U147*1000*11630/RES_hhdet_num!U143)</f>
        <v>424.31142384073672</v>
      </c>
      <c r="V147" s="98">
        <f>IF(RES_hhdet_tes!V147=0,0,RES_hhdet_tes!V147*1000*11630/RES_hhdet_num!V143)</f>
        <v>450.11537597305818</v>
      </c>
      <c r="W147" s="98">
        <f>IF(RES_hhdet_tes!W147=0,0,RES_hhdet_tes!W147*1000*11630/RES_hhdet_num!W143)</f>
        <v>481.18197514419029</v>
      </c>
      <c r="DA147" s="63" t="s">
        <v>2548</v>
      </c>
    </row>
    <row r="148" spans="1:105" ht="12" customHeight="1" x14ac:dyDescent="0.25">
      <c r="A148" s="121" t="s">
        <v>55</v>
      </c>
      <c r="B148" s="122">
        <v>861.71435699864946</v>
      </c>
      <c r="C148" s="122">
        <v>845.12871403626502</v>
      </c>
      <c r="D148" s="122">
        <v>839.02965222153841</v>
      </c>
      <c r="E148" s="122">
        <v>854.6925830060477</v>
      </c>
      <c r="F148" s="122">
        <v>846.72462001303631</v>
      </c>
      <c r="G148" s="122">
        <v>837.84592265689014</v>
      </c>
      <c r="H148" s="122">
        <v>843.2678072858829</v>
      </c>
      <c r="I148" s="122">
        <v>863.69600142497484</v>
      </c>
      <c r="J148" s="122">
        <v>868.32296647458975</v>
      </c>
      <c r="K148" s="122">
        <v>878.20919536902829</v>
      </c>
      <c r="L148" s="122">
        <v>914.00948233461622</v>
      </c>
      <c r="M148" s="122">
        <v>812.53866358798871</v>
      </c>
      <c r="N148" s="122">
        <v>791.29890077754624</v>
      </c>
      <c r="O148" s="122">
        <v>800.1138457221349</v>
      </c>
      <c r="P148" s="122">
        <v>749.1804751284252</v>
      </c>
      <c r="Q148" s="122">
        <v>724.6959436273421</v>
      </c>
      <c r="R148" s="122">
        <v>746.96584168918241</v>
      </c>
      <c r="S148" s="122">
        <v>774.04134541933422</v>
      </c>
      <c r="T148" s="122">
        <v>778.78293203323028</v>
      </c>
      <c r="U148" s="122">
        <v>783.35538497340258</v>
      </c>
      <c r="V148" s="122">
        <v>871.02549362781133</v>
      </c>
      <c r="W148" s="122">
        <v>813.42614032543565</v>
      </c>
      <c r="DA148" s="130" t="s">
        <v>2549</v>
      </c>
    </row>
    <row r="149" spans="1:105" ht="12" customHeight="1" x14ac:dyDescent="0.25">
      <c r="A149" s="97" t="s">
        <v>124</v>
      </c>
      <c r="B149" s="98">
        <v>864.1034465313495</v>
      </c>
      <c r="C149" s="98">
        <v>844.85775556555154</v>
      </c>
      <c r="D149" s="98">
        <v>837.0135945146294</v>
      </c>
      <c r="E149" s="98">
        <v>859.0392479916917</v>
      </c>
      <c r="F149" s="98">
        <v>850.90333828298276</v>
      </c>
      <c r="G149" s="98">
        <v>836.18344490377876</v>
      </c>
      <c r="H149" s="98">
        <v>844.8589663429276</v>
      </c>
      <c r="I149" s="98">
        <v>864.86133515666188</v>
      </c>
      <c r="J149" s="98">
        <v>870.27802078116201</v>
      </c>
      <c r="K149" s="98">
        <v>879.77074601844754</v>
      </c>
      <c r="L149" s="98">
        <v>925.92393284523303</v>
      </c>
      <c r="M149" s="98">
        <v>813.16668947878725</v>
      </c>
      <c r="N149" s="98">
        <v>797.31886325535697</v>
      </c>
      <c r="O149" s="98">
        <v>811.90799494613213</v>
      </c>
      <c r="P149" s="98">
        <v>758.70841498919071</v>
      </c>
      <c r="Q149" s="98">
        <v>731.55242128951954</v>
      </c>
      <c r="R149" s="98">
        <v>755.15429059885093</v>
      </c>
      <c r="S149" s="98">
        <v>786.2193753877873</v>
      </c>
      <c r="T149" s="98">
        <v>785.92299773466607</v>
      </c>
      <c r="U149" s="98">
        <v>790.8109579937227</v>
      </c>
      <c r="V149" s="98">
        <v>918.05225877500766</v>
      </c>
      <c r="W149" s="98">
        <v>818.785030310151</v>
      </c>
      <c r="DA149" s="63" t="s">
        <v>2550</v>
      </c>
    </row>
    <row r="150" spans="1:105" ht="12" customHeight="1" x14ac:dyDescent="0.25">
      <c r="A150" s="97" t="s">
        <v>123</v>
      </c>
      <c r="B150" s="98">
        <v>864.10344653134928</v>
      </c>
      <c r="C150" s="98">
        <v>844.89014773518659</v>
      </c>
      <c r="D150" s="98">
        <v>837.03241596855594</v>
      </c>
      <c r="E150" s="98">
        <v>858.89665325273211</v>
      </c>
      <c r="F150" s="98">
        <v>850.84634050866623</v>
      </c>
      <c r="G150" s="98">
        <v>836.18608360088615</v>
      </c>
      <c r="H150" s="98">
        <v>844.8835061058536</v>
      </c>
      <c r="I150" s="98">
        <v>864.9393034647951</v>
      </c>
      <c r="J150" s="98">
        <v>870.19311979031443</v>
      </c>
      <c r="K150" s="98">
        <v>879.72281470900111</v>
      </c>
      <c r="L150" s="98">
        <v>926.12990257900651</v>
      </c>
      <c r="M150" s="98">
        <v>813.63954626534087</v>
      </c>
      <c r="N150" s="98">
        <v>797.74654740729761</v>
      </c>
      <c r="O150" s="98">
        <v>812.16287452600102</v>
      </c>
      <c r="P150" s="98">
        <v>758.84927479034855</v>
      </c>
      <c r="Q150" s="98">
        <v>731.51209350730755</v>
      </c>
      <c r="R150" s="98">
        <v>754.9262185644933</v>
      </c>
      <c r="S150" s="98">
        <v>786.20371520046217</v>
      </c>
      <c r="T150" s="98">
        <v>786.02958623714653</v>
      </c>
      <c r="U150" s="98">
        <v>790.9143928636189</v>
      </c>
      <c r="V150" s="98">
        <v>918.25592472835092</v>
      </c>
      <c r="W150" s="98">
        <v>818.80441573600581</v>
      </c>
      <c r="DA150" s="63" t="s">
        <v>2551</v>
      </c>
    </row>
    <row r="151" spans="1:105" ht="12" customHeight="1" x14ac:dyDescent="0.25">
      <c r="A151" s="100" t="s">
        <v>50</v>
      </c>
      <c r="B151" s="101">
        <v>155.2188415613785</v>
      </c>
      <c r="C151" s="101">
        <v>160.07621630732436</v>
      </c>
      <c r="D151" s="101">
        <v>164.53940468103002</v>
      </c>
      <c r="E151" s="101">
        <v>147.3989257971497</v>
      </c>
      <c r="F151" s="101">
        <v>146.33251798368346</v>
      </c>
      <c r="G151" s="101">
        <v>165.20833748712016</v>
      </c>
      <c r="H151" s="101">
        <v>153.89079469566346</v>
      </c>
      <c r="I151" s="101">
        <v>160.56710458981439</v>
      </c>
      <c r="J151" s="101">
        <v>158.77830651600732</v>
      </c>
      <c r="K151" s="101">
        <v>168.10926122381665</v>
      </c>
      <c r="L151" s="101">
        <v>152.00668958539157</v>
      </c>
      <c r="M151" s="101">
        <v>89.352706014403878</v>
      </c>
      <c r="N151" s="101">
        <v>93.143767109856995</v>
      </c>
      <c r="O151" s="101">
        <v>89.8126255212226</v>
      </c>
      <c r="P151" s="101">
        <v>88.124242170456441</v>
      </c>
      <c r="Q151" s="101">
        <v>86.549487441868891</v>
      </c>
      <c r="R151" s="101">
        <v>95.122964528036746</v>
      </c>
      <c r="S151" s="101">
        <v>100.17971967098275</v>
      </c>
      <c r="T151" s="101">
        <v>75.752836171638606</v>
      </c>
      <c r="U151" s="101">
        <v>79.620452446033681</v>
      </c>
      <c r="V151" s="101">
        <v>134.25767266150237</v>
      </c>
      <c r="W151" s="101">
        <v>70.785989008288865</v>
      </c>
      <c r="DA151" s="131" t="s">
        <v>2552</v>
      </c>
    </row>
    <row r="152" spans="1:105" ht="12" customHeight="1" x14ac:dyDescent="0.25">
      <c r="A152" s="103" t="s">
        <v>52</v>
      </c>
      <c r="B152" s="104">
        <v>708.88460496997084</v>
      </c>
      <c r="C152" s="104">
        <v>684.81393142786214</v>
      </c>
      <c r="D152" s="104">
        <v>672.49301128752586</v>
      </c>
      <c r="E152" s="104">
        <v>711.49772745558232</v>
      </c>
      <c r="F152" s="104">
        <v>704.51382252498274</v>
      </c>
      <c r="G152" s="104">
        <v>670.97774611376599</v>
      </c>
      <c r="H152" s="104">
        <v>690.99271141019017</v>
      </c>
      <c r="I152" s="104">
        <v>704.37219887498065</v>
      </c>
      <c r="J152" s="104">
        <v>711.41481327430699</v>
      </c>
      <c r="K152" s="104">
        <v>711.61355348518441</v>
      </c>
      <c r="L152" s="104">
        <v>774.12321299361486</v>
      </c>
      <c r="M152" s="104">
        <v>724.28684025093708</v>
      </c>
      <c r="N152" s="104">
        <v>704.60278029744063</v>
      </c>
      <c r="O152" s="104">
        <v>722.35024900477856</v>
      </c>
      <c r="P152" s="104">
        <v>670.72503261989209</v>
      </c>
      <c r="Q152" s="104">
        <v>644.96260606543876</v>
      </c>
      <c r="R152" s="104">
        <v>659.80325403645668</v>
      </c>
      <c r="S152" s="104">
        <v>686.02399552947952</v>
      </c>
      <c r="T152" s="104">
        <v>710.27675006550783</v>
      </c>
      <c r="U152" s="104">
        <v>711.29394041758519</v>
      </c>
      <c r="V152" s="104">
        <v>783.99825206684852</v>
      </c>
      <c r="W152" s="104">
        <v>748.01842672771693</v>
      </c>
      <c r="DA152" s="132" t="s">
        <v>2553</v>
      </c>
    </row>
    <row r="153" spans="1:105" ht="12" customHeight="1" x14ac:dyDescent="0.25">
      <c r="A153" s="106" t="s">
        <v>122</v>
      </c>
      <c r="B153" s="101">
        <v>824.26987985245546</v>
      </c>
      <c r="C153" s="101">
        <v>848.63171290947298</v>
      </c>
      <c r="D153" s="101">
        <v>862.89301673991395</v>
      </c>
      <c r="E153" s="101">
        <v>796.83038518983562</v>
      </c>
      <c r="F153" s="101">
        <v>794.84200967163338</v>
      </c>
      <c r="G153" s="101">
        <v>856.22473686936098</v>
      </c>
      <c r="H153" s="101">
        <v>826.82558538946535</v>
      </c>
      <c r="I153" s="101">
        <v>853.94465367546479</v>
      </c>
      <c r="J153" s="101">
        <v>854.90363294974838</v>
      </c>
      <c r="K153" s="101">
        <v>869.18657848234329</v>
      </c>
      <c r="L153" s="101">
        <v>856.16214706004826</v>
      </c>
      <c r="M153" s="101">
        <v>808.58194728875424</v>
      </c>
      <c r="N153" s="101">
        <v>767.97725760442529</v>
      </c>
      <c r="O153" s="101">
        <v>759.05411783530997</v>
      </c>
      <c r="P153" s="101">
        <v>719.30081945032509</v>
      </c>
      <c r="Q153" s="101">
        <v>705.3063392530006</v>
      </c>
      <c r="R153" s="101">
        <v>725.54999127077053</v>
      </c>
      <c r="S153" s="101">
        <v>741.53429601403741</v>
      </c>
      <c r="T153" s="101">
        <v>762.39530060129073</v>
      </c>
      <c r="U153" s="101">
        <v>765.50423427202759</v>
      </c>
      <c r="V153" s="101">
        <v>762.66580249376216</v>
      </c>
      <c r="W153" s="101">
        <v>802.79259613446163</v>
      </c>
      <c r="DA153" s="131" t="s">
        <v>2554</v>
      </c>
    </row>
    <row r="154" spans="1:105" ht="12" customHeight="1" x14ac:dyDescent="0.25">
      <c r="A154" s="107" t="s">
        <v>121</v>
      </c>
      <c r="B154" s="104">
        <v>824.26987985245535</v>
      </c>
      <c r="C154" s="104">
        <v>848.88965129019448</v>
      </c>
      <c r="D154" s="104">
        <v>863.06590973170137</v>
      </c>
      <c r="E154" s="104">
        <v>796.80587471471392</v>
      </c>
      <c r="F154" s="104">
        <v>794.7516764419421</v>
      </c>
      <c r="G154" s="104">
        <v>856.37832878019481</v>
      </c>
      <c r="H154" s="104">
        <v>826.70863536251363</v>
      </c>
      <c r="I154" s="104">
        <v>853.8190162273969</v>
      </c>
      <c r="J154" s="104">
        <v>854.87419068316467</v>
      </c>
      <c r="K154" s="104">
        <v>869.28971724949406</v>
      </c>
      <c r="L154" s="104">
        <v>857.12667304624506</v>
      </c>
      <c r="M154" s="104">
        <v>810.17743235523176</v>
      </c>
      <c r="N154" s="104">
        <v>769.76659666025125</v>
      </c>
      <c r="O154" s="104">
        <v>759.86439635009242</v>
      </c>
      <c r="P154" s="104">
        <v>719.8801499150801</v>
      </c>
      <c r="Q154" s="104">
        <v>705.44142910828202</v>
      </c>
      <c r="R154" s="104">
        <v>725.36169202640258</v>
      </c>
      <c r="S154" s="104">
        <v>741.91752294291553</v>
      </c>
      <c r="T154" s="104">
        <v>761.12909630155707</v>
      </c>
      <c r="U154" s="104">
        <v>764.9209178218822</v>
      </c>
      <c r="V154" s="104">
        <v>761.40907561481106</v>
      </c>
      <c r="W154" s="104">
        <v>801.25703040101621</v>
      </c>
      <c r="DA154" s="132" t="s">
        <v>2555</v>
      </c>
    </row>
    <row r="155" spans="1:105" ht="12" customHeight="1" x14ac:dyDescent="0.25">
      <c r="A155" s="108" t="s">
        <v>53</v>
      </c>
      <c r="B155" s="98">
        <v>136.61129073264635</v>
      </c>
      <c r="C155" s="98">
        <v>161.48665103466089</v>
      </c>
      <c r="D155" s="98">
        <v>175.77329157771663</v>
      </c>
      <c r="E155" s="98">
        <v>116.84725901575104</v>
      </c>
      <c r="F155" s="98">
        <v>118.51083771386587</v>
      </c>
      <c r="G155" s="98">
        <v>175.30862375962164</v>
      </c>
      <c r="H155" s="98">
        <v>144.94558268158747</v>
      </c>
      <c r="I155" s="98">
        <v>155.77019623037825</v>
      </c>
      <c r="J155" s="98">
        <v>151.12330468090047</v>
      </c>
      <c r="K155" s="98">
        <v>165.69295176316251</v>
      </c>
      <c r="L155" s="98">
        <v>115.23457058039274</v>
      </c>
      <c r="M155" s="98">
        <v>83.121277123884951</v>
      </c>
      <c r="N155" s="98">
        <v>77.5366142754187</v>
      </c>
      <c r="O155" s="98">
        <v>66.461081095972233</v>
      </c>
      <c r="P155" s="98">
        <v>68.700766563941926</v>
      </c>
      <c r="Q155" s="98">
        <v>71.92290050938071</v>
      </c>
      <c r="R155" s="98">
        <v>79.723910302214833</v>
      </c>
      <c r="S155" s="98">
        <v>80.313267961438171</v>
      </c>
      <c r="T155" s="98">
        <v>62.942420796933419</v>
      </c>
      <c r="U155" s="98">
        <v>65.941557299670293</v>
      </c>
      <c r="V155" s="98">
        <v>60.309846863470128</v>
      </c>
      <c r="W155" s="98">
        <v>58.001472637308687</v>
      </c>
      <c r="DA155" s="63" t="s">
        <v>2556</v>
      </c>
    </row>
    <row r="156" spans="1:105" ht="12" customHeight="1" x14ac:dyDescent="0.25">
      <c r="A156" s="108" t="s">
        <v>52</v>
      </c>
      <c r="B156" s="98">
        <v>687.65858911980888</v>
      </c>
      <c r="C156" s="98">
        <v>687.4030002555337</v>
      </c>
      <c r="D156" s="98">
        <v>687.29261815398468</v>
      </c>
      <c r="E156" s="98">
        <v>679.95861569896294</v>
      </c>
      <c r="F156" s="98">
        <v>676.24083872807626</v>
      </c>
      <c r="G156" s="98">
        <v>681.06970502057311</v>
      </c>
      <c r="H156" s="98">
        <v>681.76305268092619</v>
      </c>
      <c r="I156" s="98">
        <v>698.04881999701865</v>
      </c>
      <c r="J156" s="98">
        <v>703.75088600226422</v>
      </c>
      <c r="K156" s="98">
        <v>703.59676548633149</v>
      </c>
      <c r="L156" s="98">
        <v>741.89210246585242</v>
      </c>
      <c r="M156" s="98">
        <v>727.05615523134702</v>
      </c>
      <c r="N156" s="98">
        <v>692.22998238483251</v>
      </c>
      <c r="O156" s="98">
        <v>693.40331525412023</v>
      </c>
      <c r="P156" s="98">
        <v>651.17938335113809</v>
      </c>
      <c r="Q156" s="98">
        <v>633.5185285989013</v>
      </c>
      <c r="R156" s="98">
        <v>645.63778172418779</v>
      </c>
      <c r="S156" s="98">
        <v>661.60425498147742</v>
      </c>
      <c r="T156" s="98">
        <v>698.18667550462374</v>
      </c>
      <c r="U156" s="98">
        <v>698.979360522212</v>
      </c>
      <c r="V156" s="98">
        <v>701.09922875134089</v>
      </c>
      <c r="W156" s="98">
        <v>743.25555776370754</v>
      </c>
      <c r="DA156" s="63" t="s">
        <v>2557</v>
      </c>
    </row>
    <row r="157" spans="1:105" ht="12" customHeight="1" x14ac:dyDescent="0.25">
      <c r="A157" s="121" t="s">
        <v>54</v>
      </c>
      <c r="B157" s="122">
        <v>1435.3272546908834</v>
      </c>
      <c r="C157" s="122">
        <v>1466.3575459783174</v>
      </c>
      <c r="D157" s="122">
        <v>1525.3711659289663</v>
      </c>
      <c r="E157" s="122">
        <v>1560.1937148025388</v>
      </c>
      <c r="F157" s="122">
        <v>1577.0692720030124</v>
      </c>
      <c r="G157" s="122">
        <v>1563.0145133670503</v>
      </c>
      <c r="H157" s="122">
        <v>1498.5028712468609</v>
      </c>
      <c r="I157" s="122">
        <v>1550.7894897062965</v>
      </c>
      <c r="J157" s="122">
        <v>1329.0457369858366</v>
      </c>
      <c r="K157" s="122">
        <v>1308.3232501972186</v>
      </c>
      <c r="L157" s="122">
        <v>1528.1239536010337</v>
      </c>
      <c r="M157" s="122">
        <v>1279.8915802903191</v>
      </c>
      <c r="N157" s="122">
        <v>1048.4816740410677</v>
      </c>
      <c r="O157" s="122">
        <v>908.42151963755202</v>
      </c>
      <c r="P157" s="122">
        <v>814.06350546307658</v>
      </c>
      <c r="Q157" s="122">
        <v>798.28706864530272</v>
      </c>
      <c r="R157" s="122">
        <v>1002.6412864083551</v>
      </c>
      <c r="S157" s="122">
        <v>962.91632711707871</v>
      </c>
      <c r="T157" s="122">
        <v>1104.2770115388173</v>
      </c>
      <c r="U157" s="122">
        <v>1130.2474241561108</v>
      </c>
      <c r="V157" s="122">
        <v>1257.3063339902749</v>
      </c>
      <c r="W157" s="122">
        <v>1323.7119085389274</v>
      </c>
      <c r="DA157" s="130" t="s">
        <v>2558</v>
      </c>
    </row>
    <row r="158" spans="1:105" ht="12" customHeight="1" x14ac:dyDescent="0.25">
      <c r="A158" s="97" t="s">
        <v>50</v>
      </c>
      <c r="B158" s="98">
        <v>1486.7750833021921</v>
      </c>
      <c r="C158" s="98">
        <v>1423.3351729443521</v>
      </c>
      <c r="D158" s="98">
        <v>1421.5585808884746</v>
      </c>
      <c r="E158" s="98">
        <v>1660.6995576522675</v>
      </c>
      <c r="F158" s="98">
        <v>1657.3572437244186</v>
      </c>
      <c r="G158" s="98">
        <v>1524.028139299536</v>
      </c>
      <c r="H158" s="98">
        <v>1496.6037296864131</v>
      </c>
      <c r="I158" s="98">
        <v>1501.1008206735271</v>
      </c>
      <c r="J158" s="98">
        <v>1354.2654685466912</v>
      </c>
      <c r="K158" s="98">
        <v>1347.8414422422111</v>
      </c>
      <c r="L158" s="98">
        <v>1376.196646874251</v>
      </c>
      <c r="M158" s="98">
        <v>1249.2733092577853</v>
      </c>
      <c r="N158" s="98">
        <v>1071.220557176377</v>
      </c>
      <c r="O158" s="98">
        <v>997.25098775520621</v>
      </c>
      <c r="P158" s="98">
        <v>899.47692057055713</v>
      </c>
      <c r="Q158" s="98">
        <v>873.98321569915299</v>
      </c>
      <c r="R158" s="98">
        <v>942.72949655075615</v>
      </c>
      <c r="S158" s="98">
        <v>1020.6608537643258</v>
      </c>
      <c r="T158" s="98">
        <v>1062.0016290516646</v>
      </c>
      <c r="U158" s="98">
        <v>1118.0021822282336</v>
      </c>
      <c r="V158" s="98">
        <v>1309.863863875054</v>
      </c>
      <c r="W158" s="98">
        <v>1230.0926588400216</v>
      </c>
      <c r="DA158" s="63" t="s">
        <v>2559</v>
      </c>
    </row>
    <row r="159" spans="1:105" ht="12" customHeight="1" x14ac:dyDescent="0.25">
      <c r="A159" s="109" t="s">
        <v>120</v>
      </c>
      <c r="B159" s="33">
        <v>1387.6553632516388</v>
      </c>
      <c r="C159" s="33">
        <v>1506.6844457965874</v>
      </c>
      <c r="D159" s="33">
        <v>1625.2860955574042</v>
      </c>
      <c r="E159" s="33">
        <v>1457.0772341132392</v>
      </c>
      <c r="F159" s="33">
        <v>1499.8533100299881</v>
      </c>
      <c r="G159" s="33">
        <v>1595.6435408286541</v>
      </c>
      <c r="H159" s="33">
        <v>1499.9250198413611</v>
      </c>
      <c r="I159" s="33">
        <v>1582.6987782872836</v>
      </c>
      <c r="J159" s="33">
        <v>1314.9523467105732</v>
      </c>
      <c r="K159" s="33">
        <v>1285.9744787707393</v>
      </c>
      <c r="L159" s="33">
        <v>1625.1690363020591</v>
      </c>
      <c r="M159" s="33">
        <v>1302.3861144304478</v>
      </c>
      <c r="N159" s="33">
        <v>1027.7597700116</v>
      </c>
      <c r="O159" s="33">
        <v>816.58056289975434</v>
      </c>
      <c r="P159" s="33">
        <v>729.41214728566968</v>
      </c>
      <c r="Q159" s="33">
        <v>731.74970872345796</v>
      </c>
      <c r="R159" s="33">
        <v>1047.3307302434705</v>
      </c>
      <c r="S159" s="33">
        <v>924.66950656397751</v>
      </c>
      <c r="T159" s="33">
        <v>1128.2538277997264</v>
      </c>
      <c r="U159" s="33">
        <v>1136.3662564788829</v>
      </c>
      <c r="V159" s="33">
        <v>1233.8263864268533</v>
      </c>
      <c r="W159" s="33">
        <v>1359.692807961166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3719.4151371544476</v>
      </c>
      <c r="C161" s="117">
        <f t="shared" si="54"/>
        <v>3878.0320137769295</v>
      </c>
      <c r="D161" s="117">
        <f t="shared" si="54"/>
        <v>4186.8301798819339</v>
      </c>
      <c r="E161" s="117">
        <f t="shared" si="54"/>
        <v>4566.3960181345601</v>
      </c>
      <c r="F161" s="117">
        <f t="shared" si="54"/>
        <v>4620.232115691143</v>
      </c>
      <c r="G161" s="117">
        <f t="shared" si="54"/>
        <v>4743.4742292348301</v>
      </c>
      <c r="H161" s="117">
        <f t="shared" si="54"/>
        <v>4614.4400912700066</v>
      </c>
      <c r="I161" s="117">
        <f t="shared" si="54"/>
        <v>4833.6918603794347</v>
      </c>
      <c r="J161" s="117">
        <f t="shared" si="54"/>
        <v>4481.4171008938556</v>
      </c>
      <c r="K161" s="117">
        <f t="shared" si="54"/>
        <v>4853.1943311243722</v>
      </c>
      <c r="L161" s="117">
        <f t="shared" si="54"/>
        <v>4519.5216832723927</v>
      </c>
      <c r="M161" s="117">
        <f t="shared" si="54"/>
        <v>4355.8706262185788</v>
      </c>
      <c r="N161" s="117">
        <f t="shared" si="54"/>
        <v>4219.7814553406288</v>
      </c>
      <c r="O161" s="117">
        <f t="shared" si="54"/>
        <v>4775.8769249624229</v>
      </c>
      <c r="P161" s="117">
        <f t="shared" si="54"/>
        <v>1934.8627601909893</v>
      </c>
      <c r="Q161" s="117">
        <f t="shared" si="54"/>
        <v>2170.344512501074</v>
      </c>
      <c r="R161" s="117">
        <f t="shared" ref="R161:V161" si="55">R162+R164+R166+R175</f>
        <v>5336.2926627173283</v>
      </c>
      <c r="S161" s="117">
        <f t="shared" si="55"/>
        <v>4658.7246980177069</v>
      </c>
      <c r="T161" s="117">
        <f t="shared" si="55"/>
        <v>4834.4337918219244</v>
      </c>
      <c r="U161" s="117">
        <f t="shared" si="55"/>
        <v>4702.5276227821605</v>
      </c>
      <c r="V161" s="117">
        <f t="shared" si="55"/>
        <v>4967.4111474695146</v>
      </c>
      <c r="W161" s="117">
        <f t="shared" ref="W161" si="56">W162+W164+W166+W175</f>
        <v>5140.2018744892421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1291.5171464599853</v>
      </c>
      <c r="C162" s="122">
        <f t="shared" si="57"/>
        <v>1417.3382692766174</v>
      </c>
      <c r="D162" s="122">
        <f t="shared" si="57"/>
        <v>1697.1870282049279</v>
      </c>
      <c r="E162" s="122">
        <f t="shared" si="57"/>
        <v>1885.0560637675353</v>
      </c>
      <c r="F162" s="122">
        <f t="shared" si="57"/>
        <v>1993.6245699332328</v>
      </c>
      <c r="G162" s="122">
        <f t="shared" si="57"/>
        <v>2088.8758626579443</v>
      </c>
      <c r="H162" s="122">
        <f t="shared" si="57"/>
        <v>1965.4740953893706</v>
      </c>
      <c r="I162" s="122">
        <f t="shared" si="57"/>
        <v>2278.3197967943352</v>
      </c>
      <c r="J162" s="122">
        <f t="shared" si="57"/>
        <v>2148.4238952056526</v>
      </c>
      <c r="K162" s="122">
        <f t="shared" si="57"/>
        <v>2457.9730368422356</v>
      </c>
      <c r="L162" s="122">
        <f t="shared" si="57"/>
        <v>1778.0912583290692</v>
      </c>
      <c r="M162" s="122">
        <f t="shared" si="57"/>
        <v>1993.7111087110616</v>
      </c>
      <c r="N162" s="122">
        <f t="shared" si="57"/>
        <v>2102.6433576486656</v>
      </c>
      <c r="O162" s="122">
        <f t="shared" si="57"/>
        <v>2808.9758899761887</v>
      </c>
      <c r="P162" s="122">
        <f t="shared" si="57"/>
        <v>95.41290616861491</v>
      </c>
      <c r="Q162" s="122">
        <f t="shared" si="57"/>
        <v>290.53805878150951</v>
      </c>
      <c r="R162" s="122">
        <f t="shared" si="57"/>
        <v>2586.667660708828</v>
      </c>
      <c r="S162" s="122">
        <f t="shared" si="57"/>
        <v>2301.7219577988649</v>
      </c>
      <c r="T162" s="122">
        <f t="shared" si="57"/>
        <v>2479.4106372395222</v>
      </c>
      <c r="U162" s="122">
        <f t="shared" si="57"/>
        <v>2450.745894272336</v>
      </c>
      <c r="V162" s="122">
        <f t="shared" si="57"/>
        <v>2538.9865841114174</v>
      </c>
      <c r="W162" s="122">
        <f t="shared" si="57"/>
        <v>2670.6075590832907</v>
      </c>
      <c r="DA162" s="130" t="s">
        <v>2562</v>
      </c>
    </row>
    <row r="163" spans="1:105" ht="12" customHeight="1" x14ac:dyDescent="0.25">
      <c r="A163" s="97" t="s">
        <v>53</v>
      </c>
      <c r="B163" s="33">
        <v>1291.5171464599853</v>
      </c>
      <c r="C163" s="33">
        <v>1417.3382692766174</v>
      </c>
      <c r="D163" s="33">
        <v>1697.1870282049279</v>
      </c>
      <c r="E163" s="33">
        <v>1885.0560637675353</v>
      </c>
      <c r="F163" s="33">
        <v>1993.6245699332328</v>
      </c>
      <c r="G163" s="33">
        <v>2088.8758626579443</v>
      </c>
      <c r="H163" s="33">
        <v>1965.4740953893706</v>
      </c>
      <c r="I163" s="33">
        <v>2278.3197967943352</v>
      </c>
      <c r="J163" s="33">
        <v>2148.4238952056526</v>
      </c>
      <c r="K163" s="33">
        <v>2457.9730368422356</v>
      </c>
      <c r="L163" s="33">
        <v>1778.0912583290692</v>
      </c>
      <c r="M163" s="33">
        <v>1993.7111087110616</v>
      </c>
      <c r="N163" s="33">
        <v>2102.6433576486656</v>
      </c>
      <c r="O163" s="33">
        <v>2808.9758899761887</v>
      </c>
      <c r="P163" s="33">
        <v>95.41290616861491</v>
      </c>
      <c r="Q163" s="33">
        <v>290.53805878150951</v>
      </c>
      <c r="R163" s="33">
        <v>2586.667660708828</v>
      </c>
      <c r="S163" s="33">
        <v>2301.7219577988649</v>
      </c>
      <c r="T163" s="33">
        <v>2479.4106372395222</v>
      </c>
      <c r="U163" s="33">
        <v>2450.745894272336</v>
      </c>
      <c r="V163" s="33">
        <v>2538.9865841114174</v>
      </c>
      <c r="W163" s="33">
        <v>2670.6075590832907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130.85717289621255</v>
      </c>
      <c r="C164" s="122">
        <f t="shared" si="58"/>
        <v>148.86725496697963</v>
      </c>
      <c r="D164" s="122">
        <f t="shared" si="58"/>
        <v>123.64552655630463</v>
      </c>
      <c r="E164" s="122">
        <f t="shared" si="58"/>
        <v>267.79152867744017</v>
      </c>
      <c r="F164" s="122">
        <f t="shared" si="58"/>
        <v>202.13345600417554</v>
      </c>
      <c r="G164" s="122">
        <f t="shared" si="58"/>
        <v>253.03531267077793</v>
      </c>
      <c r="H164" s="122">
        <f t="shared" si="58"/>
        <v>306.03341054628555</v>
      </c>
      <c r="I164" s="122">
        <f t="shared" si="58"/>
        <v>140.66700103472766</v>
      </c>
      <c r="J164" s="122">
        <f t="shared" si="58"/>
        <v>132.70956917376984</v>
      </c>
      <c r="K164" s="122">
        <f t="shared" si="58"/>
        <v>205.6799892359669</v>
      </c>
      <c r="L164" s="122">
        <f t="shared" si="58"/>
        <v>293.45550235301658</v>
      </c>
      <c r="M164" s="122">
        <f t="shared" si="58"/>
        <v>266.94176185406258</v>
      </c>
      <c r="N164" s="122">
        <f t="shared" si="58"/>
        <v>276.95565284049218</v>
      </c>
      <c r="O164" s="122">
        <f t="shared" si="58"/>
        <v>264.12760348722782</v>
      </c>
      <c r="P164" s="122">
        <f t="shared" si="58"/>
        <v>275.30207801480958</v>
      </c>
      <c r="Q164" s="122">
        <f t="shared" si="58"/>
        <v>347.9045200408251</v>
      </c>
      <c r="R164" s="122">
        <f t="shared" si="58"/>
        <v>1001.7206450991489</v>
      </c>
      <c r="S164" s="122">
        <f t="shared" si="58"/>
        <v>607.64442410029062</v>
      </c>
      <c r="T164" s="122">
        <f t="shared" si="58"/>
        <v>471.80976257114196</v>
      </c>
      <c r="U164" s="122">
        <f t="shared" si="58"/>
        <v>336.82146876033295</v>
      </c>
      <c r="V164" s="122">
        <f t="shared" si="58"/>
        <v>297.53548358583845</v>
      </c>
      <c r="W164" s="122">
        <f t="shared" si="58"/>
        <v>334.69159007966044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130.85717289621255</v>
      </c>
      <c r="C165" s="98">
        <f>IF(RES_hhdet_tes!C165=0,0,RES_hhdet_tes!C165*1000*11630/RES_hhdet_num!C161)</f>
        <v>148.86725496697963</v>
      </c>
      <c r="D165" s="98">
        <f>IF(RES_hhdet_tes!D165=0,0,RES_hhdet_tes!D165*1000*11630/RES_hhdet_num!D161)</f>
        <v>123.64552655630463</v>
      </c>
      <c r="E165" s="98">
        <f>IF(RES_hhdet_tes!E165=0,0,RES_hhdet_tes!E165*1000*11630/RES_hhdet_num!E161)</f>
        <v>267.79152867744017</v>
      </c>
      <c r="F165" s="98">
        <f>IF(RES_hhdet_tes!F165=0,0,RES_hhdet_tes!F165*1000*11630/RES_hhdet_num!F161)</f>
        <v>202.13345600417554</v>
      </c>
      <c r="G165" s="98">
        <f>IF(RES_hhdet_tes!G165=0,0,RES_hhdet_tes!G165*1000*11630/RES_hhdet_num!G161)</f>
        <v>253.03531267077793</v>
      </c>
      <c r="H165" s="98">
        <f>IF(RES_hhdet_tes!H165=0,0,RES_hhdet_tes!H165*1000*11630/RES_hhdet_num!H161)</f>
        <v>306.03341054628555</v>
      </c>
      <c r="I165" s="98">
        <f>IF(RES_hhdet_tes!I165=0,0,RES_hhdet_tes!I165*1000*11630/RES_hhdet_num!I161)</f>
        <v>140.66700103472766</v>
      </c>
      <c r="J165" s="98">
        <f>IF(RES_hhdet_tes!J165=0,0,RES_hhdet_tes!J165*1000*11630/RES_hhdet_num!J161)</f>
        <v>132.70956917376984</v>
      </c>
      <c r="K165" s="98">
        <f>IF(RES_hhdet_tes!K165=0,0,RES_hhdet_tes!K165*1000*11630/RES_hhdet_num!K161)</f>
        <v>205.6799892359669</v>
      </c>
      <c r="L165" s="98">
        <f>IF(RES_hhdet_tes!L165=0,0,RES_hhdet_tes!L165*1000*11630/RES_hhdet_num!L161)</f>
        <v>293.45550235301658</v>
      </c>
      <c r="M165" s="98">
        <f>IF(RES_hhdet_tes!M165=0,0,RES_hhdet_tes!M165*1000*11630/RES_hhdet_num!M161)</f>
        <v>266.94176185406258</v>
      </c>
      <c r="N165" s="98">
        <f>IF(RES_hhdet_tes!N165=0,0,RES_hhdet_tes!N165*1000*11630/RES_hhdet_num!N161)</f>
        <v>276.95565284049218</v>
      </c>
      <c r="O165" s="98">
        <f>IF(RES_hhdet_tes!O165=0,0,RES_hhdet_tes!O165*1000*11630/RES_hhdet_num!O161)</f>
        <v>264.12760348722782</v>
      </c>
      <c r="P165" s="98">
        <f>IF(RES_hhdet_tes!P165=0,0,RES_hhdet_tes!P165*1000*11630/RES_hhdet_num!P161)</f>
        <v>275.30207801480958</v>
      </c>
      <c r="Q165" s="98">
        <f>IF(RES_hhdet_tes!Q165=0,0,RES_hhdet_tes!Q165*1000*11630/RES_hhdet_num!Q161)</f>
        <v>347.9045200408251</v>
      </c>
      <c r="R165" s="98">
        <f>IF(RES_hhdet_tes!R165=0,0,RES_hhdet_tes!R165*1000*11630/RES_hhdet_num!R161)</f>
        <v>1001.7206450991489</v>
      </c>
      <c r="S165" s="98">
        <f>IF(RES_hhdet_tes!S165=0,0,RES_hhdet_tes!S165*1000*11630/RES_hhdet_num!S161)</f>
        <v>607.64442410029062</v>
      </c>
      <c r="T165" s="98">
        <f>IF(RES_hhdet_tes!T165=0,0,RES_hhdet_tes!T165*1000*11630/RES_hhdet_num!T161)</f>
        <v>471.80976257114196</v>
      </c>
      <c r="U165" s="98">
        <f>IF(RES_hhdet_tes!U165=0,0,RES_hhdet_tes!U165*1000*11630/RES_hhdet_num!U161)</f>
        <v>336.82146876033295</v>
      </c>
      <c r="V165" s="98">
        <f>IF(RES_hhdet_tes!V165=0,0,RES_hhdet_tes!V165*1000*11630/RES_hhdet_num!V161)</f>
        <v>297.53548358583845</v>
      </c>
      <c r="W165" s="98">
        <f>IF(RES_hhdet_tes!W165=0,0,RES_hhdet_tes!W165*1000*11630/RES_hhdet_num!W161)</f>
        <v>334.69159007966044</v>
      </c>
      <c r="DA165" s="63" t="s">
        <v>2565</v>
      </c>
    </row>
    <row r="166" spans="1:105" ht="12" customHeight="1" x14ac:dyDescent="0.25">
      <c r="A166" s="121" t="s">
        <v>55</v>
      </c>
      <c r="B166" s="122">
        <v>861.7142033399665</v>
      </c>
      <c r="C166" s="122">
        <v>845.31070086402713</v>
      </c>
      <c r="D166" s="122">
        <v>839.38986970861697</v>
      </c>
      <c r="E166" s="122">
        <v>855.83861078099198</v>
      </c>
      <c r="F166" s="122">
        <v>847.97469963980734</v>
      </c>
      <c r="G166" s="122">
        <v>838.81895154923029</v>
      </c>
      <c r="H166" s="122">
        <v>844.43441379435751</v>
      </c>
      <c r="I166" s="122">
        <v>865.04123454474302</v>
      </c>
      <c r="J166" s="122">
        <v>870.17398028921218</v>
      </c>
      <c r="K166" s="122">
        <v>880.43322540633608</v>
      </c>
      <c r="L166" s="122">
        <v>917.83085391823352</v>
      </c>
      <c r="M166" s="122">
        <v>814.35455639981035</v>
      </c>
      <c r="N166" s="122">
        <v>793.66008964026344</v>
      </c>
      <c r="O166" s="122">
        <v>802.6301472409566</v>
      </c>
      <c r="P166" s="122">
        <v>753.36618555306029</v>
      </c>
      <c r="Q166" s="122">
        <v>729.60314400082041</v>
      </c>
      <c r="R166" s="122">
        <v>753.23543561752899</v>
      </c>
      <c r="S166" s="122">
        <v>779.57410231354481</v>
      </c>
      <c r="T166" s="122">
        <v>781.86839093809851</v>
      </c>
      <c r="U166" s="122">
        <v>784.95486213072797</v>
      </c>
      <c r="V166" s="122">
        <v>872.76820783784888</v>
      </c>
      <c r="W166" s="122">
        <v>813.46069787496617</v>
      </c>
      <c r="DA166" s="130" t="s">
        <v>2566</v>
      </c>
    </row>
    <row r="167" spans="1:105" ht="12" customHeight="1" x14ac:dyDescent="0.25">
      <c r="A167" s="97" t="s">
        <v>124</v>
      </c>
      <c r="B167" s="98">
        <v>864.10344653134916</v>
      </c>
      <c r="C167" s="98">
        <v>845.06052618822662</v>
      </c>
      <c r="D167" s="98">
        <v>837.64784758765279</v>
      </c>
      <c r="E167" s="98">
        <v>859.92218326484681</v>
      </c>
      <c r="F167" s="98">
        <v>851.90699209751347</v>
      </c>
      <c r="G167" s="98">
        <v>837.23554897361532</v>
      </c>
      <c r="H167" s="98">
        <v>845.99868536711745</v>
      </c>
      <c r="I167" s="98">
        <v>866.112847089968</v>
      </c>
      <c r="J167" s="98">
        <v>871.82571899690026</v>
      </c>
      <c r="K167" s="98">
        <v>881.73748241323324</v>
      </c>
      <c r="L167" s="98">
        <v>928.02075534695427</v>
      </c>
      <c r="M167" s="98">
        <v>814.97305562744327</v>
      </c>
      <c r="N167" s="98">
        <v>799.19979004968593</v>
      </c>
      <c r="O167" s="98">
        <v>813.88461994800957</v>
      </c>
      <c r="P167" s="98">
        <v>762.00900079971711</v>
      </c>
      <c r="Q167" s="98">
        <v>735.63202267097631</v>
      </c>
      <c r="R167" s="98">
        <v>760.12943934631448</v>
      </c>
      <c r="S167" s="98">
        <v>790.27722313692732</v>
      </c>
      <c r="T167" s="98">
        <v>788.80976667922835</v>
      </c>
      <c r="U167" s="98">
        <v>792.1802599134528</v>
      </c>
      <c r="V167" s="98">
        <v>918.5941662856452</v>
      </c>
      <c r="W167" s="98">
        <v>818.71418659273047</v>
      </c>
      <c r="DA167" s="63" t="s">
        <v>2567</v>
      </c>
    </row>
    <row r="168" spans="1:105" ht="12" customHeight="1" x14ac:dyDescent="0.25">
      <c r="A168" s="97" t="s">
        <v>123</v>
      </c>
      <c r="B168" s="98">
        <v>864.10344653134928</v>
      </c>
      <c r="C168" s="98">
        <v>845.04230549900922</v>
      </c>
      <c r="D168" s="98">
        <v>837.62571974344485</v>
      </c>
      <c r="E168" s="98">
        <v>859.88908699215631</v>
      </c>
      <c r="F168" s="98">
        <v>851.8725078244936</v>
      </c>
      <c r="G168" s="98">
        <v>837.17301140854215</v>
      </c>
      <c r="H168" s="98">
        <v>845.94869121983163</v>
      </c>
      <c r="I168" s="98">
        <v>866.06444468522261</v>
      </c>
      <c r="J168" s="98">
        <v>871.89088441230081</v>
      </c>
      <c r="K168" s="98">
        <v>881.79168362863516</v>
      </c>
      <c r="L168" s="98">
        <v>928.03945172590147</v>
      </c>
      <c r="M168" s="98">
        <v>815.1579750062067</v>
      </c>
      <c r="N168" s="98">
        <v>799.54664199625483</v>
      </c>
      <c r="O168" s="98">
        <v>814.21129919324358</v>
      </c>
      <c r="P168" s="98">
        <v>762.2140412181127</v>
      </c>
      <c r="Q168" s="98">
        <v>735.4871815613219</v>
      </c>
      <c r="R168" s="98">
        <v>760.4531754656274</v>
      </c>
      <c r="S168" s="98">
        <v>790.482720306582</v>
      </c>
      <c r="T168" s="98">
        <v>788.77758713280946</v>
      </c>
      <c r="U168" s="98">
        <v>792.29661445203897</v>
      </c>
      <c r="V168" s="98">
        <v>918.32777155608846</v>
      </c>
      <c r="W168" s="98">
        <v>818.28011348562211</v>
      </c>
      <c r="DA168" s="63" t="s">
        <v>2568</v>
      </c>
    </row>
    <row r="169" spans="1:105" ht="12" customHeight="1" x14ac:dyDescent="0.25">
      <c r="A169" s="100" t="s">
        <v>50</v>
      </c>
      <c r="B169" s="101">
        <v>155.21884156137847</v>
      </c>
      <c r="C169" s="101">
        <v>160.10504471676887</v>
      </c>
      <c r="D169" s="101">
        <v>164.65603319869896</v>
      </c>
      <c r="E169" s="101">
        <v>147.56924159307457</v>
      </c>
      <c r="F169" s="101">
        <v>146.5090030198744</v>
      </c>
      <c r="G169" s="101">
        <v>165.40332841739308</v>
      </c>
      <c r="H169" s="101">
        <v>154.08481219334615</v>
      </c>
      <c r="I169" s="101">
        <v>160.77597550976799</v>
      </c>
      <c r="J169" s="101">
        <v>159.08808624812798</v>
      </c>
      <c r="K169" s="101">
        <v>168.50460850802196</v>
      </c>
      <c r="L169" s="101">
        <v>152.32010592537995</v>
      </c>
      <c r="M169" s="101">
        <v>89.519457639873707</v>
      </c>
      <c r="N169" s="101">
        <v>93.353943627341692</v>
      </c>
      <c r="O169" s="101">
        <v>90.039149539148227</v>
      </c>
      <c r="P169" s="101">
        <v>88.514988398169763</v>
      </c>
      <c r="Q169" s="101">
        <v>87.019803430715456</v>
      </c>
      <c r="R169" s="101">
        <v>95.819377650704709</v>
      </c>
      <c r="S169" s="101">
        <v>100.72495943990523</v>
      </c>
      <c r="T169" s="101">
        <v>76.017672082771895</v>
      </c>
      <c r="U169" s="101">
        <v>79.759599121380333</v>
      </c>
      <c r="V169" s="101">
        <v>134.26817734502319</v>
      </c>
      <c r="W169" s="101">
        <v>70.740662856378336</v>
      </c>
      <c r="DA169" s="131" t="s">
        <v>2569</v>
      </c>
    </row>
    <row r="170" spans="1:105" ht="12" customHeight="1" x14ac:dyDescent="0.25">
      <c r="A170" s="103" t="s">
        <v>52</v>
      </c>
      <c r="B170" s="104">
        <v>708.88460496997095</v>
      </c>
      <c r="C170" s="104">
        <v>684.9372607822404</v>
      </c>
      <c r="D170" s="104">
        <v>672.96968654474597</v>
      </c>
      <c r="E170" s="104">
        <v>712.31984539908171</v>
      </c>
      <c r="F170" s="104">
        <v>705.36350480461942</v>
      </c>
      <c r="G170" s="104">
        <v>671.76968299114912</v>
      </c>
      <c r="H170" s="104">
        <v>691.86387902648539</v>
      </c>
      <c r="I170" s="104">
        <v>705.28846917545468</v>
      </c>
      <c r="J170" s="104">
        <v>712.80279816417294</v>
      </c>
      <c r="K170" s="104">
        <v>713.28707512061328</v>
      </c>
      <c r="L170" s="104">
        <v>775.71934580052152</v>
      </c>
      <c r="M170" s="104">
        <v>725.63851736633296</v>
      </c>
      <c r="N170" s="104">
        <v>706.19269836891317</v>
      </c>
      <c r="O170" s="104">
        <v>724.17214965409539</v>
      </c>
      <c r="P170" s="104">
        <v>673.69905281994284</v>
      </c>
      <c r="Q170" s="104">
        <v>648.46737813060645</v>
      </c>
      <c r="R170" s="104">
        <v>664.63379781492267</v>
      </c>
      <c r="S170" s="104">
        <v>689.75776086667656</v>
      </c>
      <c r="T170" s="104">
        <v>712.75991505003765</v>
      </c>
      <c r="U170" s="104">
        <v>712.53701533065839</v>
      </c>
      <c r="V170" s="104">
        <v>784.05959421106513</v>
      </c>
      <c r="W170" s="104">
        <v>747.53945062924379</v>
      </c>
      <c r="DA170" s="132" t="s">
        <v>2570</v>
      </c>
    </row>
    <row r="171" spans="1:105" ht="12" customHeight="1" x14ac:dyDescent="0.25">
      <c r="A171" s="106" t="s">
        <v>122</v>
      </c>
      <c r="B171" s="101">
        <v>824.26987985245546</v>
      </c>
      <c r="C171" s="101">
        <v>848.85364418816312</v>
      </c>
      <c r="D171" s="101">
        <v>863.59501075347873</v>
      </c>
      <c r="E171" s="101">
        <v>797.62700989775999</v>
      </c>
      <c r="F171" s="101">
        <v>795.76736472258483</v>
      </c>
      <c r="G171" s="101">
        <v>857.286851839056</v>
      </c>
      <c r="H171" s="101">
        <v>828.04220712758968</v>
      </c>
      <c r="I171" s="101">
        <v>855.29417035167523</v>
      </c>
      <c r="J171" s="101">
        <v>856.42606186573255</v>
      </c>
      <c r="K171" s="101">
        <v>871.08440950355839</v>
      </c>
      <c r="L171" s="101">
        <v>858.02945876803017</v>
      </c>
      <c r="M171" s="101">
        <v>810.35272235058369</v>
      </c>
      <c r="N171" s="101">
        <v>769.7192430142785</v>
      </c>
      <c r="O171" s="101">
        <v>760.93248744240827</v>
      </c>
      <c r="P171" s="101">
        <v>722.38234698880569</v>
      </c>
      <c r="Q171" s="101">
        <v>709.27111062052063</v>
      </c>
      <c r="R171" s="101">
        <v>731.22163032390176</v>
      </c>
      <c r="S171" s="101">
        <v>745.5387363513338</v>
      </c>
      <c r="T171" s="101">
        <v>764.15788666234027</v>
      </c>
      <c r="U171" s="101">
        <v>765.56264930344321</v>
      </c>
      <c r="V171" s="101">
        <v>762.13869167574114</v>
      </c>
      <c r="W171" s="101">
        <v>801.47299088814373</v>
      </c>
      <c r="DA171" s="131" t="s">
        <v>2571</v>
      </c>
    </row>
    <row r="172" spans="1:105" ht="12" customHeight="1" x14ac:dyDescent="0.25">
      <c r="A172" s="107" t="s">
        <v>121</v>
      </c>
      <c r="B172" s="104">
        <v>824.26987985245512</v>
      </c>
      <c r="C172" s="104">
        <v>849.13072640201005</v>
      </c>
      <c r="D172" s="104">
        <v>863.74810574089292</v>
      </c>
      <c r="E172" s="104">
        <v>797.56939744818101</v>
      </c>
      <c r="F172" s="104">
        <v>795.66456457447418</v>
      </c>
      <c r="G172" s="104">
        <v>857.49270791808385</v>
      </c>
      <c r="H172" s="104">
        <v>827.88050718882164</v>
      </c>
      <c r="I172" s="104">
        <v>855.13566545463163</v>
      </c>
      <c r="J172" s="104">
        <v>856.56069177245979</v>
      </c>
      <c r="K172" s="104">
        <v>871.2809485010431</v>
      </c>
      <c r="L172" s="104">
        <v>858.87542395941261</v>
      </c>
      <c r="M172" s="104">
        <v>811.74322831533846</v>
      </c>
      <c r="N172" s="104">
        <v>771.560264286603</v>
      </c>
      <c r="O172" s="104">
        <v>761.81905936853263</v>
      </c>
      <c r="P172" s="104">
        <v>723.52541253960305</v>
      </c>
      <c r="Q172" s="104">
        <v>709.86645450325796</v>
      </c>
      <c r="R172" s="104">
        <v>730.58706064989212</v>
      </c>
      <c r="S172" s="104">
        <v>746.28471281115708</v>
      </c>
      <c r="T172" s="104">
        <v>764.12808689161784</v>
      </c>
      <c r="U172" s="104">
        <v>766.46711241036837</v>
      </c>
      <c r="V172" s="104">
        <v>761.99326583727532</v>
      </c>
      <c r="W172" s="104">
        <v>801.25953934470795</v>
      </c>
      <c r="DA172" s="132" t="s">
        <v>2572</v>
      </c>
    </row>
    <row r="173" spans="1:105" ht="12" customHeight="1" x14ac:dyDescent="0.25">
      <c r="A173" s="108" t="s">
        <v>53</v>
      </c>
      <c r="B173" s="98">
        <v>136.61129073264638</v>
      </c>
      <c r="C173" s="98">
        <v>161.5325114269931</v>
      </c>
      <c r="D173" s="98">
        <v>175.91222863534421</v>
      </c>
      <c r="E173" s="98">
        <v>116.95922548265713</v>
      </c>
      <c r="F173" s="98">
        <v>118.64696468349965</v>
      </c>
      <c r="G173" s="98">
        <v>175.53674755309515</v>
      </c>
      <c r="H173" s="98">
        <v>145.15104520783504</v>
      </c>
      <c r="I173" s="98">
        <v>156.01040487482749</v>
      </c>
      <c r="J173" s="98">
        <v>151.42144167081071</v>
      </c>
      <c r="K173" s="98">
        <v>166.07249494326149</v>
      </c>
      <c r="L173" s="98">
        <v>115.46967767350741</v>
      </c>
      <c r="M173" s="98">
        <v>83.281922131659286</v>
      </c>
      <c r="N173" s="98">
        <v>77.717285813370623</v>
      </c>
      <c r="O173" s="98">
        <v>66.632044517877318</v>
      </c>
      <c r="P173" s="98">
        <v>69.048647161373353</v>
      </c>
      <c r="Q173" s="98">
        <v>72.374051587417924</v>
      </c>
      <c r="R173" s="98">
        <v>80.29822629382933</v>
      </c>
      <c r="S173" s="98">
        <v>80.786020362183734</v>
      </c>
      <c r="T173" s="98">
        <v>63.190425673639567</v>
      </c>
      <c r="U173" s="98">
        <v>66.074850136455893</v>
      </c>
      <c r="V173" s="98">
        <v>60.356119522917346</v>
      </c>
      <c r="W173" s="98">
        <v>58.001654254971164</v>
      </c>
      <c r="DA173" s="63" t="s">
        <v>2573</v>
      </c>
    </row>
    <row r="174" spans="1:105" ht="12" customHeight="1" x14ac:dyDescent="0.25">
      <c r="A174" s="115" t="s">
        <v>52</v>
      </c>
      <c r="B174" s="33">
        <v>687.65858911980888</v>
      </c>
      <c r="C174" s="33">
        <v>687.59821497501696</v>
      </c>
      <c r="D174" s="33">
        <v>687.83587710554866</v>
      </c>
      <c r="E174" s="33">
        <v>680.61017196552382</v>
      </c>
      <c r="F174" s="33">
        <v>677.01759989097457</v>
      </c>
      <c r="G174" s="33">
        <v>681.95596036498853</v>
      </c>
      <c r="H174" s="33">
        <v>682.72946198098657</v>
      </c>
      <c r="I174" s="33">
        <v>699.12526057980415</v>
      </c>
      <c r="J174" s="33">
        <v>705.13925010164894</v>
      </c>
      <c r="K174" s="33">
        <v>705.20845355778158</v>
      </c>
      <c r="L174" s="33">
        <v>743.40574628590525</v>
      </c>
      <c r="M174" s="33">
        <v>728.4613061836792</v>
      </c>
      <c r="N174" s="33">
        <v>693.84297847323239</v>
      </c>
      <c r="O174" s="33">
        <v>695.18701485065515</v>
      </c>
      <c r="P174" s="33">
        <v>654.47676537822952</v>
      </c>
      <c r="Q174" s="33">
        <v>637.49240291583999</v>
      </c>
      <c r="R174" s="33">
        <v>650.28883435606281</v>
      </c>
      <c r="S174" s="33">
        <v>665.49869244897332</v>
      </c>
      <c r="T174" s="33">
        <v>700.93766121797819</v>
      </c>
      <c r="U174" s="33">
        <v>700.39226227391248</v>
      </c>
      <c r="V174" s="33">
        <v>701.63714631435801</v>
      </c>
      <c r="W174" s="33">
        <v>743.25788508973676</v>
      </c>
      <c r="DA174" s="60" t="s">
        <v>2574</v>
      </c>
    </row>
    <row r="175" spans="1:105" ht="12" customHeight="1" x14ac:dyDescent="0.25">
      <c r="A175" s="121" t="s">
        <v>54</v>
      </c>
      <c r="B175" s="122">
        <v>1435.3266144582833</v>
      </c>
      <c r="C175" s="122">
        <v>1466.5157886693057</v>
      </c>
      <c r="D175" s="122">
        <v>1526.6077554120841</v>
      </c>
      <c r="E175" s="122">
        <v>1557.709814908593</v>
      </c>
      <c r="F175" s="122">
        <v>1576.4993901139269</v>
      </c>
      <c r="G175" s="122">
        <v>1562.7441023568774</v>
      </c>
      <c r="H175" s="122">
        <v>1498.4981715399929</v>
      </c>
      <c r="I175" s="122">
        <v>1549.6638280056293</v>
      </c>
      <c r="J175" s="122">
        <v>1330.1096562252212</v>
      </c>
      <c r="K175" s="122">
        <v>1309.1080796398337</v>
      </c>
      <c r="L175" s="122">
        <v>1530.1440686720739</v>
      </c>
      <c r="M175" s="122">
        <v>1280.8631992536446</v>
      </c>
      <c r="N175" s="122">
        <v>1046.5223552112075</v>
      </c>
      <c r="O175" s="122">
        <v>900.1432842580499</v>
      </c>
      <c r="P175" s="122">
        <v>810.78159045450468</v>
      </c>
      <c r="Q175" s="122">
        <v>802.2987896779191</v>
      </c>
      <c r="R175" s="122">
        <v>994.66892129182281</v>
      </c>
      <c r="S175" s="122">
        <v>969.78421380500652</v>
      </c>
      <c r="T175" s="122">
        <v>1101.3450010731622</v>
      </c>
      <c r="U175" s="122">
        <v>1130.005397618763</v>
      </c>
      <c r="V175" s="122">
        <v>1258.1208719344102</v>
      </c>
      <c r="W175" s="122">
        <v>1321.442027451325</v>
      </c>
      <c r="DA175" s="130" t="s">
        <v>2575</v>
      </c>
    </row>
    <row r="176" spans="1:105" ht="12" customHeight="1" x14ac:dyDescent="0.25">
      <c r="A176" s="97" t="s">
        <v>50</v>
      </c>
      <c r="B176" s="98">
        <v>1486.7750833021921</v>
      </c>
      <c r="C176" s="98">
        <v>1423.3351729443518</v>
      </c>
      <c r="D176" s="98">
        <v>1421.5585808884746</v>
      </c>
      <c r="E176" s="98">
        <v>1660.6995576522672</v>
      </c>
      <c r="F176" s="98">
        <v>1657.3572437244186</v>
      </c>
      <c r="G176" s="98">
        <v>1524.0281392995373</v>
      </c>
      <c r="H176" s="98">
        <v>1496.603729686414</v>
      </c>
      <c r="I176" s="98">
        <v>1501.1008206735269</v>
      </c>
      <c r="J176" s="98">
        <v>1354.2654685466907</v>
      </c>
      <c r="K176" s="98">
        <v>1347.841442242209</v>
      </c>
      <c r="L176" s="98">
        <v>1376.1966468742521</v>
      </c>
      <c r="M176" s="98">
        <v>1249.273309257781</v>
      </c>
      <c r="N176" s="98">
        <v>1071.2205571763752</v>
      </c>
      <c r="O176" s="98">
        <v>997.25098775520041</v>
      </c>
      <c r="P176" s="98">
        <v>899.4769205705586</v>
      </c>
      <c r="Q176" s="98">
        <v>873.98321569915163</v>
      </c>
      <c r="R176" s="98">
        <v>942.72949655076172</v>
      </c>
      <c r="S176" s="98">
        <v>1020.6608537643199</v>
      </c>
      <c r="T176" s="98">
        <v>1062.0016290516598</v>
      </c>
      <c r="U176" s="98">
        <v>1118.0021822282392</v>
      </c>
      <c r="V176" s="98">
        <v>1309.8638638750506</v>
      </c>
      <c r="W176" s="98">
        <v>1230.0926588400221</v>
      </c>
      <c r="DA176" s="63" t="s">
        <v>2576</v>
      </c>
    </row>
    <row r="177" spans="1:105" ht="12" customHeight="1" x14ac:dyDescent="0.25">
      <c r="A177" s="109" t="s">
        <v>120</v>
      </c>
      <c r="B177" s="33">
        <v>1387.6553632516393</v>
      </c>
      <c r="C177" s="33">
        <v>1506.6844457965876</v>
      </c>
      <c r="D177" s="33">
        <v>1625.2860955574035</v>
      </c>
      <c r="E177" s="33">
        <v>1457.077234113239</v>
      </c>
      <c r="F177" s="33">
        <v>1499.8533100299885</v>
      </c>
      <c r="G177" s="33">
        <v>1595.6435408286536</v>
      </c>
      <c r="H177" s="33">
        <v>1499.9250198413613</v>
      </c>
      <c r="I177" s="33">
        <v>1582.6987782872825</v>
      </c>
      <c r="J177" s="33">
        <v>1314.952346710573</v>
      </c>
      <c r="K177" s="33">
        <v>1285.9744787707402</v>
      </c>
      <c r="L177" s="33">
        <v>1625.169036302055</v>
      </c>
      <c r="M177" s="33">
        <v>1302.3861144304465</v>
      </c>
      <c r="N177" s="33">
        <v>1027.7597700115998</v>
      </c>
      <c r="O177" s="33">
        <v>816.5805628997565</v>
      </c>
      <c r="P177" s="33">
        <v>729.41214728567218</v>
      </c>
      <c r="Q177" s="33">
        <v>731.74970872345477</v>
      </c>
      <c r="R177" s="33">
        <v>1047.3307302434689</v>
      </c>
      <c r="S177" s="33">
        <v>924.66950656397705</v>
      </c>
      <c r="T177" s="33">
        <v>1128.253827799733</v>
      </c>
      <c r="U177" s="33">
        <v>1136.366256478882</v>
      </c>
      <c r="V177" s="33">
        <v>1233.8263864268608</v>
      </c>
      <c r="W177" s="33">
        <v>1359.692807961166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1318.615973599879</v>
      </c>
      <c r="C24" s="117">
        <f t="shared" si="7"/>
        <v>1268.7432944552936</v>
      </c>
      <c r="D24" s="117">
        <f t="shared" si="7"/>
        <v>1246.5062004488045</v>
      </c>
      <c r="E24" s="117">
        <f t="shared" si="7"/>
        <v>1697.9494353619111</v>
      </c>
      <c r="F24" s="117">
        <f t="shared" si="7"/>
        <v>1678.6478762730485</v>
      </c>
      <c r="G24" s="117">
        <f t="shared" si="7"/>
        <v>1504.9109138062736</v>
      </c>
      <c r="H24" s="117">
        <f t="shared" si="7"/>
        <v>1487.6742358996803</v>
      </c>
      <c r="I24" s="117">
        <f t="shared" si="7"/>
        <v>1523.0694842947876</v>
      </c>
      <c r="J24" s="117">
        <f t="shared" si="7"/>
        <v>1299.4200348167105</v>
      </c>
      <c r="K24" s="117">
        <f t="shared" si="7"/>
        <v>885.98135862474953</v>
      </c>
      <c r="L24" s="117">
        <f t="shared" si="7"/>
        <v>1700.9859985891712</v>
      </c>
      <c r="M24" s="117">
        <f t="shared" si="7"/>
        <v>1388.8967151292741</v>
      </c>
      <c r="N24" s="117">
        <f t="shared" si="7"/>
        <v>1309.502375115195</v>
      </c>
      <c r="O24" s="117">
        <f t="shared" si="7"/>
        <v>1320.1401727136993</v>
      </c>
      <c r="P24" s="117">
        <f t="shared" si="7"/>
        <v>1283.7216675124814</v>
      </c>
      <c r="Q24" s="117">
        <f t="shared" si="7"/>
        <v>1257.9767645742868</v>
      </c>
      <c r="R24" s="117">
        <f t="shared" ref="R24:V24" si="8">R25+R28+R30+R39</f>
        <v>1287.1143283387521</v>
      </c>
      <c r="S24" s="117">
        <f t="shared" si="8"/>
        <v>1292.7743050770439</v>
      </c>
      <c r="T24" s="117">
        <f t="shared" si="8"/>
        <v>1214.9422764626238</v>
      </c>
      <c r="U24" s="117">
        <f t="shared" si="8"/>
        <v>1196.7394716935326</v>
      </c>
      <c r="V24" s="117">
        <f t="shared" si="8"/>
        <v>1284.7184010335404</v>
      </c>
      <c r="W24" s="117">
        <f t="shared" ref="W24" si="9">W25+W28+W30+W39</f>
        <v>1149.9897186997277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705.60771099145211</v>
      </c>
      <c r="C25" s="122">
        <f t="shared" si="10"/>
        <v>677.56298733542394</v>
      </c>
      <c r="D25" s="122">
        <f t="shared" si="10"/>
        <v>660.52102959519209</v>
      </c>
      <c r="E25" s="122">
        <f t="shared" si="10"/>
        <v>1054.0484048681144</v>
      </c>
      <c r="F25" s="122">
        <f t="shared" si="10"/>
        <v>1046.4180689566904</v>
      </c>
      <c r="G25" s="122">
        <f t="shared" si="10"/>
        <v>912.20671026051104</v>
      </c>
      <c r="H25" s="122">
        <f t="shared" si="10"/>
        <v>905.2234211897495</v>
      </c>
      <c r="I25" s="122">
        <f t="shared" si="10"/>
        <v>937.93981595695152</v>
      </c>
      <c r="J25" s="122">
        <f t="shared" si="10"/>
        <v>740.98058948783432</v>
      </c>
      <c r="K25" s="122">
        <f t="shared" si="10"/>
        <v>337.98649891608227</v>
      </c>
      <c r="L25" s="122">
        <f t="shared" si="10"/>
        <v>1149.6139590787059</v>
      </c>
      <c r="M25" s="122">
        <f t="shared" si="10"/>
        <v>907.40308299195851</v>
      </c>
      <c r="N25" s="122">
        <f t="shared" si="10"/>
        <v>853.98158326178634</v>
      </c>
      <c r="O25" s="122">
        <f t="shared" si="10"/>
        <v>874.85647484779679</v>
      </c>
      <c r="P25" s="122">
        <f t="shared" si="10"/>
        <v>874.99819130720323</v>
      </c>
      <c r="Q25" s="122">
        <f t="shared" si="10"/>
        <v>864.51007111293279</v>
      </c>
      <c r="R25" s="122">
        <f t="shared" ref="R25:V25" si="11">SUM(R26:R27)</f>
        <v>880.27372505275764</v>
      </c>
      <c r="S25" s="122">
        <f t="shared" si="11"/>
        <v>884.70893079852544</v>
      </c>
      <c r="T25" s="122">
        <f t="shared" si="11"/>
        <v>842.78588671335228</v>
      </c>
      <c r="U25" s="122">
        <f t="shared" si="11"/>
        <v>854.89787261243407</v>
      </c>
      <c r="V25" s="122">
        <f t="shared" si="11"/>
        <v>931.47540782021429</v>
      </c>
      <c r="W25" s="122">
        <f t="shared" ref="W25" si="12">SUM(W26:W27)</f>
        <v>843.83410265860982</v>
      </c>
      <c r="DA25" s="130" t="s">
        <v>2600</v>
      </c>
    </row>
    <row r="26" spans="1:105" ht="12" customHeight="1" x14ac:dyDescent="0.25">
      <c r="A26" s="97" t="s">
        <v>74</v>
      </c>
      <c r="B26" s="98">
        <v>705.60771099145211</v>
      </c>
      <c r="C26" s="98">
        <v>677.56298733542394</v>
      </c>
      <c r="D26" s="98">
        <v>660.52102959519209</v>
      </c>
      <c r="E26" s="98">
        <v>1054.0484048681144</v>
      </c>
      <c r="F26" s="98">
        <v>1046.4180689566904</v>
      </c>
      <c r="G26" s="98">
        <v>912.20671026051104</v>
      </c>
      <c r="H26" s="98">
        <v>905.2234211897495</v>
      </c>
      <c r="I26" s="98">
        <v>937.93981595695152</v>
      </c>
      <c r="J26" s="98">
        <v>740.98058948783432</v>
      </c>
      <c r="K26" s="98">
        <v>337.98649891608227</v>
      </c>
      <c r="L26" s="98">
        <v>1149.6139590787059</v>
      </c>
      <c r="M26" s="98">
        <v>907.40308299195851</v>
      </c>
      <c r="N26" s="98">
        <v>853.98158326178634</v>
      </c>
      <c r="O26" s="98">
        <v>874.85647484779679</v>
      </c>
      <c r="P26" s="98">
        <v>874.99819130720323</v>
      </c>
      <c r="Q26" s="98">
        <v>864.51007111293279</v>
      </c>
      <c r="R26" s="98">
        <v>880.27372505275764</v>
      </c>
      <c r="S26" s="98">
        <v>884.70893079852544</v>
      </c>
      <c r="T26" s="98">
        <v>842.78588671335228</v>
      </c>
      <c r="U26" s="98">
        <v>854.89787261243407</v>
      </c>
      <c r="V26" s="98">
        <v>931.47540782021429</v>
      </c>
      <c r="W26" s="98">
        <v>843.83410265860982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322.20264576536522</v>
      </c>
      <c r="C30" s="122">
        <v>312.67796789002495</v>
      </c>
      <c r="D30" s="122">
        <v>306.98120391762018</v>
      </c>
      <c r="E30" s="122">
        <v>312.63292002086877</v>
      </c>
      <c r="F30" s="122">
        <v>306.62539901705225</v>
      </c>
      <c r="G30" s="122">
        <v>298.89539401737818</v>
      </c>
      <c r="H30" s="122">
        <v>298.76850437920768</v>
      </c>
      <c r="I30" s="122">
        <v>303.8835606176587</v>
      </c>
      <c r="J30" s="122">
        <v>305.73193381695864</v>
      </c>
      <c r="K30" s="122">
        <v>303.38220353817678</v>
      </c>
      <c r="L30" s="122">
        <v>295.9497893972769</v>
      </c>
      <c r="M30" s="122">
        <v>234.58649473065699</v>
      </c>
      <c r="N30" s="122">
        <v>211.19915009787769</v>
      </c>
      <c r="O30" s="122">
        <v>209.3947669403818</v>
      </c>
      <c r="P30" s="122">
        <v>195.88918961547716</v>
      </c>
      <c r="Q30" s="122">
        <v>188.07984410101562</v>
      </c>
      <c r="R30" s="122">
        <v>191.6016373171156</v>
      </c>
      <c r="S30" s="122">
        <v>193.24584259906717</v>
      </c>
      <c r="T30" s="122">
        <v>178.66250407012828</v>
      </c>
      <c r="U30" s="122">
        <v>170.17637867261845</v>
      </c>
      <c r="V30" s="122">
        <v>183.80378902873892</v>
      </c>
      <c r="W30" s="122">
        <v>159.69651617637371</v>
      </c>
      <c r="DA30" s="130" t="s">
        <v>2605</v>
      </c>
    </row>
    <row r="31" spans="1:105" ht="12" customHeight="1" x14ac:dyDescent="0.25">
      <c r="A31" s="97" t="s">
        <v>141</v>
      </c>
      <c r="B31" s="98">
        <v>347.38404854948521</v>
      </c>
      <c r="C31" s="98">
        <v>337.94433601717128</v>
      </c>
      <c r="D31" s="98">
        <v>333.01983450324974</v>
      </c>
      <c r="E31" s="98">
        <v>339.64318041153354</v>
      </c>
      <c r="F31" s="98">
        <v>334.44837944179574</v>
      </c>
      <c r="G31" s="98">
        <v>327.12548645311057</v>
      </c>
      <c r="H31" s="98">
        <v>328.50760620370977</v>
      </c>
      <c r="I31" s="98">
        <v>335.03272398838641</v>
      </c>
      <c r="J31" s="98">
        <v>337.24908915867519</v>
      </c>
      <c r="K31" s="98">
        <v>339.94631144317106</v>
      </c>
      <c r="L31" s="98">
        <v>354.5469588987296</v>
      </c>
      <c r="M31" s="98">
        <v>306.59087694007155</v>
      </c>
      <c r="N31" s="98">
        <v>293.8768932755155</v>
      </c>
      <c r="O31" s="98">
        <v>293.93937819272861</v>
      </c>
      <c r="P31" s="98">
        <v>275.1025211162796</v>
      </c>
      <c r="Q31" s="98">
        <v>264.84532638883377</v>
      </c>
      <c r="R31" s="98">
        <v>270.99653242394658</v>
      </c>
      <c r="S31" s="98">
        <v>272.65994962917006</v>
      </c>
      <c r="T31" s="98">
        <v>260.88816149338885</v>
      </c>
      <c r="U31" s="98">
        <v>248.54568738645111</v>
      </c>
      <c r="V31" s="98">
        <v>276.98347079623312</v>
      </c>
      <c r="W31" s="98">
        <v>243.68649777677774</v>
      </c>
      <c r="DA31" s="63" t="s">
        <v>2606</v>
      </c>
    </row>
    <row r="32" spans="1:105" ht="12" customHeight="1" x14ac:dyDescent="0.25">
      <c r="A32" s="97" t="s">
        <v>140</v>
      </c>
      <c r="B32" s="98">
        <v>62.400572303233545</v>
      </c>
      <c r="C32" s="98">
        <v>64.142866213425549</v>
      </c>
      <c r="D32" s="98">
        <v>65.652072594375056</v>
      </c>
      <c r="E32" s="98">
        <v>58.17732354818331</v>
      </c>
      <c r="F32" s="98">
        <v>57.45204627790401</v>
      </c>
      <c r="G32" s="98">
        <v>64.588010345014595</v>
      </c>
      <c r="H32" s="98">
        <v>59.808589062640827</v>
      </c>
      <c r="I32" s="98">
        <v>62.172420808173229</v>
      </c>
      <c r="J32" s="98">
        <v>61.537303890908326</v>
      </c>
      <c r="K32" s="98">
        <v>64.984917340156258</v>
      </c>
      <c r="L32" s="98">
        <v>57.665345911150432</v>
      </c>
      <c r="M32" s="98">
        <v>33.407975625550797</v>
      </c>
      <c r="N32" s="98">
        <v>34.283740251451647</v>
      </c>
      <c r="O32" s="98">
        <v>32.589517011201799</v>
      </c>
      <c r="P32" s="98">
        <v>32.026059473734549</v>
      </c>
      <c r="Q32" s="98">
        <v>31.41594794232763</v>
      </c>
      <c r="R32" s="98">
        <v>34.30487867706919</v>
      </c>
      <c r="S32" s="98">
        <v>34.666571915197316</v>
      </c>
      <c r="T32" s="98">
        <v>25.029480095219359</v>
      </c>
      <c r="U32" s="98">
        <v>24.983252447539058</v>
      </c>
      <c r="V32" s="98">
        <v>40.29926026877235</v>
      </c>
      <c r="W32" s="98">
        <v>21.04598103032356</v>
      </c>
      <c r="DA32" s="63" t="s">
        <v>2607</v>
      </c>
    </row>
    <row r="33" spans="1:105" ht="12" customHeight="1" x14ac:dyDescent="0.25">
      <c r="A33" s="100" t="s">
        <v>50</v>
      </c>
      <c r="B33" s="101">
        <v>62.400572303233545</v>
      </c>
      <c r="C33" s="101">
        <v>64.142866213425549</v>
      </c>
      <c r="D33" s="101">
        <v>65.652072594375056</v>
      </c>
      <c r="E33" s="101">
        <v>58.17732354818331</v>
      </c>
      <c r="F33" s="101">
        <v>57.45204627790401</v>
      </c>
      <c r="G33" s="101">
        <v>64.588010345014595</v>
      </c>
      <c r="H33" s="101">
        <v>59.808589062640827</v>
      </c>
      <c r="I33" s="101">
        <v>62.172420808173229</v>
      </c>
      <c r="J33" s="101">
        <v>61.537303890908326</v>
      </c>
      <c r="K33" s="101">
        <v>64.984917340156258</v>
      </c>
      <c r="L33" s="101">
        <v>57.665345911150432</v>
      </c>
      <c r="M33" s="101">
        <v>33.407975625550797</v>
      </c>
      <c r="N33" s="101">
        <v>34.283740251451647</v>
      </c>
      <c r="O33" s="101">
        <v>32.589517011201799</v>
      </c>
      <c r="P33" s="101">
        <v>32.026059473734549</v>
      </c>
      <c r="Q33" s="101">
        <v>31.41594794232763</v>
      </c>
      <c r="R33" s="101">
        <v>34.30487867706919</v>
      </c>
      <c r="S33" s="101">
        <v>34.666571915197316</v>
      </c>
      <c r="T33" s="101">
        <v>25.029480095219359</v>
      </c>
      <c r="U33" s="101">
        <v>24.983252447539058</v>
      </c>
      <c r="V33" s="101">
        <v>40.29926026877235</v>
      </c>
      <c r="W33" s="101">
        <v>21.04598103032356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290.80561684306178</v>
      </c>
      <c r="C39" s="122">
        <v>278.50233922984472</v>
      </c>
      <c r="D39" s="122">
        <v>279.00396693599237</v>
      </c>
      <c r="E39" s="122">
        <v>331.26811047292796</v>
      </c>
      <c r="F39" s="122">
        <v>325.60440829930582</v>
      </c>
      <c r="G39" s="122">
        <v>293.80880952838413</v>
      </c>
      <c r="H39" s="122">
        <v>283.682310330723</v>
      </c>
      <c r="I39" s="122">
        <v>281.24610772017746</v>
      </c>
      <c r="J39" s="122">
        <v>252.70751151191757</v>
      </c>
      <c r="K39" s="122">
        <v>244.61265617049048</v>
      </c>
      <c r="L39" s="122">
        <v>255.4222501131884</v>
      </c>
      <c r="M39" s="122">
        <v>246.90713740665856</v>
      </c>
      <c r="N39" s="122">
        <v>244.32164175553109</v>
      </c>
      <c r="O39" s="122">
        <v>235.88893092552067</v>
      </c>
      <c r="P39" s="122">
        <v>212.83428658980097</v>
      </c>
      <c r="Q39" s="122">
        <v>205.38684936033832</v>
      </c>
      <c r="R39" s="122">
        <v>215.23896596887877</v>
      </c>
      <c r="S39" s="122">
        <v>214.8195316794513</v>
      </c>
      <c r="T39" s="122">
        <v>193.49388567914326</v>
      </c>
      <c r="U39" s="122">
        <v>171.66522040848011</v>
      </c>
      <c r="V39" s="122">
        <v>169.43920418458725</v>
      </c>
      <c r="W39" s="122">
        <v>146.45909986474427</v>
      </c>
      <c r="DA39" s="130" t="s">
        <v>2614</v>
      </c>
    </row>
    <row r="40" spans="1:105" ht="12" customHeight="1" x14ac:dyDescent="0.25">
      <c r="A40" s="97" t="s">
        <v>50</v>
      </c>
      <c r="B40" s="98">
        <v>604.65015435863097</v>
      </c>
      <c r="C40" s="98">
        <v>577.75094316904392</v>
      </c>
      <c r="D40" s="98">
        <v>575.73195883642063</v>
      </c>
      <c r="E40" s="98">
        <v>670.79501993235044</v>
      </c>
      <c r="F40" s="98">
        <v>667.94436915170206</v>
      </c>
      <c r="G40" s="98">
        <v>613.13157828051965</v>
      </c>
      <c r="H40" s="98">
        <v>600.68847814862511</v>
      </c>
      <c r="I40" s="98">
        <v>601.55323403111288</v>
      </c>
      <c r="J40" s="98">
        <v>542.63082520767011</v>
      </c>
      <c r="K40" s="98">
        <v>539.18817785632814</v>
      </c>
      <c r="L40" s="98">
        <v>548.36600553910432</v>
      </c>
      <c r="M40" s="98">
        <v>495.91524271952005</v>
      </c>
      <c r="N40" s="98">
        <v>424.43428815093557</v>
      </c>
      <c r="O40" s="98">
        <v>394.99629155601428</v>
      </c>
      <c r="P40" s="98">
        <v>356.26757369336968</v>
      </c>
      <c r="Q40" s="98">
        <v>346.1626195216711</v>
      </c>
      <c r="R40" s="98">
        <v>373.34500346115721</v>
      </c>
      <c r="S40" s="98">
        <v>403.59569320888676</v>
      </c>
      <c r="T40" s="98">
        <v>418.34815514187784</v>
      </c>
      <c r="U40" s="98">
        <v>436.8759511557513</v>
      </c>
      <c r="V40" s="98">
        <v>506.53032772534004</v>
      </c>
      <c r="W40" s="98">
        <v>473.60700060423426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1450.3597551783591</v>
      </c>
      <c r="C43" s="117">
        <f t="shared" si="14"/>
        <v>1779.9146931405517</v>
      </c>
      <c r="D43" s="117">
        <f t="shared" si="14"/>
        <v>1833.5709934007343</v>
      </c>
      <c r="E43" s="117">
        <f t="shared" si="14"/>
        <v>1689.8465460211075</v>
      </c>
      <c r="F43" s="117">
        <f t="shared" si="14"/>
        <v>1713.4513656596469</v>
      </c>
      <c r="G43" s="117">
        <f t="shared" si="14"/>
        <v>1779.1398950704706</v>
      </c>
      <c r="H43" s="117">
        <f t="shared" si="14"/>
        <v>1651.4619547299064</v>
      </c>
      <c r="I43" s="117">
        <f t="shared" si="14"/>
        <v>1734.5384777870038</v>
      </c>
      <c r="J43" s="117">
        <f t="shared" si="14"/>
        <v>1707.6626916136061</v>
      </c>
      <c r="K43" s="117">
        <f t="shared" si="14"/>
        <v>1658.8371874196107</v>
      </c>
      <c r="L43" s="117">
        <f t="shared" si="14"/>
        <v>1631.8172855259445</v>
      </c>
      <c r="M43" s="117">
        <f t="shared" si="14"/>
        <v>1802.4890391474041</v>
      </c>
      <c r="N43" s="117">
        <f t="shared" si="14"/>
        <v>1443.5071787780903</v>
      </c>
      <c r="O43" s="117">
        <f t="shared" si="14"/>
        <v>1536.6292847026396</v>
      </c>
      <c r="P43" s="117">
        <f t="shared" si="14"/>
        <v>1594.4459833846265</v>
      </c>
      <c r="Q43" s="117">
        <f t="shared" si="14"/>
        <v>1576.7205895442935</v>
      </c>
      <c r="R43" s="117">
        <f t="shared" ref="R43:V43" si="15">R44+R47+R49+R58</f>
        <v>1635.0526248317999</v>
      </c>
      <c r="S43" s="117">
        <f t="shared" si="15"/>
        <v>1489.8365055046431</v>
      </c>
      <c r="T43" s="117">
        <f t="shared" si="15"/>
        <v>1712.7866758255616</v>
      </c>
      <c r="U43" s="117">
        <f t="shared" si="15"/>
        <v>1532.1109249757719</v>
      </c>
      <c r="V43" s="117">
        <f t="shared" si="15"/>
        <v>1710.5627681516794</v>
      </c>
      <c r="W43" s="117">
        <f t="shared" ref="W43" si="16">W44+W47+W49+W58</f>
        <v>1594.8185289450332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783.48997107310379</v>
      </c>
      <c r="C44" s="122">
        <f t="shared" si="17"/>
        <v>1022.4444535294957</v>
      </c>
      <c r="D44" s="122">
        <f t="shared" si="17"/>
        <v>1075.8091113466626</v>
      </c>
      <c r="E44" s="122">
        <f t="shared" si="17"/>
        <v>976.92026053873064</v>
      </c>
      <c r="F44" s="122">
        <f t="shared" si="17"/>
        <v>1017.5455684510096</v>
      </c>
      <c r="G44" s="122">
        <f t="shared" si="17"/>
        <v>1111.7475872248913</v>
      </c>
      <c r="H44" s="122">
        <f t="shared" si="17"/>
        <v>1033.6038257318814</v>
      </c>
      <c r="I44" s="122">
        <f t="shared" si="17"/>
        <v>1115.946084825332</v>
      </c>
      <c r="J44" s="122">
        <f t="shared" si="17"/>
        <v>1110.2711244191487</v>
      </c>
      <c r="K44" s="122">
        <f t="shared" si="17"/>
        <v>1107.4624878685559</v>
      </c>
      <c r="L44" s="122">
        <f t="shared" si="17"/>
        <v>952.58916627696328</v>
      </c>
      <c r="M44" s="122">
        <f t="shared" si="17"/>
        <v>1110.0705062723443</v>
      </c>
      <c r="N44" s="122">
        <f t="shared" si="17"/>
        <v>913.26699099825385</v>
      </c>
      <c r="O44" s="122">
        <f t="shared" si="17"/>
        <v>1022.6249761333133</v>
      </c>
      <c r="P44" s="122">
        <f t="shared" si="17"/>
        <v>1102.8238842896733</v>
      </c>
      <c r="Q44" s="122">
        <f t="shared" si="17"/>
        <v>1103.8230450872675</v>
      </c>
      <c r="R44" s="122">
        <f t="shared" ref="R44:V44" si="18">SUM(R45:R46)</f>
        <v>1148.2693763372097</v>
      </c>
      <c r="S44" s="122">
        <f t="shared" si="18"/>
        <v>1035.3760605619725</v>
      </c>
      <c r="T44" s="122">
        <f t="shared" si="18"/>
        <v>1217.4246533902501</v>
      </c>
      <c r="U44" s="122">
        <f t="shared" si="18"/>
        <v>1087.1615121548289</v>
      </c>
      <c r="V44" s="122">
        <f t="shared" si="18"/>
        <v>1200.3874798387615</v>
      </c>
      <c r="W44" s="122">
        <f t="shared" ref="W44" si="19">SUM(W45:W46)</f>
        <v>1146.6338888825587</v>
      </c>
      <c r="DA44" s="130" t="s">
        <v>2618</v>
      </c>
    </row>
    <row r="45" spans="1:105" ht="12" customHeight="1" x14ac:dyDescent="0.25">
      <c r="A45" s="97" t="s">
        <v>216</v>
      </c>
      <c r="B45" s="98">
        <v>783.48997107310379</v>
      </c>
      <c r="C45" s="98">
        <v>1022.4444535294957</v>
      </c>
      <c r="D45" s="98">
        <v>1075.8091113466626</v>
      </c>
      <c r="E45" s="98">
        <v>976.92026053873064</v>
      </c>
      <c r="F45" s="98">
        <v>1017.5455684510096</v>
      </c>
      <c r="G45" s="98">
        <v>1111.7475872248913</v>
      </c>
      <c r="H45" s="98">
        <v>1033.6038257318814</v>
      </c>
      <c r="I45" s="98">
        <v>1115.946084825332</v>
      </c>
      <c r="J45" s="98">
        <v>1110.2711244191487</v>
      </c>
      <c r="K45" s="98">
        <v>1107.4624878685559</v>
      </c>
      <c r="L45" s="98">
        <v>952.58916627696328</v>
      </c>
      <c r="M45" s="98">
        <v>1110.0705062723443</v>
      </c>
      <c r="N45" s="98">
        <v>913.26699099825385</v>
      </c>
      <c r="O45" s="98">
        <v>1022.6249761333133</v>
      </c>
      <c r="P45" s="98">
        <v>1102.8238842896733</v>
      </c>
      <c r="Q45" s="98">
        <v>1103.8230450872675</v>
      </c>
      <c r="R45" s="98">
        <v>1148.2693763372097</v>
      </c>
      <c r="S45" s="98">
        <v>1035.3760605619725</v>
      </c>
      <c r="T45" s="98">
        <v>1217.4246533902501</v>
      </c>
      <c r="U45" s="98">
        <v>1087.1615121548289</v>
      </c>
      <c r="V45" s="98">
        <v>1200.3874798387615</v>
      </c>
      <c r="W45" s="98">
        <v>1146.6338888825587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376.06420444101133</v>
      </c>
      <c r="C49" s="122">
        <v>479.0124006828363</v>
      </c>
      <c r="D49" s="122">
        <v>479.01344492956849</v>
      </c>
      <c r="E49" s="122">
        <v>384.15911735404876</v>
      </c>
      <c r="F49" s="122">
        <v>372.74351173204565</v>
      </c>
      <c r="G49" s="122">
        <v>398.87788262967479</v>
      </c>
      <c r="H49" s="122">
        <v>386.62402180175093</v>
      </c>
      <c r="I49" s="122">
        <v>409.3197695240948</v>
      </c>
      <c r="J49" s="122">
        <v>421.50385367261373</v>
      </c>
      <c r="K49" s="122">
        <v>369.05280092892013</v>
      </c>
      <c r="L49" s="122">
        <v>470.17737887998948</v>
      </c>
      <c r="M49" s="122">
        <v>492.26635492885629</v>
      </c>
      <c r="N49" s="122">
        <v>347.60473986580814</v>
      </c>
      <c r="O49" s="122">
        <v>335.18107937410684</v>
      </c>
      <c r="P49" s="122">
        <v>326.54926488159799</v>
      </c>
      <c r="Q49" s="122">
        <v>316.85028908732886</v>
      </c>
      <c r="R49" s="122">
        <v>336.56985112615661</v>
      </c>
      <c r="S49" s="122">
        <v>307.18241504557534</v>
      </c>
      <c r="T49" s="122">
        <v>362.88926541700914</v>
      </c>
      <c r="U49" s="122">
        <v>315.88590726950366</v>
      </c>
      <c r="V49" s="122">
        <v>365.71064458057231</v>
      </c>
      <c r="W49" s="122">
        <v>321.60157577830256</v>
      </c>
      <c r="DA49" s="130" t="s">
        <v>2623</v>
      </c>
    </row>
    <row r="50" spans="1:105" ht="12" customHeight="1" x14ac:dyDescent="0.25">
      <c r="A50" s="97" t="s">
        <v>138</v>
      </c>
      <c r="B50" s="98">
        <v>392.26769554805395</v>
      </c>
      <c r="C50" s="98">
        <v>502.47732656897932</v>
      </c>
      <c r="D50" s="98">
        <v>501.36249488618324</v>
      </c>
      <c r="E50" s="98">
        <v>401.51502527750984</v>
      </c>
      <c r="F50" s="98">
        <v>389.15520810826479</v>
      </c>
      <c r="G50" s="98">
        <v>415.52670915078977</v>
      </c>
      <c r="H50" s="98">
        <v>402.77623467688949</v>
      </c>
      <c r="I50" s="98">
        <v>426.30192583000081</v>
      </c>
      <c r="J50" s="98">
        <v>439.62620015738821</v>
      </c>
      <c r="K50" s="98">
        <v>384.1187841926843</v>
      </c>
      <c r="L50" s="98">
        <v>494.21911158699476</v>
      </c>
      <c r="M50" s="98">
        <v>524.66446929649157</v>
      </c>
      <c r="N50" s="98">
        <v>370.44162969410866</v>
      </c>
      <c r="O50" s="98">
        <v>357.41022921587523</v>
      </c>
      <c r="P50" s="98">
        <v>349.19165741181126</v>
      </c>
      <c r="Q50" s="98">
        <v>339.37310616569721</v>
      </c>
      <c r="R50" s="98">
        <v>360.5147699547378</v>
      </c>
      <c r="S50" s="98">
        <v>329.00874853655989</v>
      </c>
      <c r="T50" s="98">
        <v>390.99009855909412</v>
      </c>
      <c r="U50" s="98">
        <v>339.9523446581639</v>
      </c>
      <c r="V50" s="98">
        <v>393.13457076841092</v>
      </c>
      <c r="W50" s="98">
        <v>345.71662714728581</v>
      </c>
      <c r="DA50" s="63" t="s">
        <v>2624</v>
      </c>
    </row>
    <row r="51" spans="1:105" ht="12" customHeight="1" x14ac:dyDescent="0.25">
      <c r="A51" s="97" t="s">
        <v>137</v>
      </c>
      <c r="B51" s="98">
        <v>67.743322930983283</v>
      </c>
      <c r="C51" s="98">
        <v>96.583485745730769</v>
      </c>
      <c r="D51" s="98">
        <v>101.2288267605085</v>
      </c>
      <c r="E51" s="98">
        <v>68.051179009045626</v>
      </c>
      <c r="F51" s="98">
        <v>66.156256942448081</v>
      </c>
      <c r="G51" s="98">
        <v>81.486985985065886</v>
      </c>
      <c r="H51" s="98">
        <v>72.280289704651082</v>
      </c>
      <c r="I51" s="98">
        <v>78.851277303248409</v>
      </c>
      <c r="J51" s="98">
        <v>80.223980215311556</v>
      </c>
      <c r="K51" s="98">
        <v>71.090907020315413</v>
      </c>
      <c r="L51" s="98">
        <v>83.644551074128174</v>
      </c>
      <c r="M51" s="98">
        <v>73.977281353709401</v>
      </c>
      <c r="N51" s="98">
        <v>47.071274566816754</v>
      </c>
      <c r="O51" s="98">
        <v>37.847699319728228</v>
      </c>
      <c r="P51" s="98">
        <v>38.79950689590185</v>
      </c>
      <c r="Q51" s="98">
        <v>39.50798558774288</v>
      </c>
      <c r="R51" s="98">
        <v>46.70695527055463</v>
      </c>
      <c r="S51" s="98">
        <v>39.826821093871885</v>
      </c>
      <c r="T51" s="98">
        <v>42.823502630132111</v>
      </c>
      <c r="U51" s="98">
        <v>38.403916457255107</v>
      </c>
      <c r="V51" s="98">
        <v>56.473019904593727</v>
      </c>
      <c r="W51" s="98">
        <v>32.762787424424843</v>
      </c>
      <c r="DA51" s="63" t="s">
        <v>2625</v>
      </c>
    </row>
    <row r="52" spans="1:105" ht="12" customHeight="1" x14ac:dyDescent="0.25">
      <c r="A52" s="100" t="s">
        <v>216</v>
      </c>
      <c r="B52" s="101">
        <v>67.743322930983283</v>
      </c>
      <c r="C52" s="101">
        <v>96.583485745730769</v>
      </c>
      <c r="D52" s="101">
        <v>101.2288267605085</v>
      </c>
      <c r="E52" s="101">
        <v>68.051179009045626</v>
      </c>
      <c r="F52" s="101">
        <v>66.156256942448081</v>
      </c>
      <c r="G52" s="101">
        <v>81.486985985065886</v>
      </c>
      <c r="H52" s="101">
        <v>72.280289704651082</v>
      </c>
      <c r="I52" s="101">
        <v>78.851277303248409</v>
      </c>
      <c r="J52" s="101">
        <v>80.223980215311556</v>
      </c>
      <c r="K52" s="101">
        <v>71.090907020315413</v>
      </c>
      <c r="L52" s="101">
        <v>83.644551074128174</v>
      </c>
      <c r="M52" s="101">
        <v>73.977281353709401</v>
      </c>
      <c r="N52" s="101">
        <v>47.071274566816754</v>
      </c>
      <c r="O52" s="101">
        <v>37.847699319728228</v>
      </c>
      <c r="P52" s="101">
        <v>38.79950689590185</v>
      </c>
      <c r="Q52" s="101">
        <v>39.50798558774288</v>
      </c>
      <c r="R52" s="101">
        <v>46.70695527055463</v>
      </c>
      <c r="S52" s="101">
        <v>39.826821093871885</v>
      </c>
      <c r="T52" s="101">
        <v>42.823502630132111</v>
      </c>
      <c r="U52" s="101">
        <v>38.403916457255107</v>
      </c>
      <c r="V52" s="101">
        <v>56.473019904593727</v>
      </c>
      <c r="W52" s="101">
        <v>32.762787424424843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290.80557966424402</v>
      </c>
      <c r="C58" s="122">
        <v>278.4578389282197</v>
      </c>
      <c r="D58" s="122">
        <v>278.74843712450325</v>
      </c>
      <c r="E58" s="122">
        <v>328.76716812832814</v>
      </c>
      <c r="F58" s="122">
        <v>323.16228547659165</v>
      </c>
      <c r="G58" s="122">
        <v>268.51442521590457</v>
      </c>
      <c r="H58" s="122">
        <v>231.23410719627387</v>
      </c>
      <c r="I58" s="122">
        <v>209.27262343757712</v>
      </c>
      <c r="J58" s="122">
        <v>175.88771352184352</v>
      </c>
      <c r="K58" s="122">
        <v>182.3218986221348</v>
      </c>
      <c r="L58" s="122">
        <v>209.0507403689916</v>
      </c>
      <c r="M58" s="122">
        <v>200.15217794620338</v>
      </c>
      <c r="N58" s="122">
        <v>182.63544791402822</v>
      </c>
      <c r="O58" s="122">
        <v>178.82322919521934</v>
      </c>
      <c r="P58" s="122">
        <v>165.07283421335518</v>
      </c>
      <c r="Q58" s="122">
        <v>156.04725536969733</v>
      </c>
      <c r="R58" s="122">
        <v>150.21339736843365</v>
      </c>
      <c r="S58" s="122">
        <v>147.27802989709531</v>
      </c>
      <c r="T58" s="122">
        <v>132.47275701830253</v>
      </c>
      <c r="U58" s="122">
        <v>129.06350555143953</v>
      </c>
      <c r="V58" s="122">
        <v>144.46464373234556</v>
      </c>
      <c r="W58" s="122">
        <v>126.583064284172</v>
      </c>
      <c r="DA58" s="130" t="s">
        <v>2632</v>
      </c>
    </row>
    <row r="59" spans="1:105" ht="12" customHeight="1" x14ac:dyDescent="0.25">
      <c r="A59" s="97" t="s">
        <v>50</v>
      </c>
      <c r="B59" s="98">
        <v>604.65015435863097</v>
      </c>
      <c r="C59" s="98">
        <v>578.23109132903653</v>
      </c>
      <c r="D59" s="98">
        <v>576.47995497212219</v>
      </c>
      <c r="E59" s="98">
        <v>672.20305753727598</v>
      </c>
      <c r="F59" s="98">
        <v>669.17049862235081</v>
      </c>
      <c r="G59" s="98">
        <v>613.11169402789267</v>
      </c>
      <c r="H59" s="98">
        <v>599.30155990979949</v>
      </c>
      <c r="I59" s="98">
        <v>599.56465085458035</v>
      </c>
      <c r="J59" s="98">
        <v>540.12203004486184</v>
      </c>
      <c r="K59" s="98">
        <v>536.55345667766494</v>
      </c>
      <c r="L59" s="98">
        <v>546.84939913028722</v>
      </c>
      <c r="M59" s="98">
        <v>496.02033388158026</v>
      </c>
      <c r="N59" s="98">
        <v>425.06079939513387</v>
      </c>
      <c r="O59" s="98">
        <v>395.5191986755944</v>
      </c>
      <c r="P59" s="98">
        <v>356.60581907981259</v>
      </c>
      <c r="Q59" s="98">
        <v>346.37053383639665</v>
      </c>
      <c r="R59" s="98">
        <v>373.32821576963761</v>
      </c>
      <c r="S59" s="98">
        <v>403.20199132305765</v>
      </c>
      <c r="T59" s="98">
        <v>417.62038525448224</v>
      </c>
      <c r="U59" s="98">
        <v>438.08880053375952</v>
      </c>
      <c r="V59" s="98">
        <v>510.58534260932396</v>
      </c>
      <c r="W59" s="98">
        <v>476.84211136542166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1261.7357643501764</v>
      </c>
      <c r="C62" s="117">
        <f t="shared" si="21"/>
        <v>1414.1916526201921</v>
      </c>
      <c r="D62" s="117">
        <f t="shared" si="21"/>
        <v>1518.0407587119544</v>
      </c>
      <c r="E62" s="117">
        <f t="shared" si="21"/>
        <v>1484.9524689728014</v>
      </c>
      <c r="F62" s="117">
        <f t="shared" si="21"/>
        <v>1550.240438710523</v>
      </c>
      <c r="G62" s="117">
        <f t="shared" si="21"/>
        <v>1580.7335685097046</v>
      </c>
      <c r="H62" s="117">
        <f t="shared" si="21"/>
        <v>1500.2104343933343</v>
      </c>
      <c r="I62" s="117">
        <f t="shared" si="21"/>
        <v>1529.0004227354818</v>
      </c>
      <c r="J62" s="117">
        <f t="shared" si="21"/>
        <v>1451.4626429984514</v>
      </c>
      <c r="K62" s="117">
        <f t="shared" si="21"/>
        <v>1503.9657792741373</v>
      </c>
      <c r="L62" s="117">
        <f t="shared" si="21"/>
        <v>1513.5531380248185</v>
      </c>
      <c r="M62" s="117">
        <f t="shared" si="21"/>
        <v>1270.5049473602558</v>
      </c>
      <c r="N62" s="117">
        <f t="shared" si="21"/>
        <v>1257.9338175109999</v>
      </c>
      <c r="O62" s="117">
        <f t="shared" si="21"/>
        <v>1215.5189804359411</v>
      </c>
      <c r="P62" s="117">
        <f t="shared" si="21"/>
        <v>1268.5934956627989</v>
      </c>
      <c r="Q62" s="117">
        <f t="shared" si="21"/>
        <v>1285.7960750979755</v>
      </c>
      <c r="R62" s="117">
        <f t="shared" ref="R62:V62" si="22">R63+R66+R68+R77</f>
        <v>1207.4774192949903</v>
      </c>
      <c r="S62" s="117">
        <f t="shared" si="22"/>
        <v>1224.1809642195653</v>
      </c>
      <c r="T62" s="117">
        <f t="shared" si="22"/>
        <v>1304.2623273840613</v>
      </c>
      <c r="U62" s="117">
        <f t="shared" si="22"/>
        <v>1327.8888511549089</v>
      </c>
      <c r="V62" s="117">
        <f t="shared" si="22"/>
        <v>1374.1507627118633</v>
      </c>
      <c r="W62" s="117">
        <f t="shared" ref="W62" si="23">W63+W66+W68+W77</f>
        <v>1362.0262461686634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530.47935197124434</v>
      </c>
      <c r="C63" s="122">
        <f t="shared" si="24"/>
        <v>588.20305375319913</v>
      </c>
      <c r="D63" s="122">
        <f t="shared" si="24"/>
        <v>634.94706558187829</v>
      </c>
      <c r="E63" s="122">
        <f t="shared" si="24"/>
        <v>661.63426688568791</v>
      </c>
      <c r="F63" s="122">
        <f t="shared" si="24"/>
        <v>712.87224849156155</v>
      </c>
      <c r="G63" s="122">
        <f t="shared" si="24"/>
        <v>735.65662272295015</v>
      </c>
      <c r="H63" s="122">
        <f t="shared" si="24"/>
        <v>699.64394550953659</v>
      </c>
      <c r="I63" s="122">
        <f t="shared" si="24"/>
        <v>728.80053432799457</v>
      </c>
      <c r="J63" s="122">
        <f t="shared" si="24"/>
        <v>697.79839269820741</v>
      </c>
      <c r="K63" s="122">
        <f t="shared" si="24"/>
        <v>773.99822558330004</v>
      </c>
      <c r="L63" s="122">
        <f t="shared" si="24"/>
        <v>635.33912195325809</v>
      </c>
      <c r="M63" s="122">
        <f t="shared" si="24"/>
        <v>573.77158529446035</v>
      </c>
      <c r="N63" s="122">
        <f t="shared" si="24"/>
        <v>637.46525450156264</v>
      </c>
      <c r="O63" s="122">
        <f t="shared" si="24"/>
        <v>677.89980504844334</v>
      </c>
      <c r="P63" s="122">
        <f t="shared" si="24"/>
        <v>736.33267903976366</v>
      </c>
      <c r="Q63" s="122">
        <f t="shared" si="24"/>
        <v>748.21796361418137</v>
      </c>
      <c r="R63" s="122">
        <f t="shared" ref="R63:V63" si="25">SUM(R64:R65)</f>
        <v>670.71752931756748</v>
      </c>
      <c r="S63" s="122">
        <f t="shared" si="25"/>
        <v>679.87388639536971</v>
      </c>
      <c r="T63" s="122">
        <f t="shared" si="25"/>
        <v>701.2626697177277</v>
      </c>
      <c r="U63" s="122">
        <f t="shared" si="25"/>
        <v>711.06123583123872</v>
      </c>
      <c r="V63" s="122">
        <f t="shared" si="25"/>
        <v>717.28947885855075</v>
      </c>
      <c r="W63" s="122">
        <f t="shared" ref="W63" si="26">SUM(W64:W65)</f>
        <v>712.70967050189847</v>
      </c>
      <c r="DA63" s="130" t="s">
        <v>2636</v>
      </c>
    </row>
    <row r="64" spans="1:105" ht="12" customHeight="1" x14ac:dyDescent="0.25">
      <c r="A64" s="97" t="s">
        <v>217</v>
      </c>
      <c r="B64" s="98">
        <v>530.47935197124434</v>
      </c>
      <c r="C64" s="98">
        <v>588.20305375319913</v>
      </c>
      <c r="D64" s="98">
        <v>634.94706558187829</v>
      </c>
      <c r="E64" s="98">
        <v>661.63426688568791</v>
      </c>
      <c r="F64" s="98">
        <v>712.87224849156155</v>
      </c>
      <c r="G64" s="98">
        <v>735.65662272295015</v>
      </c>
      <c r="H64" s="98">
        <v>699.64394550953659</v>
      </c>
      <c r="I64" s="98">
        <v>728.80053432799457</v>
      </c>
      <c r="J64" s="98">
        <v>697.79839269820741</v>
      </c>
      <c r="K64" s="98">
        <v>773.99822558330004</v>
      </c>
      <c r="L64" s="98">
        <v>635.33912195325809</v>
      </c>
      <c r="M64" s="98">
        <v>573.77158529446035</v>
      </c>
      <c r="N64" s="98">
        <v>637.46525450156264</v>
      </c>
      <c r="O64" s="98">
        <v>677.89980504844334</v>
      </c>
      <c r="P64" s="98">
        <v>736.33267903976366</v>
      </c>
      <c r="Q64" s="98">
        <v>748.21796361418137</v>
      </c>
      <c r="R64" s="98">
        <v>670.71752931756748</v>
      </c>
      <c r="S64" s="98">
        <v>679.87388639536971</v>
      </c>
      <c r="T64" s="98">
        <v>701.2626697177277</v>
      </c>
      <c r="U64" s="98">
        <v>711.06123583123872</v>
      </c>
      <c r="V64" s="98">
        <v>717.28947885855075</v>
      </c>
      <c r="W64" s="98">
        <v>712.70967050189847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275.99009652341545</v>
      </c>
      <c r="C68" s="122">
        <v>302.17037163800609</v>
      </c>
      <c r="D68" s="122">
        <v>312.34354976137689</v>
      </c>
      <c r="E68" s="122">
        <v>289.80442234717214</v>
      </c>
      <c r="F68" s="122">
        <v>291.91968923612922</v>
      </c>
      <c r="G68" s="122">
        <v>291.73660330212761</v>
      </c>
      <c r="H68" s="122">
        <v>283.71959605896518</v>
      </c>
      <c r="I68" s="122">
        <v>284.48011330197892</v>
      </c>
      <c r="J68" s="122">
        <v>277.71814669064406</v>
      </c>
      <c r="K68" s="122">
        <v>267.52795140239738</v>
      </c>
      <c r="L68" s="122">
        <v>322.95134700257444</v>
      </c>
      <c r="M68" s="122">
        <v>261.11454109248649</v>
      </c>
      <c r="N68" s="122">
        <v>248.59928046767823</v>
      </c>
      <c r="O68" s="122">
        <v>229.40647517033139</v>
      </c>
      <c r="P68" s="122">
        <v>228.43678774405859</v>
      </c>
      <c r="Q68" s="122">
        <v>226.93541229877178</v>
      </c>
      <c r="R68" s="122">
        <v>207.99023179610134</v>
      </c>
      <c r="S68" s="122">
        <v>214.24217999331736</v>
      </c>
      <c r="T68" s="122">
        <v>220.43975142523041</v>
      </c>
      <c r="U68" s="122">
        <v>218.71015829146756</v>
      </c>
      <c r="V68" s="122">
        <v>230.12149096153007</v>
      </c>
      <c r="W68" s="122">
        <v>209.94463811149029</v>
      </c>
      <c r="DA68" s="130" t="s">
        <v>2641</v>
      </c>
    </row>
    <row r="69" spans="1:105" ht="12" customHeight="1" x14ac:dyDescent="0.25">
      <c r="A69" s="97" t="s">
        <v>134</v>
      </c>
      <c r="B69" s="98">
        <v>288.71452698417522</v>
      </c>
      <c r="C69" s="98">
        <v>315.96662003708514</v>
      </c>
      <c r="D69" s="98">
        <v>326.23655401108959</v>
      </c>
      <c r="E69" s="98">
        <v>302.7636222849934</v>
      </c>
      <c r="F69" s="98">
        <v>304.81566023024891</v>
      </c>
      <c r="G69" s="98">
        <v>304.13516555841176</v>
      </c>
      <c r="H69" s="98">
        <v>295.77830331005873</v>
      </c>
      <c r="I69" s="98">
        <v>296.31900443721042</v>
      </c>
      <c r="J69" s="98">
        <v>289.54871682195125</v>
      </c>
      <c r="K69" s="98">
        <v>278.70429160458099</v>
      </c>
      <c r="L69" s="98">
        <v>339.62099019357896</v>
      </c>
      <c r="M69" s="98">
        <v>276.37740382773563</v>
      </c>
      <c r="N69" s="98">
        <v>264.8459547678782</v>
      </c>
      <c r="O69" s="98">
        <v>244.57804447499447</v>
      </c>
      <c r="P69" s="98">
        <v>245.15066717959081</v>
      </c>
      <c r="Q69" s="98">
        <v>244.32139332909378</v>
      </c>
      <c r="R69" s="98">
        <v>223.54687759656443</v>
      </c>
      <c r="S69" s="98">
        <v>229.7765290581346</v>
      </c>
      <c r="T69" s="98">
        <v>237.72487427245827</v>
      </c>
      <c r="U69" s="98">
        <v>235.63503545480802</v>
      </c>
      <c r="V69" s="98">
        <v>247.2183972332781</v>
      </c>
      <c r="W69" s="98">
        <v>226.78400302809428</v>
      </c>
      <c r="DA69" s="63" t="s">
        <v>2642</v>
      </c>
    </row>
    <row r="70" spans="1:105" ht="12" customHeight="1" x14ac:dyDescent="0.25">
      <c r="A70" s="97" t="s">
        <v>133</v>
      </c>
      <c r="B70" s="98">
        <v>50.704158022433127</v>
      </c>
      <c r="C70" s="98">
        <v>59.770723150357689</v>
      </c>
      <c r="D70" s="98">
        <v>64.820961575186601</v>
      </c>
      <c r="E70" s="98">
        <v>51.057816892853424</v>
      </c>
      <c r="F70" s="98">
        <v>52.034202895779551</v>
      </c>
      <c r="G70" s="98">
        <v>60.400480495169681</v>
      </c>
      <c r="H70" s="98">
        <v>53.929729743372533</v>
      </c>
      <c r="I70" s="98">
        <v>55.214697223615531</v>
      </c>
      <c r="J70" s="98">
        <v>52.346766698336722</v>
      </c>
      <c r="K70" s="98">
        <v>52.249746921875499</v>
      </c>
      <c r="L70" s="98">
        <v>57.157647044740024</v>
      </c>
      <c r="M70" s="98">
        <v>30.4515011299756</v>
      </c>
      <c r="N70" s="98">
        <v>30.580196623561697</v>
      </c>
      <c r="O70" s="98">
        <v>23.909008017083988</v>
      </c>
      <c r="P70" s="98">
        <v>27.755613959073635</v>
      </c>
      <c r="Q70" s="98">
        <v>29.881570505136253</v>
      </c>
      <c r="R70" s="98">
        <v>29.116176825127255</v>
      </c>
      <c r="S70" s="98">
        <v>27.4217399626298</v>
      </c>
      <c r="T70" s="98">
        <v>23.415370941437907</v>
      </c>
      <c r="U70" s="98">
        <v>24.750088434502427</v>
      </c>
      <c r="V70" s="98">
        <v>34.129898075907477</v>
      </c>
      <c r="W70" s="98">
        <v>21.503431427352144</v>
      </c>
      <c r="DA70" s="63" t="s">
        <v>2643</v>
      </c>
    </row>
    <row r="71" spans="1:105" ht="12" customHeight="1" x14ac:dyDescent="0.25">
      <c r="A71" s="100" t="s">
        <v>217</v>
      </c>
      <c r="B71" s="101">
        <v>50.704158022433127</v>
      </c>
      <c r="C71" s="101">
        <v>59.770723150357689</v>
      </c>
      <c r="D71" s="101">
        <v>64.820961575186601</v>
      </c>
      <c r="E71" s="101">
        <v>51.057816892853424</v>
      </c>
      <c r="F71" s="101">
        <v>52.034202895779551</v>
      </c>
      <c r="G71" s="101">
        <v>60.400480495169681</v>
      </c>
      <c r="H71" s="101">
        <v>53.929729743372533</v>
      </c>
      <c r="I71" s="101">
        <v>55.214697223615531</v>
      </c>
      <c r="J71" s="101">
        <v>52.346766698336722</v>
      </c>
      <c r="K71" s="101">
        <v>52.249746921875499</v>
      </c>
      <c r="L71" s="101">
        <v>57.157647044740024</v>
      </c>
      <c r="M71" s="101">
        <v>30.4515011299756</v>
      </c>
      <c r="N71" s="101">
        <v>30.580196623561697</v>
      </c>
      <c r="O71" s="101">
        <v>23.909008017083988</v>
      </c>
      <c r="P71" s="101">
        <v>27.755613959073635</v>
      </c>
      <c r="Q71" s="101">
        <v>29.881570505136253</v>
      </c>
      <c r="R71" s="101">
        <v>29.116176825127255</v>
      </c>
      <c r="S71" s="101">
        <v>27.4217399626298</v>
      </c>
      <c r="T71" s="101">
        <v>23.415370941437907</v>
      </c>
      <c r="U71" s="101">
        <v>24.750088434502427</v>
      </c>
      <c r="V71" s="101">
        <v>34.129898075907477</v>
      </c>
      <c r="W71" s="101">
        <v>21.503431427352144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455.26631585551661</v>
      </c>
      <c r="C77" s="122">
        <v>523.81822722898687</v>
      </c>
      <c r="D77" s="122">
        <v>570.75014336869924</v>
      </c>
      <c r="E77" s="122">
        <v>533.51377973994124</v>
      </c>
      <c r="F77" s="122">
        <v>545.44850098283234</v>
      </c>
      <c r="G77" s="122">
        <v>553.34034248462694</v>
      </c>
      <c r="H77" s="122">
        <v>516.84689282483259</v>
      </c>
      <c r="I77" s="122">
        <v>515.71977510550835</v>
      </c>
      <c r="J77" s="122">
        <v>475.94610360959996</v>
      </c>
      <c r="K77" s="122">
        <v>462.43960228843991</v>
      </c>
      <c r="L77" s="122">
        <v>555.26266906898593</v>
      </c>
      <c r="M77" s="122">
        <v>435.6188209733088</v>
      </c>
      <c r="N77" s="122">
        <v>371.86928254175905</v>
      </c>
      <c r="O77" s="122">
        <v>308.21270021716646</v>
      </c>
      <c r="P77" s="122">
        <v>303.82402887897649</v>
      </c>
      <c r="Q77" s="122">
        <v>310.64269918502248</v>
      </c>
      <c r="R77" s="122">
        <v>328.76965818132163</v>
      </c>
      <c r="S77" s="122">
        <v>330.06489783087841</v>
      </c>
      <c r="T77" s="122">
        <v>382.55990624110314</v>
      </c>
      <c r="U77" s="122">
        <v>398.11745703220276</v>
      </c>
      <c r="V77" s="122">
        <v>426.73979289178249</v>
      </c>
      <c r="W77" s="122">
        <v>439.37193755527466</v>
      </c>
      <c r="DA77" s="130" t="s">
        <v>2650</v>
      </c>
    </row>
    <row r="78" spans="1:105" ht="12" customHeight="1" x14ac:dyDescent="0.25">
      <c r="A78" s="97" t="s">
        <v>192</v>
      </c>
      <c r="B78" s="98">
        <v>470.42156651527506</v>
      </c>
      <c r="C78" s="98">
        <v>541.0168717000472</v>
      </c>
      <c r="D78" s="98">
        <v>588.74490948161542</v>
      </c>
      <c r="E78" s="98">
        <v>549.68259670951147</v>
      </c>
      <c r="F78" s="98">
        <v>561.63979695023113</v>
      </c>
      <c r="G78" s="98">
        <v>569.67811293939576</v>
      </c>
      <c r="H78" s="98">
        <v>532.20564151226836</v>
      </c>
      <c r="I78" s="98">
        <v>531.13377586119793</v>
      </c>
      <c r="J78" s="98">
        <v>489.96148431911973</v>
      </c>
      <c r="K78" s="98">
        <v>475.63091632402654</v>
      </c>
      <c r="L78" s="98">
        <v>570.36697402442326</v>
      </c>
      <c r="M78" s="98">
        <v>447.29159527942602</v>
      </c>
      <c r="N78" s="98">
        <v>381.74914708214914</v>
      </c>
      <c r="O78" s="98">
        <v>316.38683634179114</v>
      </c>
      <c r="P78" s="98">
        <v>311.83524529759308</v>
      </c>
      <c r="Q78" s="98">
        <v>318.81649375489218</v>
      </c>
      <c r="R78" s="98">
        <v>337.43532631646423</v>
      </c>
      <c r="S78" s="98">
        <v>338.75789497148492</v>
      </c>
      <c r="T78" s="98">
        <v>392.60147672833506</v>
      </c>
      <c r="U78" s="98">
        <v>408.54347917177279</v>
      </c>
      <c r="V78" s="98">
        <v>437.91391251207489</v>
      </c>
      <c r="W78" s="98">
        <v>450.89516637531784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457.99962872030449</v>
      </c>
      <c r="C81" s="117">
        <f t="shared" si="28"/>
        <v>442.61315371918386</v>
      </c>
      <c r="D81" s="117">
        <f t="shared" si="28"/>
        <v>435.89867738885869</v>
      </c>
      <c r="E81" s="117">
        <f t="shared" si="28"/>
        <v>470.87455172323303</v>
      </c>
      <c r="F81" s="117">
        <f t="shared" si="28"/>
        <v>463.43763907430179</v>
      </c>
      <c r="G81" s="117">
        <f t="shared" si="28"/>
        <v>425.76686133703629</v>
      </c>
      <c r="H81" s="117">
        <f t="shared" si="28"/>
        <v>402.41248875374708</v>
      </c>
      <c r="I81" s="117">
        <f t="shared" si="28"/>
        <v>387.63301998215894</v>
      </c>
      <c r="J81" s="117">
        <f t="shared" si="28"/>
        <v>359.27613761091607</v>
      </c>
      <c r="K81" s="117">
        <f t="shared" si="28"/>
        <v>343.19261989314271</v>
      </c>
      <c r="L81" s="117">
        <f t="shared" si="28"/>
        <v>340.67056061031411</v>
      </c>
      <c r="M81" s="117">
        <f t="shared" si="28"/>
        <v>290.23780445446664</v>
      </c>
      <c r="N81" s="117">
        <f t="shared" si="28"/>
        <v>250.55436917173563</v>
      </c>
      <c r="O81" s="117">
        <f t="shared" si="28"/>
        <v>224.10973280090718</v>
      </c>
      <c r="P81" s="117">
        <f t="shared" si="28"/>
        <v>194.22341822661281</v>
      </c>
      <c r="Q81" s="117">
        <f t="shared" si="28"/>
        <v>177.22352610274595</v>
      </c>
      <c r="R81" s="117">
        <f t="shared" ref="R81:V81" si="29">R82+R85+R87+R100</f>
        <v>175.89417594772533</v>
      </c>
      <c r="S81" s="117">
        <f t="shared" si="29"/>
        <v>180.79102963697679</v>
      </c>
      <c r="T81" s="117">
        <f t="shared" si="29"/>
        <v>175.81502750867466</v>
      </c>
      <c r="U81" s="117">
        <f t="shared" si="29"/>
        <v>175.7909702543044</v>
      </c>
      <c r="V81" s="117">
        <f t="shared" si="29"/>
        <v>200.40008192986704</v>
      </c>
      <c r="W81" s="117">
        <f t="shared" ref="W81" si="30">W82+W85+W87+W100</f>
        <v>177.67488412515479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282.04285084551196</v>
      </c>
      <c r="C87" s="122">
        <v>272.8852908697765</v>
      </c>
      <c r="D87" s="122">
        <v>266.94852359902268</v>
      </c>
      <c r="E87" s="122">
        <v>270.32246395109621</v>
      </c>
      <c r="F87" s="122">
        <v>262.42199902133581</v>
      </c>
      <c r="G87" s="122">
        <v>251.10849748006007</v>
      </c>
      <c r="H87" s="122">
        <v>246.23419778527619</v>
      </c>
      <c r="I87" s="122">
        <v>245.36836883652052</v>
      </c>
      <c r="J87" s="122">
        <v>241.15034497356643</v>
      </c>
      <c r="K87" s="122">
        <v>236.51074886358947</v>
      </c>
      <c r="L87" s="122">
        <v>237.38267485965201</v>
      </c>
      <c r="M87" s="122">
        <v>192.63693864248626</v>
      </c>
      <c r="N87" s="122">
        <v>171.45869361112699</v>
      </c>
      <c r="O87" s="122">
        <v>157.66543359773439</v>
      </c>
      <c r="P87" s="122">
        <v>136.66313019564322</v>
      </c>
      <c r="Q87" s="122">
        <v>124.34111028321483</v>
      </c>
      <c r="R87" s="122">
        <v>122.83463376654717</v>
      </c>
      <c r="S87" s="122">
        <v>125.04296766792142</v>
      </c>
      <c r="T87" s="122">
        <v>119.73390404958356</v>
      </c>
      <c r="U87" s="122">
        <v>117.31535932030731</v>
      </c>
      <c r="V87" s="122">
        <v>130.47635897818805</v>
      </c>
      <c r="W87" s="122">
        <v>113.0398148152681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347.38404854948521</v>
      </c>
      <c r="C92" s="101">
        <v>338.06374159403566</v>
      </c>
      <c r="D92" s="101">
        <v>333.59580845677294</v>
      </c>
      <c r="E92" s="101">
        <v>340.69376202971193</v>
      </c>
      <c r="F92" s="101">
        <v>335.33712652057324</v>
      </c>
      <c r="G92" s="101">
        <v>326.92036783977539</v>
      </c>
      <c r="H92" s="101">
        <v>327.0099166839027</v>
      </c>
      <c r="I92" s="101">
        <v>333.14398351006247</v>
      </c>
      <c r="J92" s="101">
        <v>334.65982253868771</v>
      </c>
      <c r="K92" s="101">
        <v>337.4312380385004</v>
      </c>
      <c r="L92" s="101">
        <v>353.99842192993162</v>
      </c>
      <c r="M92" s="101">
        <v>308.44017408073569</v>
      </c>
      <c r="N92" s="101">
        <v>298.76769799670137</v>
      </c>
      <c r="O92" s="101">
        <v>299.13796342281711</v>
      </c>
      <c r="P92" s="101">
        <v>274.4513431546614</v>
      </c>
      <c r="Q92" s="101">
        <v>258.95555290563738</v>
      </c>
      <c r="R92" s="101">
        <v>260.77675552238281</v>
      </c>
      <c r="S92" s="101">
        <v>263.10091478679448</v>
      </c>
      <c r="T92" s="101">
        <v>255.37767131910005</v>
      </c>
      <c r="U92" s="101">
        <v>248.01957701217265</v>
      </c>
      <c r="V92" s="101">
        <v>281.00335251672249</v>
      </c>
      <c r="W92" s="101">
        <v>246.07199310837402</v>
      </c>
      <c r="DA92" s="131" t="s">
        <v>2664</v>
      </c>
    </row>
    <row r="93" spans="1:105" ht="12" customHeight="1" x14ac:dyDescent="0.25">
      <c r="A93" s="107" t="s">
        <v>123</v>
      </c>
      <c r="B93" s="104">
        <v>62.400572303233531</v>
      </c>
      <c r="C93" s="104">
        <v>64.158453246220461</v>
      </c>
      <c r="D93" s="104">
        <v>65.747592986116572</v>
      </c>
      <c r="E93" s="104">
        <v>58.407099314121687</v>
      </c>
      <c r="F93" s="104">
        <v>57.644168498203676</v>
      </c>
      <c r="G93" s="104">
        <v>64.691520942972346</v>
      </c>
      <c r="H93" s="104">
        <v>59.60190950759263</v>
      </c>
      <c r="I93" s="104">
        <v>61.899028577909398</v>
      </c>
      <c r="J93" s="104">
        <v>61.049996617848628</v>
      </c>
      <c r="K93" s="104">
        <v>64.448912655109012</v>
      </c>
      <c r="L93" s="104">
        <v>57.768534628776273</v>
      </c>
      <c r="M93" s="104">
        <v>33.521294433879589</v>
      </c>
      <c r="N93" s="104">
        <v>34.480934793847581</v>
      </c>
      <c r="O93" s="104">
        <v>32.829892622562532</v>
      </c>
      <c r="P93" s="104">
        <v>31.737182527442759</v>
      </c>
      <c r="Q93" s="104">
        <v>30.719433298758506</v>
      </c>
      <c r="R93" s="104">
        <v>33.135351928017599</v>
      </c>
      <c r="S93" s="104">
        <v>33.576233700909384</v>
      </c>
      <c r="T93" s="104">
        <v>24.556029643962365</v>
      </c>
      <c r="U93" s="104">
        <v>24.907852884617089</v>
      </c>
      <c r="V93" s="104">
        <v>40.779127926932404</v>
      </c>
      <c r="W93" s="104">
        <v>21.278116586911636</v>
      </c>
      <c r="DA93" s="132" t="s">
        <v>2665</v>
      </c>
    </row>
    <row r="94" spans="1:105" ht="12" customHeight="1" x14ac:dyDescent="0.25">
      <c r="A94" s="108" t="s">
        <v>50</v>
      </c>
      <c r="B94" s="98">
        <v>62.400572303233531</v>
      </c>
      <c r="C94" s="98">
        <v>64.158453246220461</v>
      </c>
      <c r="D94" s="98">
        <v>65.747592986116572</v>
      </c>
      <c r="E94" s="98">
        <v>58.407099314121687</v>
      </c>
      <c r="F94" s="98">
        <v>57.644168498203676</v>
      </c>
      <c r="G94" s="98">
        <v>64.691520942972346</v>
      </c>
      <c r="H94" s="98">
        <v>59.60190950759263</v>
      </c>
      <c r="I94" s="98">
        <v>61.899028577909398</v>
      </c>
      <c r="J94" s="98">
        <v>61.049996617848628</v>
      </c>
      <c r="K94" s="98">
        <v>64.448912655109012</v>
      </c>
      <c r="L94" s="98">
        <v>57.768534628776273</v>
      </c>
      <c r="M94" s="98">
        <v>33.521294433879589</v>
      </c>
      <c r="N94" s="98">
        <v>34.480934793847581</v>
      </c>
      <c r="O94" s="98">
        <v>32.829892622562532</v>
      </c>
      <c r="P94" s="98">
        <v>31.737182527442759</v>
      </c>
      <c r="Q94" s="98">
        <v>30.719433298758506</v>
      </c>
      <c r="R94" s="98">
        <v>33.135351928017599</v>
      </c>
      <c r="S94" s="98">
        <v>33.576233700909384</v>
      </c>
      <c r="T94" s="98">
        <v>24.556029643962365</v>
      </c>
      <c r="U94" s="98">
        <v>24.907852884617089</v>
      </c>
      <c r="V94" s="98">
        <v>40.779127926932404</v>
      </c>
      <c r="W94" s="98">
        <v>21.278116586911636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175.95677787479249</v>
      </c>
      <c r="C100" s="122">
        <v>169.72786284940736</v>
      </c>
      <c r="D100" s="122">
        <v>168.95015378983601</v>
      </c>
      <c r="E100" s="122">
        <v>200.55208777213682</v>
      </c>
      <c r="F100" s="122">
        <v>201.01564005296598</v>
      </c>
      <c r="G100" s="122">
        <v>174.65836385697622</v>
      </c>
      <c r="H100" s="122">
        <v>156.17829096847086</v>
      </c>
      <c r="I100" s="122">
        <v>142.26465114563842</v>
      </c>
      <c r="J100" s="122">
        <v>118.12579263734965</v>
      </c>
      <c r="K100" s="122">
        <v>106.68187102955322</v>
      </c>
      <c r="L100" s="122">
        <v>103.28788575066208</v>
      </c>
      <c r="M100" s="122">
        <v>97.600865811980384</v>
      </c>
      <c r="N100" s="122">
        <v>79.09567556060864</v>
      </c>
      <c r="O100" s="122">
        <v>66.44429920317279</v>
      </c>
      <c r="P100" s="122">
        <v>57.560288030969573</v>
      </c>
      <c r="Q100" s="122">
        <v>52.882415819531104</v>
      </c>
      <c r="R100" s="122">
        <v>53.059542181178152</v>
      </c>
      <c r="S100" s="122">
        <v>55.748061969055378</v>
      </c>
      <c r="T100" s="122">
        <v>56.08112345909111</v>
      </c>
      <c r="U100" s="122">
        <v>58.475610933997082</v>
      </c>
      <c r="V100" s="122">
        <v>69.923722951678982</v>
      </c>
      <c r="W100" s="122">
        <v>64.635069309886688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604.65015435863097</v>
      </c>
      <c r="C102" s="98">
        <v>577.76279200535112</v>
      </c>
      <c r="D102" s="98">
        <v>576.04602632127205</v>
      </c>
      <c r="E102" s="98">
        <v>671.44881444279713</v>
      </c>
      <c r="F102" s="98">
        <v>668.35781572857275</v>
      </c>
      <c r="G102" s="98">
        <v>612.92688264521269</v>
      </c>
      <c r="H102" s="98">
        <v>599.81619001924889</v>
      </c>
      <c r="I102" s="98">
        <v>600.59289650829191</v>
      </c>
      <c r="J102" s="98">
        <v>541.49658274725243</v>
      </c>
      <c r="K102" s="98">
        <v>538.23840188592055</v>
      </c>
      <c r="L102" s="98">
        <v>548.67777058036654</v>
      </c>
      <c r="M102" s="98">
        <v>496.72724309078279</v>
      </c>
      <c r="N102" s="98">
        <v>425.18511627099525</v>
      </c>
      <c r="O102" s="98">
        <v>395.37627962372716</v>
      </c>
      <c r="P102" s="98">
        <v>356.39202065121293</v>
      </c>
      <c r="Q102" s="98">
        <v>346.20962467734023</v>
      </c>
      <c r="R102" s="98">
        <v>373.25514923027453</v>
      </c>
      <c r="S102" s="98">
        <v>403.14119840191177</v>
      </c>
      <c r="T102" s="98">
        <v>417.54021579510595</v>
      </c>
      <c r="U102" s="98">
        <v>436.22350712639565</v>
      </c>
      <c r="V102" s="98">
        <v>508.18302993315314</v>
      </c>
      <c r="W102" s="98">
        <v>475.27992231790137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290.7912881077346</v>
      </c>
      <c r="C124" s="117">
        <f t="shared" si="42"/>
        <v>278.50664347187274</v>
      </c>
      <c r="D124" s="117">
        <f t="shared" si="42"/>
        <v>278.93206696738946</v>
      </c>
      <c r="E124" s="117">
        <f t="shared" si="42"/>
        <v>330.78669828863354</v>
      </c>
      <c r="F124" s="117">
        <f t="shared" si="42"/>
        <v>324.47620781064728</v>
      </c>
      <c r="G124" s="117">
        <f t="shared" si="42"/>
        <v>291.90635046788998</v>
      </c>
      <c r="H124" s="117">
        <f t="shared" si="42"/>
        <v>269.35571565531507</v>
      </c>
      <c r="I124" s="117">
        <f t="shared" si="42"/>
        <v>255.66537484403747</v>
      </c>
      <c r="J124" s="117">
        <f t="shared" si="42"/>
        <v>216.17002989972065</v>
      </c>
      <c r="K124" s="117">
        <f t="shared" si="42"/>
        <v>206.8112357303402</v>
      </c>
      <c r="L124" s="117">
        <f t="shared" si="42"/>
        <v>220.16233629125992</v>
      </c>
      <c r="M124" s="117">
        <f t="shared" si="42"/>
        <v>214.66600367551268</v>
      </c>
      <c r="N124" s="117">
        <f t="shared" si="42"/>
        <v>207.12219435121574</v>
      </c>
      <c r="O124" s="117">
        <f t="shared" si="42"/>
        <v>205.06478686499966</v>
      </c>
      <c r="P124" s="117">
        <f t="shared" si="42"/>
        <v>187.12239031206252</v>
      </c>
      <c r="Q124" s="117">
        <f t="shared" si="42"/>
        <v>179.37883493867125</v>
      </c>
      <c r="R124" s="117">
        <f t="shared" ref="R124:V124" si="43">R125+R128+R130+R139</f>
        <v>173.73127012103856</v>
      </c>
      <c r="S124" s="117">
        <f t="shared" si="43"/>
        <v>170.19855534190287</v>
      </c>
      <c r="T124" s="117">
        <f t="shared" si="43"/>
        <v>154.87529170664513</v>
      </c>
      <c r="U124" s="117">
        <f t="shared" si="43"/>
        <v>143.95984792601601</v>
      </c>
      <c r="V124" s="117">
        <f t="shared" si="43"/>
        <v>152.25888765611194</v>
      </c>
      <c r="W124" s="117">
        <f t="shared" ref="W124" si="44">W125+W128+W130+W139</f>
        <v>131.22108793210862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290.7912881077346</v>
      </c>
      <c r="C139" s="122">
        <v>278.50664347187274</v>
      </c>
      <c r="D139" s="122">
        <v>278.93206696738946</v>
      </c>
      <c r="E139" s="122">
        <v>330.78669828863354</v>
      </c>
      <c r="F139" s="122">
        <v>324.47620781064728</v>
      </c>
      <c r="G139" s="122">
        <v>291.90635046788998</v>
      </c>
      <c r="H139" s="122">
        <v>269.35571565531507</v>
      </c>
      <c r="I139" s="122">
        <v>255.66537484403747</v>
      </c>
      <c r="J139" s="122">
        <v>216.17002989972065</v>
      </c>
      <c r="K139" s="122">
        <v>206.8112357303402</v>
      </c>
      <c r="L139" s="122">
        <v>220.16233629125992</v>
      </c>
      <c r="M139" s="122">
        <v>214.66600367551268</v>
      </c>
      <c r="N139" s="122">
        <v>207.12219435121574</v>
      </c>
      <c r="O139" s="122">
        <v>205.06478686499966</v>
      </c>
      <c r="P139" s="122">
        <v>187.12239031206252</v>
      </c>
      <c r="Q139" s="122">
        <v>179.37883493867125</v>
      </c>
      <c r="R139" s="122">
        <v>173.73127012103856</v>
      </c>
      <c r="S139" s="122">
        <v>170.19855534190287</v>
      </c>
      <c r="T139" s="122">
        <v>154.87529170664513</v>
      </c>
      <c r="U139" s="122">
        <v>143.95984792601601</v>
      </c>
      <c r="V139" s="122">
        <v>152.25888765611194</v>
      </c>
      <c r="W139" s="122">
        <v>131.22108793210862</v>
      </c>
      <c r="DA139" s="130" t="s">
        <v>2709</v>
      </c>
    </row>
    <row r="140" spans="1:105" ht="12" customHeight="1" x14ac:dyDescent="0.25">
      <c r="A140" s="97" t="s">
        <v>50</v>
      </c>
      <c r="B140" s="98">
        <v>604.65015435863086</v>
      </c>
      <c r="C140" s="98">
        <v>577.77036327771759</v>
      </c>
      <c r="D140" s="98">
        <v>575.87829696805591</v>
      </c>
      <c r="E140" s="98">
        <v>671.08197600051153</v>
      </c>
      <c r="F140" s="98">
        <v>668.09192287745896</v>
      </c>
      <c r="G140" s="98">
        <v>613.19288556079482</v>
      </c>
      <c r="H140" s="98">
        <v>600.25674292721828</v>
      </c>
      <c r="I140" s="98">
        <v>600.90104934411329</v>
      </c>
      <c r="J140" s="98">
        <v>541.55751378835714</v>
      </c>
      <c r="K140" s="98">
        <v>537.7600889716349</v>
      </c>
      <c r="L140" s="98">
        <v>547.58981084535458</v>
      </c>
      <c r="M140" s="98">
        <v>495.98840525781526</v>
      </c>
      <c r="N140" s="98">
        <v>424.75058696662359</v>
      </c>
      <c r="O140" s="98">
        <v>395.2246272262725</v>
      </c>
      <c r="P140" s="98">
        <v>356.43735150492159</v>
      </c>
      <c r="Q140" s="98">
        <v>346.27306276858201</v>
      </c>
      <c r="R140" s="98">
        <v>373.30774771070077</v>
      </c>
      <c r="S140" s="98">
        <v>403.17994464627827</v>
      </c>
      <c r="T140" s="98">
        <v>417.8332641552945</v>
      </c>
      <c r="U140" s="98">
        <v>437.36737486033411</v>
      </c>
      <c r="V140" s="98">
        <v>509.66659236466938</v>
      </c>
      <c r="W140" s="98">
        <v>476.61210052174494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613.01083352860189</v>
      </c>
      <c r="C143" s="117">
        <f t="shared" si="49"/>
        <v>587.25900706075333</v>
      </c>
      <c r="D143" s="117">
        <f t="shared" si="49"/>
        <v>580.24072689233367</v>
      </c>
      <c r="E143" s="117">
        <f t="shared" si="49"/>
        <v>644.07721796976375</v>
      </c>
      <c r="F143" s="117">
        <f t="shared" si="49"/>
        <v>627.00554359126932</v>
      </c>
      <c r="G143" s="117">
        <f t="shared" si="49"/>
        <v>571.29737908620859</v>
      </c>
      <c r="H143" s="117">
        <f t="shared" si="49"/>
        <v>549.92561468119334</v>
      </c>
      <c r="I143" s="117">
        <f t="shared" si="49"/>
        <v>528.50402242918653</v>
      </c>
      <c r="J143" s="117">
        <f t="shared" si="49"/>
        <v>480.56455687078636</v>
      </c>
      <c r="K143" s="117">
        <f t="shared" si="49"/>
        <v>474.95324275397991</v>
      </c>
      <c r="L143" s="117">
        <f t="shared" si="49"/>
        <v>495.77553979330992</v>
      </c>
      <c r="M143" s="117">
        <f t="shared" si="49"/>
        <v>447.67349377934846</v>
      </c>
      <c r="N143" s="117">
        <f t="shared" si="49"/>
        <v>426.92579054380087</v>
      </c>
      <c r="O143" s="117">
        <f t="shared" si="49"/>
        <v>422.56421444585271</v>
      </c>
      <c r="P143" s="117">
        <f t="shared" si="49"/>
        <v>375.23125446350878</v>
      </c>
      <c r="Q143" s="117">
        <f t="shared" si="49"/>
        <v>344.13910456084966</v>
      </c>
      <c r="R143" s="117">
        <f t="shared" ref="R143:V143" si="50">R144+R146+R148+R157</f>
        <v>339.92212202874566</v>
      </c>
      <c r="S143" s="117">
        <f t="shared" si="50"/>
        <v>342.6609401157254</v>
      </c>
      <c r="T143" s="117">
        <f t="shared" si="50"/>
        <v>324.87977858648276</v>
      </c>
      <c r="U143" s="117">
        <f t="shared" si="50"/>
        <v>316.16702154425218</v>
      </c>
      <c r="V143" s="117">
        <f t="shared" si="50"/>
        <v>346.35464423692883</v>
      </c>
      <c r="W143" s="117">
        <f t="shared" ref="W143" si="51">W144+W146+W148+W157</f>
        <v>295.45585868146725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322.20274304362363</v>
      </c>
      <c r="C148" s="122">
        <v>308.58608524108246</v>
      </c>
      <c r="D148" s="122">
        <v>299.42674773064755</v>
      </c>
      <c r="E148" s="122">
        <v>306.1521852372756</v>
      </c>
      <c r="F148" s="122">
        <v>300.9707511806717</v>
      </c>
      <c r="G148" s="122">
        <v>292.96846786674763</v>
      </c>
      <c r="H148" s="122">
        <v>293.34094102841061</v>
      </c>
      <c r="I148" s="122">
        <v>293.76049746064626</v>
      </c>
      <c r="J148" s="122">
        <v>286.70339997963987</v>
      </c>
      <c r="K148" s="122">
        <v>280.98957251452367</v>
      </c>
      <c r="L148" s="122">
        <v>282.54638810948671</v>
      </c>
      <c r="M148" s="122">
        <v>237.66513533114514</v>
      </c>
      <c r="N148" s="122">
        <v>224.38542499661119</v>
      </c>
      <c r="O148" s="122">
        <v>221.63919587133094</v>
      </c>
      <c r="P148" s="122">
        <v>197.82639760497869</v>
      </c>
      <c r="Q148" s="122">
        <v>182.17099108754445</v>
      </c>
      <c r="R148" s="122">
        <v>180.43746894182598</v>
      </c>
      <c r="S148" s="122">
        <v>181.90237489008132</v>
      </c>
      <c r="T148" s="122">
        <v>173.39020078688071</v>
      </c>
      <c r="U148" s="122">
        <v>170.08568812970282</v>
      </c>
      <c r="V148" s="122">
        <v>188.87875412741656</v>
      </c>
      <c r="W148" s="122">
        <v>163.39673505541285</v>
      </c>
      <c r="DA148" s="130" t="s">
        <v>2717</v>
      </c>
    </row>
    <row r="149" spans="1:105" ht="12" customHeight="1" x14ac:dyDescent="0.25">
      <c r="A149" s="97" t="s">
        <v>124</v>
      </c>
      <c r="B149" s="98">
        <v>347.38404854948521</v>
      </c>
      <c r="C149" s="98">
        <v>334.95391327933089</v>
      </c>
      <c r="D149" s="98">
        <v>327.83318189156137</v>
      </c>
      <c r="E149" s="98">
        <v>334.49821336299306</v>
      </c>
      <c r="F149" s="98">
        <v>330.14749002023046</v>
      </c>
      <c r="G149" s="98">
        <v>323.43779937219045</v>
      </c>
      <c r="H149" s="98">
        <v>325.81418397715566</v>
      </c>
      <c r="I149" s="98">
        <v>332.4014368721725</v>
      </c>
      <c r="J149" s="98">
        <v>333.19326110297652</v>
      </c>
      <c r="K149" s="98">
        <v>335.01259767522242</v>
      </c>
      <c r="L149" s="98">
        <v>350.78333970130831</v>
      </c>
      <c r="M149" s="98">
        <v>306.17238739676856</v>
      </c>
      <c r="N149" s="98">
        <v>297.30621150455835</v>
      </c>
      <c r="O149" s="98">
        <v>298.02251489958195</v>
      </c>
      <c r="P149" s="98">
        <v>273.22154320299296</v>
      </c>
      <c r="Q149" s="98">
        <v>257.63538837366366</v>
      </c>
      <c r="R149" s="98">
        <v>259.25004229857717</v>
      </c>
      <c r="S149" s="98">
        <v>262.08148406799921</v>
      </c>
      <c r="T149" s="98">
        <v>255.20650157334569</v>
      </c>
      <c r="U149" s="98">
        <v>249.96990093959863</v>
      </c>
      <c r="V149" s="98">
        <v>283.25482909630961</v>
      </c>
      <c r="W149" s="98">
        <v>247.12925545553068</v>
      </c>
      <c r="DA149" s="63" t="s">
        <v>2718</v>
      </c>
    </row>
    <row r="150" spans="1:105" ht="12" customHeight="1" x14ac:dyDescent="0.25">
      <c r="A150" s="97" t="s">
        <v>123</v>
      </c>
      <c r="B150" s="98">
        <v>62.400572303233531</v>
      </c>
      <c r="C150" s="98">
        <v>63.699373788500431</v>
      </c>
      <c r="D150" s="98">
        <v>64.636485100387262</v>
      </c>
      <c r="E150" s="98">
        <v>57.2918820739146</v>
      </c>
      <c r="F150" s="98">
        <v>56.731685014216339</v>
      </c>
      <c r="G150" s="98">
        <v>63.939698098930087</v>
      </c>
      <c r="H150" s="98">
        <v>59.380801551300998</v>
      </c>
      <c r="I150" s="98">
        <v>61.824995129252983</v>
      </c>
      <c r="J150" s="98">
        <v>60.715361028042892</v>
      </c>
      <c r="K150" s="98">
        <v>63.936326763627164</v>
      </c>
      <c r="L150" s="98">
        <v>57.220395999718477</v>
      </c>
      <c r="M150" s="98">
        <v>33.418451566624853</v>
      </c>
      <c r="N150" s="98">
        <v>34.494516949525234</v>
      </c>
      <c r="O150" s="98">
        <v>32.816367533358424</v>
      </c>
      <c r="P150" s="98">
        <v>31.645268616210085</v>
      </c>
      <c r="Q150" s="98">
        <v>30.586825196829764</v>
      </c>
      <c r="R150" s="98">
        <v>32.959280713753373</v>
      </c>
      <c r="S150" s="98">
        <v>33.517734167695131</v>
      </c>
      <c r="T150" s="98">
        <v>24.545897196289893</v>
      </c>
      <c r="U150" s="98">
        <v>25.100501117744383</v>
      </c>
      <c r="V150" s="98">
        <v>41.036890931824139</v>
      </c>
      <c r="W150" s="98">
        <v>21.371456237648133</v>
      </c>
      <c r="DA150" s="63" t="s">
        <v>2719</v>
      </c>
    </row>
    <row r="151" spans="1:105" ht="12" customHeight="1" x14ac:dyDescent="0.25">
      <c r="A151" s="100" t="s">
        <v>50</v>
      </c>
      <c r="B151" s="101">
        <v>62.400572303233531</v>
      </c>
      <c r="C151" s="101">
        <v>63.699373788500431</v>
      </c>
      <c r="D151" s="101">
        <v>64.636485100387262</v>
      </c>
      <c r="E151" s="101">
        <v>57.2918820739146</v>
      </c>
      <c r="F151" s="101">
        <v>56.731685014216339</v>
      </c>
      <c r="G151" s="101">
        <v>63.939698098930087</v>
      </c>
      <c r="H151" s="101">
        <v>59.380801551300998</v>
      </c>
      <c r="I151" s="101">
        <v>61.824995129252983</v>
      </c>
      <c r="J151" s="101">
        <v>60.715361028042892</v>
      </c>
      <c r="K151" s="101">
        <v>63.936326763627164</v>
      </c>
      <c r="L151" s="101">
        <v>57.220395999718477</v>
      </c>
      <c r="M151" s="101">
        <v>33.418451566624853</v>
      </c>
      <c r="N151" s="101">
        <v>34.494516949525234</v>
      </c>
      <c r="O151" s="101">
        <v>32.816367533358424</v>
      </c>
      <c r="P151" s="101">
        <v>31.645268616210085</v>
      </c>
      <c r="Q151" s="101">
        <v>30.586825196829764</v>
      </c>
      <c r="R151" s="101">
        <v>32.959280713753373</v>
      </c>
      <c r="S151" s="101">
        <v>33.517734167695131</v>
      </c>
      <c r="T151" s="101">
        <v>24.545897196289893</v>
      </c>
      <c r="U151" s="101">
        <v>25.100501117744383</v>
      </c>
      <c r="V151" s="101">
        <v>41.036890931824139</v>
      </c>
      <c r="W151" s="101">
        <v>21.371456237648133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290.80809048497827</v>
      </c>
      <c r="C157" s="122">
        <v>278.67292181967088</v>
      </c>
      <c r="D157" s="122">
        <v>280.81397916168612</v>
      </c>
      <c r="E157" s="122">
        <v>337.92503273248809</v>
      </c>
      <c r="F157" s="122">
        <v>326.03479241059756</v>
      </c>
      <c r="G157" s="122">
        <v>278.32891121946102</v>
      </c>
      <c r="H157" s="122">
        <v>256.58467365278267</v>
      </c>
      <c r="I157" s="122">
        <v>234.7435249685403</v>
      </c>
      <c r="J157" s="122">
        <v>193.86115689114649</v>
      </c>
      <c r="K157" s="122">
        <v>193.96367023945621</v>
      </c>
      <c r="L157" s="122">
        <v>213.22915168382318</v>
      </c>
      <c r="M157" s="122">
        <v>210.00835844820332</v>
      </c>
      <c r="N157" s="122">
        <v>202.54036554718971</v>
      </c>
      <c r="O157" s="122">
        <v>200.9250185745218</v>
      </c>
      <c r="P157" s="122">
        <v>177.40485685853011</v>
      </c>
      <c r="Q157" s="122">
        <v>161.96811347330521</v>
      </c>
      <c r="R157" s="122">
        <v>159.48465308691968</v>
      </c>
      <c r="S157" s="122">
        <v>160.75856522564408</v>
      </c>
      <c r="T157" s="122">
        <v>151.48957779960207</v>
      </c>
      <c r="U157" s="122">
        <v>146.08133341454936</v>
      </c>
      <c r="V157" s="122">
        <v>157.47589010951231</v>
      </c>
      <c r="W157" s="122">
        <v>132.05912362605443</v>
      </c>
      <c r="DA157" s="130" t="s">
        <v>2726</v>
      </c>
    </row>
    <row r="158" spans="1:105" ht="12" customHeight="1" x14ac:dyDescent="0.25">
      <c r="A158" s="97" t="s">
        <v>50</v>
      </c>
      <c r="B158" s="98">
        <v>604.65015435863086</v>
      </c>
      <c r="C158" s="98">
        <v>575.97250227388781</v>
      </c>
      <c r="D158" s="98">
        <v>572.58243859704316</v>
      </c>
      <c r="E158" s="98">
        <v>667.29469321514523</v>
      </c>
      <c r="F158" s="98">
        <v>665.04076377182309</v>
      </c>
      <c r="G158" s="98">
        <v>610.8866333083248</v>
      </c>
      <c r="H158" s="98">
        <v>599.22862759144653</v>
      </c>
      <c r="I158" s="98">
        <v>600.28264659901572</v>
      </c>
      <c r="J158" s="98">
        <v>540.77032788409122</v>
      </c>
      <c r="K158" s="98">
        <v>536.9397302654088</v>
      </c>
      <c r="L158" s="98">
        <v>547.04648512628876</v>
      </c>
      <c r="M158" s="98">
        <v>495.85970340198338</v>
      </c>
      <c r="N158" s="98">
        <v>424.7951205065342</v>
      </c>
      <c r="O158" s="98">
        <v>395.26165405252647</v>
      </c>
      <c r="P158" s="98">
        <v>356.40676547746415</v>
      </c>
      <c r="Q158" s="98">
        <v>346.23094190399593</v>
      </c>
      <c r="R158" s="98">
        <v>373.29378117787144</v>
      </c>
      <c r="S158" s="98">
        <v>403.46964863602022</v>
      </c>
      <c r="T158" s="98">
        <v>418.59258991788431</v>
      </c>
      <c r="U158" s="98">
        <v>438.4249006913895</v>
      </c>
      <c r="V158" s="98">
        <v>509.97002486885111</v>
      </c>
      <c r="W158" s="98">
        <v>475.66576682533616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613.00675378468372</v>
      </c>
      <c r="C161" s="117">
        <f t="shared" si="54"/>
        <v>591.42014534177406</v>
      </c>
      <c r="D161" s="117">
        <f t="shared" si="54"/>
        <v>586.30312883369629</v>
      </c>
      <c r="E161" s="117">
        <f t="shared" si="54"/>
        <v>644.42883740034677</v>
      </c>
      <c r="F161" s="117">
        <f t="shared" si="54"/>
        <v>631.56548587536236</v>
      </c>
      <c r="G161" s="117">
        <f t="shared" si="54"/>
        <v>578.3659484919533</v>
      </c>
      <c r="H161" s="117">
        <f t="shared" si="54"/>
        <v>552.64540523254539</v>
      </c>
      <c r="I161" s="117">
        <f t="shared" si="54"/>
        <v>540.19115955764028</v>
      </c>
      <c r="J161" s="117">
        <f t="shared" si="54"/>
        <v>503.54059901657911</v>
      </c>
      <c r="K161" s="117">
        <f t="shared" si="54"/>
        <v>492.62729221668121</v>
      </c>
      <c r="L161" s="117">
        <f t="shared" si="54"/>
        <v>504.37890639645843</v>
      </c>
      <c r="M161" s="117">
        <f t="shared" si="54"/>
        <v>447.64388660079123</v>
      </c>
      <c r="N161" s="117">
        <f t="shared" si="54"/>
        <v>416.856233330279</v>
      </c>
      <c r="O161" s="117">
        <f t="shared" si="54"/>
        <v>412.5746755452866</v>
      </c>
      <c r="P161" s="117">
        <f t="shared" si="54"/>
        <v>382.38180632258775</v>
      </c>
      <c r="Q161" s="117">
        <f t="shared" si="54"/>
        <v>371.85882042351557</v>
      </c>
      <c r="R161" s="117">
        <f t="shared" ref="R161:V161" si="55">R162+R164+R166+R175</f>
        <v>392.93367207583947</v>
      </c>
      <c r="S161" s="117">
        <f t="shared" si="55"/>
        <v>385.76327495032683</v>
      </c>
      <c r="T161" s="117">
        <f t="shared" si="55"/>
        <v>347.03125771302336</v>
      </c>
      <c r="U161" s="117">
        <f t="shared" si="55"/>
        <v>319.04797743054513</v>
      </c>
      <c r="V161" s="117">
        <f t="shared" si="55"/>
        <v>349.31241103490765</v>
      </c>
      <c r="W161" s="117">
        <f t="shared" ref="W161" si="56">W162+W164+W166+W175</f>
        <v>303.71053808323427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322.20256884685944</v>
      </c>
      <c r="C166" s="122">
        <v>312.92997072701854</v>
      </c>
      <c r="D166" s="122">
        <v>307.35938848282007</v>
      </c>
      <c r="E166" s="122">
        <v>312.87498816883556</v>
      </c>
      <c r="F166" s="122">
        <v>306.54828547554644</v>
      </c>
      <c r="G166" s="122">
        <v>296.91264353257657</v>
      </c>
      <c r="H166" s="122">
        <v>294.94781077669751</v>
      </c>
      <c r="I166" s="122">
        <v>297.04496908485328</v>
      </c>
      <c r="J166" s="122">
        <v>294.80036015254234</v>
      </c>
      <c r="K166" s="122">
        <v>291.49737113718186</v>
      </c>
      <c r="L166" s="122">
        <v>295.22065820599943</v>
      </c>
      <c r="M166" s="122">
        <v>246.4955136451444</v>
      </c>
      <c r="N166" s="122">
        <v>233.32096270343681</v>
      </c>
      <c r="O166" s="122">
        <v>229.66017579438744</v>
      </c>
      <c r="P166" s="122">
        <v>211.76016740008578</v>
      </c>
      <c r="Q166" s="122">
        <v>200.04333606119633</v>
      </c>
      <c r="R166" s="122">
        <v>204.87227325362321</v>
      </c>
      <c r="S166" s="122">
        <v>196.26782119087497</v>
      </c>
      <c r="T166" s="122">
        <v>177.50228688099907</v>
      </c>
      <c r="U166" s="122">
        <v>168.33335304295261</v>
      </c>
      <c r="V166" s="122">
        <v>187.47988873193074</v>
      </c>
      <c r="W166" s="122">
        <v>163.80468025210479</v>
      </c>
      <c r="DA166" s="130" t="s">
        <v>2734</v>
      </c>
    </row>
    <row r="167" spans="1:105" ht="12" customHeight="1" x14ac:dyDescent="0.25">
      <c r="A167" s="97" t="s">
        <v>124</v>
      </c>
      <c r="B167" s="98">
        <v>347.38404854948516</v>
      </c>
      <c r="C167" s="98">
        <v>338.13022566487666</v>
      </c>
      <c r="D167" s="98">
        <v>333.29137194230225</v>
      </c>
      <c r="E167" s="98">
        <v>339.7769963806428</v>
      </c>
      <c r="F167" s="98">
        <v>334.38529667576051</v>
      </c>
      <c r="G167" s="98">
        <v>326.28938442922805</v>
      </c>
      <c r="H167" s="98">
        <v>327.05783864131354</v>
      </c>
      <c r="I167" s="98">
        <v>333.32065228585469</v>
      </c>
      <c r="J167" s="98">
        <v>334.84199636773161</v>
      </c>
      <c r="K167" s="98">
        <v>337.3260613325416</v>
      </c>
      <c r="L167" s="98">
        <v>353.39945456668534</v>
      </c>
      <c r="M167" s="98">
        <v>308.21195271243158</v>
      </c>
      <c r="N167" s="98">
        <v>300.39946351458883</v>
      </c>
      <c r="O167" s="98">
        <v>303.84557522075221</v>
      </c>
      <c r="P167" s="98">
        <v>283.60682156095498</v>
      </c>
      <c r="Q167" s="98">
        <v>272.03528496802403</v>
      </c>
      <c r="R167" s="98">
        <v>277.77618572018463</v>
      </c>
      <c r="S167" s="98">
        <v>271.76666787847211</v>
      </c>
      <c r="T167" s="98">
        <v>257.10127423290027</v>
      </c>
      <c r="U167" s="98">
        <v>243.12606429745992</v>
      </c>
      <c r="V167" s="98">
        <v>276.25151908930025</v>
      </c>
      <c r="W167" s="98">
        <v>243.75888126630514</v>
      </c>
      <c r="DA167" s="63" t="s">
        <v>2735</v>
      </c>
    </row>
    <row r="168" spans="1:105" ht="12" customHeight="1" x14ac:dyDescent="0.25">
      <c r="A168" s="97" t="s">
        <v>123</v>
      </c>
      <c r="B168" s="98">
        <v>62.400572303233524</v>
      </c>
      <c r="C168" s="98">
        <v>64.166441168249605</v>
      </c>
      <c r="D168" s="98">
        <v>65.695457260889953</v>
      </c>
      <c r="E168" s="98">
        <v>58.179433159831881</v>
      </c>
      <c r="F168" s="98">
        <v>57.433666655744879</v>
      </c>
      <c r="G168" s="98">
        <v>64.506423855923472</v>
      </c>
      <c r="H168" s="98">
        <v>59.602083670277636</v>
      </c>
      <c r="I168" s="98">
        <v>61.948990774780391</v>
      </c>
      <c r="J168" s="98">
        <v>61.101059457604592</v>
      </c>
      <c r="K168" s="98">
        <v>64.438803781037734</v>
      </c>
      <c r="L168" s="98">
        <v>57.600826802889657</v>
      </c>
      <c r="M168" s="98">
        <v>33.542934692377322</v>
      </c>
      <c r="N168" s="98">
        <v>34.79666772146188</v>
      </c>
      <c r="O168" s="98">
        <v>33.422417704653732</v>
      </c>
      <c r="P168" s="98">
        <v>32.797501646131991</v>
      </c>
      <c r="Q168" s="98">
        <v>32.143884448201085</v>
      </c>
      <c r="R168" s="98">
        <v>35.249839072560697</v>
      </c>
      <c r="S168" s="98">
        <v>34.861934796548205</v>
      </c>
      <c r="T168" s="98">
        <v>24.65628599264641</v>
      </c>
      <c r="U168" s="98">
        <v>24.497029439522219</v>
      </c>
      <c r="V168" s="98">
        <v>40.163259207092025</v>
      </c>
      <c r="W168" s="98">
        <v>21.124210697303692</v>
      </c>
      <c r="DA168" s="63" t="s">
        <v>2736</v>
      </c>
    </row>
    <row r="169" spans="1:105" ht="12" customHeight="1" x14ac:dyDescent="0.25">
      <c r="A169" s="100" t="s">
        <v>50</v>
      </c>
      <c r="B169" s="101">
        <v>62.400572303233524</v>
      </c>
      <c r="C169" s="101">
        <v>64.166441168249605</v>
      </c>
      <c r="D169" s="101">
        <v>65.695457260889953</v>
      </c>
      <c r="E169" s="101">
        <v>58.179433159831881</v>
      </c>
      <c r="F169" s="101">
        <v>57.433666655744879</v>
      </c>
      <c r="G169" s="101">
        <v>64.506423855923472</v>
      </c>
      <c r="H169" s="101">
        <v>59.602083670277636</v>
      </c>
      <c r="I169" s="101">
        <v>61.948990774780391</v>
      </c>
      <c r="J169" s="101">
        <v>61.101059457604592</v>
      </c>
      <c r="K169" s="101">
        <v>64.438803781037734</v>
      </c>
      <c r="L169" s="101">
        <v>57.600826802889657</v>
      </c>
      <c r="M169" s="101">
        <v>33.542934692377322</v>
      </c>
      <c r="N169" s="101">
        <v>34.79666772146188</v>
      </c>
      <c r="O169" s="101">
        <v>33.422417704653732</v>
      </c>
      <c r="P169" s="101">
        <v>32.797501646131991</v>
      </c>
      <c r="Q169" s="101">
        <v>32.143884448201085</v>
      </c>
      <c r="R169" s="101">
        <v>35.249839072560697</v>
      </c>
      <c r="S169" s="101">
        <v>34.861934796548205</v>
      </c>
      <c r="T169" s="101">
        <v>24.65628599264641</v>
      </c>
      <c r="U169" s="101">
        <v>24.497029439522219</v>
      </c>
      <c r="V169" s="101">
        <v>40.163259207092025</v>
      </c>
      <c r="W169" s="101">
        <v>21.124210697303692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290.80418493782435</v>
      </c>
      <c r="C175" s="122">
        <v>278.49017461475557</v>
      </c>
      <c r="D175" s="122">
        <v>278.94374035087623</v>
      </c>
      <c r="E175" s="122">
        <v>331.55384923151126</v>
      </c>
      <c r="F175" s="122">
        <v>325.01720039981586</v>
      </c>
      <c r="G175" s="122">
        <v>281.45330495937674</v>
      </c>
      <c r="H175" s="122">
        <v>257.69759445584788</v>
      </c>
      <c r="I175" s="122">
        <v>243.14619047278694</v>
      </c>
      <c r="J175" s="122">
        <v>208.7402388640368</v>
      </c>
      <c r="K175" s="122">
        <v>201.12992107949938</v>
      </c>
      <c r="L175" s="122">
        <v>209.15824819045903</v>
      </c>
      <c r="M175" s="122">
        <v>201.14837295564683</v>
      </c>
      <c r="N175" s="122">
        <v>183.53527062684219</v>
      </c>
      <c r="O175" s="122">
        <v>182.91449975089918</v>
      </c>
      <c r="P175" s="122">
        <v>170.62163892250194</v>
      </c>
      <c r="Q175" s="122">
        <v>171.81548436231921</v>
      </c>
      <c r="R175" s="122">
        <v>188.06139882221626</v>
      </c>
      <c r="S175" s="122">
        <v>189.49545375945186</v>
      </c>
      <c r="T175" s="122">
        <v>169.52897083202433</v>
      </c>
      <c r="U175" s="122">
        <v>150.71462438759252</v>
      </c>
      <c r="V175" s="122">
        <v>161.83252230297694</v>
      </c>
      <c r="W175" s="122">
        <v>139.90585783112948</v>
      </c>
      <c r="DA175" s="130" t="s">
        <v>2743</v>
      </c>
    </row>
    <row r="176" spans="1:105" ht="12" customHeight="1" x14ac:dyDescent="0.25">
      <c r="A176" s="97" t="s">
        <v>50</v>
      </c>
      <c r="B176" s="98">
        <v>604.65015435863097</v>
      </c>
      <c r="C176" s="98">
        <v>577.86232377847773</v>
      </c>
      <c r="D176" s="98">
        <v>575.89654295410696</v>
      </c>
      <c r="E176" s="98">
        <v>670.87383256244323</v>
      </c>
      <c r="F176" s="98">
        <v>667.89439884283365</v>
      </c>
      <c r="G176" s="98">
        <v>612.66673179404438</v>
      </c>
      <c r="H176" s="98">
        <v>599.84546542124031</v>
      </c>
      <c r="I176" s="98">
        <v>600.58309078683214</v>
      </c>
      <c r="J176" s="98">
        <v>541.40416111656668</v>
      </c>
      <c r="K176" s="98">
        <v>537.88848311414586</v>
      </c>
      <c r="L176" s="98">
        <v>548.00996116395561</v>
      </c>
      <c r="M176" s="98">
        <v>496.38045106022395</v>
      </c>
      <c r="N176" s="98">
        <v>425.13263759139852</v>
      </c>
      <c r="O176" s="98">
        <v>395.47826883854867</v>
      </c>
      <c r="P176" s="98">
        <v>356.60475494031095</v>
      </c>
      <c r="Q176" s="98">
        <v>346.39599216542678</v>
      </c>
      <c r="R176" s="98">
        <v>373.54308023946385</v>
      </c>
      <c r="S176" s="98">
        <v>403.19277253709458</v>
      </c>
      <c r="T176" s="98">
        <v>417.39713080945933</v>
      </c>
      <c r="U176" s="98">
        <v>435.11962987647144</v>
      </c>
      <c r="V176" s="98">
        <v>506.50740313773838</v>
      </c>
      <c r="W176" s="98">
        <v>474.02483808587868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67.923819779459564</v>
      </c>
      <c r="C24" s="118">
        <f t="shared" si="7"/>
        <v>66.424477579362588</v>
      </c>
      <c r="D24" s="118">
        <f t="shared" si="7"/>
        <v>66.043258468140493</v>
      </c>
      <c r="E24" s="118">
        <f t="shared" si="7"/>
        <v>84.054631134048833</v>
      </c>
      <c r="F24" s="118">
        <f t="shared" si="7"/>
        <v>83.319495756724223</v>
      </c>
      <c r="G24" s="118">
        <f t="shared" si="7"/>
        <v>76.592854243520392</v>
      </c>
      <c r="H24" s="118">
        <f t="shared" si="7"/>
        <v>75.164585326981751</v>
      </c>
      <c r="I24" s="118">
        <f t="shared" si="7"/>
        <v>77.020361137784988</v>
      </c>
      <c r="J24" s="118">
        <f t="shared" si="7"/>
        <v>65.466654191869267</v>
      </c>
      <c r="K24" s="118">
        <f t="shared" si="7"/>
        <v>47.835734230410154</v>
      </c>
      <c r="L24" s="118">
        <f t="shared" si="7"/>
        <v>84.5048829852756</v>
      </c>
      <c r="M24" s="118">
        <f t="shared" si="7"/>
        <v>68.482506003114594</v>
      </c>
      <c r="N24" s="118">
        <f t="shared" si="7"/>
        <v>62.28218109089277</v>
      </c>
      <c r="O24" s="118">
        <f t="shared" si="7"/>
        <v>61.221592828882407</v>
      </c>
      <c r="P24" s="118">
        <f t="shared" si="7"/>
        <v>58.883460821152362</v>
      </c>
      <c r="Q24" s="118">
        <f t="shared" si="7"/>
        <v>57.543567415732504</v>
      </c>
      <c r="R24" s="118">
        <f t="shared" ref="R24:V24" si="8">R25+R28+R30+R39</f>
        <v>60.301416090806249</v>
      </c>
      <c r="S24" s="118">
        <f t="shared" si="8"/>
        <v>59.931240814668691</v>
      </c>
      <c r="T24" s="118">
        <f t="shared" si="8"/>
        <v>58.524088834816055</v>
      </c>
      <c r="U24" s="118">
        <f t="shared" si="8"/>
        <v>58.165221329024135</v>
      </c>
      <c r="V24" s="118">
        <f t="shared" si="8"/>
        <v>62.753678936998142</v>
      </c>
      <c r="W24" s="118">
        <f t="shared" ref="W24" si="9">W25+W28+W30+W39</f>
        <v>58.389093096406221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30.817000978083374</v>
      </c>
      <c r="C25" s="123">
        <f t="shared" si="10"/>
        <v>29.509495729101388</v>
      </c>
      <c r="D25" s="123">
        <f t="shared" si="10"/>
        <v>28.689955125296382</v>
      </c>
      <c r="E25" s="123">
        <f t="shared" si="10"/>
        <v>45.5990279632815</v>
      </c>
      <c r="F25" s="123">
        <f t="shared" si="10"/>
        <v>45.128375775775709</v>
      </c>
      <c r="G25" s="123">
        <f t="shared" si="10"/>
        <v>39.236990953566384</v>
      </c>
      <c r="H25" s="123">
        <f t="shared" si="10"/>
        <v>38.810722956926625</v>
      </c>
      <c r="I25" s="123">
        <f t="shared" si="10"/>
        <v>40.108595130677408</v>
      </c>
      <c r="J25" s="123">
        <f t="shared" si="10"/>
        <v>31.589343068435628</v>
      </c>
      <c r="K25" s="123">
        <f t="shared" si="10"/>
        <v>14.341297412687199</v>
      </c>
      <c r="L25" s="123">
        <f t="shared" si="10"/>
        <v>48.485113214069166</v>
      </c>
      <c r="M25" s="123">
        <f t="shared" si="10"/>
        <v>38.051601042228285</v>
      </c>
      <c r="N25" s="123">
        <f t="shared" si="10"/>
        <v>35.61079752607214</v>
      </c>
      <c r="O25" s="123">
        <f t="shared" si="10"/>
        <v>36.328443754594041</v>
      </c>
      <c r="P25" s="123">
        <f t="shared" si="10"/>
        <v>36.07177470537831</v>
      </c>
      <c r="Q25" s="123">
        <f t="shared" si="10"/>
        <v>35.438911011073955</v>
      </c>
      <c r="R25" s="123">
        <f t="shared" ref="R25:V25" si="11">SUM(R26:R27)</f>
        <v>35.905769880034754</v>
      </c>
      <c r="S25" s="123">
        <f t="shared" si="11"/>
        <v>35.867295032920381</v>
      </c>
      <c r="T25" s="123">
        <f t="shared" si="11"/>
        <v>33.95482890048082</v>
      </c>
      <c r="U25" s="123">
        <f t="shared" si="11"/>
        <v>34.220890319788943</v>
      </c>
      <c r="V25" s="123">
        <f t="shared" si="11"/>
        <v>37.064867339334839</v>
      </c>
      <c r="W25" s="123">
        <f t="shared" ref="W25" si="12">SUM(W26:W27)</f>
        <v>33.378214658304039</v>
      </c>
      <c r="DA25" s="130" t="s">
        <v>2768</v>
      </c>
    </row>
    <row r="26" spans="1:105" ht="12" customHeight="1" x14ac:dyDescent="0.25">
      <c r="A26" s="97" t="s">
        <v>74</v>
      </c>
      <c r="B26" s="99">
        <v>30.457407435930261</v>
      </c>
      <c r="C26" s="99">
        <v>29.173951252637526</v>
      </c>
      <c r="D26" s="99">
        <v>28.372482384537559</v>
      </c>
      <c r="E26" s="99">
        <v>45.167481817938096</v>
      </c>
      <c r="F26" s="99">
        <v>44.717099554816308</v>
      </c>
      <c r="G26" s="99">
        <v>38.879369118575134</v>
      </c>
      <c r="H26" s="99">
        <v>38.454144338010884</v>
      </c>
      <c r="I26" s="99">
        <v>39.731278003731276</v>
      </c>
      <c r="J26" s="99">
        <v>31.281775633700249</v>
      </c>
      <c r="K26" s="99">
        <v>14.209622227571765</v>
      </c>
      <c r="L26" s="99">
        <v>48.157819801324536</v>
      </c>
      <c r="M26" s="99">
        <v>37.764042987148855</v>
      </c>
      <c r="N26" s="99">
        <v>35.332552825448225</v>
      </c>
      <c r="O26" s="99">
        <v>36.029675958015027</v>
      </c>
      <c r="P26" s="99">
        <v>35.780491629965248</v>
      </c>
      <c r="Q26" s="99">
        <v>35.154754281648778</v>
      </c>
      <c r="R26" s="99">
        <v>35.605871657022021</v>
      </c>
      <c r="S26" s="99">
        <v>35.564011802268048</v>
      </c>
      <c r="T26" s="99">
        <v>33.665006602975204</v>
      </c>
      <c r="U26" s="99">
        <v>33.924523925732302</v>
      </c>
      <c r="V26" s="99">
        <v>36.734977115269558</v>
      </c>
      <c r="W26" s="99">
        <v>33.081739819060992</v>
      </c>
      <c r="DA26" s="63" t="s">
        <v>2769</v>
      </c>
    </row>
    <row r="27" spans="1:105" ht="12" customHeight="1" x14ac:dyDescent="0.25">
      <c r="A27" s="97" t="s">
        <v>53</v>
      </c>
      <c r="B27" s="99">
        <v>0.35959354215311229</v>
      </c>
      <c r="C27" s="99">
        <v>0.33554447646386287</v>
      </c>
      <c r="D27" s="99">
        <v>0.31747274075882481</v>
      </c>
      <c r="E27" s="99">
        <v>0.43154614534340641</v>
      </c>
      <c r="F27" s="99">
        <v>0.41127622095940075</v>
      </c>
      <c r="G27" s="99">
        <v>0.357621834991251</v>
      </c>
      <c r="H27" s="99">
        <v>0.35657861891574072</v>
      </c>
      <c r="I27" s="99">
        <v>0.37731712694612884</v>
      </c>
      <c r="J27" s="99">
        <v>0.30756743473537862</v>
      </c>
      <c r="K27" s="99">
        <v>0.1316751851154338</v>
      </c>
      <c r="L27" s="99">
        <v>0.32729341274463197</v>
      </c>
      <c r="M27" s="99">
        <v>0.28755805507943155</v>
      </c>
      <c r="N27" s="99">
        <v>0.27824470062391216</v>
      </c>
      <c r="O27" s="99">
        <v>0.2987677965790142</v>
      </c>
      <c r="P27" s="99">
        <v>0.29128307541306098</v>
      </c>
      <c r="Q27" s="99">
        <v>0.28415672942517822</v>
      </c>
      <c r="R27" s="99">
        <v>0.29989822301273089</v>
      </c>
      <c r="S27" s="99">
        <v>0.30328323065233054</v>
      </c>
      <c r="T27" s="99">
        <v>0.28982229750561389</v>
      </c>
      <c r="U27" s="99">
        <v>0.29636639405664045</v>
      </c>
      <c r="V27" s="99">
        <v>0.32989022406527962</v>
      </c>
      <c r="W27" s="99">
        <v>0.29647483924304924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0.14460888276035178</v>
      </c>
      <c r="C28" s="123">
        <f t="shared" si="13"/>
        <v>0.15943455087115696</v>
      </c>
      <c r="D28" s="123">
        <f t="shared" si="13"/>
        <v>0.1258142704197934</v>
      </c>
      <c r="E28" s="123">
        <f t="shared" si="13"/>
        <v>0.26857066748565384</v>
      </c>
      <c r="F28" s="123">
        <f t="shared" si="13"/>
        <v>0.20023956074248023</v>
      </c>
      <c r="G28" s="123">
        <f t="shared" si="13"/>
        <v>0.26776363759730859</v>
      </c>
      <c r="H28" s="123">
        <f t="shared" si="13"/>
        <v>0.37402097496055503</v>
      </c>
      <c r="I28" s="123">
        <f t="shared" si="13"/>
        <v>0.22530820881354688</v>
      </c>
      <c r="J28" s="123">
        <f t="shared" si="13"/>
        <v>0.25809320794362556</v>
      </c>
      <c r="K28" s="123">
        <f t="shared" si="13"/>
        <v>0.32183849626739014</v>
      </c>
      <c r="L28" s="123">
        <f t="shared" si="13"/>
        <v>0.29572374958730124</v>
      </c>
      <c r="M28" s="123">
        <f t="shared" si="13"/>
        <v>0.16631876343336638</v>
      </c>
      <c r="N28" s="123">
        <f t="shared" si="13"/>
        <v>0.17829291816295076</v>
      </c>
      <c r="O28" s="123">
        <f t="shared" si="13"/>
        <v>0.27067368926482077</v>
      </c>
      <c r="P28" s="123">
        <f t="shared" si="13"/>
        <v>0.39842209643617305</v>
      </c>
      <c r="Q28" s="123">
        <f t="shared" si="13"/>
        <v>0.41853117539659268</v>
      </c>
      <c r="R28" s="123">
        <f t="shared" si="13"/>
        <v>0.45045531963653951</v>
      </c>
      <c r="S28" s="123">
        <f t="shared" si="13"/>
        <v>0.41132123717878916</v>
      </c>
      <c r="T28" s="123">
        <f t="shared" si="13"/>
        <v>0.40672934806053274</v>
      </c>
      <c r="U28" s="123">
        <f t="shared" si="13"/>
        <v>0.3728382915848158</v>
      </c>
      <c r="V28" s="123">
        <f t="shared" si="13"/>
        <v>0.33094041349713371</v>
      </c>
      <c r="W28" s="123">
        <f t="shared" si="13"/>
        <v>0.30469909285304175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0.14460888276035178</v>
      </c>
      <c r="C29" s="99">
        <f>RES_hhdet_fech!C29/RES_summary!C$19</f>
        <v>0.15943455087115696</v>
      </c>
      <c r="D29" s="99">
        <f>RES_hhdet_fech!D29/RES_summary!D$19</f>
        <v>0.1258142704197934</v>
      </c>
      <c r="E29" s="99">
        <f>RES_hhdet_fech!E29/RES_summary!E$19</f>
        <v>0.26857066748565384</v>
      </c>
      <c r="F29" s="99">
        <f>RES_hhdet_fech!F29/RES_summary!F$19</f>
        <v>0.20023956074248023</v>
      </c>
      <c r="G29" s="99">
        <f>RES_hhdet_fech!G29/RES_summary!G$19</f>
        <v>0.26776363759730859</v>
      </c>
      <c r="H29" s="99">
        <f>RES_hhdet_fech!H29/RES_summary!H$19</f>
        <v>0.37402097496055503</v>
      </c>
      <c r="I29" s="99">
        <f>RES_hhdet_fech!I29/RES_summary!I$19</f>
        <v>0.22530820881354688</v>
      </c>
      <c r="J29" s="99">
        <f>RES_hhdet_fech!J29/RES_summary!J$19</f>
        <v>0.25809320794362556</v>
      </c>
      <c r="K29" s="99">
        <f>RES_hhdet_fech!K29/RES_summary!K$19</f>
        <v>0.32183849626739014</v>
      </c>
      <c r="L29" s="99">
        <f>RES_hhdet_fech!L29/RES_summary!L$19</f>
        <v>0.29572374958730124</v>
      </c>
      <c r="M29" s="99">
        <f>RES_hhdet_fech!M29/RES_summary!M$19</f>
        <v>0.16631876343336638</v>
      </c>
      <c r="N29" s="99">
        <f>RES_hhdet_fech!N29/RES_summary!N$19</f>
        <v>0.17829291816295076</v>
      </c>
      <c r="O29" s="99">
        <f>RES_hhdet_fech!O29/RES_summary!O$19</f>
        <v>0.27067368926482077</v>
      </c>
      <c r="P29" s="99">
        <f>RES_hhdet_fech!P29/RES_summary!P$19</f>
        <v>0.39842209643617305</v>
      </c>
      <c r="Q29" s="99">
        <f>RES_hhdet_fech!Q29/RES_summary!Q$19</f>
        <v>0.41853117539659268</v>
      </c>
      <c r="R29" s="99">
        <f>RES_hhdet_fech!R29/RES_summary!R$19</f>
        <v>0.45045531963653951</v>
      </c>
      <c r="S29" s="99">
        <f>RES_hhdet_fech!S29/RES_summary!S$19</f>
        <v>0.41132123717878916</v>
      </c>
      <c r="T29" s="99">
        <f>RES_hhdet_fech!T29/RES_summary!T$19</f>
        <v>0.40672934806053274</v>
      </c>
      <c r="U29" s="99">
        <f>RES_hhdet_fech!U29/RES_summary!U$19</f>
        <v>0.3728382915848158</v>
      </c>
      <c r="V29" s="99">
        <f>RES_hhdet_fech!V29/RES_summary!V$19</f>
        <v>0.33094041349713371</v>
      </c>
      <c r="W29" s="99">
        <f>RES_hhdet_fech!W29/RES_summary!W$19</f>
        <v>0.30469909285304175</v>
      </c>
      <c r="DA29" s="63" t="s">
        <v>2772</v>
      </c>
    </row>
    <row r="30" spans="1:105" ht="12" customHeight="1" x14ac:dyDescent="0.25">
      <c r="A30" s="121" t="s">
        <v>55</v>
      </c>
      <c r="B30" s="123">
        <v>14.620311986105262</v>
      </c>
      <c r="C30" s="123">
        <v>14.215934890617294</v>
      </c>
      <c r="D30" s="123">
        <v>13.986367610038139</v>
      </c>
      <c r="E30" s="123">
        <v>14.141253300742571</v>
      </c>
      <c r="F30" s="123">
        <v>13.877395480955768</v>
      </c>
      <c r="G30" s="123">
        <v>13.603277597972845</v>
      </c>
      <c r="H30" s="123">
        <v>13.561674130196048</v>
      </c>
      <c r="I30" s="123">
        <v>13.793332454591543</v>
      </c>
      <c r="J30" s="123">
        <v>13.830233565639896</v>
      </c>
      <c r="K30" s="123">
        <v>13.828202260439573</v>
      </c>
      <c r="L30" s="123">
        <v>13.919102038333778</v>
      </c>
      <c r="M30" s="123">
        <v>11.721541113907719</v>
      </c>
      <c r="N30" s="123">
        <v>10.934924663083436</v>
      </c>
      <c r="O30" s="123">
        <v>10.833896652573562</v>
      </c>
      <c r="P30" s="123">
        <v>10.099092516237505</v>
      </c>
      <c r="Q30" s="123">
        <v>9.6997616167834622</v>
      </c>
      <c r="R30" s="123">
        <v>9.8783091319928928</v>
      </c>
      <c r="S30" s="123">
        <v>9.9088636176985396</v>
      </c>
      <c r="T30" s="123">
        <v>9.4798197903219688</v>
      </c>
      <c r="U30" s="123">
        <v>9.0806442655251907</v>
      </c>
      <c r="V30" s="123">
        <v>9.7423644992439709</v>
      </c>
      <c r="W30" s="123">
        <v>8.8790206782860981</v>
      </c>
      <c r="DA30" s="130" t="s">
        <v>2773</v>
      </c>
    </row>
    <row r="31" spans="1:105" ht="12" customHeight="1" x14ac:dyDescent="0.25">
      <c r="A31" s="97" t="s">
        <v>141</v>
      </c>
      <c r="B31" s="99">
        <v>14.99475889874852</v>
      </c>
      <c r="C31" s="99">
        <v>14.550929978985378</v>
      </c>
      <c r="D31" s="99">
        <v>14.304766941236904</v>
      </c>
      <c r="E31" s="99">
        <v>14.554196092867379</v>
      </c>
      <c r="F31" s="99">
        <v>14.292147587203742</v>
      </c>
      <c r="G31" s="99">
        <v>13.942489561682532</v>
      </c>
      <c r="H31" s="99">
        <v>13.955095073091272</v>
      </c>
      <c r="I31" s="99">
        <v>14.192038839452456</v>
      </c>
      <c r="J31" s="99">
        <v>14.237552898684475</v>
      </c>
      <c r="K31" s="99">
        <v>14.292016630117738</v>
      </c>
      <c r="L31" s="99">
        <v>14.852123552358227</v>
      </c>
      <c r="M31" s="99">
        <v>12.759611768186085</v>
      </c>
      <c r="N31" s="99">
        <v>12.158834639239219</v>
      </c>
      <c r="O31" s="99">
        <v>12.105460555032106</v>
      </c>
      <c r="P31" s="99">
        <v>11.249512915538695</v>
      </c>
      <c r="Q31" s="99">
        <v>10.769767389588065</v>
      </c>
      <c r="R31" s="99">
        <v>10.961440150229121</v>
      </c>
      <c r="S31" s="99">
        <v>10.960533265856546</v>
      </c>
      <c r="T31" s="99">
        <v>10.421154195597246</v>
      </c>
      <c r="U31" s="99">
        <v>9.8629256060878916</v>
      </c>
      <c r="V31" s="99">
        <v>10.923510567840401</v>
      </c>
      <c r="W31" s="99">
        <v>9.5535049975706166</v>
      </c>
      <c r="DA31" s="63" t="s">
        <v>2774</v>
      </c>
    </row>
    <row r="32" spans="1:105" ht="12" customHeight="1" x14ac:dyDescent="0.25">
      <c r="A32" s="97" t="s">
        <v>140</v>
      </c>
      <c r="B32" s="99">
        <v>9.6443431357061566</v>
      </c>
      <c r="C32" s="99">
        <v>9.4610323036457036</v>
      </c>
      <c r="D32" s="99">
        <v>9.3864643418148006</v>
      </c>
      <c r="E32" s="99">
        <v>9.4268818731212995</v>
      </c>
      <c r="F32" s="99">
        <v>9.3027217988496336</v>
      </c>
      <c r="G32" s="99">
        <v>9.2577633372513386</v>
      </c>
      <c r="H32" s="99">
        <v>9.2196536169001178</v>
      </c>
      <c r="I32" s="99">
        <v>9.4244827083868135</v>
      </c>
      <c r="J32" s="99">
        <v>9.4410977857064218</v>
      </c>
      <c r="K32" s="99">
        <v>9.5559882905563533</v>
      </c>
      <c r="L32" s="99">
        <v>9.8131661956213723</v>
      </c>
      <c r="M32" s="99">
        <v>8.2601088945241177</v>
      </c>
      <c r="N32" s="99">
        <v>8.0500312481009306</v>
      </c>
      <c r="O32" s="99">
        <v>8.0992473397929388</v>
      </c>
      <c r="P32" s="99">
        <v>7.5508879053564275</v>
      </c>
      <c r="Q32" s="99">
        <v>7.250552266314898</v>
      </c>
      <c r="R32" s="99">
        <v>7.4697483624371115</v>
      </c>
      <c r="S32" s="99">
        <v>7.6735579674384438</v>
      </c>
      <c r="T32" s="99">
        <v>7.4564574130469738</v>
      </c>
      <c r="U32" s="99">
        <v>7.4097870678006403</v>
      </c>
      <c r="V32" s="99">
        <v>8.6242393364610965</v>
      </c>
      <c r="W32" s="99">
        <v>7.4992439302261698</v>
      </c>
      <c r="DA32" s="63" t="s">
        <v>2775</v>
      </c>
    </row>
    <row r="33" spans="1:105" ht="12" customHeight="1" x14ac:dyDescent="0.25">
      <c r="A33" s="100" t="s">
        <v>50</v>
      </c>
      <c r="B33" s="102">
        <v>2.6935074904500764</v>
      </c>
      <c r="C33" s="102">
        <v>2.7618109121839467</v>
      </c>
      <c r="D33" s="102">
        <v>2.820065054300954</v>
      </c>
      <c r="E33" s="102">
        <v>2.4929815285927588</v>
      </c>
      <c r="F33" s="102">
        <v>2.4551266355696675</v>
      </c>
      <c r="G33" s="102">
        <v>2.7528202397470101</v>
      </c>
      <c r="H33" s="102">
        <v>2.5406856060405403</v>
      </c>
      <c r="I33" s="102">
        <v>2.633633515999358</v>
      </c>
      <c r="J33" s="102">
        <v>2.597903589821132</v>
      </c>
      <c r="K33" s="102">
        <v>2.7320947104543056</v>
      </c>
      <c r="L33" s="102">
        <v>2.4156259718660085</v>
      </c>
      <c r="M33" s="102">
        <v>1.3903636115903544</v>
      </c>
      <c r="N33" s="102">
        <v>1.4184522093107355</v>
      </c>
      <c r="O33" s="102">
        <v>1.3421512800097859</v>
      </c>
      <c r="P33" s="102">
        <v>1.3096120247160727</v>
      </c>
      <c r="Q33" s="102">
        <v>1.2775096176911103</v>
      </c>
      <c r="R33" s="102">
        <v>1.387585557335852</v>
      </c>
      <c r="S33" s="102">
        <v>1.3935457525261665</v>
      </c>
      <c r="T33" s="102">
        <v>0.99980033595553874</v>
      </c>
      <c r="U33" s="102">
        <v>0.99139905777187654</v>
      </c>
      <c r="V33" s="102">
        <v>1.5892984305403985</v>
      </c>
      <c r="W33" s="102">
        <v>0.82508832777493712</v>
      </c>
      <c r="DA33" s="131" t="s">
        <v>2776</v>
      </c>
    </row>
    <row r="34" spans="1:105" ht="12" customHeight="1" x14ac:dyDescent="0.25">
      <c r="A34" s="103" t="s">
        <v>52</v>
      </c>
      <c r="B34" s="105">
        <v>6.9508356452560802</v>
      </c>
      <c r="C34" s="105">
        <v>6.6992213914617569</v>
      </c>
      <c r="D34" s="105">
        <v>6.566399287513847</v>
      </c>
      <c r="E34" s="105">
        <v>6.9339003445285421</v>
      </c>
      <c r="F34" s="105">
        <v>6.8475951632799665</v>
      </c>
      <c r="G34" s="105">
        <v>6.5049430975043299</v>
      </c>
      <c r="H34" s="105">
        <v>6.6789680108595775</v>
      </c>
      <c r="I34" s="105">
        <v>6.7908491923874532</v>
      </c>
      <c r="J34" s="105">
        <v>6.8431941958852898</v>
      </c>
      <c r="K34" s="105">
        <v>6.8238935801020464</v>
      </c>
      <c r="L34" s="105">
        <v>7.3975402237553638</v>
      </c>
      <c r="M34" s="105">
        <v>6.8697452829337635</v>
      </c>
      <c r="N34" s="105">
        <v>6.6315790387901954</v>
      </c>
      <c r="O34" s="105">
        <v>6.7570960597831524</v>
      </c>
      <c r="P34" s="105">
        <v>6.2412758806403552</v>
      </c>
      <c r="Q34" s="105">
        <v>5.973042648623788</v>
      </c>
      <c r="R34" s="105">
        <v>6.0821628051012597</v>
      </c>
      <c r="S34" s="105">
        <v>6.2800122149122775</v>
      </c>
      <c r="T34" s="105">
        <v>6.4566570770914353</v>
      </c>
      <c r="U34" s="105">
        <v>6.4183880100287638</v>
      </c>
      <c r="V34" s="105">
        <v>7.0349409059206982</v>
      </c>
      <c r="W34" s="105">
        <v>6.6741556024512319</v>
      </c>
      <c r="DA34" s="132" t="s">
        <v>2777</v>
      </c>
    </row>
    <row r="35" spans="1:105" ht="12" customHeight="1" x14ac:dyDescent="0.25">
      <c r="A35" s="106" t="s">
        <v>122</v>
      </c>
      <c r="B35" s="102">
        <v>12.767253688079082</v>
      </c>
      <c r="C35" s="102">
        <v>13.032160153529265</v>
      </c>
      <c r="D35" s="102">
        <v>13.127573726343725</v>
      </c>
      <c r="E35" s="102">
        <v>12.023745886498222</v>
      </c>
      <c r="F35" s="102">
        <v>11.889080220283041</v>
      </c>
      <c r="G35" s="102">
        <v>12.722217099588239</v>
      </c>
      <c r="H35" s="102">
        <v>12.185664076328706</v>
      </c>
      <c r="I35" s="102">
        <v>12.51963443978944</v>
      </c>
      <c r="J35" s="102">
        <v>12.495265658975853</v>
      </c>
      <c r="K35" s="102">
        <v>12.628546504907495</v>
      </c>
      <c r="L35" s="102">
        <v>12.378357847848417</v>
      </c>
      <c r="M35" s="102">
        <v>11.502101247700542</v>
      </c>
      <c r="N35" s="102">
        <v>10.73637997375563</v>
      </c>
      <c r="O35" s="102">
        <v>10.454151613409229</v>
      </c>
      <c r="P35" s="102">
        <v>9.851834421762808</v>
      </c>
      <c r="Q35" s="102">
        <v>9.6078418121469564</v>
      </c>
      <c r="R35" s="102">
        <v>9.7964381815366561</v>
      </c>
      <c r="S35" s="102">
        <v>9.8673105145056326</v>
      </c>
      <c r="T35" s="102">
        <v>9.7226066621186256</v>
      </c>
      <c r="U35" s="102">
        <v>9.5211442560827084</v>
      </c>
      <c r="V35" s="102">
        <v>9.2591377420389254</v>
      </c>
      <c r="W35" s="102">
        <v>9.6330077730790382</v>
      </c>
      <c r="DA35" s="131" t="s">
        <v>2778</v>
      </c>
    </row>
    <row r="36" spans="1:105" ht="12" customHeight="1" x14ac:dyDescent="0.25">
      <c r="A36" s="107" t="s">
        <v>121</v>
      </c>
      <c r="B36" s="105">
        <v>8.8587029837657525</v>
      </c>
      <c r="C36" s="105">
        <v>9.2026046208485948</v>
      </c>
      <c r="D36" s="105">
        <v>9.3839742766965646</v>
      </c>
      <c r="E36" s="105">
        <v>8.3886745922838752</v>
      </c>
      <c r="F36" s="105">
        <v>8.3458026751662633</v>
      </c>
      <c r="G36" s="105">
        <v>9.2102004956655232</v>
      </c>
      <c r="H36" s="105">
        <v>8.728739698447729</v>
      </c>
      <c r="I36" s="105">
        <v>9.0185785940754073</v>
      </c>
      <c r="J36" s="105">
        <v>8.9830681838558668</v>
      </c>
      <c r="K36" s="105">
        <v>9.1567914837323041</v>
      </c>
      <c r="L36" s="105">
        <v>8.7445430388067518</v>
      </c>
      <c r="M36" s="105">
        <v>8.0708780264868771</v>
      </c>
      <c r="N36" s="105">
        <v>7.5956006515059302</v>
      </c>
      <c r="O36" s="105">
        <v>7.4036840294025197</v>
      </c>
      <c r="P36" s="105">
        <v>7.007066983250458</v>
      </c>
      <c r="Q36" s="105">
        <v>6.8557669279154734</v>
      </c>
      <c r="R36" s="105">
        <v>7.0379054377381642</v>
      </c>
      <c r="S36" s="105">
        <v>7.1280999195207917</v>
      </c>
      <c r="T36" s="105">
        <v>7.158129882441906</v>
      </c>
      <c r="U36" s="105">
        <v>7.1290878422223365</v>
      </c>
      <c r="V36" s="105">
        <v>7.0207850537415988</v>
      </c>
      <c r="W36" s="105">
        <v>7.3341328164875224</v>
      </c>
      <c r="DA36" s="132" t="s">
        <v>2779</v>
      </c>
    </row>
    <row r="37" spans="1:105" ht="12" customHeight="1" x14ac:dyDescent="0.25">
      <c r="A37" s="108" t="s">
        <v>53</v>
      </c>
      <c r="B37" s="99">
        <v>2.1159950740306397</v>
      </c>
      <c r="C37" s="99">
        <v>2.477419580329407</v>
      </c>
      <c r="D37" s="99">
        <v>2.6726044686078092</v>
      </c>
      <c r="E37" s="99">
        <v>1.7636520438009018</v>
      </c>
      <c r="F37" s="99">
        <v>1.7733847768494284</v>
      </c>
      <c r="G37" s="99">
        <v>2.6050415821953385</v>
      </c>
      <c r="H37" s="99">
        <v>2.1363345463381589</v>
      </c>
      <c r="I37" s="99">
        <v>2.2836696750316512</v>
      </c>
      <c r="J37" s="99">
        <v>2.2097031738504791</v>
      </c>
      <c r="K37" s="99">
        <v>2.4053367975539217</v>
      </c>
      <c r="L37" s="99">
        <v>1.6535299777262511</v>
      </c>
      <c r="M37" s="99">
        <v>1.1770460227070918</v>
      </c>
      <c r="N37" s="99">
        <v>1.0830269365855256</v>
      </c>
      <c r="O37" s="99">
        <v>0.9185783964662747</v>
      </c>
      <c r="P37" s="99">
        <v>0.94501183699375024</v>
      </c>
      <c r="Q37" s="99">
        <v>0.98369507604091999</v>
      </c>
      <c r="R37" s="99">
        <v>1.0804562580824928</v>
      </c>
      <c r="S37" s="99">
        <v>1.0660069548040936</v>
      </c>
      <c r="T37" s="99">
        <v>0.80917845041211167</v>
      </c>
      <c r="U37" s="99">
        <v>0.8209640544812471</v>
      </c>
      <c r="V37" s="99">
        <v>0.73172717719820946</v>
      </c>
      <c r="W37" s="99">
        <v>0.69645106854386762</v>
      </c>
      <c r="DA37" s="63" t="s">
        <v>2780</v>
      </c>
    </row>
    <row r="38" spans="1:105" ht="12" customHeight="1" x14ac:dyDescent="0.25">
      <c r="A38" s="108" t="s">
        <v>52</v>
      </c>
      <c r="B38" s="99">
        <v>6.7427079097351132</v>
      </c>
      <c r="C38" s="99">
        <v>6.7251850405191895</v>
      </c>
      <c r="D38" s="99">
        <v>6.7113698080887563</v>
      </c>
      <c r="E38" s="99">
        <v>6.6250225484829759</v>
      </c>
      <c r="F38" s="99">
        <v>6.5724178983168313</v>
      </c>
      <c r="G38" s="99">
        <v>6.6051589134701825</v>
      </c>
      <c r="H38" s="99">
        <v>6.5924051521095706</v>
      </c>
      <c r="I38" s="99">
        <v>6.7349089190437565</v>
      </c>
      <c r="J38" s="99">
        <v>6.7733650100053886</v>
      </c>
      <c r="K38" s="99">
        <v>6.7514546861783806</v>
      </c>
      <c r="L38" s="99">
        <v>7.0910130610805018</v>
      </c>
      <c r="M38" s="99">
        <v>6.8938320037797842</v>
      </c>
      <c r="N38" s="99">
        <v>6.5125737149204062</v>
      </c>
      <c r="O38" s="99">
        <v>6.4851056329362446</v>
      </c>
      <c r="P38" s="99">
        <v>6.0620551462567072</v>
      </c>
      <c r="Q38" s="99">
        <v>5.8720718518745523</v>
      </c>
      <c r="R38" s="99">
        <v>5.9574491796556712</v>
      </c>
      <c r="S38" s="99">
        <v>6.0620929647166983</v>
      </c>
      <c r="T38" s="99">
        <v>6.3489514320297946</v>
      </c>
      <c r="U38" s="99">
        <v>6.3081237877410903</v>
      </c>
      <c r="V38" s="99">
        <v>6.2890578765433904</v>
      </c>
      <c r="W38" s="99">
        <v>6.6376817479436543</v>
      </c>
      <c r="DA38" s="63" t="s">
        <v>2781</v>
      </c>
    </row>
    <row r="39" spans="1:105" ht="12" customHeight="1" x14ac:dyDescent="0.25">
      <c r="A39" s="121" t="s">
        <v>54</v>
      </c>
      <c r="B39" s="123">
        <v>22.34189793251057</v>
      </c>
      <c r="C39" s="123">
        <v>22.539612408772754</v>
      </c>
      <c r="D39" s="123">
        <v>23.241121462386172</v>
      </c>
      <c r="E39" s="123">
        <v>24.045779202539116</v>
      </c>
      <c r="F39" s="123">
        <v>24.113484939250256</v>
      </c>
      <c r="G39" s="123">
        <v>23.484822054383859</v>
      </c>
      <c r="H39" s="123">
        <v>22.418167264898514</v>
      </c>
      <c r="I39" s="123">
        <v>22.893125343702486</v>
      </c>
      <c r="J39" s="123">
        <v>19.788984349850118</v>
      </c>
      <c r="K39" s="123">
        <v>19.344396061015988</v>
      </c>
      <c r="L39" s="123">
        <v>21.804943983285359</v>
      </c>
      <c r="M39" s="123">
        <v>18.54304508354522</v>
      </c>
      <c r="N39" s="123">
        <v>15.558165983574241</v>
      </c>
      <c r="O39" s="123">
        <v>13.788578732449986</v>
      </c>
      <c r="P39" s="123">
        <v>12.314171503100376</v>
      </c>
      <c r="Q39" s="123">
        <v>11.986363612478494</v>
      </c>
      <c r="R39" s="123">
        <v>14.066881759142063</v>
      </c>
      <c r="S39" s="123">
        <v>13.743760926870985</v>
      </c>
      <c r="T39" s="123">
        <v>14.682710795952733</v>
      </c>
      <c r="U39" s="123">
        <v>14.490848452125192</v>
      </c>
      <c r="V39" s="123">
        <v>15.615506684922201</v>
      </c>
      <c r="W39" s="123">
        <v>15.827158666963044</v>
      </c>
      <c r="DA39" s="130" t="s">
        <v>2782</v>
      </c>
    </row>
    <row r="40" spans="1:105" ht="12" customHeight="1" x14ac:dyDescent="0.25">
      <c r="A40" s="97" t="s">
        <v>50</v>
      </c>
      <c r="B40" s="99">
        <v>26.099595881148247</v>
      </c>
      <c r="C40" s="99">
        <v>24.876326138273733</v>
      </c>
      <c r="D40" s="99">
        <v>24.730393323453622</v>
      </c>
      <c r="E40" s="99">
        <v>28.744526082887859</v>
      </c>
      <c r="F40" s="99">
        <v>28.543596234166188</v>
      </c>
      <c r="G40" s="99">
        <v>26.132420077698271</v>
      </c>
      <c r="H40" s="99">
        <v>25.517414706910696</v>
      </c>
      <c r="I40" s="99">
        <v>25.48188952928588</v>
      </c>
      <c r="J40" s="99">
        <v>22.908097684189936</v>
      </c>
      <c r="K40" s="99">
        <v>22.668539546644705</v>
      </c>
      <c r="L40" s="99">
        <v>22.971286205577766</v>
      </c>
      <c r="M40" s="99">
        <v>20.638859284334483</v>
      </c>
      <c r="N40" s="99">
        <v>17.560503880828239</v>
      </c>
      <c r="O40" s="99">
        <v>16.26734075650154</v>
      </c>
      <c r="P40" s="99">
        <v>14.568520329761627</v>
      </c>
      <c r="Q40" s="99">
        <v>14.076483591579267</v>
      </c>
      <c r="R40" s="99">
        <v>15.101296220367928</v>
      </c>
      <c r="S40" s="99">
        <v>16.223959651532123</v>
      </c>
      <c r="T40" s="99">
        <v>16.710879509523572</v>
      </c>
      <c r="U40" s="99">
        <v>17.336349910744623</v>
      </c>
      <c r="V40" s="99">
        <v>19.976243968398784</v>
      </c>
      <c r="W40" s="99">
        <v>18.567326825393589</v>
      </c>
      <c r="DA40" s="63" t="s">
        <v>2783</v>
      </c>
    </row>
    <row r="41" spans="1:105" ht="12" customHeight="1" x14ac:dyDescent="0.25">
      <c r="A41" s="109" t="s">
        <v>120</v>
      </c>
      <c r="B41" s="110">
        <v>18.860047719300223</v>
      </c>
      <c r="C41" s="110">
        <v>20.36489803680951</v>
      </c>
      <c r="D41" s="110">
        <v>21.840806128390316</v>
      </c>
      <c r="E41" s="110">
        <v>19.461326667916918</v>
      </c>
      <c r="F41" s="110">
        <v>19.899943045719724</v>
      </c>
      <c r="G41" s="110">
        <v>21.048767693526422</v>
      </c>
      <c r="H41" s="110">
        <v>19.644714367472119</v>
      </c>
      <c r="I41" s="110">
        <v>20.620057431083062</v>
      </c>
      <c r="J41" s="110">
        <v>17.07025380418651</v>
      </c>
      <c r="K41" s="110">
        <v>16.584059550847066</v>
      </c>
      <c r="L41" s="110">
        <v>20.787991925758796</v>
      </c>
      <c r="M41" s="110">
        <v>16.464913995390742</v>
      </c>
      <c r="N41" s="110">
        <v>12.842007556073078</v>
      </c>
      <c r="O41" s="110">
        <v>10.113622894107468</v>
      </c>
      <c r="P41" s="110">
        <v>8.9690433676728478</v>
      </c>
      <c r="Q41" s="110">
        <v>8.9369527884380098</v>
      </c>
      <c r="R41" s="110">
        <v>12.658673049665151</v>
      </c>
      <c r="S41" s="110">
        <v>10.921396470537866</v>
      </c>
      <c r="T41" s="110">
        <v>12.937410401437738</v>
      </c>
      <c r="U41" s="110">
        <v>12.649016359999024</v>
      </c>
      <c r="V41" s="110">
        <v>13.423577549532183</v>
      </c>
      <c r="W41" s="110">
        <v>14.600427390208351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65.817898752879429</v>
      </c>
      <c r="C43" s="118">
        <f t="shared" si="14"/>
        <v>78.65169523745692</v>
      </c>
      <c r="D43" s="118">
        <f t="shared" si="14"/>
        <v>81.144960666937862</v>
      </c>
      <c r="E43" s="118">
        <f t="shared" si="14"/>
        <v>74.691406816288932</v>
      </c>
      <c r="F43" s="118">
        <f t="shared" si="14"/>
        <v>75.583808902009821</v>
      </c>
      <c r="G43" s="118">
        <f t="shared" si="14"/>
        <v>79.008499257144592</v>
      </c>
      <c r="H43" s="118">
        <f t="shared" si="14"/>
        <v>74.137843967085232</v>
      </c>
      <c r="I43" s="118">
        <f t="shared" si="14"/>
        <v>78.114855639501585</v>
      </c>
      <c r="J43" s="118">
        <f t="shared" si="14"/>
        <v>74.864194824659819</v>
      </c>
      <c r="K43" s="118">
        <f t="shared" si="14"/>
        <v>72.384730049670537</v>
      </c>
      <c r="L43" s="118">
        <f t="shared" si="14"/>
        <v>73.360817216246829</v>
      </c>
      <c r="M43" s="118">
        <f t="shared" si="14"/>
        <v>76.233922250303237</v>
      </c>
      <c r="N43" s="118">
        <f t="shared" si="14"/>
        <v>60.455676758015983</v>
      </c>
      <c r="O43" s="118">
        <f t="shared" si="14"/>
        <v>61.719192780730381</v>
      </c>
      <c r="P43" s="118">
        <f t="shared" si="14"/>
        <v>62.472872932431528</v>
      </c>
      <c r="Q43" s="118">
        <f t="shared" si="14"/>
        <v>61.499864136354773</v>
      </c>
      <c r="R43" s="118">
        <f t="shared" ref="R43:V43" si="15">R44+R47+R49+R58</f>
        <v>65.760480183218391</v>
      </c>
      <c r="S43" s="118">
        <f t="shared" si="15"/>
        <v>59.688868555768686</v>
      </c>
      <c r="T43" s="118">
        <f t="shared" si="15"/>
        <v>68.889704891082815</v>
      </c>
      <c r="U43" s="118">
        <f t="shared" si="15"/>
        <v>62.476536022518104</v>
      </c>
      <c r="V43" s="118">
        <f t="shared" si="15"/>
        <v>69.093622855014559</v>
      </c>
      <c r="W43" s="118">
        <f t="shared" ref="W43" si="16">W44+W47+W49+W58</f>
        <v>65.837929788658641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29.121971971013348</v>
      </c>
      <c r="C44" s="123">
        <f t="shared" si="17"/>
        <v>37.894240879553116</v>
      </c>
      <c r="D44" s="123">
        <f t="shared" si="17"/>
        <v>39.762729747762464</v>
      </c>
      <c r="E44" s="123">
        <f t="shared" si="17"/>
        <v>35.962263197036116</v>
      </c>
      <c r="F44" s="123">
        <f t="shared" si="17"/>
        <v>37.34131483547079</v>
      </c>
      <c r="G44" s="123">
        <f t="shared" si="17"/>
        <v>40.698895410122525</v>
      </c>
      <c r="H44" s="123">
        <f t="shared" si="17"/>
        <v>37.727172722282297</v>
      </c>
      <c r="I44" s="123">
        <f t="shared" si="17"/>
        <v>40.639801549274026</v>
      </c>
      <c r="J44" s="123">
        <f t="shared" si="17"/>
        <v>40.344589862378939</v>
      </c>
      <c r="K44" s="123">
        <f t="shared" si="17"/>
        <v>40.059002358771963</v>
      </c>
      <c r="L44" s="123">
        <f t="shared" si="17"/>
        <v>34.244137729075426</v>
      </c>
      <c r="M44" s="123">
        <f t="shared" si="17"/>
        <v>39.671733273873265</v>
      </c>
      <c r="N44" s="123">
        <f t="shared" si="17"/>
        <v>32.428211951044908</v>
      </c>
      <c r="O44" s="123">
        <f t="shared" si="17"/>
        <v>36.160134452599671</v>
      </c>
      <c r="P44" s="123">
        <f t="shared" si="17"/>
        <v>38.695415693301278</v>
      </c>
      <c r="Q44" s="123">
        <f t="shared" si="17"/>
        <v>38.512764971562234</v>
      </c>
      <c r="R44" s="123">
        <f t="shared" ref="R44:V44" si="18">SUM(R45:R46)</f>
        <v>39.862830015655575</v>
      </c>
      <c r="S44" s="123">
        <f t="shared" si="18"/>
        <v>35.722038985985364</v>
      </c>
      <c r="T44" s="123">
        <f t="shared" si="18"/>
        <v>41.732728676247589</v>
      </c>
      <c r="U44" s="123">
        <f t="shared" si="18"/>
        <v>37.02029205690512</v>
      </c>
      <c r="V44" s="123">
        <f t="shared" si="18"/>
        <v>40.632425150547093</v>
      </c>
      <c r="W44" s="123">
        <f t="shared" ref="W44" si="19">SUM(W45:W46)</f>
        <v>38.593043148126405</v>
      </c>
      <c r="DA44" s="130" t="s">
        <v>2786</v>
      </c>
    </row>
    <row r="45" spans="1:105" ht="12" customHeight="1" x14ac:dyDescent="0.25">
      <c r="A45" s="97" t="s">
        <v>216</v>
      </c>
      <c r="B45" s="99">
        <v>28.798787800855695</v>
      </c>
      <c r="C45" s="99">
        <v>37.488361004427368</v>
      </c>
      <c r="D45" s="99">
        <v>39.351116159863281</v>
      </c>
      <c r="E45" s="99">
        <v>35.648034619839571</v>
      </c>
      <c r="F45" s="99">
        <v>37.02826940303239</v>
      </c>
      <c r="G45" s="99">
        <v>40.349977177048245</v>
      </c>
      <c r="H45" s="99">
        <v>37.389755860411789</v>
      </c>
      <c r="I45" s="99">
        <v>40.254267359839943</v>
      </c>
      <c r="J45" s="99">
        <v>39.935802641722205</v>
      </c>
      <c r="K45" s="99">
        <v>39.666394595633811</v>
      </c>
      <c r="L45" s="99">
        <v>33.994079807548069</v>
      </c>
      <c r="M45" s="99">
        <v>39.354168341136543</v>
      </c>
      <c r="N45" s="99">
        <v>32.17624974344929</v>
      </c>
      <c r="O45" s="99">
        <v>35.881133368711026</v>
      </c>
      <c r="P45" s="99">
        <v>38.402231622974959</v>
      </c>
      <c r="Q45" s="99">
        <v>38.22298657158975</v>
      </c>
      <c r="R45" s="99">
        <v>39.551122797105933</v>
      </c>
      <c r="S45" s="99">
        <v>35.445863110377523</v>
      </c>
      <c r="T45" s="99">
        <v>41.413619977886199</v>
      </c>
      <c r="U45" s="99">
        <v>36.739426148365752</v>
      </c>
      <c r="V45" s="99">
        <v>40.313650639007911</v>
      </c>
      <c r="W45" s="99">
        <v>38.280387408737383</v>
      </c>
      <c r="DA45" s="63" t="s">
        <v>2787</v>
      </c>
    </row>
    <row r="46" spans="1:105" ht="12" customHeight="1" x14ac:dyDescent="0.25">
      <c r="A46" s="97" t="s">
        <v>53</v>
      </c>
      <c r="B46" s="99">
        <v>0.32318417015765194</v>
      </c>
      <c r="C46" s="99">
        <v>0.40587987512574614</v>
      </c>
      <c r="D46" s="99">
        <v>0.41161358789918606</v>
      </c>
      <c r="E46" s="99">
        <v>0.31422857719654207</v>
      </c>
      <c r="F46" s="99">
        <v>0.31304543243840072</v>
      </c>
      <c r="G46" s="99">
        <v>0.34891823307428266</v>
      </c>
      <c r="H46" s="99">
        <v>0.33741686187050646</v>
      </c>
      <c r="I46" s="99">
        <v>0.38553418943408585</v>
      </c>
      <c r="J46" s="99">
        <v>0.40878722065673073</v>
      </c>
      <c r="K46" s="99">
        <v>0.39260776313814849</v>
      </c>
      <c r="L46" s="99">
        <v>0.25005792152735823</v>
      </c>
      <c r="M46" s="99">
        <v>0.3175649327367227</v>
      </c>
      <c r="N46" s="99">
        <v>0.25196220759561933</v>
      </c>
      <c r="O46" s="99">
        <v>0.27900108388864642</v>
      </c>
      <c r="P46" s="99">
        <v>0.29318407032632104</v>
      </c>
      <c r="Q46" s="99">
        <v>0.28977839997248123</v>
      </c>
      <c r="R46" s="99">
        <v>0.31170721854964495</v>
      </c>
      <c r="S46" s="99">
        <v>0.27617587560784118</v>
      </c>
      <c r="T46" s="99">
        <v>0.31910869836139133</v>
      </c>
      <c r="U46" s="99">
        <v>0.28086590853936638</v>
      </c>
      <c r="V46" s="99">
        <v>0.31877451153918257</v>
      </c>
      <c r="W46" s="99">
        <v>0.31265573938902524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0.14461413102254633</v>
      </c>
      <c r="C47" s="123">
        <f t="shared" si="20"/>
        <v>0.16024078333912703</v>
      </c>
      <c r="D47" s="123">
        <f t="shared" si="20"/>
        <v>0.12810098972717951</v>
      </c>
      <c r="E47" s="123">
        <f t="shared" si="20"/>
        <v>0.26303759784911324</v>
      </c>
      <c r="F47" s="123">
        <f t="shared" si="20"/>
        <v>0.17967527138340916</v>
      </c>
      <c r="G47" s="123">
        <f t="shared" si="20"/>
        <v>0.19175638820513394</v>
      </c>
      <c r="H47" s="123">
        <f t="shared" si="20"/>
        <v>0.21930396094352886</v>
      </c>
      <c r="I47" s="123">
        <f t="shared" si="20"/>
        <v>0.10696229623178857</v>
      </c>
      <c r="J47" s="123">
        <f t="shared" si="20"/>
        <v>0.10761641000279611</v>
      </c>
      <c r="K47" s="123">
        <f t="shared" si="20"/>
        <v>0.19661537938973414</v>
      </c>
      <c r="L47" s="123">
        <f t="shared" si="20"/>
        <v>0.318216408885585</v>
      </c>
      <c r="M47" s="123">
        <f t="shared" si="20"/>
        <v>0.3659621072474909</v>
      </c>
      <c r="N47" s="123">
        <f t="shared" si="20"/>
        <v>0.39164638140655095</v>
      </c>
      <c r="O47" s="123">
        <f t="shared" si="20"/>
        <v>0.38959290652188761</v>
      </c>
      <c r="P47" s="123">
        <f t="shared" si="20"/>
        <v>0.35858709350874213</v>
      </c>
      <c r="Q47" s="123">
        <f t="shared" si="20"/>
        <v>0.31724181292221143</v>
      </c>
      <c r="R47" s="123">
        <f t="shared" si="20"/>
        <v>0.2804628452261787</v>
      </c>
      <c r="S47" s="123">
        <f t="shared" si="20"/>
        <v>0.20970368481322418</v>
      </c>
      <c r="T47" s="123">
        <f t="shared" si="20"/>
        <v>0.14597390741308702</v>
      </c>
      <c r="U47" s="123">
        <f t="shared" si="20"/>
        <v>9.7975948652547024E-2</v>
      </c>
      <c r="V47" s="123">
        <f t="shared" si="20"/>
        <v>8.2421056849915353E-2</v>
      </c>
      <c r="W47" s="123">
        <f t="shared" si="20"/>
        <v>0.11772087287463791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0.14461413102254633</v>
      </c>
      <c r="C48" s="99">
        <f>RES_hhdet_fech!C48/RES_summary!C$19</f>
        <v>0.16024078333912703</v>
      </c>
      <c r="D48" s="99">
        <f>RES_hhdet_fech!D48/RES_summary!D$19</f>
        <v>0.12810098972717951</v>
      </c>
      <c r="E48" s="99">
        <f>RES_hhdet_fech!E48/RES_summary!E$19</f>
        <v>0.26303759784911324</v>
      </c>
      <c r="F48" s="99">
        <f>RES_hhdet_fech!F48/RES_summary!F$19</f>
        <v>0.17967527138340916</v>
      </c>
      <c r="G48" s="99">
        <f>RES_hhdet_fech!G48/RES_summary!G$19</f>
        <v>0.19175638820513394</v>
      </c>
      <c r="H48" s="99">
        <f>RES_hhdet_fech!H48/RES_summary!H$19</f>
        <v>0.21930396094352886</v>
      </c>
      <c r="I48" s="99">
        <f>RES_hhdet_fech!I48/RES_summary!I$19</f>
        <v>0.10696229623178857</v>
      </c>
      <c r="J48" s="99">
        <f>RES_hhdet_fech!J48/RES_summary!J$19</f>
        <v>0.10761641000279611</v>
      </c>
      <c r="K48" s="99">
        <f>RES_hhdet_fech!K48/RES_summary!K$19</f>
        <v>0.19661537938973414</v>
      </c>
      <c r="L48" s="99">
        <f>RES_hhdet_fech!L48/RES_summary!L$19</f>
        <v>0.318216408885585</v>
      </c>
      <c r="M48" s="99">
        <f>RES_hhdet_fech!M48/RES_summary!M$19</f>
        <v>0.3659621072474909</v>
      </c>
      <c r="N48" s="99">
        <f>RES_hhdet_fech!N48/RES_summary!N$19</f>
        <v>0.39164638140655095</v>
      </c>
      <c r="O48" s="99">
        <f>RES_hhdet_fech!O48/RES_summary!O$19</f>
        <v>0.38959290652188761</v>
      </c>
      <c r="P48" s="99">
        <f>RES_hhdet_fech!P48/RES_summary!P$19</f>
        <v>0.35858709350874213</v>
      </c>
      <c r="Q48" s="99">
        <f>RES_hhdet_fech!Q48/RES_summary!Q$19</f>
        <v>0.31724181292221143</v>
      </c>
      <c r="R48" s="99">
        <f>RES_hhdet_fech!R48/RES_summary!R$19</f>
        <v>0.2804628452261787</v>
      </c>
      <c r="S48" s="99">
        <f>RES_hhdet_fech!S48/RES_summary!S$19</f>
        <v>0.20970368481322418</v>
      </c>
      <c r="T48" s="99">
        <f>RES_hhdet_fech!T48/RES_summary!T$19</f>
        <v>0.14597390741308702</v>
      </c>
      <c r="U48" s="99">
        <f>RES_hhdet_fech!U48/RES_summary!U$19</f>
        <v>9.7975948652547024E-2</v>
      </c>
      <c r="V48" s="99">
        <f>RES_hhdet_fech!V48/RES_summary!V$19</f>
        <v>8.2421056849915353E-2</v>
      </c>
      <c r="W48" s="99">
        <f>RES_hhdet_fech!W48/RES_summary!W$19</f>
        <v>0.11772087287463791</v>
      </c>
      <c r="DA48" s="63" t="s">
        <v>2790</v>
      </c>
    </row>
    <row r="49" spans="1:105" ht="12" customHeight="1" x14ac:dyDescent="0.25">
      <c r="A49" s="121" t="s">
        <v>55</v>
      </c>
      <c r="B49" s="123">
        <v>14.209415163479374</v>
      </c>
      <c r="C49" s="123">
        <v>18.035755742337546</v>
      </c>
      <c r="D49" s="123">
        <v>17.977360580559814</v>
      </c>
      <c r="E49" s="123">
        <v>14.40331958476964</v>
      </c>
      <c r="F49" s="123">
        <v>13.934859643919769</v>
      </c>
      <c r="G49" s="123">
        <v>14.859077920161017</v>
      </c>
      <c r="H49" s="123">
        <v>14.355567005991356</v>
      </c>
      <c r="I49" s="123">
        <v>15.148767351213705</v>
      </c>
      <c r="J49" s="123">
        <v>15.553475636726578</v>
      </c>
      <c r="K49" s="123">
        <v>13.582493954681738</v>
      </c>
      <c r="L49" s="123">
        <v>17.242282037455059</v>
      </c>
      <c r="M49" s="123">
        <v>18.036666681776769</v>
      </c>
      <c r="N49" s="123">
        <v>12.714524209832971</v>
      </c>
      <c r="O49" s="123">
        <v>12.218628767312634</v>
      </c>
      <c r="P49" s="123">
        <v>11.828373241619449</v>
      </c>
      <c r="Q49" s="123">
        <v>11.426023270246818</v>
      </c>
      <c r="R49" s="123">
        <v>12.067237529570344</v>
      </c>
      <c r="S49" s="123">
        <v>10.967918072483457</v>
      </c>
      <c r="T49" s="123">
        <v>12.890214101652065</v>
      </c>
      <c r="U49" s="123">
        <v>11.170464132036406</v>
      </c>
      <c r="V49" s="123">
        <v>12.82087095129336</v>
      </c>
      <c r="W49" s="123">
        <v>11.25172999495236</v>
      </c>
      <c r="DA49" s="130" t="s">
        <v>2791</v>
      </c>
    </row>
    <row r="50" spans="1:105" ht="12" customHeight="1" x14ac:dyDescent="0.25">
      <c r="A50" s="97" t="s">
        <v>138</v>
      </c>
      <c r="B50" s="99">
        <v>14.418607183633011</v>
      </c>
      <c r="C50" s="99">
        <v>18.423545015019268</v>
      </c>
      <c r="D50" s="99">
        <v>18.338916789586147</v>
      </c>
      <c r="E50" s="99">
        <v>14.651371355104549</v>
      </c>
      <c r="F50" s="99">
        <v>14.161276243737804</v>
      </c>
      <c r="G50" s="99">
        <v>15.081204963565799</v>
      </c>
      <c r="H50" s="99">
        <v>14.570094175378307</v>
      </c>
      <c r="I50" s="99">
        <v>15.377509659045456</v>
      </c>
      <c r="J50" s="99">
        <v>15.813097161110786</v>
      </c>
      <c r="K50" s="99">
        <v>13.758124931804057</v>
      </c>
      <c r="L50" s="99">
        <v>17.636694302713799</v>
      </c>
      <c r="M50" s="99">
        <v>18.600380543973738</v>
      </c>
      <c r="N50" s="99">
        <v>13.051410496485133</v>
      </c>
      <c r="O50" s="99">
        <v>12.540554358770695</v>
      </c>
      <c r="P50" s="99">
        <v>12.159456373558761</v>
      </c>
      <c r="Q50" s="99">
        <v>11.751751095851239</v>
      </c>
      <c r="R50" s="99">
        <v>12.417612304643486</v>
      </c>
      <c r="S50" s="99">
        <v>11.263539410418399</v>
      </c>
      <c r="T50" s="99">
        <v>13.300466120634802</v>
      </c>
      <c r="U50" s="99">
        <v>11.488315140753134</v>
      </c>
      <c r="V50" s="99">
        <v>13.202978210171668</v>
      </c>
      <c r="W50" s="99">
        <v>11.541754128457997</v>
      </c>
      <c r="DA50" s="63" t="s">
        <v>2792</v>
      </c>
    </row>
    <row r="51" spans="1:105" ht="12" customHeight="1" x14ac:dyDescent="0.25">
      <c r="A51" s="97" t="s">
        <v>137</v>
      </c>
      <c r="B51" s="99">
        <v>8.5643104216021388</v>
      </c>
      <c r="C51" s="99">
        <v>11.111302294194997</v>
      </c>
      <c r="D51" s="99">
        <v>11.158270343796767</v>
      </c>
      <c r="E51" s="99">
        <v>8.6849312792969027</v>
      </c>
      <c r="F51" s="99">
        <v>8.4107939198796693</v>
      </c>
      <c r="G51" s="99">
        <v>9.2060010158218599</v>
      </c>
      <c r="H51" s="99">
        <v>8.846124863845068</v>
      </c>
      <c r="I51" s="99">
        <v>9.449870773936798</v>
      </c>
      <c r="J51" s="99">
        <v>9.7630016554827428</v>
      </c>
      <c r="K51" s="99">
        <v>8.5698542424066098</v>
      </c>
      <c r="L51" s="99">
        <v>10.902449423898904</v>
      </c>
      <c r="M51" s="99">
        <v>11.285590777208</v>
      </c>
      <c r="N51" s="99">
        <v>7.8609693356604531</v>
      </c>
      <c r="O51" s="99">
        <v>7.5198350263291216</v>
      </c>
      <c r="P51" s="99">
        <v>7.4130903115020068</v>
      </c>
      <c r="Q51" s="99">
        <v>7.2537989535365863</v>
      </c>
      <c r="R51" s="99">
        <v>7.7658971406482138</v>
      </c>
      <c r="S51" s="99">
        <v>7.0666567428996752</v>
      </c>
      <c r="T51" s="99">
        <v>8.3137873390812871</v>
      </c>
      <c r="U51" s="99">
        <v>7.3047671053829006</v>
      </c>
      <c r="V51" s="99">
        <v>8.7268055751566198</v>
      </c>
      <c r="W51" s="99">
        <v>7.6615614556675151</v>
      </c>
      <c r="DA51" s="63" t="s">
        <v>2793</v>
      </c>
    </row>
    <row r="52" spans="1:105" ht="12" customHeight="1" x14ac:dyDescent="0.25">
      <c r="A52" s="100" t="s">
        <v>216</v>
      </c>
      <c r="B52" s="102">
        <v>2.4900453790648429</v>
      </c>
      <c r="C52" s="102">
        <v>3.5412746073422436</v>
      </c>
      <c r="D52" s="102">
        <v>3.7027640671243933</v>
      </c>
      <c r="E52" s="102">
        <v>2.4832024508301034</v>
      </c>
      <c r="F52" s="102">
        <v>2.4074122876779445</v>
      </c>
      <c r="G52" s="102">
        <v>2.9575040796186967</v>
      </c>
      <c r="H52" s="102">
        <v>2.6146791626502588</v>
      </c>
      <c r="I52" s="102">
        <v>2.8443133959528617</v>
      </c>
      <c r="J52" s="102">
        <v>2.8856096232244348</v>
      </c>
      <c r="K52" s="102">
        <v>2.5462893785744551</v>
      </c>
      <c r="L52" s="102">
        <v>2.9849379410785</v>
      </c>
      <c r="M52" s="102">
        <v>2.6226391633354869</v>
      </c>
      <c r="N52" s="102">
        <v>1.658416543171946</v>
      </c>
      <c r="O52" s="102">
        <v>1.3279729897903507</v>
      </c>
      <c r="P52" s="102">
        <v>1.3510658155842674</v>
      </c>
      <c r="Q52" s="102">
        <v>1.3680754440776048</v>
      </c>
      <c r="R52" s="102">
        <v>1.6087797527765333</v>
      </c>
      <c r="S52" s="102">
        <v>1.3634621297392664</v>
      </c>
      <c r="T52" s="102">
        <v>1.4567441681976572</v>
      </c>
      <c r="U52" s="102">
        <v>1.2978180672462882</v>
      </c>
      <c r="V52" s="102">
        <v>1.896582256313881</v>
      </c>
      <c r="W52" s="102">
        <v>1.0937860875709287</v>
      </c>
      <c r="DA52" s="131" t="s">
        <v>2794</v>
      </c>
    </row>
    <row r="53" spans="1:105" ht="12" customHeight="1" x14ac:dyDescent="0.25">
      <c r="A53" s="103" t="s">
        <v>52</v>
      </c>
      <c r="B53" s="105">
        <v>6.0742650425372968</v>
      </c>
      <c r="C53" s="105">
        <v>7.5700276868527521</v>
      </c>
      <c r="D53" s="105">
        <v>7.4555062766723754</v>
      </c>
      <c r="E53" s="105">
        <v>6.2017288284667993</v>
      </c>
      <c r="F53" s="105">
        <v>6.0033816322017248</v>
      </c>
      <c r="G53" s="105">
        <v>6.2484969362031633</v>
      </c>
      <c r="H53" s="105">
        <v>6.2314457011948088</v>
      </c>
      <c r="I53" s="105">
        <v>6.6055573779839376</v>
      </c>
      <c r="J53" s="105">
        <v>6.8773920322583058</v>
      </c>
      <c r="K53" s="105">
        <v>6.0235648638321555</v>
      </c>
      <c r="L53" s="105">
        <v>7.9175114828204043</v>
      </c>
      <c r="M53" s="105">
        <v>8.6629516138725151</v>
      </c>
      <c r="N53" s="105">
        <v>6.2025527924885084</v>
      </c>
      <c r="O53" s="105">
        <v>6.1918620365387724</v>
      </c>
      <c r="P53" s="105">
        <v>6.062024495917739</v>
      </c>
      <c r="Q53" s="105">
        <v>5.8857235094589813</v>
      </c>
      <c r="R53" s="105">
        <v>6.1571173878716792</v>
      </c>
      <c r="S53" s="105">
        <v>5.7031946131604085</v>
      </c>
      <c r="T53" s="105">
        <v>6.8570431708836299</v>
      </c>
      <c r="U53" s="105">
        <v>6.0069490381366117</v>
      </c>
      <c r="V53" s="105">
        <v>6.8302233188427381</v>
      </c>
      <c r="W53" s="105">
        <v>6.5677753680965862</v>
      </c>
      <c r="DA53" s="132" t="s">
        <v>2795</v>
      </c>
    </row>
    <row r="54" spans="1:105" ht="12" customHeight="1" x14ac:dyDescent="0.25">
      <c r="A54" s="106" t="s">
        <v>122</v>
      </c>
      <c r="B54" s="102">
        <v>12.767253688079082</v>
      </c>
      <c r="C54" s="102">
        <v>13.035123616061874</v>
      </c>
      <c r="D54" s="102">
        <v>13.196999617527094</v>
      </c>
      <c r="E54" s="102">
        <v>12.128764381455063</v>
      </c>
      <c r="F54" s="102">
        <v>11.989074778696041</v>
      </c>
      <c r="G54" s="102">
        <v>12.759301592459128</v>
      </c>
      <c r="H54" s="102">
        <v>12.112061202820689</v>
      </c>
      <c r="I54" s="102">
        <v>12.416718527655179</v>
      </c>
      <c r="J54" s="102">
        <v>12.375323357619017</v>
      </c>
      <c r="K54" s="102">
        <v>12.508215481611066</v>
      </c>
      <c r="L54" s="102">
        <v>12.273749377135571</v>
      </c>
      <c r="M54" s="102">
        <v>11.502031539998184</v>
      </c>
      <c r="N54" s="102">
        <v>10.855634741889922</v>
      </c>
      <c r="O54" s="102">
        <v>10.667883322424887</v>
      </c>
      <c r="P54" s="102">
        <v>9.9962786250344156</v>
      </c>
      <c r="Q54" s="102">
        <v>9.6254717938247261</v>
      </c>
      <c r="R54" s="102">
        <v>9.6591763636710244</v>
      </c>
      <c r="S54" s="102">
        <v>9.6404518113979822</v>
      </c>
      <c r="T54" s="102">
        <v>9.6132911912836505</v>
      </c>
      <c r="U54" s="102">
        <v>9.4996111177956717</v>
      </c>
      <c r="V54" s="102">
        <v>9.3412433585993071</v>
      </c>
      <c r="W54" s="102">
        <v>9.6610570347184037</v>
      </c>
      <c r="DA54" s="131" t="s">
        <v>2796</v>
      </c>
    </row>
    <row r="55" spans="1:105" ht="12" customHeight="1" x14ac:dyDescent="0.25">
      <c r="A55" s="107" t="s">
        <v>121</v>
      </c>
      <c r="B55" s="105">
        <v>8.8587029837657525</v>
      </c>
      <c r="C55" s="105">
        <v>9.202795554211546</v>
      </c>
      <c r="D55" s="105">
        <v>9.39700657316458</v>
      </c>
      <c r="E55" s="105">
        <v>8.4025928241914336</v>
      </c>
      <c r="F55" s="105">
        <v>8.3584497153855946</v>
      </c>
      <c r="G55" s="105">
        <v>9.2043690182147841</v>
      </c>
      <c r="H55" s="105">
        <v>8.7016522790954589</v>
      </c>
      <c r="I55" s="105">
        <v>8.9797761246271115</v>
      </c>
      <c r="J55" s="105">
        <v>8.9316099796606796</v>
      </c>
      <c r="K55" s="105">
        <v>9.0960721473559349</v>
      </c>
      <c r="L55" s="105">
        <v>8.6988668284313881</v>
      </c>
      <c r="M55" s="105">
        <v>8.0415033746668563</v>
      </c>
      <c r="N55" s="105">
        <v>7.5906891315281193</v>
      </c>
      <c r="O55" s="105">
        <v>7.4107282939272183</v>
      </c>
      <c r="P55" s="105">
        <v>7.0082699547403422</v>
      </c>
      <c r="Q55" s="105">
        <v>6.8469401393921201</v>
      </c>
      <c r="R55" s="105">
        <v>7.0169163528227028</v>
      </c>
      <c r="S55" s="105">
        <v>7.1181652565043168</v>
      </c>
      <c r="T55" s="105">
        <v>7.1546375112500442</v>
      </c>
      <c r="U55" s="105">
        <v>7.1446442671198183</v>
      </c>
      <c r="V55" s="105">
        <v>7.0409646864072934</v>
      </c>
      <c r="W55" s="105">
        <v>7.3220488508348787</v>
      </c>
      <c r="DA55" s="132" t="s">
        <v>2797</v>
      </c>
    </row>
    <row r="56" spans="1:105" ht="12" customHeight="1" x14ac:dyDescent="0.25">
      <c r="A56" s="108" t="s">
        <v>53</v>
      </c>
      <c r="B56" s="99">
        <v>2.1159950740306397</v>
      </c>
      <c r="C56" s="99">
        <v>2.4780632990741895</v>
      </c>
      <c r="D56" s="99">
        <v>2.6855582310898245</v>
      </c>
      <c r="E56" s="99">
        <v>1.7769275792459511</v>
      </c>
      <c r="F56" s="99">
        <v>1.7867938019066445</v>
      </c>
      <c r="G56" s="99">
        <v>2.606998533711625</v>
      </c>
      <c r="H56" s="99">
        <v>2.1255917758727132</v>
      </c>
      <c r="I56" s="99">
        <v>2.2668871297765909</v>
      </c>
      <c r="J56" s="99">
        <v>2.1868254471146171</v>
      </c>
      <c r="K56" s="99">
        <v>2.3817629319129536</v>
      </c>
      <c r="L56" s="99">
        <v>1.6465298646840105</v>
      </c>
      <c r="M56" s="99">
        <v>1.1769594564348569</v>
      </c>
      <c r="N56" s="99">
        <v>1.0909178330127447</v>
      </c>
      <c r="O56" s="99">
        <v>0.92954762096908961</v>
      </c>
      <c r="P56" s="99">
        <v>0.9501537978113398</v>
      </c>
      <c r="Q56" s="99">
        <v>0.97818551831446954</v>
      </c>
      <c r="R56" s="99">
        <v>1.0617005497723015</v>
      </c>
      <c r="S56" s="99">
        <v>1.0465483768939847</v>
      </c>
      <c r="T56" s="99">
        <v>0.7991468690088549</v>
      </c>
      <c r="U56" s="99">
        <v>0.82336313046036114</v>
      </c>
      <c r="V56" s="99">
        <v>0.74378029394159462</v>
      </c>
      <c r="W56" s="99">
        <v>0.70184361327028322</v>
      </c>
      <c r="DA56" s="63" t="s">
        <v>2798</v>
      </c>
    </row>
    <row r="57" spans="1:105" ht="12" customHeight="1" x14ac:dyDescent="0.25">
      <c r="A57" s="108" t="s">
        <v>52</v>
      </c>
      <c r="B57" s="99">
        <v>6.7427079097351141</v>
      </c>
      <c r="C57" s="99">
        <v>6.7247322551373561</v>
      </c>
      <c r="D57" s="99">
        <v>6.7114483420747559</v>
      </c>
      <c r="E57" s="99">
        <v>6.6256652449454831</v>
      </c>
      <c r="F57" s="99">
        <v>6.5716559134789509</v>
      </c>
      <c r="G57" s="99">
        <v>6.5973704845031609</v>
      </c>
      <c r="H57" s="99">
        <v>6.576060503222747</v>
      </c>
      <c r="I57" s="99">
        <v>6.7128889948505197</v>
      </c>
      <c r="J57" s="99">
        <v>6.7447845325460625</v>
      </c>
      <c r="K57" s="99">
        <v>6.7143092154429809</v>
      </c>
      <c r="L57" s="99">
        <v>7.0523369637473774</v>
      </c>
      <c r="M57" s="99">
        <v>6.8645439182319992</v>
      </c>
      <c r="N57" s="99">
        <v>6.4997712985153733</v>
      </c>
      <c r="O57" s="99">
        <v>6.4811806729581276</v>
      </c>
      <c r="P57" s="99">
        <v>6.0581161569290014</v>
      </c>
      <c r="Q57" s="99">
        <v>5.8687546210776498</v>
      </c>
      <c r="R57" s="99">
        <v>5.9552158030504003</v>
      </c>
      <c r="S57" s="99">
        <v>6.0716168796103336</v>
      </c>
      <c r="T57" s="99">
        <v>6.3554906422411879</v>
      </c>
      <c r="U57" s="99">
        <v>6.3212811366594561</v>
      </c>
      <c r="V57" s="99">
        <v>6.2971843924656996</v>
      </c>
      <c r="W57" s="99">
        <v>6.620205237564595</v>
      </c>
      <c r="DA57" s="63" t="s">
        <v>2799</v>
      </c>
    </row>
    <row r="58" spans="1:105" ht="12" customHeight="1" x14ac:dyDescent="0.25">
      <c r="A58" s="121" t="s">
        <v>54</v>
      </c>
      <c r="B58" s="123">
        <v>22.341897487364168</v>
      </c>
      <c r="C58" s="123">
        <v>22.561457832227141</v>
      </c>
      <c r="D58" s="123">
        <v>23.276769348888401</v>
      </c>
      <c r="E58" s="123">
        <v>24.062786436634067</v>
      </c>
      <c r="F58" s="123">
        <v>24.127959151235856</v>
      </c>
      <c r="G58" s="123">
        <v>23.258769538655905</v>
      </c>
      <c r="H58" s="123">
        <v>21.835800277868056</v>
      </c>
      <c r="I58" s="123">
        <v>22.219324442782064</v>
      </c>
      <c r="J58" s="123">
        <v>18.858512915551497</v>
      </c>
      <c r="K58" s="123">
        <v>18.546618356827107</v>
      </c>
      <c r="L58" s="123">
        <v>21.556181040830772</v>
      </c>
      <c r="M58" s="123">
        <v>18.15956018740572</v>
      </c>
      <c r="N58" s="123">
        <v>14.921294215731546</v>
      </c>
      <c r="O58" s="123">
        <v>12.950836654296186</v>
      </c>
      <c r="P58" s="123">
        <v>11.590496904002054</v>
      </c>
      <c r="Q58" s="123">
        <v>11.243834081623513</v>
      </c>
      <c r="R58" s="123">
        <v>13.549949792766297</v>
      </c>
      <c r="S58" s="123">
        <v>12.789207812486636</v>
      </c>
      <c r="T58" s="123">
        <v>14.12078820577007</v>
      </c>
      <c r="U58" s="123">
        <v>14.18780388492403</v>
      </c>
      <c r="V58" s="123">
        <v>15.557905696324193</v>
      </c>
      <c r="W58" s="123">
        <v>15.87543577270524</v>
      </c>
      <c r="DA58" s="130" t="s">
        <v>2800</v>
      </c>
    </row>
    <row r="59" spans="1:105" ht="12" customHeight="1" x14ac:dyDescent="0.25">
      <c r="A59" s="97" t="s">
        <v>50</v>
      </c>
      <c r="B59" s="99">
        <v>26.09959588114825</v>
      </c>
      <c r="C59" s="99">
        <v>24.89699996384492</v>
      </c>
      <c r="D59" s="99">
        <v>24.76252327274063</v>
      </c>
      <c r="E59" s="99">
        <v>28.804862508260467</v>
      </c>
      <c r="F59" s="99">
        <v>28.595993029703905</v>
      </c>
      <c r="G59" s="99">
        <v>26.131572586456606</v>
      </c>
      <c r="H59" s="99">
        <v>25.458498031875127</v>
      </c>
      <c r="I59" s="99">
        <v>25.397652833416693</v>
      </c>
      <c r="J59" s="99">
        <v>22.802184562433098</v>
      </c>
      <c r="K59" s="99">
        <v>22.557770646869564</v>
      </c>
      <c r="L59" s="99">
        <v>22.907754915296742</v>
      </c>
      <c r="M59" s="99">
        <v>20.643232938376439</v>
      </c>
      <c r="N59" s="99">
        <v>17.58642509747418</v>
      </c>
      <c r="O59" s="99">
        <v>16.288875916400638</v>
      </c>
      <c r="P59" s="99">
        <v>14.582351885459374</v>
      </c>
      <c r="Q59" s="99">
        <v>14.08493829545149</v>
      </c>
      <c r="R59" s="99">
        <v>15.100617181141093</v>
      </c>
      <c r="S59" s="99">
        <v>16.208133408542164</v>
      </c>
      <c r="T59" s="99">
        <v>16.681808806690416</v>
      </c>
      <c r="U59" s="99">
        <v>17.384478861652898</v>
      </c>
      <c r="V59" s="99">
        <v>20.136163250984914</v>
      </c>
      <c r="W59" s="99">
        <v>18.694156367065652</v>
      </c>
      <c r="DA59" s="63" t="s">
        <v>2801</v>
      </c>
    </row>
    <row r="60" spans="1:105" ht="12" customHeight="1" x14ac:dyDescent="0.25">
      <c r="A60" s="109" t="s">
        <v>120</v>
      </c>
      <c r="B60" s="110">
        <v>18.860047719300223</v>
      </c>
      <c r="C60" s="110">
        <v>20.391984707164816</v>
      </c>
      <c r="D60" s="110">
        <v>21.885745693685816</v>
      </c>
      <c r="E60" s="110">
        <v>19.523252365804076</v>
      </c>
      <c r="F60" s="110">
        <v>19.954936705828409</v>
      </c>
      <c r="G60" s="110">
        <v>21.020246111589582</v>
      </c>
      <c r="H60" s="110">
        <v>19.559882441031327</v>
      </c>
      <c r="I60" s="110">
        <v>20.515120734455778</v>
      </c>
      <c r="J60" s="110">
        <v>16.954125115213383</v>
      </c>
      <c r="K60" s="110">
        <v>16.482090551350165</v>
      </c>
      <c r="L60" s="110">
        <v>20.719743382503196</v>
      </c>
      <c r="M60" s="110">
        <v>16.479377645148602</v>
      </c>
      <c r="N60" s="110">
        <v>12.913470490354738</v>
      </c>
      <c r="O60" s="110">
        <v>10.196198617135996</v>
      </c>
      <c r="P60" s="110">
        <v>9.0119646387170498</v>
      </c>
      <c r="Q60" s="110">
        <v>8.9143948329994469</v>
      </c>
      <c r="R60" s="110">
        <v>12.505953619561167</v>
      </c>
      <c r="S60" s="110">
        <v>10.821699090965538</v>
      </c>
      <c r="T60" s="110">
        <v>12.93099938696361</v>
      </c>
      <c r="U60" s="110">
        <v>12.852721982878446</v>
      </c>
      <c r="V60" s="110">
        <v>13.751407597260915</v>
      </c>
      <c r="W60" s="110">
        <v>14.856754618946844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66.322656479262321</v>
      </c>
      <c r="C62" s="118">
        <f t="shared" si="21"/>
        <v>70.464865980008796</v>
      </c>
      <c r="D62" s="118">
        <f t="shared" si="21"/>
        <v>74.936843012951215</v>
      </c>
      <c r="E62" s="118">
        <f t="shared" si="21"/>
        <v>73.153566168928464</v>
      </c>
      <c r="F62" s="118">
        <f t="shared" si="21"/>
        <v>76.041535981508929</v>
      </c>
      <c r="G62" s="118">
        <f t="shared" si="21"/>
        <v>77.419816298390415</v>
      </c>
      <c r="H62" s="118">
        <f t="shared" si="21"/>
        <v>73.326173798338871</v>
      </c>
      <c r="I62" s="118">
        <f t="shared" si="21"/>
        <v>74.379843636301132</v>
      </c>
      <c r="J62" s="118">
        <f t="shared" si="21"/>
        <v>70.326960115276137</v>
      </c>
      <c r="K62" s="118">
        <f t="shared" si="21"/>
        <v>72.588402337213438</v>
      </c>
      <c r="L62" s="118">
        <f t="shared" si="21"/>
        <v>72.894306548873033</v>
      </c>
      <c r="M62" s="118">
        <f t="shared" si="21"/>
        <v>60.911940728709311</v>
      </c>
      <c r="N62" s="118">
        <f t="shared" si="21"/>
        <v>59.922988171727539</v>
      </c>
      <c r="O62" s="118">
        <f t="shared" si="21"/>
        <v>57.601838780879504</v>
      </c>
      <c r="P62" s="118">
        <f t="shared" si="21"/>
        <v>59.644519403891664</v>
      </c>
      <c r="Q62" s="118">
        <f t="shared" si="21"/>
        <v>60.108619240124511</v>
      </c>
      <c r="R62" s="118">
        <f t="shared" ref="R62:V62" si="22">R63+R66+R68+R77</f>
        <v>56.316725023094364</v>
      </c>
      <c r="S62" s="118">
        <f t="shared" si="22"/>
        <v>56.687494474345712</v>
      </c>
      <c r="T62" s="118">
        <f t="shared" si="22"/>
        <v>60.065337393861853</v>
      </c>
      <c r="U62" s="118">
        <f t="shared" si="22"/>
        <v>60.729978830979093</v>
      </c>
      <c r="V62" s="118">
        <f t="shared" si="22"/>
        <v>62.469820173990286</v>
      </c>
      <c r="W62" s="118">
        <f t="shared" ref="W62" si="23">W63+W66+W68+W77</f>
        <v>61.664053316087887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27.591123491593422</v>
      </c>
      <c r="C63" s="123">
        <f t="shared" si="24"/>
        <v>29.005070652901601</v>
      </c>
      <c r="D63" s="123">
        <f t="shared" si="24"/>
        <v>31.056845539050606</v>
      </c>
      <c r="E63" s="123">
        <f t="shared" si="24"/>
        <v>32.229675733835592</v>
      </c>
      <c r="F63" s="123">
        <f t="shared" si="24"/>
        <v>34.620437344441591</v>
      </c>
      <c r="G63" s="123">
        <f t="shared" si="24"/>
        <v>35.638791240729319</v>
      </c>
      <c r="H63" s="123">
        <f t="shared" si="24"/>
        <v>33.790362714536599</v>
      </c>
      <c r="I63" s="123">
        <f t="shared" si="24"/>
        <v>35.114709253913205</v>
      </c>
      <c r="J63" s="123">
        <f t="shared" si="24"/>
        <v>33.52799055840228</v>
      </c>
      <c r="K63" s="123">
        <f t="shared" si="24"/>
        <v>37.018506418714345</v>
      </c>
      <c r="L63" s="123">
        <f t="shared" si="24"/>
        <v>30.189234180164679</v>
      </c>
      <c r="M63" s="123">
        <f t="shared" si="24"/>
        <v>27.108997767579663</v>
      </c>
      <c r="N63" s="123">
        <f t="shared" si="24"/>
        <v>29.935239704510597</v>
      </c>
      <c r="O63" s="123">
        <f t="shared" si="24"/>
        <v>31.686830951249373</v>
      </c>
      <c r="P63" s="123">
        <f t="shared" si="24"/>
        <v>34.171507335333239</v>
      </c>
      <c r="Q63" s="123">
        <f t="shared" si="24"/>
        <v>34.530792937893594</v>
      </c>
      <c r="R63" s="123">
        <f t="shared" ref="R63:V63" si="25">SUM(R64:R65)</f>
        <v>30.804024309303923</v>
      </c>
      <c r="S63" s="123">
        <f t="shared" si="25"/>
        <v>31.033288132550283</v>
      </c>
      <c r="T63" s="123">
        <f t="shared" si="25"/>
        <v>31.807482580319665</v>
      </c>
      <c r="U63" s="123">
        <f t="shared" si="25"/>
        <v>32.041174638036338</v>
      </c>
      <c r="V63" s="123">
        <f t="shared" si="25"/>
        <v>32.130485365383407</v>
      </c>
      <c r="W63" s="123">
        <f t="shared" ref="W63" si="26">SUM(W64:W65)</f>
        <v>31.739347217500807</v>
      </c>
      <c r="DA63" s="130" t="s">
        <v>2804</v>
      </c>
    </row>
    <row r="64" spans="1:105" ht="12" customHeight="1" x14ac:dyDescent="0.25">
      <c r="A64" s="97" t="s">
        <v>217</v>
      </c>
      <c r="B64" s="99">
        <v>27.248186371318258</v>
      </c>
      <c r="C64" s="99">
        <v>28.646603402499494</v>
      </c>
      <c r="D64" s="99">
        <v>30.677128413373392</v>
      </c>
      <c r="E64" s="99">
        <v>31.889654265697182</v>
      </c>
      <c r="F64" s="99">
        <v>34.264673876647187</v>
      </c>
      <c r="G64" s="99">
        <v>35.266924947249116</v>
      </c>
      <c r="H64" s="99">
        <v>33.429582152505425</v>
      </c>
      <c r="I64" s="99">
        <v>34.724239501699763</v>
      </c>
      <c r="J64" s="99">
        <v>33.134546277703279</v>
      </c>
      <c r="K64" s="99">
        <v>36.600721166389363</v>
      </c>
      <c r="L64" s="99">
        <v>29.935525427495907</v>
      </c>
      <c r="M64" s="99">
        <v>26.858624517533002</v>
      </c>
      <c r="N64" s="99">
        <v>29.665353525188237</v>
      </c>
      <c r="O64" s="99">
        <v>31.401872998336575</v>
      </c>
      <c r="P64" s="99">
        <v>33.867233456336955</v>
      </c>
      <c r="Q64" s="99">
        <v>34.222256221199217</v>
      </c>
      <c r="R64" s="99">
        <v>30.514765578028001</v>
      </c>
      <c r="S64" s="99">
        <v>30.740094115437241</v>
      </c>
      <c r="T64" s="99">
        <v>31.507117197358159</v>
      </c>
      <c r="U64" s="99">
        <v>31.737522861939802</v>
      </c>
      <c r="V64" s="99">
        <v>31.817740747777552</v>
      </c>
      <c r="W64" s="99">
        <v>31.427542209343624</v>
      </c>
      <c r="DA64" s="63" t="s">
        <v>2805</v>
      </c>
    </row>
    <row r="65" spans="1:105" ht="12" customHeight="1" x14ac:dyDescent="0.25">
      <c r="A65" s="97" t="s">
        <v>53</v>
      </c>
      <c r="B65" s="99">
        <v>0.3429371202751631</v>
      </c>
      <c r="C65" s="99">
        <v>0.35846725040210714</v>
      </c>
      <c r="D65" s="99">
        <v>0.37971712567721261</v>
      </c>
      <c r="E65" s="99">
        <v>0.34002146813841344</v>
      </c>
      <c r="F65" s="99">
        <v>0.35576346779440449</v>
      </c>
      <c r="G65" s="99">
        <v>0.37186629348020167</v>
      </c>
      <c r="H65" s="99">
        <v>0.36078056203117076</v>
      </c>
      <c r="I65" s="99">
        <v>0.39046975221344404</v>
      </c>
      <c r="J65" s="99">
        <v>0.39344428069899884</v>
      </c>
      <c r="K65" s="99">
        <v>0.4177852523249827</v>
      </c>
      <c r="L65" s="99">
        <v>0.25370875266877113</v>
      </c>
      <c r="M65" s="99">
        <v>0.25037325004666067</v>
      </c>
      <c r="N65" s="99">
        <v>0.2698861793223582</v>
      </c>
      <c r="O65" s="99">
        <v>0.28495795291279885</v>
      </c>
      <c r="P65" s="99">
        <v>0.30427387899628089</v>
      </c>
      <c r="Q65" s="99">
        <v>0.30853671669437421</v>
      </c>
      <c r="R65" s="99">
        <v>0.28925873127592022</v>
      </c>
      <c r="S65" s="99">
        <v>0.29319401711304277</v>
      </c>
      <c r="T65" s="99">
        <v>0.30036538296150578</v>
      </c>
      <c r="U65" s="99">
        <v>0.30365177609653399</v>
      </c>
      <c r="V65" s="99">
        <v>0.31274461760585209</v>
      </c>
      <c r="W65" s="99">
        <v>0.31180500815718398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0.14458401100659266</v>
      </c>
      <c r="C66" s="123">
        <f t="shared" si="27"/>
        <v>0.15835423484378203</v>
      </c>
      <c r="D66" s="123">
        <f t="shared" si="27"/>
        <v>0.12174732215560603</v>
      </c>
      <c r="E66" s="123">
        <f t="shared" si="27"/>
        <v>0.28111187891093514</v>
      </c>
      <c r="F66" s="123">
        <f t="shared" si="27"/>
        <v>0.21570498215064002</v>
      </c>
      <c r="G66" s="123">
        <f t="shared" si="27"/>
        <v>0.27193286265243266</v>
      </c>
      <c r="H66" s="123">
        <f t="shared" si="27"/>
        <v>0.33792930969695106</v>
      </c>
      <c r="I66" s="123">
        <f t="shared" si="27"/>
        <v>0.15696348584420744</v>
      </c>
      <c r="J66" s="123">
        <f t="shared" si="27"/>
        <v>0.13915090935852248</v>
      </c>
      <c r="K66" s="123">
        <f t="shared" si="27"/>
        <v>0.21553709398697446</v>
      </c>
      <c r="L66" s="123">
        <f t="shared" si="27"/>
        <v>0.30622391550279371</v>
      </c>
      <c r="M66" s="123">
        <f t="shared" si="27"/>
        <v>0.29967345460770495</v>
      </c>
      <c r="N66" s="123">
        <f t="shared" si="27"/>
        <v>0.29920082200707804</v>
      </c>
      <c r="O66" s="123">
        <f t="shared" si="27"/>
        <v>0.28887638674210803</v>
      </c>
      <c r="P66" s="123">
        <f t="shared" si="27"/>
        <v>0.27303745696976855</v>
      </c>
      <c r="Q66" s="123">
        <f t="shared" si="27"/>
        <v>0.25847722463597433</v>
      </c>
      <c r="R66" s="123">
        <f t="shared" si="27"/>
        <v>0.29562983999266762</v>
      </c>
      <c r="S66" s="123">
        <f t="shared" si="27"/>
        <v>0.28942865860267042</v>
      </c>
      <c r="T66" s="123">
        <f t="shared" si="27"/>
        <v>0.30209301218381074</v>
      </c>
      <c r="U66" s="123">
        <f t="shared" si="27"/>
        <v>0.30309050274384303</v>
      </c>
      <c r="V66" s="123">
        <f t="shared" si="27"/>
        <v>0.32747895566399843</v>
      </c>
      <c r="W66" s="123">
        <f t="shared" si="27"/>
        <v>0.36673525119350431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0.14458401100659266</v>
      </c>
      <c r="C67" s="99">
        <f>RES_hhdet_fech!C67/RES_summary!C$19</f>
        <v>0.15835423484378203</v>
      </c>
      <c r="D67" s="99">
        <f>RES_hhdet_fech!D67/RES_summary!D$19</f>
        <v>0.12174732215560603</v>
      </c>
      <c r="E67" s="99">
        <f>RES_hhdet_fech!E67/RES_summary!E$19</f>
        <v>0.28111187891093514</v>
      </c>
      <c r="F67" s="99">
        <f>RES_hhdet_fech!F67/RES_summary!F$19</f>
        <v>0.21570498215064002</v>
      </c>
      <c r="G67" s="99">
        <f>RES_hhdet_fech!G67/RES_summary!G$19</f>
        <v>0.27193286265243266</v>
      </c>
      <c r="H67" s="99">
        <f>RES_hhdet_fech!H67/RES_summary!H$19</f>
        <v>0.33792930969695106</v>
      </c>
      <c r="I67" s="99">
        <f>RES_hhdet_fech!I67/RES_summary!I$19</f>
        <v>0.15696348584420744</v>
      </c>
      <c r="J67" s="99">
        <f>RES_hhdet_fech!J67/RES_summary!J$19</f>
        <v>0.13915090935852248</v>
      </c>
      <c r="K67" s="99">
        <f>RES_hhdet_fech!K67/RES_summary!K$19</f>
        <v>0.21553709398697446</v>
      </c>
      <c r="L67" s="99">
        <f>RES_hhdet_fech!L67/RES_summary!L$19</f>
        <v>0.30622391550279371</v>
      </c>
      <c r="M67" s="99">
        <f>RES_hhdet_fech!M67/RES_summary!M$19</f>
        <v>0.29967345460770495</v>
      </c>
      <c r="N67" s="99">
        <f>RES_hhdet_fech!N67/RES_summary!N$19</f>
        <v>0.29920082200707804</v>
      </c>
      <c r="O67" s="99">
        <f>RES_hhdet_fech!O67/RES_summary!O$19</f>
        <v>0.28887638674210803</v>
      </c>
      <c r="P67" s="99">
        <f>RES_hhdet_fech!P67/RES_summary!P$19</f>
        <v>0.27303745696976855</v>
      </c>
      <c r="Q67" s="99">
        <f>RES_hhdet_fech!Q67/RES_summary!Q$19</f>
        <v>0.25847722463597433</v>
      </c>
      <c r="R67" s="99">
        <f>RES_hhdet_fech!R67/RES_summary!R$19</f>
        <v>0.29562983999266762</v>
      </c>
      <c r="S67" s="99">
        <f>RES_hhdet_fech!S67/RES_summary!S$19</f>
        <v>0.28942865860267042</v>
      </c>
      <c r="T67" s="99">
        <f>RES_hhdet_fech!T67/RES_summary!T$19</f>
        <v>0.30209301218381074</v>
      </c>
      <c r="U67" s="99">
        <f>RES_hhdet_fech!U67/RES_summary!U$19</f>
        <v>0.30309050274384303</v>
      </c>
      <c r="V67" s="99">
        <f>RES_hhdet_fech!V67/RES_summary!V$19</f>
        <v>0.32747895566399843</v>
      </c>
      <c r="W67" s="99">
        <f>RES_hhdet_fech!W67/RES_summary!W$19</f>
        <v>0.36673525119350431</v>
      </c>
      <c r="DA67" s="63" t="s">
        <v>2808</v>
      </c>
    </row>
    <row r="68" spans="1:105" ht="12" customHeight="1" x14ac:dyDescent="0.25">
      <c r="A68" s="121" t="s">
        <v>55</v>
      </c>
      <c r="B68" s="123">
        <v>14.594495143584879</v>
      </c>
      <c r="C68" s="123">
        <v>15.144216323054625</v>
      </c>
      <c r="D68" s="123">
        <v>15.516814690054064</v>
      </c>
      <c r="E68" s="123">
        <v>14.357203746427119</v>
      </c>
      <c r="F68" s="123">
        <v>14.415653602514872</v>
      </c>
      <c r="G68" s="123">
        <v>14.380391750798909</v>
      </c>
      <c r="H68" s="123">
        <v>13.937249000682577</v>
      </c>
      <c r="I68" s="123">
        <v>13.939651301972496</v>
      </c>
      <c r="J68" s="123">
        <v>13.573710849900607</v>
      </c>
      <c r="K68" s="123">
        <v>13.028753674289165</v>
      </c>
      <c r="L68" s="123">
        <v>15.687224391934501</v>
      </c>
      <c r="M68" s="123">
        <v>12.681804819148585</v>
      </c>
      <c r="N68" s="123">
        <v>12.049527992699245</v>
      </c>
      <c r="O68" s="123">
        <v>11.086509635585095</v>
      </c>
      <c r="P68" s="123">
        <v>10.995331325036902</v>
      </c>
      <c r="Q68" s="123">
        <v>10.883040956845624</v>
      </c>
      <c r="R68" s="123">
        <v>9.9368544232560012</v>
      </c>
      <c r="S68" s="123">
        <v>10.161490496053304</v>
      </c>
      <c r="T68" s="123">
        <v>10.434297196013977</v>
      </c>
      <c r="U68" s="123">
        <v>10.287706151698538</v>
      </c>
      <c r="V68" s="123">
        <v>10.732762666128908</v>
      </c>
      <c r="W68" s="123">
        <v>9.8048170911124899</v>
      </c>
      <c r="DA68" s="130" t="s">
        <v>2809</v>
      </c>
    </row>
    <row r="69" spans="1:105" ht="12" customHeight="1" x14ac:dyDescent="0.25">
      <c r="A69" s="97" t="s">
        <v>134</v>
      </c>
      <c r="B69" s="99">
        <v>14.829883972181905</v>
      </c>
      <c r="C69" s="99">
        <v>15.388173174001308</v>
      </c>
      <c r="D69" s="99">
        <v>15.761944897505881</v>
      </c>
      <c r="E69" s="99">
        <v>14.592695273092156</v>
      </c>
      <c r="F69" s="99">
        <v>14.651165355903181</v>
      </c>
      <c r="G69" s="99">
        <v>14.580052331843266</v>
      </c>
      <c r="H69" s="99">
        <v>14.132538633248991</v>
      </c>
      <c r="I69" s="99">
        <v>14.118337726618888</v>
      </c>
      <c r="J69" s="99">
        <v>13.749050524591718</v>
      </c>
      <c r="K69" s="99">
        <v>13.179330039429791</v>
      </c>
      <c r="L69" s="99">
        <v>16.002056911583018</v>
      </c>
      <c r="M69" s="99">
        <v>12.93740768067172</v>
      </c>
      <c r="N69" s="99">
        <v>12.32498371075668</v>
      </c>
      <c r="O69" s="99">
        <v>11.3294156947522</v>
      </c>
      <c r="P69" s="99">
        <v>11.275575719626055</v>
      </c>
      <c r="Q69" s="99">
        <v>11.174857767970014</v>
      </c>
      <c r="R69" s="99">
        <v>10.170422372142129</v>
      </c>
      <c r="S69" s="99">
        <v>10.389209337359336</v>
      </c>
      <c r="T69" s="99">
        <v>10.680770270353133</v>
      </c>
      <c r="U69" s="99">
        <v>10.517339362591672</v>
      </c>
      <c r="V69" s="99">
        <v>10.966187436300997</v>
      </c>
      <c r="W69" s="99">
        <v>10.00023448896132</v>
      </c>
      <c r="DA69" s="63" t="s">
        <v>2810</v>
      </c>
    </row>
    <row r="70" spans="1:105" ht="12" customHeight="1" x14ac:dyDescent="0.25">
      <c r="A70" s="97" t="s">
        <v>133</v>
      </c>
      <c r="B70" s="99">
        <v>9.0457752058441319</v>
      </c>
      <c r="C70" s="99">
        <v>9.6041181560252902</v>
      </c>
      <c r="D70" s="99">
        <v>10.025696040724348</v>
      </c>
      <c r="E70" s="99">
        <v>9.1694631086821037</v>
      </c>
      <c r="F70" s="99">
        <v>9.3107598250155448</v>
      </c>
      <c r="G70" s="99">
        <v>9.5319752036341168</v>
      </c>
      <c r="H70" s="99">
        <v>9.2174554990496702</v>
      </c>
      <c r="I70" s="99">
        <v>9.3154884445980706</v>
      </c>
      <c r="J70" s="99">
        <v>9.1169160626272685</v>
      </c>
      <c r="K70" s="99">
        <v>8.8636684373312988</v>
      </c>
      <c r="L70" s="99">
        <v>10.715310894655433</v>
      </c>
      <c r="M70" s="99">
        <v>8.4505105483140763</v>
      </c>
      <c r="N70" s="99">
        <v>8.1433969833924227</v>
      </c>
      <c r="O70" s="99">
        <v>7.4768507032496281</v>
      </c>
      <c r="P70" s="99">
        <v>7.5494102244472572</v>
      </c>
      <c r="Q70" s="99">
        <v>7.5905719416720565</v>
      </c>
      <c r="R70" s="99">
        <v>7.0247635543807903</v>
      </c>
      <c r="S70" s="99">
        <v>7.2887973629563696</v>
      </c>
      <c r="T70" s="99">
        <v>7.5828163773744963</v>
      </c>
      <c r="U70" s="99">
        <v>7.6501553138702221</v>
      </c>
      <c r="V70" s="99">
        <v>8.2341410207319683</v>
      </c>
      <c r="W70" s="99">
        <v>7.5092271007597899</v>
      </c>
      <c r="DA70" s="63" t="s">
        <v>2811</v>
      </c>
    </row>
    <row r="71" spans="1:105" ht="12" customHeight="1" x14ac:dyDescent="0.25">
      <c r="A71" s="100" t="s">
        <v>217</v>
      </c>
      <c r="B71" s="102">
        <v>2.6044300168556265</v>
      </c>
      <c r="C71" s="102">
        <v>2.9109474870004948</v>
      </c>
      <c r="D71" s="102">
        <v>3.1317901442666272</v>
      </c>
      <c r="E71" s="102">
        <v>2.4609005454605324</v>
      </c>
      <c r="F71" s="102">
        <v>2.5010582140458819</v>
      </c>
      <c r="G71" s="102">
        <v>2.8955617969107155</v>
      </c>
      <c r="H71" s="102">
        <v>2.5768083072676489</v>
      </c>
      <c r="I71" s="102">
        <v>2.6307450119730462</v>
      </c>
      <c r="J71" s="102">
        <v>2.4856554297113829</v>
      </c>
      <c r="K71" s="102">
        <v>2.470778814332256</v>
      </c>
      <c r="L71" s="102">
        <v>2.693119528391851</v>
      </c>
      <c r="M71" s="102">
        <v>1.4254547555287296</v>
      </c>
      <c r="N71" s="102">
        <v>1.4230930035818943</v>
      </c>
      <c r="O71" s="102">
        <v>1.10752006074855</v>
      </c>
      <c r="P71" s="102">
        <v>1.2766048342465988</v>
      </c>
      <c r="Q71" s="102">
        <v>1.3667337752477611</v>
      </c>
      <c r="R71" s="102">
        <v>1.3246609362530923</v>
      </c>
      <c r="S71" s="102">
        <v>1.2398576914455637</v>
      </c>
      <c r="T71" s="102">
        <v>1.0520320962877694</v>
      </c>
      <c r="U71" s="102">
        <v>1.1046959923314996</v>
      </c>
      <c r="V71" s="102">
        <v>1.5139442034691302</v>
      </c>
      <c r="W71" s="102">
        <v>0.94821219186338457</v>
      </c>
      <c r="DA71" s="131" t="s">
        <v>2812</v>
      </c>
    </row>
    <row r="72" spans="1:105" ht="12" customHeight="1" x14ac:dyDescent="0.25">
      <c r="A72" s="103" t="s">
        <v>52</v>
      </c>
      <c r="B72" s="105">
        <v>6.4413451889885041</v>
      </c>
      <c r="C72" s="105">
        <v>6.6931706690247941</v>
      </c>
      <c r="D72" s="105">
        <v>6.8939058964577207</v>
      </c>
      <c r="E72" s="105">
        <v>6.7085625632215722</v>
      </c>
      <c r="F72" s="105">
        <v>6.8097016109696646</v>
      </c>
      <c r="G72" s="105">
        <v>6.6364134067234</v>
      </c>
      <c r="H72" s="105">
        <v>6.6406471917820218</v>
      </c>
      <c r="I72" s="105">
        <v>6.6847434326250266</v>
      </c>
      <c r="J72" s="105">
        <v>6.6312606329158861</v>
      </c>
      <c r="K72" s="105">
        <v>6.3928896229990428</v>
      </c>
      <c r="L72" s="105">
        <v>8.0221913662635842</v>
      </c>
      <c r="M72" s="105">
        <v>7.0250557927853476</v>
      </c>
      <c r="N72" s="105">
        <v>6.7203039798105273</v>
      </c>
      <c r="O72" s="105">
        <v>6.3693306425010778</v>
      </c>
      <c r="P72" s="105">
        <v>6.2728053902006593</v>
      </c>
      <c r="Q72" s="105">
        <v>6.2238381664242954</v>
      </c>
      <c r="R72" s="105">
        <v>5.7001026181276986</v>
      </c>
      <c r="S72" s="105">
        <v>6.0489396715108068</v>
      </c>
      <c r="T72" s="105">
        <v>6.5307842810867252</v>
      </c>
      <c r="U72" s="105">
        <v>6.5454593215387229</v>
      </c>
      <c r="V72" s="105">
        <v>6.7201968172628384</v>
      </c>
      <c r="W72" s="105">
        <v>6.5610149088964063</v>
      </c>
      <c r="DA72" s="132" t="s">
        <v>2813</v>
      </c>
    </row>
    <row r="73" spans="1:105" ht="12" customHeight="1" x14ac:dyDescent="0.25">
      <c r="A73" s="106" t="s">
        <v>122</v>
      </c>
      <c r="B73" s="102">
        <v>12.767253688079082</v>
      </c>
      <c r="C73" s="102">
        <v>13.011823883362769</v>
      </c>
      <c r="D73" s="102">
        <v>13.103042511165231</v>
      </c>
      <c r="E73" s="102">
        <v>11.99224438188261</v>
      </c>
      <c r="F73" s="102">
        <v>11.857891629405493</v>
      </c>
      <c r="G73" s="102">
        <v>12.675379258689038</v>
      </c>
      <c r="H73" s="102">
        <v>12.120184459178811</v>
      </c>
      <c r="I73" s="102">
        <v>12.44688712686523</v>
      </c>
      <c r="J73" s="102">
        <v>12.405857066772734</v>
      </c>
      <c r="K73" s="102">
        <v>12.535273516272616</v>
      </c>
      <c r="L73" s="102">
        <v>12.289729049058138</v>
      </c>
      <c r="M73" s="102">
        <v>11.501942310141853</v>
      </c>
      <c r="N73" s="102">
        <v>10.830231023894868</v>
      </c>
      <c r="O73" s="102">
        <v>10.608596628502587</v>
      </c>
      <c r="P73" s="102">
        <v>9.8865385115143507</v>
      </c>
      <c r="Q73" s="102">
        <v>9.5007958661248981</v>
      </c>
      <c r="R73" s="102">
        <v>9.5848775951169021</v>
      </c>
      <c r="S73" s="102">
        <v>9.6151924264973534</v>
      </c>
      <c r="T73" s="102">
        <v>9.5680288030253369</v>
      </c>
      <c r="U73" s="102">
        <v>9.4455110618476841</v>
      </c>
      <c r="V73" s="102">
        <v>9.3007373905960939</v>
      </c>
      <c r="W73" s="102">
        <v>9.5964246765537418</v>
      </c>
      <c r="DA73" s="131" t="s">
        <v>2814</v>
      </c>
    </row>
    <row r="74" spans="1:105" ht="12" customHeight="1" x14ac:dyDescent="0.25">
      <c r="A74" s="107" t="s">
        <v>121</v>
      </c>
      <c r="B74" s="105">
        <v>8.8587029837657507</v>
      </c>
      <c r="C74" s="105">
        <v>9.1975071403622728</v>
      </c>
      <c r="D74" s="105">
        <v>9.3769086037947442</v>
      </c>
      <c r="E74" s="105">
        <v>8.3811750727876664</v>
      </c>
      <c r="F74" s="105">
        <v>8.3361253319128679</v>
      </c>
      <c r="G74" s="105">
        <v>9.1895385804366132</v>
      </c>
      <c r="H74" s="105">
        <v>8.7039093546487685</v>
      </c>
      <c r="I74" s="105">
        <v>8.988392621574242</v>
      </c>
      <c r="J74" s="105">
        <v>8.9416122444575805</v>
      </c>
      <c r="K74" s="105">
        <v>9.1048479804796525</v>
      </c>
      <c r="L74" s="105">
        <v>8.701929149367464</v>
      </c>
      <c r="M74" s="105">
        <v>8.0395865823558275</v>
      </c>
      <c r="N74" s="105">
        <v>7.5811554404418313</v>
      </c>
      <c r="O74" s="105">
        <v>7.3992783699205287</v>
      </c>
      <c r="P74" s="105">
        <v>6.9708672976431965</v>
      </c>
      <c r="Q74" s="105">
        <v>6.794696292741178</v>
      </c>
      <c r="R74" s="105">
        <v>6.9558271370256497</v>
      </c>
      <c r="S74" s="105">
        <v>7.0471058792996102</v>
      </c>
      <c r="T74" s="105">
        <v>7.0852993150617021</v>
      </c>
      <c r="U74" s="105">
        <v>7.0704254983605397</v>
      </c>
      <c r="V74" s="105">
        <v>6.9743046274099472</v>
      </c>
      <c r="W74" s="105">
        <v>7.2677909425612546</v>
      </c>
      <c r="DA74" s="132" t="s">
        <v>2815</v>
      </c>
    </row>
    <row r="75" spans="1:105" ht="12" customHeight="1" x14ac:dyDescent="0.25">
      <c r="A75" s="108" t="s">
        <v>53</v>
      </c>
      <c r="B75" s="99">
        <v>2.1159950740306397</v>
      </c>
      <c r="C75" s="99">
        <v>2.4731209065022579</v>
      </c>
      <c r="D75" s="99">
        <v>2.6673838100503429</v>
      </c>
      <c r="E75" s="99">
        <v>1.759209629805712</v>
      </c>
      <c r="F75" s="99">
        <v>1.7688439158480076</v>
      </c>
      <c r="G75" s="99">
        <v>2.5938977778182268</v>
      </c>
      <c r="H75" s="99">
        <v>2.1258151701128267</v>
      </c>
      <c r="I75" s="99">
        <v>2.2717694521758651</v>
      </c>
      <c r="J75" s="99">
        <v>2.1922689535864022</v>
      </c>
      <c r="K75" s="99">
        <v>2.3866206477788467</v>
      </c>
      <c r="L75" s="99">
        <v>1.6479150635412323</v>
      </c>
      <c r="M75" s="99">
        <v>1.1763142388268781</v>
      </c>
      <c r="N75" s="99">
        <v>1.0864262214330567</v>
      </c>
      <c r="O75" s="99">
        <v>0.92400803990652958</v>
      </c>
      <c r="P75" s="99">
        <v>0.93878569814055723</v>
      </c>
      <c r="Q75" s="99">
        <v>0.96623109532359253</v>
      </c>
      <c r="R75" s="99">
        <v>1.0535694024474787</v>
      </c>
      <c r="S75" s="99">
        <v>1.0416407417747926</v>
      </c>
      <c r="T75" s="99">
        <v>0.79535650656246415</v>
      </c>
      <c r="U75" s="99">
        <v>0.81722325152283337</v>
      </c>
      <c r="V75" s="99">
        <v>0.73799153824487995</v>
      </c>
      <c r="W75" s="99">
        <v>0.69554944064839952</v>
      </c>
      <c r="DA75" s="63" t="s">
        <v>2816</v>
      </c>
    </row>
    <row r="76" spans="1:105" ht="12" customHeight="1" x14ac:dyDescent="0.25">
      <c r="A76" s="108" t="s">
        <v>52</v>
      </c>
      <c r="B76" s="99">
        <v>6.7427079097351132</v>
      </c>
      <c r="C76" s="99">
        <v>6.7243862338600149</v>
      </c>
      <c r="D76" s="99">
        <v>6.7095247937444</v>
      </c>
      <c r="E76" s="99">
        <v>6.6219654429819563</v>
      </c>
      <c r="F76" s="99">
        <v>6.5672814160648603</v>
      </c>
      <c r="G76" s="99">
        <v>6.5956408026183855</v>
      </c>
      <c r="H76" s="99">
        <v>6.5780941845359431</v>
      </c>
      <c r="I76" s="99">
        <v>6.7166231693983764</v>
      </c>
      <c r="J76" s="99">
        <v>6.7493432908711766</v>
      </c>
      <c r="K76" s="99">
        <v>6.7182273327008044</v>
      </c>
      <c r="L76" s="99">
        <v>7.0540140858262328</v>
      </c>
      <c r="M76" s="99">
        <v>6.8632723435289487</v>
      </c>
      <c r="N76" s="99">
        <v>6.4947292190087733</v>
      </c>
      <c r="O76" s="99">
        <v>6.4752703300139993</v>
      </c>
      <c r="P76" s="99">
        <v>6.0320815995026402</v>
      </c>
      <c r="Q76" s="99">
        <v>5.828465197417585</v>
      </c>
      <c r="R76" s="99">
        <v>5.9022577345781704</v>
      </c>
      <c r="S76" s="99">
        <v>6.0054651375248183</v>
      </c>
      <c r="T76" s="99">
        <v>6.2899428084992381</v>
      </c>
      <c r="U76" s="99">
        <v>6.2532022468377058</v>
      </c>
      <c r="V76" s="99">
        <v>6.2363130891650664</v>
      </c>
      <c r="W76" s="99">
        <v>6.5722415019128553</v>
      </c>
      <c r="DA76" s="63" t="s">
        <v>2817</v>
      </c>
    </row>
    <row r="77" spans="1:105" ht="12" customHeight="1" x14ac:dyDescent="0.25">
      <c r="A77" s="121" t="s">
        <v>54</v>
      </c>
      <c r="B77" s="123">
        <v>23.992453833077434</v>
      </c>
      <c r="C77" s="123">
        <v>26.157224769208785</v>
      </c>
      <c r="D77" s="123">
        <v>28.241435461690934</v>
      </c>
      <c r="E77" s="123">
        <v>26.285574809754817</v>
      </c>
      <c r="F77" s="123">
        <v>26.789740052401829</v>
      </c>
      <c r="G77" s="123">
        <v>27.128700444209752</v>
      </c>
      <c r="H77" s="123">
        <v>25.260632773422742</v>
      </c>
      <c r="I77" s="123">
        <v>25.168519594571215</v>
      </c>
      <c r="J77" s="123">
        <v>23.086107797614726</v>
      </c>
      <c r="K77" s="123">
        <v>22.325605150222952</v>
      </c>
      <c r="L77" s="123">
        <v>26.711624061271063</v>
      </c>
      <c r="M77" s="123">
        <v>20.821464687373357</v>
      </c>
      <c r="N77" s="123">
        <v>17.639019652510616</v>
      </c>
      <c r="O77" s="123">
        <v>14.539621807302927</v>
      </c>
      <c r="P77" s="123">
        <v>14.204643286551756</v>
      </c>
      <c r="Q77" s="123">
        <v>14.436308120749317</v>
      </c>
      <c r="R77" s="123">
        <v>15.280216450541774</v>
      </c>
      <c r="S77" s="123">
        <v>15.203287187139448</v>
      </c>
      <c r="T77" s="123">
        <v>17.521464605344402</v>
      </c>
      <c r="U77" s="123">
        <v>18.098007538500379</v>
      </c>
      <c r="V77" s="123">
        <v>19.27909318681397</v>
      </c>
      <c r="W77" s="123">
        <v>19.75315375628109</v>
      </c>
      <c r="DA77" s="130" t="s">
        <v>2818</v>
      </c>
    </row>
    <row r="78" spans="1:105" ht="12" customHeight="1" x14ac:dyDescent="0.25">
      <c r="A78" s="97" t="s">
        <v>192</v>
      </c>
      <c r="B78" s="99">
        <v>24.163305263181165</v>
      </c>
      <c r="C78" s="99">
        <v>26.348546915492637</v>
      </c>
      <c r="D78" s="99">
        <v>28.444895913230095</v>
      </c>
      <c r="E78" s="99">
        <v>26.493772832303335</v>
      </c>
      <c r="F78" s="99">
        <v>26.995586543545766</v>
      </c>
      <c r="G78" s="99">
        <v>27.310017517086116</v>
      </c>
      <c r="H78" s="99">
        <v>25.429237727490236</v>
      </c>
      <c r="I78" s="99">
        <v>25.306260865261713</v>
      </c>
      <c r="J78" s="99">
        <v>23.265532919456621</v>
      </c>
      <c r="K78" s="99">
        <v>22.49156906447768</v>
      </c>
      <c r="L78" s="99">
        <v>26.874206961189099</v>
      </c>
      <c r="M78" s="99">
        <v>20.938013166499051</v>
      </c>
      <c r="N78" s="99">
        <v>17.765240263935475</v>
      </c>
      <c r="O78" s="99">
        <v>14.655763549659747</v>
      </c>
      <c r="P78" s="99">
        <v>14.342697741162414</v>
      </c>
      <c r="Q78" s="99">
        <v>14.582140856551714</v>
      </c>
      <c r="R78" s="99">
        <v>15.351857421661386</v>
      </c>
      <c r="S78" s="99">
        <v>15.316737092201057</v>
      </c>
      <c r="T78" s="99">
        <v>17.639240292249699</v>
      </c>
      <c r="U78" s="99">
        <v>18.234938647939344</v>
      </c>
      <c r="V78" s="99">
        <v>19.425116008012441</v>
      </c>
      <c r="W78" s="99">
        <v>19.882607827210016</v>
      </c>
      <c r="DA78" s="63" t="s">
        <v>2819</v>
      </c>
    </row>
    <row r="79" spans="1:105" ht="12" customHeight="1" x14ac:dyDescent="0.25">
      <c r="A79" s="109" t="s">
        <v>120</v>
      </c>
      <c r="B79" s="110">
        <v>18.860047719300223</v>
      </c>
      <c r="C79" s="110">
        <v>20.330136031797686</v>
      </c>
      <c r="D79" s="110">
        <v>21.788165596600479</v>
      </c>
      <c r="E79" s="110">
        <v>19.415776348105432</v>
      </c>
      <c r="F79" s="110">
        <v>19.855232755820271</v>
      </c>
      <c r="G79" s="110">
        <v>20.987712511891729</v>
      </c>
      <c r="H79" s="110">
        <v>19.586801630137991</v>
      </c>
      <c r="I79" s="110">
        <v>20.559988800446902</v>
      </c>
      <c r="J79" s="110">
        <v>16.993038376223762</v>
      </c>
      <c r="K79" s="110">
        <v>16.507512555721554</v>
      </c>
      <c r="L79" s="110">
        <v>20.734770758864229</v>
      </c>
      <c r="M79" s="110">
        <v>16.471966467711862</v>
      </c>
      <c r="N79" s="110">
        <v>12.888188502887161</v>
      </c>
      <c r="O79" s="110">
        <v>10.160399407043972</v>
      </c>
      <c r="P79" s="110">
        <v>8.9689514249477345</v>
      </c>
      <c r="Q79" s="110">
        <v>8.893977163939363</v>
      </c>
      <c r="R79" s="110">
        <v>12.562205880617546</v>
      </c>
      <c r="S79" s="110">
        <v>10.895701354841478</v>
      </c>
      <c r="T79" s="110">
        <v>13.034491596763614</v>
      </c>
      <c r="U79" s="110">
        <v>12.86929572984806</v>
      </c>
      <c r="V79" s="110">
        <v>13.702479494353842</v>
      </c>
      <c r="W79" s="110">
        <v>14.817168638158082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73.30565358052651</v>
      </c>
      <c r="C81" s="118">
        <f t="shared" si="28"/>
        <v>73.196206402349901</v>
      </c>
      <c r="D81" s="118">
        <f t="shared" si="28"/>
        <v>74.80261181682522</v>
      </c>
      <c r="E81" s="118">
        <f t="shared" si="28"/>
        <v>77.341899981311855</v>
      </c>
      <c r="F81" s="118">
        <f t="shared" si="28"/>
        <v>78.994757487134279</v>
      </c>
      <c r="G81" s="118">
        <f t="shared" si="28"/>
        <v>79.292288210115231</v>
      </c>
      <c r="H81" s="118">
        <f t="shared" si="28"/>
        <v>77.522745503037456</v>
      </c>
      <c r="I81" s="118">
        <f t="shared" si="28"/>
        <v>78.458574838330662</v>
      </c>
      <c r="J81" s="118">
        <f t="shared" si="28"/>
        <v>78.536259608123999</v>
      </c>
      <c r="K81" s="118">
        <f t="shared" si="28"/>
        <v>82.419466979778534</v>
      </c>
      <c r="L81" s="118">
        <f t="shared" si="28"/>
        <v>63.547789799468049</v>
      </c>
      <c r="M81" s="118">
        <f t="shared" si="28"/>
        <v>59.995673956317908</v>
      </c>
      <c r="N81" s="118">
        <f t="shared" si="28"/>
        <v>59.916679700182442</v>
      </c>
      <c r="O81" s="118">
        <f t="shared" si="28"/>
        <v>60.602256310468938</v>
      </c>
      <c r="P81" s="118">
        <f t="shared" si="28"/>
        <v>58.481654078485441</v>
      </c>
      <c r="Q81" s="118">
        <f t="shared" si="28"/>
        <v>57.3872681517174</v>
      </c>
      <c r="R81" s="118">
        <f t="shared" ref="R81:V81" si="29">R82+R85+R87+R100</f>
        <v>58.409420712334047</v>
      </c>
      <c r="S81" s="118">
        <f t="shared" si="29"/>
        <v>57.693873113837292</v>
      </c>
      <c r="T81" s="118">
        <f t="shared" si="29"/>
        <v>57.636751938849208</v>
      </c>
      <c r="U81" s="118">
        <f t="shared" si="29"/>
        <v>57.567316110513829</v>
      </c>
      <c r="V81" s="118">
        <f t="shared" si="29"/>
        <v>60.60496644883812</v>
      </c>
      <c r="W81" s="118">
        <f t="shared" ref="W81" si="30">W82+W85+W87+W100</f>
        <v>60.266057670580352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34.056040633961103</v>
      </c>
      <c r="C82" s="123">
        <f t="shared" si="31"/>
        <v>33.876082079714777</v>
      </c>
      <c r="D82" s="123">
        <f t="shared" si="31"/>
        <v>35.078653174676155</v>
      </c>
      <c r="E82" s="123">
        <f t="shared" si="31"/>
        <v>37.389758668305582</v>
      </c>
      <c r="F82" s="123">
        <f t="shared" si="31"/>
        <v>39.928406042586026</v>
      </c>
      <c r="G82" s="123">
        <f t="shared" si="31"/>
        <v>40.929365477867229</v>
      </c>
      <c r="H82" s="123">
        <f t="shared" si="31"/>
        <v>40.359160575635997</v>
      </c>
      <c r="I82" s="123">
        <f t="shared" si="31"/>
        <v>41.565086690391865</v>
      </c>
      <c r="J82" s="123">
        <f t="shared" si="31"/>
        <v>41.632089771639592</v>
      </c>
      <c r="K82" s="123">
        <f t="shared" si="31"/>
        <v>45.356484476489442</v>
      </c>
      <c r="L82" s="123">
        <f t="shared" si="31"/>
        <v>28.96796646368443</v>
      </c>
      <c r="M82" s="123">
        <f t="shared" si="31"/>
        <v>29.279837032828642</v>
      </c>
      <c r="N82" s="123">
        <f t="shared" si="31"/>
        <v>31.805457213245003</v>
      </c>
      <c r="O82" s="123">
        <f t="shared" si="31"/>
        <v>33.936883088567157</v>
      </c>
      <c r="P82" s="123">
        <f t="shared" si="31"/>
        <v>33.578325373099091</v>
      </c>
      <c r="Q82" s="123">
        <f t="shared" si="31"/>
        <v>33.290046023296476</v>
      </c>
      <c r="R82" s="123">
        <f t="shared" ref="R82:V82" si="32">SUM(R83:R84)</f>
        <v>33.344404399931868</v>
      </c>
      <c r="S82" s="123">
        <f t="shared" si="32"/>
        <v>32.712809457773673</v>
      </c>
      <c r="T82" s="123">
        <f t="shared" si="32"/>
        <v>31.880284075557569</v>
      </c>
      <c r="U82" s="123">
        <f t="shared" si="32"/>
        <v>31.720498445692972</v>
      </c>
      <c r="V82" s="123">
        <f t="shared" si="32"/>
        <v>32.841510104786821</v>
      </c>
      <c r="W82" s="123">
        <f t="shared" ref="W82" si="33">SUM(W83:W84)</f>
        <v>32.751897189641198</v>
      </c>
      <c r="DA82" s="130" t="s">
        <v>2822</v>
      </c>
    </row>
    <row r="83" spans="1:105" ht="12" customHeight="1" x14ac:dyDescent="0.25">
      <c r="A83" s="97" t="s">
        <v>204</v>
      </c>
      <c r="B83" s="99">
        <v>33.903697132609722</v>
      </c>
      <c r="C83" s="99">
        <v>33.727632884672751</v>
      </c>
      <c r="D83" s="99">
        <v>34.92923744073768</v>
      </c>
      <c r="E83" s="99">
        <v>37.25395007500429</v>
      </c>
      <c r="F83" s="99">
        <v>39.787869375681261</v>
      </c>
      <c r="G83" s="99">
        <v>40.782716341991609</v>
      </c>
      <c r="H83" s="99">
        <v>40.209505272989112</v>
      </c>
      <c r="I83" s="99">
        <v>41.403521220282528</v>
      </c>
      <c r="J83" s="99">
        <v>41.460728838053598</v>
      </c>
      <c r="K83" s="99">
        <v>45.176757646509138</v>
      </c>
      <c r="L83" s="99">
        <v>28.88212808623198</v>
      </c>
      <c r="M83" s="99">
        <v>29.181073563728336</v>
      </c>
      <c r="N83" s="99">
        <v>31.696482985167492</v>
      </c>
      <c r="O83" s="99">
        <v>33.816533426886608</v>
      </c>
      <c r="P83" s="99">
        <v>33.460491728764147</v>
      </c>
      <c r="Q83" s="99">
        <v>33.172864766573539</v>
      </c>
      <c r="R83" s="99">
        <v>33.220833439191281</v>
      </c>
      <c r="S83" s="99">
        <v>32.590726963948363</v>
      </c>
      <c r="T83" s="99">
        <v>31.761689686408914</v>
      </c>
      <c r="U83" s="99">
        <v>31.602127400141026</v>
      </c>
      <c r="V83" s="99">
        <v>32.715577243801746</v>
      </c>
      <c r="W83" s="99">
        <v>32.624663464801728</v>
      </c>
      <c r="DA83" s="63" t="s">
        <v>2823</v>
      </c>
    </row>
    <row r="84" spans="1:105" ht="12" customHeight="1" x14ac:dyDescent="0.25">
      <c r="A84" s="97" t="s">
        <v>53</v>
      </c>
      <c r="B84" s="99">
        <v>0.15234350135137945</v>
      </c>
      <c r="C84" s="99">
        <v>0.14844919504202514</v>
      </c>
      <c r="D84" s="99">
        <v>0.14941573393847274</v>
      </c>
      <c r="E84" s="99">
        <v>0.13580859330129361</v>
      </c>
      <c r="F84" s="99">
        <v>0.14053666690476327</v>
      </c>
      <c r="G84" s="99">
        <v>0.14664913587562281</v>
      </c>
      <c r="H84" s="99">
        <v>0.14965530264688559</v>
      </c>
      <c r="I84" s="99">
        <v>0.16156547010934028</v>
      </c>
      <c r="J84" s="99">
        <v>0.17136093358599452</v>
      </c>
      <c r="K84" s="99">
        <v>0.17972682998030357</v>
      </c>
      <c r="L84" s="99">
        <v>8.5838377452450321E-2</v>
      </c>
      <c r="M84" s="99">
        <v>9.8763469100306478E-2</v>
      </c>
      <c r="N84" s="99">
        <v>0.10897422807751087</v>
      </c>
      <c r="O84" s="99">
        <v>0.12034966168055186</v>
      </c>
      <c r="P84" s="99">
        <v>0.11783364433494524</v>
      </c>
      <c r="Q84" s="99">
        <v>0.11718125672293603</v>
      </c>
      <c r="R84" s="99">
        <v>0.123570960740585</v>
      </c>
      <c r="S84" s="99">
        <v>0.12208249382530678</v>
      </c>
      <c r="T84" s="99">
        <v>0.11859438914865389</v>
      </c>
      <c r="U84" s="99">
        <v>0.11837104555194654</v>
      </c>
      <c r="V84" s="99">
        <v>0.12593286098507173</v>
      </c>
      <c r="W84" s="99">
        <v>0.12723372483947212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0.14460401862027741</v>
      </c>
      <c r="C85" s="123">
        <f t="shared" si="34"/>
        <v>0.15952104076224347</v>
      </c>
      <c r="D85" s="123">
        <f t="shared" si="34"/>
        <v>0.12779792108629745</v>
      </c>
      <c r="E85" s="123">
        <f t="shared" si="34"/>
        <v>0.27129576402148736</v>
      </c>
      <c r="F85" s="123">
        <f t="shared" si="34"/>
        <v>0.19114315813000998</v>
      </c>
      <c r="G85" s="123">
        <f t="shared" si="34"/>
        <v>0.22280348935266001</v>
      </c>
      <c r="H85" s="123">
        <f t="shared" si="34"/>
        <v>0.25523752380198006</v>
      </c>
      <c r="I85" s="123">
        <f t="shared" si="34"/>
        <v>0.1219413116443161</v>
      </c>
      <c r="J85" s="123">
        <f t="shared" si="34"/>
        <v>0.11839808135681829</v>
      </c>
      <c r="K85" s="123">
        <f t="shared" si="34"/>
        <v>0.18977811759916949</v>
      </c>
      <c r="L85" s="123">
        <f t="shared" si="34"/>
        <v>0.27589580052646218</v>
      </c>
      <c r="M85" s="123">
        <f t="shared" si="34"/>
        <v>0.23501158876734518</v>
      </c>
      <c r="N85" s="123">
        <f t="shared" si="34"/>
        <v>0.24195063827879726</v>
      </c>
      <c r="O85" s="123">
        <f t="shared" si="34"/>
        <v>0.27110488307867231</v>
      </c>
      <c r="P85" s="123">
        <f t="shared" si="34"/>
        <v>0.29082572976513027</v>
      </c>
      <c r="Q85" s="123">
        <f t="shared" si="34"/>
        <v>0.27922636466284384</v>
      </c>
      <c r="R85" s="123">
        <f t="shared" si="34"/>
        <v>0.31913023295889531</v>
      </c>
      <c r="S85" s="123">
        <f t="shared" si="34"/>
        <v>0.32564839680812496</v>
      </c>
      <c r="T85" s="123">
        <f t="shared" si="34"/>
        <v>0.35910078847804749</v>
      </c>
      <c r="U85" s="123">
        <f t="shared" si="34"/>
        <v>0.35853231680914982</v>
      </c>
      <c r="V85" s="123">
        <f t="shared" si="34"/>
        <v>0.36703412966448073</v>
      </c>
      <c r="W85" s="123">
        <f t="shared" si="34"/>
        <v>0.36977023103164119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0.14460401862027741</v>
      </c>
      <c r="C86" s="99">
        <f>RES_hhdet_fech!C86/RES_summary!C$19</f>
        <v>0.15952104076224347</v>
      </c>
      <c r="D86" s="99">
        <f>RES_hhdet_fech!D86/RES_summary!D$19</f>
        <v>0.12779792108629745</v>
      </c>
      <c r="E86" s="99">
        <f>RES_hhdet_fech!E86/RES_summary!E$19</f>
        <v>0.27129576402148736</v>
      </c>
      <c r="F86" s="99">
        <f>RES_hhdet_fech!F86/RES_summary!F$19</f>
        <v>0.19114315813000998</v>
      </c>
      <c r="G86" s="99">
        <f>RES_hhdet_fech!G86/RES_summary!G$19</f>
        <v>0.22280348935266001</v>
      </c>
      <c r="H86" s="99">
        <f>RES_hhdet_fech!H86/RES_summary!H$19</f>
        <v>0.25523752380198006</v>
      </c>
      <c r="I86" s="99">
        <f>RES_hhdet_fech!I86/RES_summary!I$19</f>
        <v>0.1219413116443161</v>
      </c>
      <c r="J86" s="99">
        <f>RES_hhdet_fech!J86/RES_summary!J$19</f>
        <v>0.11839808135681829</v>
      </c>
      <c r="K86" s="99">
        <f>RES_hhdet_fech!K86/RES_summary!K$19</f>
        <v>0.18977811759916949</v>
      </c>
      <c r="L86" s="99">
        <f>RES_hhdet_fech!L86/RES_summary!L$19</f>
        <v>0.27589580052646218</v>
      </c>
      <c r="M86" s="99">
        <f>RES_hhdet_fech!M86/RES_summary!M$19</f>
        <v>0.23501158876734518</v>
      </c>
      <c r="N86" s="99">
        <f>RES_hhdet_fech!N86/RES_summary!N$19</f>
        <v>0.24195063827879726</v>
      </c>
      <c r="O86" s="99">
        <f>RES_hhdet_fech!O86/RES_summary!O$19</f>
        <v>0.27110488307867231</v>
      </c>
      <c r="P86" s="99">
        <f>RES_hhdet_fech!P86/RES_summary!P$19</f>
        <v>0.29082572976513027</v>
      </c>
      <c r="Q86" s="99">
        <f>RES_hhdet_fech!Q86/RES_summary!Q$19</f>
        <v>0.27922636466284384</v>
      </c>
      <c r="R86" s="99">
        <f>RES_hhdet_fech!R86/RES_summary!R$19</f>
        <v>0.31913023295889531</v>
      </c>
      <c r="S86" s="99">
        <f>RES_hhdet_fech!S86/RES_summary!S$19</f>
        <v>0.32564839680812496</v>
      </c>
      <c r="T86" s="99">
        <f>RES_hhdet_fech!T86/RES_summary!T$19</f>
        <v>0.35910078847804749</v>
      </c>
      <c r="U86" s="99">
        <f>RES_hhdet_fech!U86/RES_summary!U$19</f>
        <v>0.35853231680914982</v>
      </c>
      <c r="V86" s="99">
        <f>RES_hhdet_fech!V86/RES_summary!V$19</f>
        <v>0.36703412966448073</v>
      </c>
      <c r="W86" s="99">
        <f>RES_hhdet_fech!W86/RES_summary!W$19</f>
        <v>0.36977023103164119</v>
      </c>
      <c r="DA86" s="63" t="s">
        <v>2826</v>
      </c>
    </row>
    <row r="87" spans="1:105" ht="12" customHeight="1" x14ac:dyDescent="0.25">
      <c r="A87" s="121" t="s">
        <v>55</v>
      </c>
      <c r="B87" s="123">
        <v>14.951426152925473</v>
      </c>
      <c r="C87" s="123">
        <v>14.593738144573194</v>
      </c>
      <c r="D87" s="123">
        <v>14.39314586051615</v>
      </c>
      <c r="E87" s="123">
        <v>14.423098052395607</v>
      </c>
      <c r="F87" s="123">
        <v>14.144318281370355</v>
      </c>
      <c r="G87" s="123">
        <v>13.798035358391795</v>
      </c>
      <c r="H87" s="123">
        <v>13.724213973352084</v>
      </c>
      <c r="I87" s="123">
        <v>13.835786091555201</v>
      </c>
      <c r="J87" s="123">
        <v>13.824526719925068</v>
      </c>
      <c r="K87" s="123">
        <v>13.646250290422167</v>
      </c>
      <c r="L87" s="123">
        <v>13.673178490479801</v>
      </c>
      <c r="M87" s="123">
        <v>11.909620832229335</v>
      </c>
      <c r="N87" s="123">
        <v>11.262301700001053</v>
      </c>
      <c r="O87" s="123">
        <v>10.902546132654081</v>
      </c>
      <c r="P87" s="123">
        <v>9.9732269431552183</v>
      </c>
      <c r="Q87" s="123">
        <v>9.4420185241439842</v>
      </c>
      <c r="R87" s="123">
        <v>9.433183245075222</v>
      </c>
      <c r="S87" s="123">
        <v>9.4680694142231783</v>
      </c>
      <c r="T87" s="123">
        <v>9.3163797701661437</v>
      </c>
      <c r="U87" s="123">
        <v>9.1218484809676568</v>
      </c>
      <c r="V87" s="123">
        <v>9.7483258898152503</v>
      </c>
      <c r="W87" s="123">
        <v>9.0687226477522174</v>
      </c>
      <c r="DA87" s="130" t="s">
        <v>2827</v>
      </c>
    </row>
    <row r="88" spans="1:105" ht="12" customHeight="1" x14ac:dyDescent="0.25">
      <c r="A88" s="97" t="s">
        <v>132</v>
      </c>
      <c r="B88" s="99">
        <v>17.395589192858832</v>
      </c>
      <c r="C88" s="99">
        <v>17.246496313604105</v>
      </c>
      <c r="D88" s="99">
        <v>16.975319237040917</v>
      </c>
      <c r="E88" s="99">
        <v>15.987121424541906</v>
      </c>
      <c r="F88" s="99">
        <v>15.566985365226724</v>
      </c>
      <c r="G88" s="99">
        <v>15.062253606099986</v>
      </c>
      <c r="H88" s="99">
        <v>15.117225689567835</v>
      </c>
      <c r="I88" s="99">
        <v>14.740588307292361</v>
      </c>
      <c r="J88" s="99">
        <v>14.816209750323024</v>
      </c>
      <c r="K88" s="99">
        <v>13.762338571487261</v>
      </c>
      <c r="L88" s="99">
        <v>12.416806441537084</v>
      </c>
      <c r="M88" s="99">
        <v>11.586179072357195</v>
      </c>
      <c r="N88" s="99">
        <v>11.025730496739241</v>
      </c>
      <c r="O88" s="99">
        <v>10.334071697358375</v>
      </c>
      <c r="P88" s="99">
        <v>9.7270282276954116</v>
      </c>
      <c r="Q88" s="99">
        <v>9.4110249655007081</v>
      </c>
      <c r="R88" s="99">
        <v>9.3269704172100898</v>
      </c>
      <c r="S88" s="99">
        <v>9.3346927558989901</v>
      </c>
      <c r="T88" s="99">
        <v>9.4661524119655116</v>
      </c>
      <c r="U88" s="99">
        <v>9.3978540055039108</v>
      </c>
      <c r="V88" s="99">
        <v>9.6131084537452764</v>
      </c>
      <c r="W88" s="99">
        <v>9.4442231492234914</v>
      </c>
      <c r="DA88" s="63" t="s">
        <v>2828</v>
      </c>
    </row>
    <row r="89" spans="1:105" ht="12" customHeight="1" x14ac:dyDescent="0.25">
      <c r="A89" s="97" t="s">
        <v>131</v>
      </c>
      <c r="B89" s="99">
        <v>9.8870466732082551</v>
      </c>
      <c r="C89" s="99">
        <v>10.063473781232855</v>
      </c>
      <c r="D89" s="99">
        <v>10.124300398269806</v>
      </c>
      <c r="E89" s="99">
        <v>9.3780748577499473</v>
      </c>
      <c r="F89" s="99">
        <v>9.3238178073378037</v>
      </c>
      <c r="G89" s="99">
        <v>9.4582614834977186</v>
      </c>
      <c r="H89" s="99">
        <v>9.5969187210242382</v>
      </c>
      <c r="I89" s="99">
        <v>9.6094312792147516</v>
      </c>
      <c r="J89" s="99">
        <v>9.8248711941190532</v>
      </c>
      <c r="K89" s="99">
        <v>9.3464061750569893</v>
      </c>
      <c r="L89" s="99">
        <v>8.4252493391307617</v>
      </c>
      <c r="M89" s="99">
        <v>8.0301477424037753</v>
      </c>
      <c r="N89" s="99">
        <v>8.0785579284712838</v>
      </c>
      <c r="O89" s="99">
        <v>7.8471283965266965</v>
      </c>
      <c r="P89" s="99">
        <v>7.4314062568877031</v>
      </c>
      <c r="Q89" s="99">
        <v>7.2239154379966628</v>
      </c>
      <c r="R89" s="99">
        <v>7.2044690359091605</v>
      </c>
      <c r="S89" s="99">
        <v>7.2807289934330264</v>
      </c>
      <c r="T89" s="99">
        <v>7.3938074159686975</v>
      </c>
      <c r="U89" s="99">
        <v>7.4365749867759767</v>
      </c>
      <c r="V89" s="99">
        <v>7.7697397411391584</v>
      </c>
      <c r="W89" s="99">
        <v>7.6770947337254052</v>
      </c>
      <c r="DA89" s="63" t="s">
        <v>2829</v>
      </c>
    </row>
    <row r="90" spans="1:105" ht="12" customHeight="1" x14ac:dyDescent="0.25">
      <c r="A90" s="100" t="s">
        <v>204</v>
      </c>
      <c r="B90" s="102">
        <v>3.1020187101291685</v>
      </c>
      <c r="C90" s="102">
        <v>3.2935007633633169</v>
      </c>
      <c r="D90" s="102">
        <v>3.3981034694344276</v>
      </c>
      <c r="E90" s="102">
        <v>2.6852455965316118</v>
      </c>
      <c r="F90" s="102">
        <v>2.6381002353455214</v>
      </c>
      <c r="G90" s="102">
        <v>3.0015999443776562</v>
      </c>
      <c r="H90" s="102">
        <v>2.78213143750096</v>
      </c>
      <c r="I90" s="102">
        <v>2.7921028064395794</v>
      </c>
      <c r="J90" s="102">
        <v>2.7087151261209486</v>
      </c>
      <c r="K90" s="102">
        <v>2.5993474711510403</v>
      </c>
      <c r="L90" s="102">
        <v>1.8331262064231342</v>
      </c>
      <c r="M90" s="102">
        <v>1.2052870471333732</v>
      </c>
      <c r="N90" s="102">
        <v>1.2879607385145058</v>
      </c>
      <c r="O90" s="102">
        <v>1.1224500188634952</v>
      </c>
      <c r="P90" s="102">
        <v>1.1338542741249507</v>
      </c>
      <c r="Q90" s="102">
        <v>1.1366811077480088</v>
      </c>
      <c r="R90" s="102">
        <v>1.1607010256727071</v>
      </c>
      <c r="S90" s="102">
        <v>1.1463691506801086</v>
      </c>
      <c r="T90" s="102">
        <v>0.91877285424009036</v>
      </c>
      <c r="U90" s="102">
        <v>0.96328804525349565</v>
      </c>
      <c r="V90" s="102">
        <v>1.259948906181767</v>
      </c>
      <c r="W90" s="102">
        <v>0.84790700734366775</v>
      </c>
      <c r="DA90" s="131" t="s">
        <v>2830</v>
      </c>
    </row>
    <row r="91" spans="1:105" ht="12" customHeight="1" x14ac:dyDescent="0.25">
      <c r="A91" s="103" t="s">
        <v>52</v>
      </c>
      <c r="B91" s="105">
        <v>6.7850279630790871</v>
      </c>
      <c r="C91" s="105">
        <v>6.7699730178695363</v>
      </c>
      <c r="D91" s="105">
        <v>6.7261969288353791</v>
      </c>
      <c r="E91" s="105">
        <v>6.6928292612183355</v>
      </c>
      <c r="F91" s="105">
        <v>6.6857175719922832</v>
      </c>
      <c r="G91" s="105">
        <v>6.4566615391200619</v>
      </c>
      <c r="H91" s="105">
        <v>6.8147872835232786</v>
      </c>
      <c r="I91" s="105">
        <v>6.8173284727751735</v>
      </c>
      <c r="J91" s="105">
        <v>7.116156067998106</v>
      </c>
      <c r="K91" s="105">
        <v>6.7470587039059495</v>
      </c>
      <c r="L91" s="105">
        <v>6.5921231327076288</v>
      </c>
      <c r="M91" s="105">
        <v>6.8248606952704014</v>
      </c>
      <c r="N91" s="105">
        <v>6.7905971899567765</v>
      </c>
      <c r="O91" s="105">
        <v>6.7246783776632011</v>
      </c>
      <c r="P91" s="105">
        <v>6.2975519827627533</v>
      </c>
      <c r="Q91" s="105">
        <v>6.0872343302486547</v>
      </c>
      <c r="R91" s="105">
        <v>6.0437680102364535</v>
      </c>
      <c r="S91" s="105">
        <v>6.134359842752918</v>
      </c>
      <c r="T91" s="105">
        <v>6.4750345617286067</v>
      </c>
      <c r="U91" s="105">
        <v>6.4732869415224821</v>
      </c>
      <c r="V91" s="105">
        <v>6.5097908349573919</v>
      </c>
      <c r="W91" s="105">
        <v>6.8291877263817389</v>
      </c>
      <c r="DA91" s="132" t="s">
        <v>2831</v>
      </c>
    </row>
    <row r="92" spans="1:105" ht="12" customHeight="1" x14ac:dyDescent="0.25">
      <c r="A92" s="106" t="s">
        <v>124</v>
      </c>
      <c r="B92" s="102">
        <v>14.99475889874852</v>
      </c>
      <c r="C92" s="102">
        <v>14.5560712463566</v>
      </c>
      <c r="D92" s="102">
        <v>14.329507729369428</v>
      </c>
      <c r="E92" s="102">
        <v>14.599215017916908</v>
      </c>
      <c r="F92" s="102">
        <v>14.330126854553709</v>
      </c>
      <c r="G92" s="102">
        <v>13.933747154735457</v>
      </c>
      <c r="H92" s="102">
        <v>13.891472803030585</v>
      </c>
      <c r="I92" s="102">
        <v>14.11203149596995</v>
      </c>
      <c r="J92" s="102">
        <v>14.12824253534788</v>
      </c>
      <c r="K92" s="102">
        <v>14.186277959876191</v>
      </c>
      <c r="L92" s="102">
        <v>14.82914510442871</v>
      </c>
      <c r="M92" s="102">
        <v>12.83657528971808</v>
      </c>
      <c r="N92" s="102">
        <v>12.361186328733767</v>
      </c>
      <c r="O92" s="102">
        <v>12.319556634406496</v>
      </c>
      <c r="P92" s="102">
        <v>11.222884897519032</v>
      </c>
      <c r="Q92" s="102">
        <v>10.530263482699175</v>
      </c>
      <c r="R92" s="102">
        <v>10.548064112339693</v>
      </c>
      <c r="S92" s="102">
        <v>10.576273973203429</v>
      </c>
      <c r="T92" s="102">
        <v>10.201038160163257</v>
      </c>
      <c r="U92" s="102">
        <v>9.8420482071007527</v>
      </c>
      <c r="V92" s="102">
        <v>11.082044289470087</v>
      </c>
      <c r="W92" s="102">
        <v>9.6470261478190054</v>
      </c>
      <c r="DA92" s="131" t="s">
        <v>2832</v>
      </c>
    </row>
    <row r="93" spans="1:105" ht="12" customHeight="1" x14ac:dyDescent="0.25">
      <c r="A93" s="107" t="s">
        <v>123</v>
      </c>
      <c r="B93" s="105">
        <v>9.6443431357061566</v>
      </c>
      <c r="C93" s="105">
        <v>9.4616989883827891</v>
      </c>
      <c r="D93" s="105">
        <v>9.3908722225002954</v>
      </c>
      <c r="E93" s="105">
        <v>9.438416721538271</v>
      </c>
      <c r="F93" s="105">
        <v>9.3124515962347783</v>
      </c>
      <c r="G93" s="105">
        <v>9.2629136848915277</v>
      </c>
      <c r="H93" s="105">
        <v>9.2080726692504022</v>
      </c>
      <c r="I93" s="105">
        <v>9.4080829640867076</v>
      </c>
      <c r="J93" s="105">
        <v>9.4116895322370944</v>
      </c>
      <c r="K93" s="105">
        <v>9.5216505901970372</v>
      </c>
      <c r="L93" s="105">
        <v>9.8029467281686156</v>
      </c>
      <c r="M93" s="105">
        <v>8.2482392408380996</v>
      </c>
      <c r="N93" s="105">
        <v>8.0507084565119342</v>
      </c>
      <c r="O93" s="105">
        <v>8.1107482148933148</v>
      </c>
      <c r="P93" s="105">
        <v>7.533794501562924</v>
      </c>
      <c r="Q93" s="105">
        <v>7.2111678421885017</v>
      </c>
      <c r="R93" s="105">
        <v>7.4041886125969052</v>
      </c>
      <c r="S93" s="105">
        <v>7.6077250229145292</v>
      </c>
      <c r="T93" s="105">
        <v>7.4161973629916078</v>
      </c>
      <c r="U93" s="105">
        <v>7.3871633255701736</v>
      </c>
      <c r="V93" s="105">
        <v>8.6167295774271526</v>
      </c>
      <c r="W93" s="105">
        <v>7.4805695873648475</v>
      </c>
      <c r="DA93" s="132" t="s">
        <v>2833</v>
      </c>
    </row>
    <row r="94" spans="1:105" ht="12" customHeight="1" x14ac:dyDescent="0.25">
      <c r="A94" s="108" t="s">
        <v>50</v>
      </c>
      <c r="B94" s="99">
        <v>2.6935074904500764</v>
      </c>
      <c r="C94" s="99">
        <v>2.7624820458548109</v>
      </c>
      <c r="D94" s="99">
        <v>2.8241681040308189</v>
      </c>
      <c r="E94" s="99">
        <v>2.5028277488254265</v>
      </c>
      <c r="F94" s="99">
        <v>2.4633366891865722</v>
      </c>
      <c r="G94" s="99">
        <v>2.7572319884224115</v>
      </c>
      <c r="H94" s="99">
        <v>2.5319058006847599</v>
      </c>
      <c r="I94" s="99">
        <v>2.6220525781610493</v>
      </c>
      <c r="J94" s="99">
        <v>2.5773310714626412</v>
      </c>
      <c r="K94" s="99">
        <v>2.7095600112543208</v>
      </c>
      <c r="L94" s="99">
        <v>2.4199485913242293</v>
      </c>
      <c r="M94" s="99">
        <v>1.3950796814706448</v>
      </c>
      <c r="N94" s="99">
        <v>1.4266109175576773</v>
      </c>
      <c r="O94" s="99">
        <v>1.3520507956841068</v>
      </c>
      <c r="P94" s="99">
        <v>1.2977992469737081</v>
      </c>
      <c r="Q94" s="99">
        <v>1.2491862910273492</v>
      </c>
      <c r="R94" s="99">
        <v>1.3402797953426837</v>
      </c>
      <c r="S94" s="99">
        <v>1.3497157427099429</v>
      </c>
      <c r="T94" s="99">
        <v>0.98088840017324275</v>
      </c>
      <c r="U94" s="99">
        <v>0.98840701116808771</v>
      </c>
      <c r="V94" s="99">
        <v>1.6082231678902761</v>
      </c>
      <c r="W94" s="99">
        <v>0.83418898874799408</v>
      </c>
      <c r="DA94" s="63" t="s">
        <v>2834</v>
      </c>
    </row>
    <row r="95" spans="1:105" ht="12" customHeight="1" x14ac:dyDescent="0.25">
      <c r="A95" s="108" t="s">
        <v>52</v>
      </c>
      <c r="B95" s="99">
        <v>6.9508356452560793</v>
      </c>
      <c r="C95" s="99">
        <v>6.6992169425279773</v>
      </c>
      <c r="D95" s="99">
        <v>6.5667041184694783</v>
      </c>
      <c r="E95" s="99">
        <v>6.9355889727128437</v>
      </c>
      <c r="F95" s="99">
        <v>6.8491149070482074</v>
      </c>
      <c r="G95" s="99">
        <v>6.5056816964691171</v>
      </c>
      <c r="H95" s="99">
        <v>6.6761668685656446</v>
      </c>
      <c r="I95" s="99">
        <v>6.7860303859256588</v>
      </c>
      <c r="J95" s="99">
        <v>6.8343584607744523</v>
      </c>
      <c r="K95" s="99">
        <v>6.8120905789427164</v>
      </c>
      <c r="L95" s="99">
        <v>7.3829981368443862</v>
      </c>
      <c r="M95" s="99">
        <v>6.8531595593674561</v>
      </c>
      <c r="N95" s="99">
        <v>6.6240975389542589</v>
      </c>
      <c r="O95" s="99">
        <v>6.7586974192092084</v>
      </c>
      <c r="P95" s="99">
        <v>6.2359952545892163</v>
      </c>
      <c r="Q95" s="99">
        <v>5.961981551161152</v>
      </c>
      <c r="R95" s="99">
        <v>6.0639088172542204</v>
      </c>
      <c r="S95" s="99">
        <v>6.258009280204587</v>
      </c>
      <c r="T95" s="99">
        <v>6.4353089628183637</v>
      </c>
      <c r="U95" s="99">
        <v>6.3987563144020854</v>
      </c>
      <c r="V95" s="99">
        <v>7.0085064095368761</v>
      </c>
      <c r="W95" s="99">
        <v>6.6463805986168536</v>
      </c>
      <c r="DA95" s="63" t="s">
        <v>2835</v>
      </c>
    </row>
    <row r="96" spans="1:105" ht="12" customHeight="1" x14ac:dyDescent="0.25">
      <c r="A96" s="106" t="s">
        <v>122</v>
      </c>
      <c r="B96" s="102">
        <v>12.767253688079082</v>
      </c>
      <c r="C96" s="102">
        <v>13.037610822703131</v>
      </c>
      <c r="D96" s="102">
        <v>13.155160723048951</v>
      </c>
      <c r="E96" s="102">
        <v>12.061054860329589</v>
      </c>
      <c r="F96" s="102">
        <v>11.917171289649232</v>
      </c>
      <c r="G96" s="102">
        <v>12.715799565212416</v>
      </c>
      <c r="H96" s="102">
        <v>12.134324080150797</v>
      </c>
      <c r="I96" s="102">
        <v>12.457103103580399</v>
      </c>
      <c r="J96" s="102">
        <v>12.419787624189636</v>
      </c>
      <c r="K96" s="102">
        <v>12.5639359048188</v>
      </c>
      <c r="L96" s="102">
        <v>12.322322072613725</v>
      </c>
      <c r="M96" s="102">
        <v>11.526214052744555</v>
      </c>
      <c r="N96" s="102">
        <v>10.840157471064018</v>
      </c>
      <c r="O96" s="102">
        <v>10.575639770536663</v>
      </c>
      <c r="P96" s="102">
        <v>9.8778270925587801</v>
      </c>
      <c r="Q96" s="102">
        <v>9.5180206732386257</v>
      </c>
      <c r="R96" s="102">
        <v>9.6219977006137896</v>
      </c>
      <c r="S96" s="102">
        <v>9.6861778609885469</v>
      </c>
      <c r="T96" s="102">
        <v>9.6745863985127656</v>
      </c>
      <c r="U96" s="102">
        <v>9.5235670920577782</v>
      </c>
      <c r="V96" s="102">
        <v>9.2957634761968269</v>
      </c>
      <c r="W96" s="102">
        <v>9.62805777635052</v>
      </c>
      <c r="DA96" s="131" t="s">
        <v>2836</v>
      </c>
    </row>
    <row r="97" spans="1:105" ht="12" customHeight="1" x14ac:dyDescent="0.25">
      <c r="A97" s="107" t="s">
        <v>121</v>
      </c>
      <c r="B97" s="105">
        <v>8.8587029837657507</v>
      </c>
      <c r="C97" s="105">
        <v>9.2037443691451362</v>
      </c>
      <c r="D97" s="105">
        <v>9.3897481300468648</v>
      </c>
      <c r="E97" s="105">
        <v>8.3946281814551575</v>
      </c>
      <c r="F97" s="105">
        <v>8.3504969239399838</v>
      </c>
      <c r="G97" s="105">
        <v>9.2040268211364449</v>
      </c>
      <c r="H97" s="105">
        <v>8.715474540320578</v>
      </c>
      <c r="I97" s="105">
        <v>8.9997224162007559</v>
      </c>
      <c r="J97" s="105">
        <v>8.9561554083256638</v>
      </c>
      <c r="K97" s="105">
        <v>9.1296474390692275</v>
      </c>
      <c r="L97" s="105">
        <v>8.7302462349934995</v>
      </c>
      <c r="M97" s="105">
        <v>8.0580252952420981</v>
      </c>
      <c r="N97" s="105">
        <v>7.5944693268520886</v>
      </c>
      <c r="O97" s="105">
        <v>7.4100034341455503</v>
      </c>
      <c r="P97" s="105">
        <v>6.9962865859370034</v>
      </c>
      <c r="Q97" s="105">
        <v>6.8262166255126591</v>
      </c>
      <c r="R97" s="105">
        <v>6.9903056336208875</v>
      </c>
      <c r="S97" s="105">
        <v>7.0829663389479132</v>
      </c>
      <c r="T97" s="105">
        <v>7.1291285378307228</v>
      </c>
      <c r="U97" s="105">
        <v>7.1108775117599254</v>
      </c>
      <c r="V97" s="105">
        <v>7.0055732020545749</v>
      </c>
      <c r="W97" s="105">
        <v>7.3026979510898133</v>
      </c>
      <c r="DA97" s="132" t="s">
        <v>2837</v>
      </c>
    </row>
    <row r="98" spans="1:105" ht="12" customHeight="1" x14ac:dyDescent="0.25">
      <c r="A98" s="108" t="s">
        <v>53</v>
      </c>
      <c r="B98" s="99">
        <v>2.1159950740306392</v>
      </c>
      <c r="C98" s="99">
        <v>2.4785715896370224</v>
      </c>
      <c r="D98" s="99">
        <v>2.6779213836079014</v>
      </c>
      <c r="E98" s="99">
        <v>1.7686191083351548</v>
      </c>
      <c r="F98" s="99">
        <v>1.7773170105996694</v>
      </c>
      <c r="G98" s="99">
        <v>2.6009136259179142</v>
      </c>
      <c r="H98" s="99">
        <v>2.1284224121150119</v>
      </c>
      <c r="I98" s="99">
        <v>2.2736998472151435</v>
      </c>
      <c r="J98" s="99">
        <v>2.1955952090958788</v>
      </c>
      <c r="K98" s="99">
        <v>2.3938848572717721</v>
      </c>
      <c r="L98" s="99">
        <v>1.654528375644768</v>
      </c>
      <c r="M98" s="99">
        <v>1.1784314032230021</v>
      </c>
      <c r="N98" s="99">
        <v>1.0864503504682026</v>
      </c>
      <c r="O98" s="99">
        <v>0.92219475965145314</v>
      </c>
      <c r="P98" s="99">
        <v>0.94000412389327959</v>
      </c>
      <c r="Q98" s="99">
        <v>0.96918405237427974</v>
      </c>
      <c r="R98" s="99">
        <v>1.0573312860967308</v>
      </c>
      <c r="S98" s="99">
        <v>1.0459379092965284</v>
      </c>
      <c r="T98" s="99">
        <v>0.80218495348680863</v>
      </c>
      <c r="U98" s="99">
        <v>0.82183628101472028</v>
      </c>
      <c r="V98" s="99">
        <v>0.73772784757432619</v>
      </c>
      <c r="W98" s="99">
        <v>0.69838071135840252</v>
      </c>
      <c r="DA98" s="63" t="s">
        <v>2838</v>
      </c>
    </row>
    <row r="99" spans="1:105" ht="12" customHeight="1" x14ac:dyDescent="0.25">
      <c r="A99" s="108" t="s">
        <v>52</v>
      </c>
      <c r="B99" s="99">
        <v>6.7427079097351115</v>
      </c>
      <c r="C99" s="99">
        <v>6.7251727795081138</v>
      </c>
      <c r="D99" s="99">
        <v>6.7118267464389634</v>
      </c>
      <c r="E99" s="99">
        <v>6.6260090731200041</v>
      </c>
      <c r="F99" s="99">
        <v>6.573179913340315</v>
      </c>
      <c r="G99" s="99">
        <v>6.6031131952185316</v>
      </c>
      <c r="H99" s="99">
        <v>6.5870521282055661</v>
      </c>
      <c r="I99" s="99">
        <v>6.726022568985611</v>
      </c>
      <c r="J99" s="99">
        <v>6.7605601992297855</v>
      </c>
      <c r="K99" s="99">
        <v>6.7357625817974549</v>
      </c>
      <c r="L99" s="99">
        <v>7.0757178593487318</v>
      </c>
      <c r="M99" s="99">
        <v>6.8795938920190967</v>
      </c>
      <c r="N99" s="99">
        <v>6.5080189763838856</v>
      </c>
      <c r="O99" s="99">
        <v>6.4878086744940981</v>
      </c>
      <c r="P99" s="99">
        <v>6.0562824620437237</v>
      </c>
      <c r="Q99" s="99">
        <v>5.8570325731383797</v>
      </c>
      <c r="R99" s="99">
        <v>5.9329743475241585</v>
      </c>
      <c r="S99" s="99">
        <v>6.037028429651385</v>
      </c>
      <c r="T99" s="99">
        <v>6.3269435843439146</v>
      </c>
      <c r="U99" s="99">
        <v>6.2890412307452044</v>
      </c>
      <c r="V99" s="99">
        <v>6.2678453544802482</v>
      </c>
      <c r="W99" s="99">
        <v>6.6043172397314116</v>
      </c>
      <c r="DA99" s="63" t="s">
        <v>2839</v>
      </c>
    </row>
    <row r="100" spans="1:105" ht="12" customHeight="1" x14ac:dyDescent="0.25">
      <c r="A100" s="121" t="s">
        <v>54</v>
      </c>
      <c r="B100" s="123">
        <v>24.153582775019657</v>
      </c>
      <c r="C100" s="123">
        <v>24.566865137299679</v>
      </c>
      <c r="D100" s="123">
        <v>25.20301486054661</v>
      </c>
      <c r="E100" s="123">
        <v>25.257747496589168</v>
      </c>
      <c r="F100" s="123">
        <v>24.73089000504789</v>
      </c>
      <c r="G100" s="123">
        <v>24.342083884503559</v>
      </c>
      <c r="H100" s="123">
        <v>23.184133430247389</v>
      </c>
      <c r="I100" s="123">
        <v>22.935760744739287</v>
      </c>
      <c r="J100" s="123">
        <v>22.961245035202531</v>
      </c>
      <c r="K100" s="123">
        <v>23.226954095267761</v>
      </c>
      <c r="L100" s="123">
        <v>20.63074904477735</v>
      </c>
      <c r="M100" s="123">
        <v>18.571204502492584</v>
      </c>
      <c r="N100" s="123">
        <v>16.606970148657592</v>
      </c>
      <c r="O100" s="123">
        <v>15.49172220616903</v>
      </c>
      <c r="P100" s="123">
        <v>14.639276032465999</v>
      </c>
      <c r="Q100" s="123">
        <v>14.375977239614096</v>
      </c>
      <c r="R100" s="123">
        <v>15.312702834368061</v>
      </c>
      <c r="S100" s="123">
        <v>15.187345845032313</v>
      </c>
      <c r="T100" s="123">
        <v>16.080987304647451</v>
      </c>
      <c r="U100" s="123">
        <v>16.366436867044055</v>
      </c>
      <c r="V100" s="123">
        <v>17.648096324571569</v>
      </c>
      <c r="W100" s="123">
        <v>18.075667602155292</v>
      </c>
      <c r="DA100" s="130" t="s">
        <v>2840</v>
      </c>
    </row>
    <row r="101" spans="1:105" ht="12" customHeight="1" x14ac:dyDescent="0.25">
      <c r="A101" s="97" t="s">
        <v>207</v>
      </c>
      <c r="B101" s="99">
        <v>26.929195505971489</v>
      </c>
      <c r="C101" s="99">
        <v>27.729341633208485</v>
      </c>
      <c r="D101" s="99">
        <v>28.199658943368309</v>
      </c>
      <c r="E101" s="99">
        <v>27.134877636761654</v>
      </c>
      <c r="F101" s="99">
        <v>25.777824430074308</v>
      </c>
      <c r="G101" s="99">
        <v>26.054478961582102</v>
      </c>
      <c r="H101" s="99">
        <v>25.077053088992461</v>
      </c>
      <c r="I101" s="99">
        <v>23.552034917872266</v>
      </c>
      <c r="J101" s="99">
        <v>27.804218794648328</v>
      </c>
      <c r="K101" s="99">
        <v>28.35579434860913</v>
      </c>
      <c r="L101" s="99">
        <v>19.605339351333647</v>
      </c>
      <c r="M101" s="99">
        <v>18.946619346699229</v>
      </c>
      <c r="N101" s="99">
        <v>17.75887448952264</v>
      </c>
      <c r="O101" s="99">
        <v>16.659554759942306</v>
      </c>
      <c r="P101" s="99">
        <v>15.932327786499226</v>
      </c>
      <c r="Q101" s="99">
        <v>15.718638683848312</v>
      </c>
      <c r="R101" s="99">
        <v>16.139669178957885</v>
      </c>
      <c r="S101" s="99">
        <v>16.417981098122148</v>
      </c>
      <c r="T101" s="99">
        <v>17.279445059821342</v>
      </c>
      <c r="U101" s="99">
        <v>18.018268849073163</v>
      </c>
      <c r="V101" s="99">
        <v>19.417316570806246</v>
      </c>
      <c r="W101" s="99">
        <v>20.113727459361066</v>
      </c>
      <c r="DA101" s="63" t="s">
        <v>2841</v>
      </c>
    </row>
    <row r="102" spans="1:105" ht="12" customHeight="1" x14ac:dyDescent="0.25">
      <c r="A102" s="97" t="s">
        <v>50</v>
      </c>
      <c r="B102" s="99">
        <v>26.099595881148247</v>
      </c>
      <c r="C102" s="99">
        <v>24.876836315746953</v>
      </c>
      <c r="D102" s="99">
        <v>24.743883997909464</v>
      </c>
      <c r="E102" s="99">
        <v>28.772542112822421</v>
      </c>
      <c r="F102" s="99">
        <v>28.561264250695135</v>
      </c>
      <c r="G102" s="99">
        <v>26.123695698593686</v>
      </c>
      <c r="H102" s="99">
        <v>25.480359662988739</v>
      </c>
      <c r="I102" s="99">
        <v>25.441209480899527</v>
      </c>
      <c r="J102" s="99">
        <v>22.860213679312658</v>
      </c>
      <c r="K102" s="99">
        <v>22.628609082606651</v>
      </c>
      <c r="L102" s="99">
        <v>22.984346176326106</v>
      </c>
      <c r="M102" s="99">
        <v>20.672652884445291</v>
      </c>
      <c r="N102" s="99">
        <v>17.59156857207546</v>
      </c>
      <c r="O102" s="99">
        <v>16.282990005654078</v>
      </c>
      <c r="P102" s="99">
        <v>14.573609224090461</v>
      </c>
      <c r="Q102" s="99">
        <v>14.078395026451727</v>
      </c>
      <c r="R102" s="99">
        <v>15.097661739272342</v>
      </c>
      <c r="S102" s="99">
        <v>16.205689621563355</v>
      </c>
      <c r="T102" s="99">
        <v>16.678606444831008</v>
      </c>
      <c r="U102" s="99">
        <v>17.310459270712453</v>
      </c>
      <c r="V102" s="99">
        <v>20.041422262181602</v>
      </c>
      <c r="W102" s="99">
        <v>18.632912182390694</v>
      </c>
      <c r="DA102" s="63" t="s">
        <v>2842</v>
      </c>
    </row>
    <row r="103" spans="1:105" ht="12" customHeight="1" x14ac:dyDescent="0.25">
      <c r="A103" s="109" t="s">
        <v>120</v>
      </c>
      <c r="B103" s="110">
        <v>18.860047719300226</v>
      </c>
      <c r="C103" s="110">
        <v>20.365566719783736</v>
      </c>
      <c r="D103" s="110">
        <v>21.858911355235421</v>
      </c>
      <c r="E103" s="110">
        <v>19.489174686556161</v>
      </c>
      <c r="F103" s="110">
        <v>19.916347222842997</v>
      </c>
      <c r="G103" s="110">
        <v>21.020859176159568</v>
      </c>
      <c r="H103" s="110">
        <v>19.586247169372545</v>
      </c>
      <c r="I103" s="110">
        <v>20.561758869972426</v>
      </c>
      <c r="J103" s="110">
        <v>17.010021847681973</v>
      </c>
      <c r="K103" s="110">
        <v>16.543880339611796</v>
      </c>
      <c r="L103" s="110">
        <v>20.803708216128289</v>
      </c>
      <c r="M103" s="110">
        <v>16.520192073611252</v>
      </c>
      <c r="N103" s="110">
        <v>12.92548813855395</v>
      </c>
      <c r="O103" s="110">
        <v>10.185354652030002</v>
      </c>
      <c r="P103" s="110">
        <v>8.9742607935136398</v>
      </c>
      <c r="Q103" s="110">
        <v>8.8830417786945599</v>
      </c>
      <c r="R103" s="110">
        <v>12.49852057474609</v>
      </c>
      <c r="S103" s="110">
        <v>10.820518777362503</v>
      </c>
      <c r="T103" s="110">
        <v>12.915079375017049</v>
      </c>
      <c r="U103" s="110">
        <v>12.726990576014373</v>
      </c>
      <c r="V103" s="110">
        <v>13.603301182449796</v>
      </c>
      <c r="W103" s="110">
        <v>14.740987192304063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53.82240191467772</v>
      </c>
      <c r="C124" s="118">
        <f t="shared" si="42"/>
        <v>47.047391596158249</v>
      </c>
      <c r="D124" s="118">
        <f t="shared" si="42"/>
        <v>56.590606728377239</v>
      </c>
      <c r="E124" s="118">
        <f t="shared" si="42"/>
        <v>58.313485842136998</v>
      </c>
      <c r="F124" s="118">
        <f t="shared" si="42"/>
        <v>62.357722092229416</v>
      </c>
      <c r="G124" s="118">
        <f t="shared" si="42"/>
        <v>56.486437237074114</v>
      </c>
      <c r="H124" s="118">
        <f t="shared" si="42"/>
        <v>58.536515873497173</v>
      </c>
      <c r="I124" s="118">
        <f t="shared" si="42"/>
        <v>60.602869942755426</v>
      </c>
      <c r="J124" s="118">
        <f t="shared" si="42"/>
        <v>50.668743184329983</v>
      </c>
      <c r="K124" s="118">
        <f t="shared" si="42"/>
        <v>49.331492869519309</v>
      </c>
      <c r="L124" s="118">
        <f t="shared" si="42"/>
        <v>58.02181741679108</v>
      </c>
      <c r="M124" s="118">
        <f t="shared" si="42"/>
        <v>50.522210151001623</v>
      </c>
      <c r="N124" s="118">
        <f t="shared" si="42"/>
        <v>51.209285765240473</v>
      </c>
      <c r="O124" s="118">
        <f t="shared" si="42"/>
        <v>47.74051130871463</v>
      </c>
      <c r="P124" s="118">
        <f t="shared" si="42"/>
        <v>46.155196056567668</v>
      </c>
      <c r="Q124" s="118">
        <f t="shared" si="42"/>
        <v>45.782357655440684</v>
      </c>
      <c r="R124" s="118">
        <f t="shared" ref="R124:V124" si="43">R125+R128+R130+R139</f>
        <v>47.800631564139685</v>
      </c>
      <c r="S124" s="118">
        <f t="shared" si="43"/>
        <v>46.631166630019528</v>
      </c>
      <c r="T124" s="118">
        <f t="shared" si="43"/>
        <v>53.524416516395192</v>
      </c>
      <c r="U124" s="118">
        <f t="shared" si="43"/>
        <v>48.319308221000469</v>
      </c>
      <c r="V124" s="118">
        <f t="shared" si="43"/>
        <v>51.402415762325376</v>
      </c>
      <c r="W124" s="118">
        <f t="shared" ref="W124" si="44">W125+W128+W130+W139</f>
        <v>52.348688268952301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21.223209782735577</v>
      </c>
      <c r="C125" s="123">
        <f t="shared" si="45"/>
        <v>13.931046283809843</v>
      </c>
      <c r="D125" s="123">
        <f t="shared" si="45"/>
        <v>22.629703102280544</v>
      </c>
      <c r="E125" s="123">
        <f t="shared" si="45"/>
        <v>24.412367529204669</v>
      </c>
      <c r="F125" s="123">
        <f t="shared" si="45"/>
        <v>28.541680224133557</v>
      </c>
      <c r="G125" s="123">
        <f t="shared" si="45"/>
        <v>22.405397154919694</v>
      </c>
      <c r="H125" s="123">
        <f t="shared" si="45"/>
        <v>26.088614576442716</v>
      </c>
      <c r="I125" s="123">
        <f t="shared" si="45"/>
        <v>27.600595406664329</v>
      </c>
      <c r="J125" s="123">
        <f t="shared" si="45"/>
        <v>21.107147608325914</v>
      </c>
      <c r="K125" s="123">
        <f t="shared" si="45"/>
        <v>20.136873284260083</v>
      </c>
      <c r="L125" s="123">
        <f t="shared" si="45"/>
        <v>26.624268490991245</v>
      </c>
      <c r="M125" s="123">
        <f t="shared" si="45"/>
        <v>23.338009469841406</v>
      </c>
      <c r="N125" s="123">
        <f t="shared" si="45"/>
        <v>27.737418422409675</v>
      </c>
      <c r="O125" s="123">
        <f t="shared" si="45"/>
        <v>26.321041529665802</v>
      </c>
      <c r="P125" s="123">
        <f t="shared" si="45"/>
        <v>26.537907955888709</v>
      </c>
      <c r="Q125" s="123">
        <f t="shared" si="45"/>
        <v>26.701511656551769</v>
      </c>
      <c r="R125" s="123">
        <f t="shared" ref="R125:V125" si="46">SUM(R126:R127)</f>
        <v>26.455463314695265</v>
      </c>
      <c r="S125" s="123">
        <f t="shared" si="46"/>
        <v>25.911813311192638</v>
      </c>
      <c r="T125" s="123">
        <f t="shared" si="46"/>
        <v>31.473677771491932</v>
      </c>
      <c r="U125" s="123">
        <f t="shared" si="46"/>
        <v>26.361377953205658</v>
      </c>
      <c r="V125" s="123">
        <f t="shared" si="46"/>
        <v>28.234270410461754</v>
      </c>
      <c r="W125" s="123">
        <f t="shared" ref="W125" si="47">SUM(W126:W127)</f>
        <v>28.606903801924595</v>
      </c>
      <c r="DA125" s="130" t="s">
        <v>2863</v>
      </c>
    </row>
    <row r="126" spans="1:105" ht="12" customHeight="1" x14ac:dyDescent="0.25">
      <c r="A126" s="97" t="s">
        <v>203</v>
      </c>
      <c r="B126" s="99">
        <v>21.14255498669019</v>
      </c>
      <c r="C126" s="99">
        <v>13.879871835915981</v>
      </c>
      <c r="D126" s="99">
        <v>22.549610867441437</v>
      </c>
      <c r="E126" s="99">
        <v>24.339383865778839</v>
      </c>
      <c r="F126" s="99">
        <v>28.46011994915203</v>
      </c>
      <c r="G126" s="99">
        <v>22.341551725811179</v>
      </c>
      <c r="H126" s="99">
        <v>26.013798512819051</v>
      </c>
      <c r="I126" s="99">
        <v>27.519411479906626</v>
      </c>
      <c r="J126" s="99">
        <v>21.042635917920236</v>
      </c>
      <c r="K126" s="99">
        <v>20.078578699000968</v>
      </c>
      <c r="L126" s="99">
        <v>26.567804283227886</v>
      </c>
      <c r="M126" s="99">
        <v>23.283984831282719</v>
      </c>
      <c r="N126" s="99">
        <v>27.675195054774743</v>
      </c>
      <c r="O126" s="99">
        <v>26.262495503755336</v>
      </c>
      <c r="P126" s="99">
        <v>26.479920552571745</v>
      </c>
      <c r="Q126" s="99">
        <v>26.643546206217675</v>
      </c>
      <c r="R126" s="99">
        <v>26.395611025984994</v>
      </c>
      <c r="S126" s="99">
        <v>25.853628231473873</v>
      </c>
      <c r="T126" s="99">
        <v>31.404091685868824</v>
      </c>
      <c r="U126" s="99">
        <v>26.303726549094854</v>
      </c>
      <c r="V126" s="99">
        <v>28.171704233903974</v>
      </c>
      <c r="W126" s="99">
        <v>28.543586069355307</v>
      </c>
      <c r="DA126" s="63" t="s">
        <v>2864</v>
      </c>
    </row>
    <row r="127" spans="1:105" ht="12" customHeight="1" x14ac:dyDescent="0.25">
      <c r="A127" s="97" t="s">
        <v>53</v>
      </c>
      <c r="B127" s="99">
        <v>8.0654796045386445E-2</v>
      </c>
      <c r="C127" s="99">
        <v>5.1174447893861545E-2</v>
      </c>
      <c r="D127" s="99">
        <v>8.0092234839105728E-2</v>
      </c>
      <c r="E127" s="99">
        <v>7.2983663425830861E-2</v>
      </c>
      <c r="F127" s="99">
        <v>8.156027498152861E-2</v>
      </c>
      <c r="G127" s="99">
        <v>6.384542910851386E-2</v>
      </c>
      <c r="H127" s="99">
        <v>7.4816063623665482E-2</v>
      </c>
      <c r="I127" s="99">
        <v>8.1183926757702071E-2</v>
      </c>
      <c r="J127" s="99">
        <v>6.4511690405678654E-2</v>
      </c>
      <c r="K127" s="99">
        <v>5.8294585259115142E-2</v>
      </c>
      <c r="L127" s="99">
        <v>5.6464207763357942E-2</v>
      </c>
      <c r="M127" s="99">
        <v>5.4024638558687603E-2</v>
      </c>
      <c r="N127" s="99">
        <v>6.2223367634930436E-2</v>
      </c>
      <c r="O127" s="99">
        <v>5.8546025910466523E-2</v>
      </c>
      <c r="P127" s="99">
        <v>5.7987403316962997E-2</v>
      </c>
      <c r="Q127" s="99">
        <v>5.796545033409458E-2</v>
      </c>
      <c r="R127" s="99">
        <v>5.9852288710269937E-2</v>
      </c>
      <c r="S127" s="99">
        <v>5.8185079718764174E-2</v>
      </c>
      <c r="T127" s="99">
        <v>6.9586085623108543E-2</v>
      </c>
      <c r="U127" s="99">
        <v>5.7651404110805042E-2</v>
      </c>
      <c r="V127" s="99">
        <v>6.2566176557779268E-2</v>
      </c>
      <c r="W127" s="99">
        <v>6.3317732569288271E-2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0.14518631490789338</v>
      </c>
      <c r="C128" s="123">
        <f t="shared" si="48"/>
        <v>0.16000498435005106</v>
      </c>
      <c r="D128" s="123">
        <f t="shared" si="48"/>
        <v>0.12766810701266168</v>
      </c>
      <c r="E128" s="123">
        <f t="shared" si="48"/>
        <v>0.26854004002441728</v>
      </c>
      <c r="F128" s="123">
        <f t="shared" si="48"/>
        <v>0.19399830587595027</v>
      </c>
      <c r="G128" s="123">
        <f t="shared" si="48"/>
        <v>0.25670587184314114</v>
      </c>
      <c r="H128" s="123">
        <f t="shared" si="48"/>
        <v>0.29430483882928221</v>
      </c>
      <c r="I128" s="123">
        <f t="shared" si="48"/>
        <v>0.12255825639264667</v>
      </c>
      <c r="J128" s="123">
        <f t="shared" si="48"/>
        <v>0.10273687115624806</v>
      </c>
      <c r="K128" s="123">
        <f t="shared" si="48"/>
        <v>0.13781974750300374</v>
      </c>
      <c r="L128" s="123">
        <f t="shared" si="48"/>
        <v>0.18997797933609001</v>
      </c>
      <c r="M128" s="123">
        <f t="shared" si="48"/>
        <v>0.19513349450075651</v>
      </c>
      <c r="N128" s="123">
        <f t="shared" si="48"/>
        <v>0.23730670134160314</v>
      </c>
      <c r="O128" s="123">
        <f t="shared" si="48"/>
        <v>0.29149738932573477</v>
      </c>
      <c r="P128" s="123">
        <f t="shared" si="48"/>
        <v>0.34450474505395778</v>
      </c>
      <c r="Q128" s="123">
        <f t="shared" si="48"/>
        <v>0.34290877214391646</v>
      </c>
      <c r="R128" s="123">
        <f t="shared" si="48"/>
        <v>0.34508068178761253</v>
      </c>
      <c r="S128" s="123">
        <f t="shared" si="48"/>
        <v>0.31133099283275567</v>
      </c>
      <c r="T128" s="123">
        <f t="shared" si="48"/>
        <v>0.31637835054363</v>
      </c>
      <c r="U128" s="123">
        <f t="shared" si="48"/>
        <v>0.29745211614872569</v>
      </c>
      <c r="V128" s="123">
        <f t="shared" si="48"/>
        <v>0.2894343000935985</v>
      </c>
      <c r="W128" s="123">
        <f t="shared" si="48"/>
        <v>0.25883126094263087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0.14518631490789338</v>
      </c>
      <c r="C129" s="99">
        <f>RES_hhdet_fech!C129/RES_summary!C$19</f>
        <v>0.16000498435005106</v>
      </c>
      <c r="D129" s="99">
        <f>RES_hhdet_fech!D129/RES_summary!D$19</f>
        <v>0.12766810701266168</v>
      </c>
      <c r="E129" s="99">
        <f>RES_hhdet_fech!E129/RES_summary!E$19</f>
        <v>0.26854004002441728</v>
      </c>
      <c r="F129" s="99">
        <f>RES_hhdet_fech!F129/RES_summary!F$19</f>
        <v>0.19399830587595027</v>
      </c>
      <c r="G129" s="99">
        <f>RES_hhdet_fech!G129/RES_summary!G$19</f>
        <v>0.25670587184314114</v>
      </c>
      <c r="H129" s="99">
        <f>RES_hhdet_fech!H129/RES_summary!H$19</f>
        <v>0.29430483882928221</v>
      </c>
      <c r="I129" s="99">
        <f>RES_hhdet_fech!I129/RES_summary!I$19</f>
        <v>0.12255825639264667</v>
      </c>
      <c r="J129" s="99">
        <f>RES_hhdet_fech!J129/RES_summary!J$19</f>
        <v>0.10273687115624806</v>
      </c>
      <c r="K129" s="99">
        <f>RES_hhdet_fech!K129/RES_summary!K$19</f>
        <v>0.13781974750300374</v>
      </c>
      <c r="L129" s="99">
        <f>RES_hhdet_fech!L129/RES_summary!L$19</f>
        <v>0.18997797933609001</v>
      </c>
      <c r="M129" s="99">
        <f>RES_hhdet_fech!M129/RES_summary!M$19</f>
        <v>0.19513349450075651</v>
      </c>
      <c r="N129" s="99">
        <f>RES_hhdet_fech!N129/RES_summary!N$19</f>
        <v>0.23730670134160314</v>
      </c>
      <c r="O129" s="99">
        <f>RES_hhdet_fech!O129/RES_summary!O$19</f>
        <v>0.29149738932573477</v>
      </c>
      <c r="P129" s="99">
        <f>RES_hhdet_fech!P129/RES_summary!P$19</f>
        <v>0.34450474505395778</v>
      </c>
      <c r="Q129" s="99">
        <f>RES_hhdet_fech!Q129/RES_summary!Q$19</f>
        <v>0.34290877214391646</v>
      </c>
      <c r="R129" s="99">
        <f>RES_hhdet_fech!R129/RES_summary!R$19</f>
        <v>0.34508068178761253</v>
      </c>
      <c r="S129" s="99">
        <f>RES_hhdet_fech!S129/RES_summary!S$19</f>
        <v>0.31133099283275567</v>
      </c>
      <c r="T129" s="99">
        <f>RES_hhdet_fech!T129/RES_summary!T$19</f>
        <v>0.31637835054363</v>
      </c>
      <c r="U129" s="99">
        <f>RES_hhdet_fech!U129/RES_summary!U$19</f>
        <v>0.29745211614872569</v>
      </c>
      <c r="V129" s="99">
        <f>RES_hhdet_fech!V129/RES_summary!V$19</f>
        <v>0.2894343000935985</v>
      </c>
      <c r="W129" s="99">
        <f>RES_hhdet_fech!W129/RES_summary!W$19</f>
        <v>0.25883126094263087</v>
      </c>
      <c r="DA129" s="63" t="s">
        <v>2867</v>
      </c>
    </row>
    <row r="130" spans="1:105" ht="12" customHeight="1" x14ac:dyDescent="0.25">
      <c r="A130" s="121" t="s">
        <v>55</v>
      </c>
      <c r="B130" s="123">
        <v>10.112279444174749</v>
      </c>
      <c r="C130" s="123">
        <v>10.415765585769114</v>
      </c>
      <c r="D130" s="123">
        <v>10.585345402497007</v>
      </c>
      <c r="E130" s="123">
        <v>9.582941704039273</v>
      </c>
      <c r="F130" s="123">
        <v>9.5180083321005746</v>
      </c>
      <c r="G130" s="123">
        <v>10.353498597906141</v>
      </c>
      <c r="H130" s="123">
        <v>9.8992100885030219</v>
      </c>
      <c r="I130" s="123">
        <v>10.229423529904002</v>
      </c>
      <c r="J130" s="123">
        <v>10.116015067720348</v>
      </c>
      <c r="K130" s="123">
        <v>10.197056124422389</v>
      </c>
      <c r="L130" s="123">
        <v>9.579879190261801</v>
      </c>
      <c r="M130" s="123">
        <v>8.7109511422135579</v>
      </c>
      <c r="N130" s="123">
        <v>8.0617489175726185</v>
      </c>
      <c r="O130" s="123">
        <v>7.7927234178752833</v>
      </c>
      <c r="P130" s="123">
        <v>7.3449710767955461</v>
      </c>
      <c r="Q130" s="123">
        <v>7.1371807712862871</v>
      </c>
      <c r="R130" s="123">
        <v>7.2697339793080751</v>
      </c>
      <c r="S130" s="123">
        <v>7.31263586324404</v>
      </c>
      <c r="T130" s="123">
        <v>7.4197416228991164</v>
      </c>
      <c r="U130" s="123">
        <v>7.3843310150659054</v>
      </c>
      <c r="V130" s="123">
        <v>7.2924648053410124</v>
      </c>
      <c r="W130" s="123">
        <v>7.5950614266555547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12.767253688079082</v>
      </c>
      <c r="C135" s="102">
        <v>13.051588107684896</v>
      </c>
      <c r="D135" s="102">
        <v>13.173040151407335</v>
      </c>
      <c r="E135" s="102">
        <v>12.056555174150756</v>
      </c>
      <c r="F135" s="102">
        <v>11.919462786078393</v>
      </c>
      <c r="G135" s="102">
        <v>12.749265256510236</v>
      </c>
      <c r="H135" s="102">
        <v>12.175985914700288</v>
      </c>
      <c r="I135" s="102">
        <v>12.495259623415667</v>
      </c>
      <c r="J135" s="102">
        <v>12.457286077526112</v>
      </c>
      <c r="K135" s="102">
        <v>12.589899190322418</v>
      </c>
      <c r="L135" s="102">
        <v>12.340928242010746</v>
      </c>
      <c r="M135" s="102">
        <v>11.542294395414521</v>
      </c>
      <c r="N135" s="102">
        <v>10.848576956863818</v>
      </c>
      <c r="O135" s="102">
        <v>10.580741721506959</v>
      </c>
      <c r="P135" s="102">
        <v>9.949606355687866</v>
      </c>
      <c r="Q135" s="102">
        <v>9.6515637833621977</v>
      </c>
      <c r="R135" s="102">
        <v>9.7188582157097478</v>
      </c>
      <c r="S135" s="102">
        <v>9.7183380920876399</v>
      </c>
      <c r="T135" s="102">
        <v>9.7090644677679201</v>
      </c>
      <c r="U135" s="102">
        <v>9.556819586734564</v>
      </c>
      <c r="V135" s="102">
        <v>9.38122326892519</v>
      </c>
      <c r="W135" s="102">
        <v>9.7308190604800302</v>
      </c>
      <c r="DA135" s="131" t="s">
        <v>2873</v>
      </c>
    </row>
    <row r="136" spans="1:105" ht="12" customHeight="1" x14ac:dyDescent="0.25">
      <c r="A136" s="107" t="s">
        <v>121</v>
      </c>
      <c r="B136" s="105">
        <v>8.8587029837657525</v>
      </c>
      <c r="C136" s="105">
        <v>9.2068354483135089</v>
      </c>
      <c r="D136" s="105">
        <v>9.393685244736357</v>
      </c>
      <c r="E136" s="105">
        <v>8.3943618851086068</v>
      </c>
      <c r="F136" s="105">
        <v>8.3510580970583295</v>
      </c>
      <c r="G136" s="105">
        <v>9.2163626283236848</v>
      </c>
      <c r="H136" s="105">
        <v>8.7280889766251946</v>
      </c>
      <c r="I136" s="105">
        <v>9.0139131083502928</v>
      </c>
      <c r="J136" s="105">
        <v>8.9692866222806913</v>
      </c>
      <c r="K136" s="105">
        <v>9.1358396196070402</v>
      </c>
      <c r="L136" s="105">
        <v>8.7276618475837076</v>
      </c>
      <c r="M136" s="105">
        <v>8.0621862270120754</v>
      </c>
      <c r="N136" s="105">
        <v>7.5985535978552621</v>
      </c>
      <c r="O136" s="105">
        <v>7.4132843544294715</v>
      </c>
      <c r="P136" s="105">
        <v>7.0135441219775885</v>
      </c>
      <c r="Q136" s="105">
        <v>6.8566404416285707</v>
      </c>
      <c r="R136" s="105">
        <v>7.0200923192506703</v>
      </c>
      <c r="S136" s="105">
        <v>7.1038949313874555</v>
      </c>
      <c r="T136" s="105">
        <v>7.1505368873581121</v>
      </c>
      <c r="U136" s="105">
        <v>7.138002713729855</v>
      </c>
      <c r="V136" s="105">
        <v>7.0424021723767094</v>
      </c>
      <c r="W136" s="105">
        <v>7.3475701987016455</v>
      </c>
      <c r="DA136" s="132" t="s">
        <v>2874</v>
      </c>
    </row>
    <row r="137" spans="1:105" ht="12" customHeight="1" x14ac:dyDescent="0.25">
      <c r="A137" s="108" t="s">
        <v>53</v>
      </c>
      <c r="B137" s="99">
        <v>2.1159950740306397</v>
      </c>
      <c r="C137" s="99">
        <v>2.4815110895318164</v>
      </c>
      <c r="D137" s="99">
        <v>2.6817342181717652</v>
      </c>
      <c r="E137" s="99">
        <v>1.7686971135229144</v>
      </c>
      <c r="F137" s="99">
        <v>1.7781138033437229</v>
      </c>
      <c r="G137" s="99">
        <v>2.6109213006376835</v>
      </c>
      <c r="H137" s="99">
        <v>2.1357667106886478</v>
      </c>
      <c r="I137" s="99">
        <v>2.2801362513271415</v>
      </c>
      <c r="J137" s="99">
        <v>2.2011644258867866</v>
      </c>
      <c r="K137" s="99">
        <v>2.3963148221676529</v>
      </c>
      <c r="L137" s="99">
        <v>1.653031905302023</v>
      </c>
      <c r="M137" s="99">
        <v>1.179343698730634</v>
      </c>
      <c r="N137" s="99">
        <v>1.0881206177139364</v>
      </c>
      <c r="O137" s="99">
        <v>0.92456676169410379</v>
      </c>
      <c r="P137" s="99">
        <v>0.94953022848609359</v>
      </c>
      <c r="Q137" s="99">
        <v>0.98416877954163806</v>
      </c>
      <c r="R137" s="99">
        <v>1.0692713987923594</v>
      </c>
      <c r="S137" s="99">
        <v>1.0495031169404734</v>
      </c>
      <c r="T137" s="99">
        <v>0.80256687573892427</v>
      </c>
      <c r="U137" s="99">
        <v>0.82304976960531273</v>
      </c>
      <c r="V137" s="99">
        <v>0.74135707215907987</v>
      </c>
      <c r="W137" s="99">
        <v>0.70399008415218678</v>
      </c>
      <c r="DA137" s="63" t="s">
        <v>2875</v>
      </c>
    </row>
    <row r="138" spans="1:105" ht="12" customHeight="1" x14ac:dyDescent="0.25">
      <c r="A138" s="108" t="s">
        <v>52</v>
      </c>
      <c r="B138" s="99">
        <v>6.7427079097351124</v>
      </c>
      <c r="C138" s="99">
        <v>6.7253243587816929</v>
      </c>
      <c r="D138" s="99">
        <v>6.7119510265645914</v>
      </c>
      <c r="E138" s="99">
        <v>6.6256647715856918</v>
      </c>
      <c r="F138" s="99">
        <v>6.5729442937146079</v>
      </c>
      <c r="G138" s="99">
        <v>6.605441327686</v>
      </c>
      <c r="H138" s="99">
        <v>6.5923222659365459</v>
      </c>
      <c r="I138" s="99">
        <v>6.7337768570231491</v>
      </c>
      <c r="J138" s="99">
        <v>6.7681221963939038</v>
      </c>
      <c r="K138" s="99">
        <v>6.7395247974393886</v>
      </c>
      <c r="L138" s="99">
        <v>7.0746299422816836</v>
      </c>
      <c r="M138" s="99">
        <v>6.8828425282814418</v>
      </c>
      <c r="N138" s="99">
        <v>6.5104329801413252</v>
      </c>
      <c r="O138" s="99">
        <v>6.4887175927353677</v>
      </c>
      <c r="P138" s="99">
        <v>6.0640138934914942</v>
      </c>
      <c r="Q138" s="99">
        <v>5.8724716620869328</v>
      </c>
      <c r="R138" s="99">
        <v>5.9508209204583116</v>
      </c>
      <c r="S138" s="99">
        <v>6.0543918144469826</v>
      </c>
      <c r="T138" s="99">
        <v>6.3479700116191893</v>
      </c>
      <c r="U138" s="99">
        <v>6.3149529441245411</v>
      </c>
      <c r="V138" s="99">
        <v>6.3010451002176291</v>
      </c>
      <c r="W138" s="99">
        <v>6.6435801145494597</v>
      </c>
      <c r="DA138" s="63" t="s">
        <v>2876</v>
      </c>
    </row>
    <row r="139" spans="1:105" ht="12" customHeight="1" x14ac:dyDescent="0.25">
      <c r="A139" s="121" t="s">
        <v>54</v>
      </c>
      <c r="B139" s="123">
        <v>22.341726372859501</v>
      </c>
      <c r="C139" s="123">
        <v>22.540574742229236</v>
      </c>
      <c r="D139" s="123">
        <v>23.247890116587033</v>
      </c>
      <c r="E139" s="123">
        <v>24.049636568868646</v>
      </c>
      <c r="F139" s="123">
        <v>24.104035230119329</v>
      </c>
      <c r="G139" s="123">
        <v>23.470835612405136</v>
      </c>
      <c r="H139" s="123">
        <v>22.254386369722148</v>
      </c>
      <c r="I139" s="123">
        <v>22.650292749794446</v>
      </c>
      <c r="J139" s="123">
        <v>19.342843637127469</v>
      </c>
      <c r="K139" s="123">
        <v>18.859743713333835</v>
      </c>
      <c r="L139" s="123">
        <v>21.627691756201948</v>
      </c>
      <c r="M139" s="123">
        <v>18.278116044445902</v>
      </c>
      <c r="N139" s="123">
        <v>15.172811723916572</v>
      </c>
      <c r="O139" s="123">
        <v>13.335248971847808</v>
      </c>
      <c r="P139" s="123">
        <v>11.927812278829458</v>
      </c>
      <c r="Q139" s="123">
        <v>11.600756455458708</v>
      </c>
      <c r="R139" s="123">
        <v>13.730353588348725</v>
      </c>
      <c r="S139" s="123">
        <v>13.095386462750094</v>
      </c>
      <c r="T139" s="123">
        <v>14.314618771460513</v>
      </c>
      <c r="U139" s="123">
        <v>14.276147136580178</v>
      </c>
      <c r="V139" s="123">
        <v>15.586246246429017</v>
      </c>
      <c r="W139" s="123">
        <v>15.887891779429527</v>
      </c>
      <c r="DA139" s="130" t="s">
        <v>2877</v>
      </c>
    </row>
    <row r="140" spans="1:105" ht="12" customHeight="1" x14ac:dyDescent="0.25">
      <c r="A140" s="97" t="s">
        <v>50</v>
      </c>
      <c r="B140" s="99">
        <v>26.099595881148247</v>
      </c>
      <c r="C140" s="99">
        <v>24.877162313381223</v>
      </c>
      <c r="D140" s="99">
        <v>24.736679233933341</v>
      </c>
      <c r="E140" s="99">
        <v>28.756822560859227</v>
      </c>
      <c r="F140" s="99">
        <v>28.549901720319468</v>
      </c>
      <c r="G140" s="99">
        <v>26.135033069197533</v>
      </c>
      <c r="H140" s="99">
        <v>25.499074473846505</v>
      </c>
      <c r="I140" s="99">
        <v>25.454262883451975</v>
      </c>
      <c r="J140" s="99">
        <v>22.862785988471639</v>
      </c>
      <c r="K140" s="99">
        <v>22.608499859781588</v>
      </c>
      <c r="L140" s="99">
        <v>22.938771078306431</v>
      </c>
      <c r="M140" s="99">
        <v>20.641904142009111</v>
      </c>
      <c r="N140" s="99">
        <v>17.573590397953392</v>
      </c>
      <c r="O140" s="99">
        <v>16.276744424926679</v>
      </c>
      <c r="P140" s="99">
        <v>14.575462896758376</v>
      </c>
      <c r="Q140" s="99">
        <v>14.080974696237215</v>
      </c>
      <c r="R140" s="99">
        <v>15.09978927607153</v>
      </c>
      <c r="S140" s="99">
        <v>16.207247164212664</v>
      </c>
      <c r="T140" s="99">
        <v>16.690312235277041</v>
      </c>
      <c r="U140" s="99">
        <v>17.355850854375291</v>
      </c>
      <c r="V140" s="99">
        <v>20.099930121340609</v>
      </c>
      <c r="W140" s="99">
        <v>18.685139003507931</v>
      </c>
      <c r="DA140" s="63" t="s">
        <v>2878</v>
      </c>
    </row>
    <row r="141" spans="1:105" ht="12" customHeight="1" x14ac:dyDescent="0.25">
      <c r="A141" s="109" t="s">
        <v>120</v>
      </c>
      <c r="B141" s="110">
        <v>18.860047719300226</v>
      </c>
      <c r="C141" s="110">
        <v>20.366054015019706</v>
      </c>
      <c r="D141" s="110">
        <v>21.849417989902584</v>
      </c>
      <c r="E141" s="110">
        <v>19.473979442531981</v>
      </c>
      <c r="F141" s="110">
        <v>19.905804951588308</v>
      </c>
      <c r="G141" s="110">
        <v>21.050266831602599</v>
      </c>
      <c r="H141" s="110">
        <v>19.613187901496921</v>
      </c>
      <c r="I141" s="110">
        <v>20.573803764954967</v>
      </c>
      <c r="J141" s="110">
        <v>17.004382322506704</v>
      </c>
      <c r="K141" s="110">
        <v>16.517131302064023</v>
      </c>
      <c r="L141" s="110">
        <v>20.746121609986268</v>
      </c>
      <c r="M141" s="110">
        <v>16.474402790237864</v>
      </c>
      <c r="N141" s="110">
        <v>12.887932710005671</v>
      </c>
      <c r="O141" s="110">
        <v>10.163195729670022</v>
      </c>
      <c r="P141" s="110">
        <v>9.0016992593560019</v>
      </c>
      <c r="Q141" s="110">
        <v>8.9350042349690604</v>
      </c>
      <c r="R141" s="110">
        <v>12.538260190116084</v>
      </c>
      <c r="S141" s="110">
        <v>10.822096748942803</v>
      </c>
      <c r="T141" s="110">
        <v>12.91539814776938</v>
      </c>
      <c r="U141" s="110">
        <v>12.765096334634599</v>
      </c>
      <c r="V141" s="110">
        <v>13.663376434246951</v>
      </c>
      <c r="W141" s="110">
        <v>14.825160525345781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48.376095237058138</v>
      </c>
      <c r="C143" s="118">
        <f t="shared" si="49"/>
        <v>47.136253458981365</v>
      </c>
      <c r="D143" s="118">
        <f t="shared" si="49"/>
        <v>47.324593794276055</v>
      </c>
      <c r="E143" s="118">
        <f t="shared" si="49"/>
        <v>51.941482284701301</v>
      </c>
      <c r="F143" s="118">
        <f t="shared" si="49"/>
        <v>51.001250666158597</v>
      </c>
      <c r="G143" s="118">
        <f t="shared" si="49"/>
        <v>50.375638774018938</v>
      </c>
      <c r="H143" s="118">
        <f t="shared" si="49"/>
        <v>48.124956443025297</v>
      </c>
      <c r="I143" s="118">
        <f t="shared" si="49"/>
        <v>48.067771112657788</v>
      </c>
      <c r="J143" s="118">
        <f t="shared" si="49"/>
        <v>43.224592204981477</v>
      </c>
      <c r="K143" s="118">
        <f t="shared" si="49"/>
        <v>45.821089377379664</v>
      </c>
      <c r="L143" s="118">
        <f t="shared" si="49"/>
        <v>45.480680597001836</v>
      </c>
      <c r="M143" s="118">
        <f t="shared" si="49"/>
        <v>39.033199959373277</v>
      </c>
      <c r="N143" s="118">
        <f t="shared" si="49"/>
        <v>35.754414746730184</v>
      </c>
      <c r="O143" s="118">
        <f t="shared" si="49"/>
        <v>34.675241214477694</v>
      </c>
      <c r="P143" s="118">
        <f t="shared" si="49"/>
        <v>32.09114246375313</v>
      </c>
      <c r="Q143" s="118">
        <f t="shared" si="49"/>
        <v>30.29511490103879</v>
      </c>
      <c r="R143" s="118">
        <f t="shared" ref="R143:V143" si="50">R144+R146+R148+R157</f>
        <v>32.176544720765918</v>
      </c>
      <c r="S143" s="118">
        <f t="shared" si="50"/>
        <v>31.273211133006242</v>
      </c>
      <c r="T143" s="118">
        <f t="shared" si="50"/>
        <v>32.157362470952165</v>
      </c>
      <c r="U143" s="118">
        <f t="shared" si="50"/>
        <v>31.818619277198792</v>
      </c>
      <c r="V143" s="118">
        <f t="shared" si="50"/>
        <v>33.940533622422578</v>
      </c>
      <c r="W143" s="118">
        <f t="shared" ref="W143" si="51">W144+W146+W148+W157</f>
        <v>33.16446558587414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9.967859016452465</v>
      </c>
      <c r="C144" s="123">
        <f t="shared" si="52"/>
        <v>9.4009081389237128</v>
      </c>
      <c r="D144" s="123">
        <f t="shared" si="52"/>
        <v>9.733791036473054</v>
      </c>
      <c r="E144" s="123">
        <f t="shared" si="52"/>
        <v>12.316774735987345</v>
      </c>
      <c r="F144" s="123">
        <f t="shared" si="52"/>
        <v>11.904012456605367</v>
      </c>
      <c r="G144" s="123">
        <f t="shared" si="52"/>
        <v>11.89011964313973</v>
      </c>
      <c r="H144" s="123">
        <f t="shared" si="52"/>
        <v>10.404440651990253</v>
      </c>
      <c r="I144" s="123">
        <f t="shared" si="52"/>
        <v>11.044655208427958</v>
      </c>
      <c r="J144" s="123">
        <f t="shared" si="52"/>
        <v>9.8625105485187987</v>
      </c>
      <c r="K144" s="123">
        <f t="shared" si="52"/>
        <v>12.490546327106498</v>
      </c>
      <c r="L144" s="123">
        <f t="shared" si="52"/>
        <v>8.3951801973399753</v>
      </c>
      <c r="M144" s="123">
        <f t="shared" si="52"/>
        <v>7.3470003869109979</v>
      </c>
      <c r="N144" s="123">
        <f t="shared" si="52"/>
        <v>8.0081510466604353</v>
      </c>
      <c r="O144" s="123">
        <f t="shared" si="52"/>
        <v>9.1048749302230814</v>
      </c>
      <c r="P144" s="123">
        <f t="shared" si="52"/>
        <v>9.2100263934392093</v>
      </c>
      <c r="Q144" s="123">
        <f t="shared" si="52"/>
        <v>8.4884677998208513</v>
      </c>
      <c r="R144" s="123">
        <f t="shared" si="52"/>
        <v>7.9860401820306395</v>
      </c>
      <c r="S144" s="123">
        <f t="shared" si="52"/>
        <v>7.7023375226497253</v>
      </c>
      <c r="T144" s="123">
        <f t="shared" si="52"/>
        <v>7.4503684606227099</v>
      </c>
      <c r="U144" s="123">
        <f t="shared" si="52"/>
        <v>7.2948737586772454</v>
      </c>
      <c r="V144" s="123">
        <f t="shared" si="52"/>
        <v>7.2717460299358301</v>
      </c>
      <c r="W144" s="123">
        <f t="shared" si="52"/>
        <v>7.2196403914445346</v>
      </c>
      <c r="DA144" s="130" t="s">
        <v>2881</v>
      </c>
    </row>
    <row r="145" spans="1:105" ht="12" customHeight="1" x14ac:dyDescent="0.25">
      <c r="A145" s="97" t="s">
        <v>53</v>
      </c>
      <c r="B145" s="99">
        <v>9.967859016452465</v>
      </c>
      <c r="C145" s="99">
        <v>9.4009081389237128</v>
      </c>
      <c r="D145" s="99">
        <v>9.733791036473054</v>
      </c>
      <c r="E145" s="99">
        <v>12.316774735987345</v>
      </c>
      <c r="F145" s="99">
        <v>11.904012456605367</v>
      </c>
      <c r="G145" s="99">
        <v>11.89011964313973</v>
      </c>
      <c r="H145" s="99">
        <v>10.404440651990253</v>
      </c>
      <c r="I145" s="99">
        <v>11.044655208427958</v>
      </c>
      <c r="J145" s="99">
        <v>9.8625105485187987</v>
      </c>
      <c r="K145" s="99">
        <v>12.490546327106498</v>
      </c>
      <c r="L145" s="99">
        <v>8.3951801973399753</v>
      </c>
      <c r="M145" s="99">
        <v>7.3470003869109979</v>
      </c>
      <c r="N145" s="99">
        <v>8.0081510466604353</v>
      </c>
      <c r="O145" s="99">
        <v>9.1048749302230814</v>
      </c>
      <c r="P145" s="99">
        <v>9.2100263934392093</v>
      </c>
      <c r="Q145" s="99">
        <v>8.4884677998208513</v>
      </c>
      <c r="R145" s="99">
        <v>7.9860401820306395</v>
      </c>
      <c r="S145" s="99">
        <v>7.7023375226497253</v>
      </c>
      <c r="T145" s="99">
        <v>7.4503684606227099</v>
      </c>
      <c r="U145" s="99">
        <v>7.2948737586772454</v>
      </c>
      <c r="V145" s="99">
        <v>7.2717460299358301</v>
      </c>
      <c r="W145" s="99">
        <v>7.2196403914445346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1.4460104117810066</v>
      </c>
      <c r="C146" s="123">
        <f t="shared" si="53"/>
        <v>1.2003685876714294</v>
      </c>
      <c r="D146" s="123">
        <f t="shared" si="53"/>
        <v>0.74799819632371678</v>
      </c>
      <c r="E146" s="123">
        <f t="shared" si="53"/>
        <v>1.7102014936741514</v>
      </c>
      <c r="F146" s="123">
        <f t="shared" si="53"/>
        <v>1.40940245566334</v>
      </c>
      <c r="G146" s="123">
        <f t="shared" si="53"/>
        <v>1.8076257856655167</v>
      </c>
      <c r="H146" s="123">
        <f t="shared" si="53"/>
        <v>2.2118446846280602</v>
      </c>
      <c r="I146" s="123">
        <f t="shared" si="53"/>
        <v>0.9592165349652011</v>
      </c>
      <c r="J146" s="123">
        <f t="shared" si="53"/>
        <v>0.82084494701938071</v>
      </c>
      <c r="K146" s="123">
        <f t="shared" si="53"/>
        <v>1.2394245788920963</v>
      </c>
      <c r="L146" s="123">
        <f t="shared" si="53"/>
        <v>1.8644980715601893</v>
      </c>
      <c r="M146" s="123">
        <f t="shared" si="53"/>
        <v>1.6649232618944574</v>
      </c>
      <c r="N146" s="123">
        <f t="shared" si="53"/>
        <v>1.3883221474140612</v>
      </c>
      <c r="O146" s="123">
        <f t="shared" si="53"/>
        <v>1.176126309066885</v>
      </c>
      <c r="P146" s="123">
        <f t="shared" si="53"/>
        <v>1.0320994350875043</v>
      </c>
      <c r="Q146" s="123">
        <f t="shared" si="53"/>
        <v>1.0297041513216267</v>
      </c>
      <c r="R146" s="123">
        <f t="shared" si="53"/>
        <v>1.0899718287425553</v>
      </c>
      <c r="S146" s="123">
        <f t="shared" si="53"/>
        <v>1.0326376105574797</v>
      </c>
      <c r="T146" s="123">
        <f t="shared" si="53"/>
        <v>1.0573436409142429</v>
      </c>
      <c r="U146" s="123">
        <f t="shared" si="53"/>
        <v>1.0454023534259267</v>
      </c>
      <c r="V146" s="123">
        <f t="shared" si="53"/>
        <v>1.0776752658845261</v>
      </c>
      <c r="W146" s="123">
        <f t="shared" si="53"/>
        <v>1.1219513241779544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1.4460104117810066</v>
      </c>
      <c r="C147" s="99">
        <f>RES_hhdet_fech!C147/RES_summary!C$19</f>
        <v>1.2003685876714294</v>
      </c>
      <c r="D147" s="99">
        <f>RES_hhdet_fech!D147/RES_summary!D$19</f>
        <v>0.74799819632371678</v>
      </c>
      <c r="E147" s="99">
        <f>RES_hhdet_fech!E147/RES_summary!E$19</f>
        <v>1.7102014936741514</v>
      </c>
      <c r="F147" s="99">
        <f>RES_hhdet_fech!F147/RES_summary!F$19</f>
        <v>1.40940245566334</v>
      </c>
      <c r="G147" s="99">
        <f>RES_hhdet_fech!G147/RES_summary!G$19</f>
        <v>1.8076257856655167</v>
      </c>
      <c r="H147" s="99">
        <f>RES_hhdet_fech!H147/RES_summary!H$19</f>
        <v>2.2118446846280602</v>
      </c>
      <c r="I147" s="99">
        <f>RES_hhdet_fech!I147/RES_summary!I$19</f>
        <v>0.9592165349652011</v>
      </c>
      <c r="J147" s="99">
        <f>RES_hhdet_fech!J147/RES_summary!J$19</f>
        <v>0.82084494701938071</v>
      </c>
      <c r="K147" s="99">
        <f>RES_hhdet_fech!K147/RES_summary!K$19</f>
        <v>1.2394245788920963</v>
      </c>
      <c r="L147" s="99">
        <f>RES_hhdet_fech!L147/RES_summary!L$19</f>
        <v>1.8644980715601893</v>
      </c>
      <c r="M147" s="99">
        <f>RES_hhdet_fech!M147/RES_summary!M$19</f>
        <v>1.6649232618944574</v>
      </c>
      <c r="N147" s="99">
        <f>RES_hhdet_fech!N147/RES_summary!N$19</f>
        <v>1.3883221474140612</v>
      </c>
      <c r="O147" s="99">
        <f>RES_hhdet_fech!O147/RES_summary!O$19</f>
        <v>1.176126309066885</v>
      </c>
      <c r="P147" s="99">
        <f>RES_hhdet_fech!P147/RES_summary!P$19</f>
        <v>1.0320994350875043</v>
      </c>
      <c r="Q147" s="99">
        <f>RES_hhdet_fech!Q147/RES_summary!Q$19</f>
        <v>1.0297041513216267</v>
      </c>
      <c r="R147" s="99">
        <f>RES_hhdet_fech!R147/RES_summary!R$19</f>
        <v>1.0899718287425553</v>
      </c>
      <c r="S147" s="99">
        <f>RES_hhdet_fech!S147/RES_summary!S$19</f>
        <v>1.0326376105574797</v>
      </c>
      <c r="T147" s="99">
        <f>RES_hhdet_fech!T147/RES_summary!T$19</f>
        <v>1.0573436409142429</v>
      </c>
      <c r="U147" s="99">
        <f>RES_hhdet_fech!U147/RES_summary!U$19</f>
        <v>1.0454023534259267</v>
      </c>
      <c r="V147" s="99">
        <f>RES_hhdet_fech!V147/RES_summary!V$19</f>
        <v>1.0776752658845261</v>
      </c>
      <c r="W147" s="99">
        <f>RES_hhdet_fech!W147/RES_summary!W$19</f>
        <v>1.1219513241779544</v>
      </c>
      <c r="DA147" s="63" t="s">
        <v>2884</v>
      </c>
    </row>
    <row r="148" spans="1:105" ht="12" customHeight="1" x14ac:dyDescent="0.25">
      <c r="A148" s="121" t="s">
        <v>55</v>
      </c>
      <c r="B148" s="123">
        <v>14.620298259105432</v>
      </c>
      <c r="C148" s="123">
        <v>14.076626397604398</v>
      </c>
      <c r="D148" s="123">
        <v>13.747889444434897</v>
      </c>
      <c r="E148" s="123">
        <v>13.908565546213625</v>
      </c>
      <c r="F148" s="123">
        <v>13.681388911207545</v>
      </c>
      <c r="G148" s="123">
        <v>13.424884512192316</v>
      </c>
      <c r="H148" s="123">
        <v>13.421421511382988</v>
      </c>
      <c r="I148" s="123">
        <v>13.611422749441701</v>
      </c>
      <c r="J148" s="123">
        <v>13.470051804729016</v>
      </c>
      <c r="K148" s="123">
        <v>13.403972019843346</v>
      </c>
      <c r="L148" s="123">
        <v>13.643334048471308</v>
      </c>
      <c r="M148" s="123">
        <v>11.787593317503459</v>
      </c>
      <c r="N148" s="123">
        <v>11.232816438712865</v>
      </c>
      <c r="O148" s="123">
        <v>11.124528768980774</v>
      </c>
      <c r="P148" s="123">
        <v>10.096037050365227</v>
      </c>
      <c r="Q148" s="123">
        <v>9.4722669676248863</v>
      </c>
      <c r="R148" s="123">
        <v>9.4896601901049298</v>
      </c>
      <c r="S148" s="123">
        <v>9.5451092989273025</v>
      </c>
      <c r="T148" s="123">
        <v>9.2936788018439405</v>
      </c>
      <c r="U148" s="123">
        <v>9.1010428533239249</v>
      </c>
      <c r="V148" s="123">
        <v>9.9078138485401226</v>
      </c>
      <c r="W148" s="123">
        <v>8.9696408065788908</v>
      </c>
      <c r="DA148" s="130" t="s">
        <v>2885</v>
      </c>
    </row>
    <row r="149" spans="1:105" ht="12" customHeight="1" x14ac:dyDescent="0.25">
      <c r="A149" s="97" t="s">
        <v>124</v>
      </c>
      <c r="B149" s="99">
        <v>14.99475889874852</v>
      </c>
      <c r="C149" s="99">
        <v>14.422170810008895</v>
      </c>
      <c r="D149" s="99">
        <v>14.081975836538797</v>
      </c>
      <c r="E149" s="99">
        <v>14.333726895679115</v>
      </c>
      <c r="F149" s="99">
        <v>14.108355557857244</v>
      </c>
      <c r="G149" s="99">
        <v>13.785315814109516</v>
      </c>
      <c r="H149" s="99">
        <v>13.840677742917695</v>
      </c>
      <c r="I149" s="99">
        <v>14.080577103695703</v>
      </c>
      <c r="J149" s="99">
        <v>14.06632911084554</v>
      </c>
      <c r="K149" s="99">
        <v>14.084593525803367</v>
      </c>
      <c r="L149" s="99">
        <v>14.694463936555133</v>
      </c>
      <c r="M149" s="99">
        <v>12.742195189601341</v>
      </c>
      <c r="N149" s="99">
        <v>12.30071892557258</v>
      </c>
      <c r="O149" s="99">
        <v>12.273618529133856</v>
      </c>
      <c r="P149" s="99">
        <v>11.172595825707964</v>
      </c>
      <c r="Q149" s="99">
        <v>10.476579828472754</v>
      </c>
      <c r="R149" s="99">
        <v>10.486310644575282</v>
      </c>
      <c r="S149" s="99">
        <v>10.535294341538462</v>
      </c>
      <c r="T149" s="99">
        <v>10.194200800031943</v>
      </c>
      <c r="U149" s="99">
        <v>9.9194420255421356</v>
      </c>
      <c r="V149" s="99">
        <v>11.170836693362153</v>
      </c>
      <c r="W149" s="99">
        <v>9.6884751456479989</v>
      </c>
      <c r="DA149" s="63" t="s">
        <v>2886</v>
      </c>
    </row>
    <row r="150" spans="1:105" ht="12" customHeight="1" x14ac:dyDescent="0.25">
      <c r="A150" s="97" t="s">
        <v>123</v>
      </c>
      <c r="B150" s="99">
        <v>9.6443431357061566</v>
      </c>
      <c r="C150" s="99">
        <v>9.4407906794707994</v>
      </c>
      <c r="D150" s="99">
        <v>9.3383515805832644</v>
      </c>
      <c r="E150" s="99">
        <v>9.3808511237674601</v>
      </c>
      <c r="F150" s="99">
        <v>9.2632985328739768</v>
      </c>
      <c r="G150" s="99">
        <v>9.2214861406929618</v>
      </c>
      <c r="H150" s="99">
        <v>9.1904686291095992</v>
      </c>
      <c r="I150" s="99">
        <v>9.3967614480735087</v>
      </c>
      <c r="J150" s="99">
        <v>9.3856376354884041</v>
      </c>
      <c r="K150" s="99">
        <v>9.4841019061161411</v>
      </c>
      <c r="L150" s="99">
        <v>9.7634112834275637</v>
      </c>
      <c r="M150" s="99">
        <v>8.2381205867481881</v>
      </c>
      <c r="N150" s="99">
        <v>8.0493794461180936</v>
      </c>
      <c r="O150" s="99">
        <v>8.1092610792033017</v>
      </c>
      <c r="P150" s="99">
        <v>7.5244348674556987</v>
      </c>
      <c r="Q150" s="99">
        <v>7.2015182148926415</v>
      </c>
      <c r="R150" s="99">
        <v>7.3956362422916175</v>
      </c>
      <c r="S150" s="99">
        <v>7.6117932848730261</v>
      </c>
      <c r="T150" s="99">
        <v>7.4254537854140272</v>
      </c>
      <c r="U150" s="99">
        <v>7.4078595666347322</v>
      </c>
      <c r="V150" s="99">
        <v>8.641916939998822</v>
      </c>
      <c r="W150" s="99">
        <v>7.4994003274665237</v>
      </c>
      <c r="DA150" s="63" t="s">
        <v>2887</v>
      </c>
    </row>
    <row r="151" spans="1:105" ht="12" customHeight="1" x14ac:dyDescent="0.25">
      <c r="A151" s="100" t="s">
        <v>50</v>
      </c>
      <c r="B151" s="102">
        <v>2.6935074904500764</v>
      </c>
      <c r="C151" s="102">
        <v>2.742715379181826</v>
      </c>
      <c r="D151" s="102">
        <v>2.7764407986117976</v>
      </c>
      <c r="E151" s="102">
        <v>2.4550390949197207</v>
      </c>
      <c r="F151" s="102">
        <v>2.424343082323237</v>
      </c>
      <c r="G151" s="102">
        <v>2.7251883764466256</v>
      </c>
      <c r="H151" s="102">
        <v>2.5225130728051095</v>
      </c>
      <c r="I151" s="102">
        <v>2.6189165096414055</v>
      </c>
      <c r="J151" s="102">
        <v>2.5632038519539773</v>
      </c>
      <c r="K151" s="102">
        <v>2.6880098845466014</v>
      </c>
      <c r="L151" s="102">
        <v>2.3969868300165769</v>
      </c>
      <c r="M151" s="102">
        <v>1.3907995963213597</v>
      </c>
      <c r="N151" s="102">
        <v>1.4271728643752319</v>
      </c>
      <c r="O151" s="102">
        <v>1.3514937847967927</v>
      </c>
      <c r="P151" s="102">
        <v>1.2940406964255922</v>
      </c>
      <c r="Q151" s="102">
        <v>1.2437938665839192</v>
      </c>
      <c r="R151" s="102">
        <v>1.3331579548524288</v>
      </c>
      <c r="S151" s="102">
        <v>1.3473641465891926</v>
      </c>
      <c r="T151" s="102">
        <v>0.98048366046037427</v>
      </c>
      <c r="U151" s="102">
        <v>0.99605178348926038</v>
      </c>
      <c r="V151" s="102">
        <v>1.618388673073091</v>
      </c>
      <c r="W151" s="102">
        <v>0.83784828389942045</v>
      </c>
      <c r="DA151" s="131" t="s">
        <v>2888</v>
      </c>
    </row>
    <row r="152" spans="1:105" ht="12" customHeight="1" x14ac:dyDescent="0.25">
      <c r="A152" s="103" t="s">
        <v>52</v>
      </c>
      <c r="B152" s="105">
        <v>6.9508356452560802</v>
      </c>
      <c r="C152" s="105">
        <v>6.6980753002889726</v>
      </c>
      <c r="D152" s="105">
        <v>6.5619107819714673</v>
      </c>
      <c r="E152" s="105">
        <v>6.9258120288477398</v>
      </c>
      <c r="F152" s="105">
        <v>6.8389554505507402</v>
      </c>
      <c r="G152" s="105">
        <v>6.4962977642463358</v>
      </c>
      <c r="H152" s="105">
        <v>6.6679555563044905</v>
      </c>
      <c r="I152" s="105">
        <v>6.7778449384321036</v>
      </c>
      <c r="J152" s="105">
        <v>6.8224337835344269</v>
      </c>
      <c r="K152" s="105">
        <v>6.796092021569538</v>
      </c>
      <c r="L152" s="105">
        <v>7.3664244534109855</v>
      </c>
      <c r="M152" s="105">
        <v>6.8473209904268275</v>
      </c>
      <c r="N152" s="105">
        <v>6.622206581742863</v>
      </c>
      <c r="O152" s="105">
        <v>6.7577672944065084</v>
      </c>
      <c r="P152" s="105">
        <v>6.230394171030107</v>
      </c>
      <c r="Q152" s="105">
        <v>5.9577243483087212</v>
      </c>
      <c r="R152" s="105">
        <v>6.0624782874391885</v>
      </c>
      <c r="S152" s="105">
        <v>6.264429138283834</v>
      </c>
      <c r="T152" s="105">
        <v>6.4449701249536533</v>
      </c>
      <c r="U152" s="105">
        <v>6.4118077831454734</v>
      </c>
      <c r="V152" s="105">
        <v>7.0235282669257311</v>
      </c>
      <c r="W152" s="105">
        <v>6.6615520435671023</v>
      </c>
      <c r="DA152" s="132" t="s">
        <v>2889</v>
      </c>
    </row>
    <row r="153" spans="1:105" ht="12" customHeight="1" x14ac:dyDescent="0.25">
      <c r="A153" s="106" t="s">
        <v>122</v>
      </c>
      <c r="B153" s="102">
        <v>12.767253688079082</v>
      </c>
      <c r="C153" s="102">
        <v>12.903286845335954</v>
      </c>
      <c r="D153" s="102">
        <v>12.921463853501965</v>
      </c>
      <c r="E153" s="102">
        <v>11.855558965302507</v>
      </c>
      <c r="F153" s="102">
        <v>11.758509864156409</v>
      </c>
      <c r="G153" s="102">
        <v>12.606946174185573</v>
      </c>
      <c r="H153" s="102">
        <v>12.103606981005111</v>
      </c>
      <c r="I153" s="102">
        <v>12.430791829335091</v>
      </c>
      <c r="J153" s="102">
        <v>12.384186010119301</v>
      </c>
      <c r="K153" s="102">
        <v>12.508261510002569</v>
      </c>
      <c r="L153" s="102">
        <v>12.268392739856216</v>
      </c>
      <c r="M153" s="102">
        <v>11.482679936209093</v>
      </c>
      <c r="N153" s="102">
        <v>10.80705083264351</v>
      </c>
      <c r="O153" s="102">
        <v>10.538685313633101</v>
      </c>
      <c r="P153" s="102">
        <v>9.8421886575291957</v>
      </c>
      <c r="Q153" s="102">
        <v>9.4880430398639284</v>
      </c>
      <c r="R153" s="102">
        <v>9.5954996231119782</v>
      </c>
      <c r="S153" s="102">
        <v>9.6644229305788834</v>
      </c>
      <c r="T153" s="102">
        <v>9.6966467870867294</v>
      </c>
      <c r="U153" s="102">
        <v>9.5751043171527499</v>
      </c>
      <c r="V153" s="102">
        <v>9.3336934008786869</v>
      </c>
      <c r="W153" s="102">
        <v>9.648728337691761</v>
      </c>
      <c r="DA153" s="131" t="s">
        <v>2890</v>
      </c>
    </row>
    <row r="154" spans="1:105" ht="12" customHeight="1" x14ac:dyDescent="0.25">
      <c r="A154" s="107" t="s">
        <v>121</v>
      </c>
      <c r="B154" s="105">
        <v>8.8587029837657525</v>
      </c>
      <c r="C154" s="105">
        <v>9.1747712532680978</v>
      </c>
      <c r="D154" s="105">
        <v>9.3381350728263612</v>
      </c>
      <c r="E154" s="105">
        <v>8.3580273375599354</v>
      </c>
      <c r="F154" s="105">
        <v>8.3181742478125358</v>
      </c>
      <c r="G154" s="105">
        <v>9.1741640294547881</v>
      </c>
      <c r="H154" s="105">
        <v>8.7012258918348913</v>
      </c>
      <c r="I154" s="105">
        <v>8.9857102348624309</v>
      </c>
      <c r="J154" s="105">
        <v>8.93610719350343</v>
      </c>
      <c r="K154" s="105">
        <v>9.1011371962049701</v>
      </c>
      <c r="L154" s="105">
        <v>8.7055222402191994</v>
      </c>
      <c r="M154" s="105">
        <v>8.0495450321816886</v>
      </c>
      <c r="N154" s="105">
        <v>7.5919356074377413</v>
      </c>
      <c r="O154" s="105">
        <v>7.4086801688151525</v>
      </c>
      <c r="P154" s="105">
        <v>6.9860930967213779</v>
      </c>
      <c r="Q154" s="105">
        <v>6.8179318921752037</v>
      </c>
      <c r="R154" s="105">
        <v>6.9864148148958432</v>
      </c>
      <c r="S154" s="105">
        <v>7.0858821055856662</v>
      </c>
      <c r="T154" s="105">
        <v>7.1381239341314444</v>
      </c>
      <c r="U154" s="105">
        <v>7.126591966200297</v>
      </c>
      <c r="V154" s="105">
        <v>7.021991651285588</v>
      </c>
      <c r="W154" s="105">
        <v>7.3195710612390075</v>
      </c>
      <c r="DA154" s="132" t="s">
        <v>2891</v>
      </c>
    </row>
    <row r="155" spans="1:105" ht="12" customHeight="1" x14ac:dyDescent="0.25">
      <c r="A155" s="108" t="s">
        <v>53</v>
      </c>
      <c r="B155" s="99">
        <v>2.1159950740306392</v>
      </c>
      <c r="C155" s="99">
        <v>2.4513726101417239</v>
      </c>
      <c r="D155" s="99">
        <v>2.631815801493754</v>
      </c>
      <c r="E155" s="99">
        <v>1.7392211516743621</v>
      </c>
      <c r="F155" s="99">
        <v>1.7536742734484665</v>
      </c>
      <c r="G155" s="99">
        <v>2.5801575551016334</v>
      </c>
      <c r="H155" s="99">
        <v>2.1223348845340975</v>
      </c>
      <c r="I155" s="99">
        <v>2.2687122202445225</v>
      </c>
      <c r="J155" s="99">
        <v>2.1871701032620292</v>
      </c>
      <c r="K155" s="99">
        <v>2.3816075569717241</v>
      </c>
      <c r="L155" s="99">
        <v>1.645803536961528</v>
      </c>
      <c r="M155" s="99">
        <v>1.1760432698000718</v>
      </c>
      <c r="N155" s="99">
        <v>1.0860147203622468</v>
      </c>
      <c r="O155" s="99">
        <v>0.9217186814850078</v>
      </c>
      <c r="P155" s="99">
        <v>0.93725931683602171</v>
      </c>
      <c r="Q155" s="99">
        <v>0.96592012057267873</v>
      </c>
      <c r="R155" s="99">
        <v>1.0540933094959655</v>
      </c>
      <c r="S155" s="99">
        <v>1.0444418645344531</v>
      </c>
      <c r="T155" s="99">
        <v>0.80285776520081187</v>
      </c>
      <c r="U155" s="99">
        <v>0.82579134160444545</v>
      </c>
      <c r="V155" s="99">
        <v>0.74112273598728529</v>
      </c>
      <c r="W155" s="99">
        <v>0.70043521805781961</v>
      </c>
      <c r="DA155" s="63" t="s">
        <v>2892</v>
      </c>
    </row>
    <row r="156" spans="1:105" ht="12" customHeight="1" x14ac:dyDescent="0.25">
      <c r="A156" s="108" t="s">
        <v>52</v>
      </c>
      <c r="B156" s="99">
        <v>6.7427079097351124</v>
      </c>
      <c r="C156" s="99">
        <v>6.7233986431263721</v>
      </c>
      <c r="D156" s="99">
        <v>6.7063192713326067</v>
      </c>
      <c r="E156" s="99">
        <v>6.618806185885572</v>
      </c>
      <c r="F156" s="99">
        <v>6.5644999743640691</v>
      </c>
      <c r="G156" s="99">
        <v>6.5940064743531552</v>
      </c>
      <c r="H156" s="99">
        <v>6.5788910073007942</v>
      </c>
      <c r="I156" s="99">
        <v>6.716998014617908</v>
      </c>
      <c r="J156" s="99">
        <v>6.7489370902414034</v>
      </c>
      <c r="K156" s="99">
        <v>6.7195296392332482</v>
      </c>
      <c r="L156" s="99">
        <v>7.05971870325767</v>
      </c>
      <c r="M156" s="99">
        <v>6.8735017623816166</v>
      </c>
      <c r="N156" s="99">
        <v>6.5059208870754928</v>
      </c>
      <c r="O156" s="99">
        <v>6.486961487330146</v>
      </c>
      <c r="P156" s="99">
        <v>6.0488337798853546</v>
      </c>
      <c r="Q156" s="99">
        <v>5.8520117716025242</v>
      </c>
      <c r="R156" s="99">
        <v>5.9323215053998775</v>
      </c>
      <c r="S156" s="99">
        <v>6.0414402410512125</v>
      </c>
      <c r="T156" s="99">
        <v>6.3352661689306329</v>
      </c>
      <c r="U156" s="99">
        <v>6.3008006245958512</v>
      </c>
      <c r="V156" s="99">
        <v>6.2808689152983019</v>
      </c>
      <c r="W156" s="99">
        <v>6.619135843181188</v>
      </c>
      <c r="DA156" s="63" t="s">
        <v>2893</v>
      </c>
    </row>
    <row r="157" spans="1:105" ht="12" customHeight="1" x14ac:dyDescent="0.25">
      <c r="A157" s="121" t="s">
        <v>54</v>
      </c>
      <c r="B157" s="123">
        <v>22.341927549719234</v>
      </c>
      <c r="C157" s="123">
        <v>22.458350334781827</v>
      </c>
      <c r="D157" s="123">
        <v>23.094915117044387</v>
      </c>
      <c r="E157" s="123">
        <v>24.005940508826178</v>
      </c>
      <c r="F157" s="123">
        <v>24.006446842682344</v>
      </c>
      <c r="G157" s="123">
        <v>23.253008833021376</v>
      </c>
      <c r="H157" s="123">
        <v>22.087249595023994</v>
      </c>
      <c r="I157" s="123">
        <v>22.452476619822928</v>
      </c>
      <c r="J157" s="123">
        <v>19.071184904714276</v>
      </c>
      <c r="K157" s="123">
        <v>18.687146451537721</v>
      </c>
      <c r="L157" s="123">
        <v>21.577668279630366</v>
      </c>
      <c r="M157" s="123">
        <v>18.23368299306436</v>
      </c>
      <c r="N157" s="123">
        <v>15.12512511394282</v>
      </c>
      <c r="O157" s="123">
        <v>13.269711206206949</v>
      </c>
      <c r="P157" s="123">
        <v>11.752979584861187</v>
      </c>
      <c r="Q157" s="123">
        <v>11.304675982271426</v>
      </c>
      <c r="R157" s="123">
        <v>13.610872519887792</v>
      </c>
      <c r="S157" s="123">
        <v>12.993126700871736</v>
      </c>
      <c r="T157" s="123">
        <v>14.355971567571276</v>
      </c>
      <c r="U157" s="123">
        <v>14.377300311771695</v>
      </c>
      <c r="V157" s="123">
        <v>15.683298478062095</v>
      </c>
      <c r="W157" s="123">
        <v>15.853233063672761</v>
      </c>
      <c r="DA157" s="130" t="s">
        <v>2894</v>
      </c>
    </row>
    <row r="158" spans="1:105" ht="12" customHeight="1" x14ac:dyDescent="0.25">
      <c r="A158" s="97" t="s">
        <v>50</v>
      </c>
      <c r="B158" s="99">
        <v>26.099595881148247</v>
      </c>
      <c r="C158" s="99">
        <v>24.79975148919938</v>
      </c>
      <c r="D158" s="99">
        <v>24.595106627788159</v>
      </c>
      <c r="E158" s="99">
        <v>28.594532076326086</v>
      </c>
      <c r="F158" s="99">
        <v>28.419515033074724</v>
      </c>
      <c r="G158" s="99">
        <v>26.036737768805892</v>
      </c>
      <c r="H158" s="99">
        <v>25.455399846575013</v>
      </c>
      <c r="I158" s="99">
        <v>25.428067245985968</v>
      </c>
      <c r="J158" s="99">
        <v>22.829553575654622</v>
      </c>
      <c r="K158" s="99">
        <v>22.574010354005594</v>
      </c>
      <c r="L158" s="99">
        <v>22.916010931854171</v>
      </c>
      <c r="M158" s="99">
        <v>20.636547864840491</v>
      </c>
      <c r="N158" s="99">
        <v>17.575432924399205</v>
      </c>
      <c r="O158" s="99">
        <v>16.278269320255276</v>
      </c>
      <c r="P158" s="99">
        <v>14.574212170630815</v>
      </c>
      <c r="Q158" s="99">
        <v>14.079261877966921</v>
      </c>
      <c r="R158" s="99">
        <v>15.099224348866205</v>
      </c>
      <c r="S158" s="99">
        <v>16.218892843092661</v>
      </c>
      <c r="T158" s="99">
        <v>16.72064343471262</v>
      </c>
      <c r="U158" s="99">
        <v>17.397816171528419</v>
      </c>
      <c r="V158" s="99">
        <v>20.111896713269456</v>
      </c>
      <c r="W158" s="99">
        <v>18.648038861397094</v>
      </c>
      <c r="DA158" s="63" t="s">
        <v>2895</v>
      </c>
    </row>
    <row r="159" spans="1:105" ht="12" customHeight="1" x14ac:dyDescent="0.25">
      <c r="A159" s="109" t="s">
        <v>120</v>
      </c>
      <c r="B159" s="110">
        <v>18.860047719300219</v>
      </c>
      <c r="C159" s="110">
        <v>20.263644577523049</v>
      </c>
      <c r="D159" s="110">
        <v>21.651048468634865</v>
      </c>
      <c r="E159" s="110">
        <v>19.29816034057637</v>
      </c>
      <c r="F159" s="110">
        <v>19.762233191898964</v>
      </c>
      <c r="G159" s="110">
        <v>20.923211049465547</v>
      </c>
      <c r="H159" s="110">
        <v>19.565052068484658</v>
      </c>
      <c r="I159" s="110">
        <v>20.541598710686365</v>
      </c>
      <c r="J159" s="110">
        <v>16.970918438750036</v>
      </c>
      <c r="K159" s="110">
        <v>16.489003560203329</v>
      </c>
      <c r="L159" s="110">
        <v>20.722788560075159</v>
      </c>
      <c r="M159" s="110">
        <v>16.468353858873467</v>
      </c>
      <c r="N159" s="110">
        <v>12.892163935120108</v>
      </c>
      <c r="O159" s="110">
        <v>10.159157226197834</v>
      </c>
      <c r="P159" s="110">
        <v>8.9569179847105076</v>
      </c>
      <c r="Q159" s="110">
        <v>8.8657986079100652</v>
      </c>
      <c r="R159" s="110">
        <v>12.500680091550819</v>
      </c>
      <c r="S159" s="110">
        <v>10.856555393577546</v>
      </c>
      <c r="T159" s="110">
        <v>13.014829287119547</v>
      </c>
      <c r="U159" s="110">
        <v>12.867976920451047</v>
      </c>
      <c r="V159" s="110">
        <v>13.704833078906349</v>
      </c>
      <c r="W159" s="110">
        <v>14.779098987229903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56.376891041884278</v>
      </c>
      <c r="C161" s="118">
        <f t="shared" si="54"/>
        <v>57.932992411942863</v>
      </c>
      <c r="D161" s="118">
        <f t="shared" si="54"/>
        <v>62.104978708630796</v>
      </c>
      <c r="E161" s="118">
        <f t="shared" si="54"/>
        <v>66.149151263296815</v>
      </c>
      <c r="F161" s="118">
        <f t="shared" si="54"/>
        <v>66.897302989529948</v>
      </c>
      <c r="G161" s="118">
        <f t="shared" si="54"/>
        <v>67.121424808145917</v>
      </c>
      <c r="H161" s="118">
        <f t="shared" si="54"/>
        <v>64.039081944403108</v>
      </c>
      <c r="I161" s="118">
        <f t="shared" si="54"/>
        <v>68.040942423033954</v>
      </c>
      <c r="J161" s="118">
        <f t="shared" si="54"/>
        <v>62.662813528381392</v>
      </c>
      <c r="K161" s="118">
        <f t="shared" si="54"/>
        <v>66.319483606628367</v>
      </c>
      <c r="L161" s="118">
        <f t="shared" si="54"/>
        <v>60.311782352877344</v>
      </c>
      <c r="M161" s="118">
        <f t="shared" si="54"/>
        <v>57.320905332187706</v>
      </c>
      <c r="N161" s="118">
        <f t="shared" si="54"/>
        <v>54.631490272582752</v>
      </c>
      <c r="O161" s="118">
        <f t="shared" si="54"/>
        <v>61.344329955551139</v>
      </c>
      <c r="P161" s="118">
        <f t="shared" si="54"/>
        <v>24.291282990967307</v>
      </c>
      <c r="Q161" s="118">
        <f t="shared" si="54"/>
        <v>26.282165818117264</v>
      </c>
      <c r="R161" s="118">
        <f t="shared" ref="R161:V161" si="55">R162+R164+R166+R175</f>
        <v>59.700008515416911</v>
      </c>
      <c r="S161" s="118">
        <f t="shared" si="55"/>
        <v>53.464288883173126</v>
      </c>
      <c r="T161" s="118">
        <f t="shared" si="55"/>
        <v>55.008647244455062</v>
      </c>
      <c r="U161" s="118">
        <f t="shared" si="55"/>
        <v>52.79689908778149</v>
      </c>
      <c r="V161" s="118">
        <f t="shared" si="55"/>
        <v>55.161614419362905</v>
      </c>
      <c r="W161" s="118">
        <f t="shared" ref="W161" si="56">W162+W164+W166+W175</f>
        <v>55.48931815004574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18.691705657337039</v>
      </c>
      <c r="C162" s="123">
        <f t="shared" si="57"/>
        <v>20.393127700498688</v>
      </c>
      <c r="D162" s="123">
        <f t="shared" si="57"/>
        <v>24.255604325665207</v>
      </c>
      <c r="E162" s="123">
        <f t="shared" si="57"/>
        <v>26.708437930345912</v>
      </c>
      <c r="F162" s="123">
        <f t="shared" si="57"/>
        <v>28.027029487551228</v>
      </c>
      <c r="G162" s="123">
        <f t="shared" si="57"/>
        <v>29.147947180645001</v>
      </c>
      <c r="H162" s="123">
        <f t="shared" si="57"/>
        <v>27.217990056675212</v>
      </c>
      <c r="I162" s="123">
        <f t="shared" si="57"/>
        <v>31.288419528377911</v>
      </c>
      <c r="J162" s="123">
        <f t="shared" si="57"/>
        <v>29.271409499824951</v>
      </c>
      <c r="K162" s="123">
        <f t="shared" si="57"/>
        <v>33.151818378503108</v>
      </c>
      <c r="L162" s="123">
        <f t="shared" si="57"/>
        <v>23.746155345848766</v>
      </c>
      <c r="M162" s="123">
        <f t="shared" si="57"/>
        <v>26.255252427379201</v>
      </c>
      <c r="N162" s="123">
        <f t="shared" si="57"/>
        <v>27.344566782474118</v>
      </c>
      <c r="O162" s="123">
        <f t="shared" si="57"/>
        <v>36.116605031240724</v>
      </c>
      <c r="P162" s="123">
        <f t="shared" si="57"/>
        <v>1.2180940587655205</v>
      </c>
      <c r="Q162" s="123">
        <f t="shared" si="57"/>
        <v>3.6884859834488117</v>
      </c>
      <c r="R162" s="123">
        <f t="shared" si="57"/>
        <v>32.655027705238915</v>
      </c>
      <c r="S162" s="123">
        <f t="shared" si="57"/>
        <v>28.464704688830238</v>
      </c>
      <c r="T162" s="123">
        <f t="shared" si="57"/>
        <v>29.939287294379376</v>
      </c>
      <c r="U162" s="123">
        <f t="shared" si="57"/>
        <v>28.807082866593433</v>
      </c>
      <c r="V162" s="123">
        <f t="shared" si="57"/>
        <v>29.170373047307425</v>
      </c>
      <c r="W162" s="123">
        <f t="shared" si="57"/>
        <v>30.042062209631066</v>
      </c>
      <c r="DA162" s="130" t="s">
        <v>2898</v>
      </c>
    </row>
    <row r="163" spans="1:105" ht="12" customHeight="1" x14ac:dyDescent="0.25">
      <c r="A163" s="97" t="s">
        <v>53</v>
      </c>
      <c r="B163" s="110">
        <v>18.691705657337039</v>
      </c>
      <c r="C163" s="110">
        <v>20.393127700498688</v>
      </c>
      <c r="D163" s="110">
        <v>24.255604325665207</v>
      </c>
      <c r="E163" s="110">
        <v>26.708437930345912</v>
      </c>
      <c r="F163" s="110">
        <v>28.027029487551228</v>
      </c>
      <c r="G163" s="110">
        <v>29.147947180645001</v>
      </c>
      <c r="H163" s="110">
        <v>27.217990056675212</v>
      </c>
      <c r="I163" s="110">
        <v>31.288419528377911</v>
      </c>
      <c r="J163" s="110">
        <v>29.271409499824951</v>
      </c>
      <c r="K163" s="110">
        <v>33.151818378503108</v>
      </c>
      <c r="L163" s="110">
        <v>23.746155345848766</v>
      </c>
      <c r="M163" s="110">
        <v>26.255252427379201</v>
      </c>
      <c r="N163" s="110">
        <v>27.344566782474118</v>
      </c>
      <c r="O163" s="110">
        <v>36.116605031240724</v>
      </c>
      <c r="P163" s="110">
        <v>1.2180940587655205</v>
      </c>
      <c r="Q163" s="110">
        <v>3.6884859834488117</v>
      </c>
      <c r="R163" s="110">
        <v>32.655027705238915</v>
      </c>
      <c r="S163" s="110">
        <v>28.464704688830238</v>
      </c>
      <c r="T163" s="110">
        <v>29.939287294379376</v>
      </c>
      <c r="U163" s="110">
        <v>28.807082866593433</v>
      </c>
      <c r="V163" s="110">
        <v>29.170373047307425</v>
      </c>
      <c r="W163" s="110">
        <v>30.042062209631066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0.72300446727572909</v>
      </c>
      <c r="C164" s="123">
        <f t="shared" si="58"/>
        <v>0.77065965700572925</v>
      </c>
      <c r="D164" s="123">
        <f t="shared" si="58"/>
        <v>0.60167224939362907</v>
      </c>
      <c r="E164" s="123">
        <f t="shared" si="58"/>
        <v>1.2390987992238458</v>
      </c>
      <c r="F164" s="123">
        <f t="shared" si="58"/>
        <v>0.89164243287912248</v>
      </c>
      <c r="G164" s="123">
        <f t="shared" si="58"/>
        <v>1.0640935063235106</v>
      </c>
      <c r="H164" s="123">
        <f t="shared" si="58"/>
        <v>1.2228881410959489</v>
      </c>
      <c r="I164" s="123">
        <f t="shared" si="58"/>
        <v>0.54489858443202255</v>
      </c>
      <c r="J164" s="123">
        <f t="shared" si="58"/>
        <v>0.50284931872319483</v>
      </c>
      <c r="K164" s="123">
        <f t="shared" si="58"/>
        <v>0.75200236861146419</v>
      </c>
      <c r="L164" s="123">
        <f t="shared" si="58"/>
        <v>1.0364701727081684</v>
      </c>
      <c r="M164" s="123">
        <f t="shared" si="58"/>
        <v>0.90160386206904986</v>
      </c>
      <c r="N164" s="123">
        <f t="shared" si="58"/>
        <v>0.89827340001163025</v>
      </c>
      <c r="O164" s="123">
        <f t="shared" si="58"/>
        <v>0.8397178817499894</v>
      </c>
      <c r="P164" s="123">
        <f t="shared" si="58"/>
        <v>0.85796868041160224</v>
      </c>
      <c r="Q164" s="123">
        <f t="shared" si="58"/>
        <v>1.0571212395961007</v>
      </c>
      <c r="R164" s="123">
        <f t="shared" si="58"/>
        <v>2.9242048508152374</v>
      </c>
      <c r="S164" s="123">
        <f t="shared" si="58"/>
        <v>1.711844323831673</v>
      </c>
      <c r="T164" s="123">
        <f t="shared" si="58"/>
        <v>1.2748534924332093</v>
      </c>
      <c r="U164" s="123">
        <f t="shared" si="58"/>
        <v>0.84975705186417083</v>
      </c>
      <c r="V164" s="123">
        <f t="shared" si="58"/>
        <v>0.69991744381346122</v>
      </c>
      <c r="W164" s="123">
        <f t="shared" si="58"/>
        <v>0.76619192577734274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0.72300446727572909</v>
      </c>
      <c r="C165" s="99">
        <f>RES_hhdet_fech!C165/RES_summary!C$19</f>
        <v>0.77065965700572925</v>
      </c>
      <c r="D165" s="99">
        <f>RES_hhdet_fech!D165/RES_summary!D$19</f>
        <v>0.60167224939362907</v>
      </c>
      <c r="E165" s="99">
        <f>RES_hhdet_fech!E165/RES_summary!E$19</f>
        <v>1.2390987992238458</v>
      </c>
      <c r="F165" s="99">
        <f>RES_hhdet_fech!F165/RES_summary!F$19</f>
        <v>0.89164243287912248</v>
      </c>
      <c r="G165" s="99">
        <f>RES_hhdet_fech!G165/RES_summary!G$19</f>
        <v>1.0640935063235106</v>
      </c>
      <c r="H165" s="99">
        <f>RES_hhdet_fech!H165/RES_summary!H$19</f>
        <v>1.2228881410959489</v>
      </c>
      <c r="I165" s="99">
        <f>RES_hhdet_fech!I165/RES_summary!I$19</f>
        <v>0.54489858443202255</v>
      </c>
      <c r="J165" s="99">
        <f>RES_hhdet_fech!J165/RES_summary!J$19</f>
        <v>0.50284931872319483</v>
      </c>
      <c r="K165" s="99">
        <f>RES_hhdet_fech!K165/RES_summary!K$19</f>
        <v>0.75200236861146419</v>
      </c>
      <c r="L165" s="99">
        <f>RES_hhdet_fech!L165/RES_summary!L$19</f>
        <v>1.0364701727081684</v>
      </c>
      <c r="M165" s="99">
        <f>RES_hhdet_fech!M165/RES_summary!M$19</f>
        <v>0.90160386206904986</v>
      </c>
      <c r="N165" s="99">
        <f>RES_hhdet_fech!N165/RES_summary!N$19</f>
        <v>0.89827340001163025</v>
      </c>
      <c r="O165" s="99">
        <f>RES_hhdet_fech!O165/RES_summary!O$19</f>
        <v>0.8397178817499894</v>
      </c>
      <c r="P165" s="99">
        <f>RES_hhdet_fech!P165/RES_summary!P$19</f>
        <v>0.85796868041160224</v>
      </c>
      <c r="Q165" s="99">
        <f>RES_hhdet_fech!Q165/RES_summary!Q$19</f>
        <v>1.0571212395961007</v>
      </c>
      <c r="R165" s="99">
        <f>RES_hhdet_fech!R165/RES_summary!R$19</f>
        <v>2.9242048508152374</v>
      </c>
      <c r="S165" s="99">
        <f>RES_hhdet_fech!S165/RES_summary!S$19</f>
        <v>1.711844323831673</v>
      </c>
      <c r="T165" s="99">
        <f>RES_hhdet_fech!T165/RES_summary!T$19</f>
        <v>1.2748534924332093</v>
      </c>
      <c r="U165" s="99">
        <f>RES_hhdet_fech!U165/RES_summary!U$19</f>
        <v>0.84975705186417083</v>
      </c>
      <c r="V165" s="99">
        <f>RES_hhdet_fech!V165/RES_summary!V$19</f>
        <v>0.69991744381346122</v>
      </c>
      <c r="W165" s="99">
        <f>RES_hhdet_fech!W165/RES_summary!W$19</f>
        <v>0.76619192577734274</v>
      </c>
      <c r="DA165" s="63" t="s">
        <v>2901</v>
      </c>
    </row>
    <row r="166" spans="1:105" ht="12" customHeight="1" x14ac:dyDescent="0.25">
      <c r="A166" s="121" t="s">
        <v>55</v>
      </c>
      <c r="B166" s="123">
        <v>14.620300129132524</v>
      </c>
      <c r="C166" s="123">
        <v>14.224533618481138</v>
      </c>
      <c r="D166" s="123">
        <v>13.99874723495479</v>
      </c>
      <c r="E166" s="123">
        <v>14.148433900792217</v>
      </c>
      <c r="F166" s="123">
        <v>13.874702023919284</v>
      </c>
      <c r="G166" s="123">
        <v>13.554099492610842</v>
      </c>
      <c r="H166" s="123">
        <v>13.476644218288788</v>
      </c>
      <c r="I166" s="123">
        <v>13.672249647558262</v>
      </c>
      <c r="J166" s="123">
        <v>13.629477949042695</v>
      </c>
      <c r="K166" s="123">
        <v>13.613061510317015</v>
      </c>
      <c r="L166" s="123">
        <v>13.924465349954692</v>
      </c>
      <c r="M166" s="123">
        <v>11.979428796457645</v>
      </c>
      <c r="N166" s="123">
        <v>11.452972304887769</v>
      </c>
      <c r="O166" s="123">
        <v>11.37472755422567</v>
      </c>
      <c r="P166" s="123">
        <v>10.526416353411257</v>
      </c>
      <c r="Q166" s="123">
        <v>10.019059373802834</v>
      </c>
      <c r="R166" s="123">
        <v>10.193575330539916</v>
      </c>
      <c r="S166" s="123">
        <v>9.9061148448739136</v>
      </c>
      <c r="T166" s="123">
        <v>9.3820043768191894</v>
      </c>
      <c r="U166" s="123">
        <v>8.9328132255338648</v>
      </c>
      <c r="V166" s="123">
        <v>9.7524315600177189</v>
      </c>
      <c r="W166" s="123">
        <v>8.8892700440220391</v>
      </c>
      <c r="DA166" s="130" t="s">
        <v>2902</v>
      </c>
    </row>
    <row r="167" spans="1:105" ht="12" customHeight="1" x14ac:dyDescent="0.25">
      <c r="A167" s="97" t="s">
        <v>124</v>
      </c>
      <c r="B167" s="99">
        <v>14.994758898748517</v>
      </c>
      <c r="C167" s="99">
        <v>14.558933862936971</v>
      </c>
      <c r="D167" s="99">
        <v>14.31643075035284</v>
      </c>
      <c r="E167" s="99">
        <v>14.559930298548805</v>
      </c>
      <c r="F167" s="99">
        <v>14.289451840243061</v>
      </c>
      <c r="G167" s="99">
        <v>13.906853867665292</v>
      </c>
      <c r="H167" s="99">
        <v>13.893508541196548</v>
      </c>
      <c r="I167" s="99">
        <v>14.119515213076486</v>
      </c>
      <c r="J167" s="99">
        <v>14.135933318247366</v>
      </c>
      <c r="K167" s="99">
        <v>14.181856122721134</v>
      </c>
      <c r="L167" s="99">
        <v>14.804054105734497</v>
      </c>
      <c r="M167" s="99">
        <v>12.827077237832688</v>
      </c>
      <c r="N167" s="99">
        <v>12.42869884011521</v>
      </c>
      <c r="O167" s="99">
        <v>12.513432695785866</v>
      </c>
      <c r="P167" s="99">
        <v>11.597271406816061</v>
      </c>
      <c r="Q167" s="99">
        <v>11.062142499598375</v>
      </c>
      <c r="R167" s="99">
        <v>11.235667879939548</v>
      </c>
      <c r="S167" s="99">
        <v>10.924624639167428</v>
      </c>
      <c r="T167" s="99">
        <v>10.26988732385805</v>
      </c>
      <c r="U167" s="99">
        <v>9.6478611650113351</v>
      </c>
      <c r="V167" s="99">
        <v>10.894644288625813</v>
      </c>
      <c r="W167" s="99">
        <v>9.5563427256977409</v>
      </c>
      <c r="DA167" s="63" t="s">
        <v>2903</v>
      </c>
    </row>
    <row r="168" spans="1:105" ht="12" customHeight="1" x14ac:dyDescent="0.25">
      <c r="A168" s="97" t="s">
        <v>123</v>
      </c>
      <c r="B168" s="99">
        <v>9.6443431357061566</v>
      </c>
      <c r="C168" s="99">
        <v>9.4621075517870139</v>
      </c>
      <c r="D168" s="99">
        <v>9.3884906130988472</v>
      </c>
      <c r="E168" s="99">
        <v>9.4268865610114432</v>
      </c>
      <c r="F168" s="99">
        <v>9.3015448157303187</v>
      </c>
      <c r="G168" s="99">
        <v>9.2533080921993633</v>
      </c>
      <c r="H168" s="99">
        <v>9.2082753664961992</v>
      </c>
      <c r="I168" s="99">
        <v>9.4108307645813269</v>
      </c>
      <c r="J168" s="99">
        <v>9.4152312692098228</v>
      </c>
      <c r="K168" s="99">
        <v>9.521209596734872</v>
      </c>
      <c r="L168" s="99">
        <v>9.7945362198124499</v>
      </c>
      <c r="M168" s="99">
        <v>8.256079883476545</v>
      </c>
      <c r="N168" s="99">
        <v>8.076823442443942</v>
      </c>
      <c r="O168" s="99">
        <v>8.151264699655437</v>
      </c>
      <c r="P168" s="99">
        <v>7.5991778706345414</v>
      </c>
      <c r="Q168" s="99">
        <v>7.2972097350099414</v>
      </c>
      <c r="R168" s="99">
        <v>7.5326707483546835</v>
      </c>
      <c r="S168" s="99">
        <v>7.6999230781401797</v>
      </c>
      <c r="T168" s="99">
        <v>7.4523952114986374</v>
      </c>
      <c r="U168" s="99">
        <v>7.3951177083047988</v>
      </c>
      <c r="V168" s="99">
        <v>8.6080127077541704</v>
      </c>
      <c r="W168" s="99">
        <v>7.485441724485284</v>
      </c>
      <c r="DA168" s="63" t="s">
        <v>2904</v>
      </c>
    </row>
    <row r="169" spans="1:105" ht="12" customHeight="1" x14ac:dyDescent="0.25">
      <c r="A169" s="100" t="s">
        <v>50</v>
      </c>
      <c r="B169" s="102">
        <v>2.693507490450076</v>
      </c>
      <c r="C169" s="102">
        <v>2.7628259832484474</v>
      </c>
      <c r="D169" s="102">
        <v>2.8219286296169548</v>
      </c>
      <c r="E169" s="102">
        <v>2.4930719284694054</v>
      </c>
      <c r="F169" s="102">
        <v>2.4543412101089919</v>
      </c>
      <c r="G169" s="102">
        <v>2.749342923488773</v>
      </c>
      <c r="H169" s="102">
        <v>2.5319131991643737</v>
      </c>
      <c r="I169" s="102">
        <v>2.6241689846721998</v>
      </c>
      <c r="J169" s="102">
        <v>2.5794867774543055</v>
      </c>
      <c r="K169" s="102">
        <v>2.7091350141548514</v>
      </c>
      <c r="L169" s="102">
        <v>2.4129232388617448</v>
      </c>
      <c r="M169" s="102">
        <v>1.3959802995834543</v>
      </c>
      <c r="N169" s="102">
        <v>1.4396740216834789</v>
      </c>
      <c r="O169" s="102">
        <v>1.3764530688780683</v>
      </c>
      <c r="P169" s="102">
        <v>1.3411578958580832</v>
      </c>
      <c r="Q169" s="102">
        <v>1.3071106944763455</v>
      </c>
      <c r="R169" s="102">
        <v>1.4258079165921416</v>
      </c>
      <c r="S169" s="102">
        <v>1.4013990561113552</v>
      </c>
      <c r="T169" s="102">
        <v>0.98489313102321063</v>
      </c>
      <c r="U169" s="102">
        <v>0.97210449102052532</v>
      </c>
      <c r="V169" s="102">
        <v>1.5839349009758656</v>
      </c>
      <c r="W169" s="102">
        <v>0.82815524991166367</v>
      </c>
      <c r="DA169" s="131" t="s">
        <v>2905</v>
      </c>
    </row>
    <row r="170" spans="1:105" ht="12" customHeight="1" x14ac:dyDescent="0.25">
      <c r="A170" s="103" t="s">
        <v>52</v>
      </c>
      <c r="B170" s="105">
        <v>6.950835645256082</v>
      </c>
      <c r="C170" s="105">
        <v>6.6992815685385674</v>
      </c>
      <c r="D170" s="105">
        <v>6.5665619834818933</v>
      </c>
      <c r="E170" s="105">
        <v>6.9338146325420364</v>
      </c>
      <c r="F170" s="105">
        <v>6.8472036056213268</v>
      </c>
      <c r="G170" s="105">
        <v>6.5039651687105904</v>
      </c>
      <c r="H170" s="105">
        <v>6.676362167331825</v>
      </c>
      <c r="I170" s="105">
        <v>6.786661779909128</v>
      </c>
      <c r="J170" s="105">
        <v>6.835744491755519</v>
      </c>
      <c r="K170" s="105">
        <v>6.8120745825800189</v>
      </c>
      <c r="L170" s="105">
        <v>7.3816129809507034</v>
      </c>
      <c r="M170" s="105">
        <v>6.8600995838930894</v>
      </c>
      <c r="N170" s="105">
        <v>6.637149420760462</v>
      </c>
      <c r="O170" s="105">
        <v>6.7748116307773678</v>
      </c>
      <c r="P170" s="105">
        <v>6.2580199747764578</v>
      </c>
      <c r="Q170" s="105">
        <v>5.9900990405335968</v>
      </c>
      <c r="R170" s="105">
        <v>6.1068628317625429</v>
      </c>
      <c r="S170" s="105">
        <v>6.2985240220288246</v>
      </c>
      <c r="T170" s="105">
        <v>6.4675020804754269</v>
      </c>
      <c r="U170" s="105">
        <v>6.4230132172842715</v>
      </c>
      <c r="V170" s="105">
        <v>7.0240778067783047</v>
      </c>
      <c r="W170" s="105">
        <v>6.6572864745736187</v>
      </c>
      <c r="DA170" s="132" t="s">
        <v>2906</v>
      </c>
    </row>
    <row r="171" spans="1:105" ht="12" customHeight="1" x14ac:dyDescent="0.25">
      <c r="A171" s="106" t="s">
        <v>122</v>
      </c>
      <c r="B171" s="102">
        <v>12.767253688079082</v>
      </c>
      <c r="C171" s="102">
        <v>13.040776388326485</v>
      </c>
      <c r="D171" s="102">
        <v>13.139666708209809</v>
      </c>
      <c r="E171" s="102">
        <v>12.029533794783184</v>
      </c>
      <c r="F171" s="102">
        <v>11.886885375689078</v>
      </c>
      <c r="G171" s="102">
        <v>12.695947375944538</v>
      </c>
      <c r="H171" s="102">
        <v>12.139847903795742</v>
      </c>
      <c r="I171" s="102">
        <v>12.462407436279891</v>
      </c>
      <c r="J171" s="102">
        <v>12.424972829296896</v>
      </c>
      <c r="K171" s="102">
        <v>12.561059614262259</v>
      </c>
      <c r="L171" s="102">
        <v>12.318018631597534</v>
      </c>
      <c r="M171" s="102">
        <v>11.528583630864004</v>
      </c>
      <c r="N171" s="102">
        <v>10.864534592634273</v>
      </c>
      <c r="O171" s="102">
        <v>10.658459375419254</v>
      </c>
      <c r="P171" s="102">
        <v>10.030942179465319</v>
      </c>
      <c r="Q171" s="102">
        <v>9.7518531741881596</v>
      </c>
      <c r="R171" s="102">
        <v>9.9741602164194418</v>
      </c>
      <c r="S171" s="102">
        <v>9.8420610764506264</v>
      </c>
      <c r="T171" s="102">
        <v>9.6067044804775374</v>
      </c>
      <c r="U171" s="102">
        <v>9.3868994769550902</v>
      </c>
      <c r="V171" s="102">
        <v>9.2235107714212159</v>
      </c>
      <c r="W171" s="102">
        <v>9.6143782894100482</v>
      </c>
      <c r="DA171" s="131" t="s">
        <v>2907</v>
      </c>
    </row>
    <row r="172" spans="1:105" ht="12" customHeight="1" x14ac:dyDescent="0.25">
      <c r="A172" s="107" t="s">
        <v>121</v>
      </c>
      <c r="B172" s="105">
        <v>8.8587029837657507</v>
      </c>
      <c r="C172" s="105">
        <v>9.2045159363409752</v>
      </c>
      <c r="D172" s="105">
        <v>9.386704384221721</v>
      </c>
      <c r="E172" s="105">
        <v>8.3898449253877203</v>
      </c>
      <c r="F172" s="105">
        <v>8.3452435122845383</v>
      </c>
      <c r="G172" s="105">
        <v>9.2002972046954046</v>
      </c>
      <c r="H172" s="105">
        <v>8.7170277568923407</v>
      </c>
      <c r="I172" s="105">
        <v>9.0016927048686348</v>
      </c>
      <c r="J172" s="105">
        <v>8.9583387758498585</v>
      </c>
      <c r="K172" s="105">
        <v>9.1272141351353522</v>
      </c>
      <c r="L172" s="105">
        <v>8.7262113491498319</v>
      </c>
      <c r="M172" s="105">
        <v>8.066306010000595</v>
      </c>
      <c r="N172" s="105">
        <v>7.6127517712316832</v>
      </c>
      <c r="O172" s="105">
        <v>7.4334335188287541</v>
      </c>
      <c r="P172" s="105">
        <v>7.0353954124136022</v>
      </c>
      <c r="Q172" s="105">
        <v>6.8824711833711962</v>
      </c>
      <c r="R172" s="105">
        <v>7.0662818561217984</v>
      </c>
      <c r="S172" s="105">
        <v>7.1426156817120185</v>
      </c>
      <c r="T172" s="105">
        <v>7.1649701290911034</v>
      </c>
      <c r="U172" s="105">
        <v>7.1277847977645976</v>
      </c>
      <c r="V172" s="105">
        <v>7.0171203915848572</v>
      </c>
      <c r="W172" s="105">
        <v>7.3143333981795005</v>
      </c>
      <c r="DA172" s="132" t="s">
        <v>2908</v>
      </c>
    </row>
    <row r="173" spans="1:105" ht="12" customHeight="1" x14ac:dyDescent="0.25">
      <c r="A173" s="108" t="s">
        <v>53</v>
      </c>
      <c r="B173" s="99">
        <v>2.1159950740306401</v>
      </c>
      <c r="C173" s="99">
        <v>2.4792079236313969</v>
      </c>
      <c r="D173" s="99">
        <v>2.6750842150183045</v>
      </c>
      <c r="E173" s="99">
        <v>1.7646964055012302</v>
      </c>
      <c r="F173" s="99">
        <v>1.7732032529481445</v>
      </c>
      <c r="G173" s="99">
        <v>2.5977101497703536</v>
      </c>
      <c r="H173" s="99">
        <v>2.1288110734221837</v>
      </c>
      <c r="I173" s="99">
        <v>2.2743366048986804</v>
      </c>
      <c r="J173" s="99">
        <v>2.1960873407863475</v>
      </c>
      <c r="K173" s="99">
        <v>2.3922924612928749</v>
      </c>
      <c r="L173" s="99">
        <v>1.6520890694812822</v>
      </c>
      <c r="M173" s="99">
        <v>1.1795201189065325</v>
      </c>
      <c r="N173" s="99">
        <v>1.0916711464832585</v>
      </c>
      <c r="O173" s="99">
        <v>0.92978507553352463</v>
      </c>
      <c r="P173" s="99">
        <v>0.95593210662401229</v>
      </c>
      <c r="Q173" s="99">
        <v>0.99375147311843792</v>
      </c>
      <c r="R173" s="99">
        <v>1.0912250270902462</v>
      </c>
      <c r="S173" s="99">
        <v>1.0656133791183733</v>
      </c>
      <c r="T173" s="99">
        <v>0.80474182992727628</v>
      </c>
      <c r="U173" s="99">
        <v>0.81424787115125197</v>
      </c>
      <c r="V173" s="99">
        <v>0.73143248695951746</v>
      </c>
      <c r="W173" s="99">
        <v>0.69517682876629627</v>
      </c>
      <c r="DA173" s="63" t="s">
        <v>2909</v>
      </c>
    </row>
    <row r="174" spans="1:105" ht="12" customHeight="1" x14ac:dyDescent="0.25">
      <c r="A174" s="115" t="s">
        <v>52</v>
      </c>
      <c r="B174" s="110">
        <v>6.7427079097351124</v>
      </c>
      <c r="C174" s="110">
        <v>6.7253080127095775</v>
      </c>
      <c r="D174" s="110">
        <v>6.7116201692034183</v>
      </c>
      <c r="E174" s="110">
        <v>6.6251485198864914</v>
      </c>
      <c r="F174" s="110">
        <v>6.5720402593363927</v>
      </c>
      <c r="G174" s="110">
        <v>6.60258705492505</v>
      </c>
      <c r="H174" s="110">
        <v>6.5882166834701579</v>
      </c>
      <c r="I174" s="110">
        <v>6.7273560999699544</v>
      </c>
      <c r="J174" s="110">
        <v>6.7622514350635097</v>
      </c>
      <c r="K174" s="110">
        <v>6.7349216738424778</v>
      </c>
      <c r="L174" s="110">
        <v>7.0741222796685523</v>
      </c>
      <c r="M174" s="110">
        <v>6.8867858910940605</v>
      </c>
      <c r="N174" s="110">
        <v>6.5210806247484241</v>
      </c>
      <c r="O174" s="110">
        <v>6.5036484432952291</v>
      </c>
      <c r="P174" s="110">
        <v>6.0794633057895897</v>
      </c>
      <c r="Q174" s="110">
        <v>5.8887197102527571</v>
      </c>
      <c r="R174" s="110">
        <v>5.9750568290315513</v>
      </c>
      <c r="S174" s="110">
        <v>6.0770023025936464</v>
      </c>
      <c r="T174" s="110">
        <v>6.3602282991638255</v>
      </c>
      <c r="U174" s="110">
        <v>6.313536926613347</v>
      </c>
      <c r="V174" s="110">
        <v>6.2856879046253402</v>
      </c>
      <c r="W174" s="110">
        <v>6.6191565694132057</v>
      </c>
      <c r="DA174" s="60" t="s">
        <v>2910</v>
      </c>
    </row>
    <row r="175" spans="1:105" ht="12" customHeight="1" x14ac:dyDescent="0.25">
      <c r="A175" s="121" t="s">
        <v>54</v>
      </c>
      <c r="B175" s="123">
        <v>22.341880788138983</v>
      </c>
      <c r="C175" s="123">
        <v>22.544671435957305</v>
      </c>
      <c r="D175" s="123">
        <v>23.248954898617175</v>
      </c>
      <c r="E175" s="123">
        <v>24.053180632934843</v>
      </c>
      <c r="F175" s="123">
        <v>24.103929045180301</v>
      </c>
      <c r="G175" s="123">
        <v>23.355284628566572</v>
      </c>
      <c r="H175" s="123">
        <v>22.121559528343155</v>
      </c>
      <c r="I175" s="123">
        <v>22.535374662665763</v>
      </c>
      <c r="J175" s="123">
        <v>19.259076760790546</v>
      </c>
      <c r="K175" s="123">
        <v>18.802601349196781</v>
      </c>
      <c r="L175" s="123">
        <v>21.60469148436572</v>
      </c>
      <c r="M175" s="123">
        <v>18.18462024628181</v>
      </c>
      <c r="N175" s="123">
        <v>14.93567778520924</v>
      </c>
      <c r="O175" s="123">
        <v>13.013279488334755</v>
      </c>
      <c r="P175" s="123">
        <v>11.688803898378929</v>
      </c>
      <c r="Q175" s="123">
        <v>11.517499221269517</v>
      </c>
      <c r="R175" s="123">
        <v>13.927200628822844</v>
      </c>
      <c r="S175" s="123">
        <v>13.381625025637295</v>
      </c>
      <c r="T175" s="123">
        <v>14.412502080823289</v>
      </c>
      <c r="U175" s="123">
        <v>14.207245943790022</v>
      </c>
      <c r="V175" s="123">
        <v>15.538892368224296</v>
      </c>
      <c r="W175" s="123">
        <v>15.791793970615293</v>
      </c>
      <c r="DA175" s="130" t="s">
        <v>2911</v>
      </c>
    </row>
    <row r="176" spans="1:105" ht="12" customHeight="1" x14ac:dyDescent="0.25">
      <c r="A176" s="97" t="s">
        <v>50</v>
      </c>
      <c r="B176" s="99">
        <v>26.099595881148247</v>
      </c>
      <c r="C176" s="99">
        <v>24.881121873180813</v>
      </c>
      <c r="D176" s="99">
        <v>24.737462984782482</v>
      </c>
      <c r="E176" s="99">
        <v>28.747903316817812</v>
      </c>
      <c r="F176" s="99">
        <v>28.541460828306185</v>
      </c>
      <c r="G176" s="99">
        <v>26.11260775015468</v>
      </c>
      <c r="H176" s="99">
        <v>25.481603290260615</v>
      </c>
      <c r="I176" s="99">
        <v>25.440794108997487</v>
      </c>
      <c r="J176" s="99">
        <v>22.856311940514335</v>
      </c>
      <c r="K176" s="99">
        <v>22.613897803981029</v>
      </c>
      <c r="L176" s="99">
        <v>22.95637135461908</v>
      </c>
      <c r="M176" s="99">
        <v>20.658220192519181</v>
      </c>
      <c r="N176" s="99">
        <v>17.589397324175735</v>
      </c>
      <c r="O176" s="99">
        <v>16.287190281318576</v>
      </c>
      <c r="P176" s="99">
        <v>14.582308370587102</v>
      </c>
      <c r="Q176" s="99">
        <v>14.085973542270905</v>
      </c>
      <c r="R176" s="99">
        <v>15.10930815591241</v>
      </c>
      <c r="S176" s="99">
        <v>16.20776282675941</v>
      </c>
      <c r="T176" s="99">
        <v>16.672890927921529</v>
      </c>
      <c r="U176" s="99">
        <v>17.266654611260339</v>
      </c>
      <c r="V176" s="99">
        <v>19.975339882049482</v>
      </c>
      <c r="W176" s="99">
        <v>18.583707759526099</v>
      </c>
      <c r="DA176" s="63" t="s">
        <v>2912</v>
      </c>
    </row>
    <row r="177" spans="1:105" ht="12" customHeight="1" x14ac:dyDescent="0.25">
      <c r="A177" s="109" t="s">
        <v>120</v>
      </c>
      <c r="B177" s="110">
        <v>18.860047719300223</v>
      </c>
      <c r="C177" s="110">
        <v>20.371194403912988</v>
      </c>
      <c r="D177" s="110">
        <v>21.850719187562937</v>
      </c>
      <c r="E177" s="110">
        <v>19.465907694760105</v>
      </c>
      <c r="F177" s="110">
        <v>19.89754214227148</v>
      </c>
      <c r="G177" s="110">
        <v>21.012210216310738</v>
      </c>
      <c r="H177" s="110">
        <v>19.590854917294784</v>
      </c>
      <c r="I177" s="110">
        <v>20.558965205554784</v>
      </c>
      <c r="J177" s="110">
        <v>17.001880592413595</v>
      </c>
      <c r="K177" s="110">
        <v>16.526294696353713</v>
      </c>
      <c r="L177" s="110">
        <v>20.770358993331165</v>
      </c>
      <c r="M177" s="110">
        <v>16.499299979855422</v>
      </c>
      <c r="N177" s="110">
        <v>12.91971569145262</v>
      </c>
      <c r="O177" s="110">
        <v>10.196027246816707</v>
      </c>
      <c r="P177" s="110">
        <v>9.0342915649557511</v>
      </c>
      <c r="Q177" s="110">
        <v>8.9897046519425921</v>
      </c>
      <c r="R177" s="110">
        <v>12.728652106919789</v>
      </c>
      <c r="S177" s="110">
        <v>10.87555584295551</v>
      </c>
      <c r="T177" s="110">
        <v>12.866513298062181</v>
      </c>
      <c r="U177" s="110">
        <v>12.585974801345365</v>
      </c>
      <c r="V177" s="110">
        <v>13.455881591551847</v>
      </c>
      <c r="W177" s="110">
        <v>14.622734094608523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37.387367648477962</v>
      </c>
      <c r="C24" s="118">
        <f t="shared" si="7"/>
        <v>37.04296615136392</v>
      </c>
      <c r="D24" s="118">
        <f t="shared" si="7"/>
        <v>37.235589113801581</v>
      </c>
      <c r="E24" s="118">
        <f t="shared" si="7"/>
        <v>46.416616884080341</v>
      </c>
      <c r="F24" s="118">
        <f t="shared" si="7"/>
        <v>46.31389493904679</v>
      </c>
      <c r="G24" s="118">
        <f t="shared" si="7"/>
        <v>43.345521617339152</v>
      </c>
      <c r="H24" s="118">
        <f t="shared" si="7"/>
        <v>42.829233157286147</v>
      </c>
      <c r="I24" s="118">
        <f t="shared" si="7"/>
        <v>43.717088480779751</v>
      </c>
      <c r="J24" s="118">
        <f t="shared" si="7"/>
        <v>37.513595407360782</v>
      </c>
      <c r="K24" s="118">
        <f t="shared" si="7"/>
        <v>28.919018012467827</v>
      </c>
      <c r="L24" s="118">
        <f t="shared" si="7"/>
        <v>48.13976791186677</v>
      </c>
      <c r="M24" s="118">
        <f t="shared" si="7"/>
        <v>39.893582905456967</v>
      </c>
      <c r="N24" s="118">
        <f t="shared" si="7"/>
        <v>37.644499200952126</v>
      </c>
      <c r="O24" s="118">
        <f t="shared" si="7"/>
        <v>38.532411739519596</v>
      </c>
      <c r="P24" s="118">
        <f t="shared" si="7"/>
        <v>37.400854726125779</v>
      </c>
      <c r="Q24" s="118">
        <f t="shared" si="7"/>
        <v>36.664076516527146</v>
      </c>
      <c r="R24" s="118">
        <f t="shared" ref="R24:V24" si="8">R25+R28+R30+R39</f>
        <v>38.820897889318488</v>
      </c>
      <c r="S24" s="118">
        <f t="shared" si="8"/>
        <v>39.243623727983362</v>
      </c>
      <c r="T24" s="118">
        <f t="shared" si="8"/>
        <v>39.721763672189496</v>
      </c>
      <c r="U24" s="118">
        <f t="shared" si="8"/>
        <v>40.625683114644879</v>
      </c>
      <c r="V24" s="118">
        <f t="shared" si="8"/>
        <v>44.576945644719459</v>
      </c>
      <c r="W24" s="118">
        <f t="shared" ref="W24" si="9">W25+W28+W30+W39</f>
        <v>42.073458883487447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14.607527631124094</v>
      </c>
      <c r="C25" s="123">
        <f t="shared" si="10"/>
        <v>14.127065016727357</v>
      </c>
      <c r="D25" s="123">
        <f t="shared" si="10"/>
        <v>13.894644140316871</v>
      </c>
      <c r="E25" s="123">
        <f t="shared" si="10"/>
        <v>22.352516412119282</v>
      </c>
      <c r="F25" s="123">
        <f t="shared" si="10"/>
        <v>22.332553380254151</v>
      </c>
      <c r="G25" s="123">
        <f t="shared" si="10"/>
        <v>19.489690896968636</v>
      </c>
      <c r="H25" s="123">
        <f t="shared" si="10"/>
        <v>19.323167457795517</v>
      </c>
      <c r="I25" s="123">
        <f t="shared" si="10"/>
        <v>19.973816318146422</v>
      </c>
      <c r="J25" s="123">
        <f t="shared" si="10"/>
        <v>15.736555272663477</v>
      </c>
      <c r="K25" s="123">
        <f t="shared" si="10"/>
        <v>7.1402275571841418</v>
      </c>
      <c r="L25" s="123">
        <f t="shared" si="10"/>
        <v>24.26846481986469</v>
      </c>
      <c r="M25" s="123">
        <f t="shared" si="10"/>
        <v>19.67629603622138</v>
      </c>
      <c r="N25" s="123">
        <f t="shared" si="10"/>
        <v>19.772712215791927</v>
      </c>
      <c r="O25" s="123">
        <f t="shared" si="10"/>
        <v>21.536805025710194</v>
      </c>
      <c r="P25" s="123">
        <f t="shared" si="10"/>
        <v>21.381544111729852</v>
      </c>
      <c r="Q25" s="123">
        <f t="shared" si="10"/>
        <v>21.005486307424651</v>
      </c>
      <c r="R25" s="123">
        <f t="shared" ref="R25:V25" si="11">SUM(R26:R27)</f>
        <v>21.342891621834784</v>
      </c>
      <c r="S25" s="123">
        <f t="shared" si="11"/>
        <v>21.844071358754768</v>
      </c>
      <c r="T25" s="123">
        <f t="shared" si="11"/>
        <v>21.2800729153379</v>
      </c>
      <c r="U25" s="123">
        <f t="shared" si="11"/>
        <v>22.058455984991664</v>
      </c>
      <c r="V25" s="123">
        <f t="shared" si="11"/>
        <v>24.268521789198925</v>
      </c>
      <c r="W25" s="123">
        <f t="shared" ref="W25" si="12">SUM(W26:W27)</f>
        <v>21.893656412912943</v>
      </c>
      <c r="DA25" s="130" t="s">
        <v>2936</v>
      </c>
    </row>
    <row r="26" spans="1:105" ht="12" customHeight="1" x14ac:dyDescent="0.25">
      <c r="A26" s="97" t="s">
        <v>74</v>
      </c>
      <c r="B26" s="99">
        <v>14.247934088970982</v>
      </c>
      <c r="C26" s="99">
        <v>13.791520540263495</v>
      </c>
      <c r="D26" s="99">
        <v>13.577171399558045</v>
      </c>
      <c r="E26" s="99">
        <v>21.920970266775875</v>
      </c>
      <c r="F26" s="99">
        <v>21.92127715929475</v>
      </c>
      <c r="G26" s="99">
        <v>19.132069061977386</v>
      </c>
      <c r="H26" s="99">
        <v>18.966588838879776</v>
      </c>
      <c r="I26" s="99">
        <v>19.596499191200294</v>
      </c>
      <c r="J26" s="99">
        <v>15.428987837928098</v>
      </c>
      <c r="K26" s="99">
        <v>7.0085523720687082</v>
      </c>
      <c r="L26" s="99">
        <v>23.941171407120059</v>
      </c>
      <c r="M26" s="99">
        <v>19.388737981141947</v>
      </c>
      <c r="N26" s="99">
        <v>19.494467515168015</v>
      </c>
      <c r="O26" s="99">
        <v>21.23803722913118</v>
      </c>
      <c r="P26" s="99">
        <v>21.09026103631679</v>
      </c>
      <c r="Q26" s="99">
        <v>20.721329577999473</v>
      </c>
      <c r="R26" s="99">
        <v>21.042993398822052</v>
      </c>
      <c r="S26" s="99">
        <v>21.540788128102438</v>
      </c>
      <c r="T26" s="99">
        <v>20.990250617832288</v>
      </c>
      <c r="U26" s="99">
        <v>21.762089590935023</v>
      </c>
      <c r="V26" s="99">
        <v>23.938631565133644</v>
      </c>
      <c r="W26" s="99">
        <v>21.597181573669893</v>
      </c>
      <c r="DA26" s="63" t="s">
        <v>2937</v>
      </c>
    </row>
    <row r="27" spans="1:105" ht="12" customHeight="1" x14ac:dyDescent="0.25">
      <c r="A27" s="97" t="s">
        <v>53</v>
      </c>
      <c r="B27" s="99">
        <v>0.35959354215311229</v>
      </c>
      <c r="C27" s="99">
        <v>0.33554447646386287</v>
      </c>
      <c r="D27" s="99">
        <v>0.31747274075882481</v>
      </c>
      <c r="E27" s="99">
        <v>0.43154614534340641</v>
      </c>
      <c r="F27" s="99">
        <v>0.41127622095940075</v>
      </c>
      <c r="G27" s="99">
        <v>0.357621834991251</v>
      </c>
      <c r="H27" s="99">
        <v>0.35657861891574072</v>
      </c>
      <c r="I27" s="99">
        <v>0.37731712694612884</v>
      </c>
      <c r="J27" s="99">
        <v>0.30756743473537862</v>
      </c>
      <c r="K27" s="99">
        <v>0.1316751851154338</v>
      </c>
      <c r="L27" s="99">
        <v>0.32729341274463197</v>
      </c>
      <c r="M27" s="99">
        <v>0.28755805507943155</v>
      </c>
      <c r="N27" s="99">
        <v>0.27824470062391216</v>
      </c>
      <c r="O27" s="99">
        <v>0.2987677965790142</v>
      </c>
      <c r="P27" s="99">
        <v>0.29128307541306098</v>
      </c>
      <c r="Q27" s="99">
        <v>0.28415672942517822</v>
      </c>
      <c r="R27" s="99">
        <v>0.29989822301273089</v>
      </c>
      <c r="S27" s="99">
        <v>0.30328323065233054</v>
      </c>
      <c r="T27" s="99">
        <v>0.28982229750561389</v>
      </c>
      <c r="U27" s="99">
        <v>0.29636639405664045</v>
      </c>
      <c r="V27" s="99">
        <v>0.32989022406527962</v>
      </c>
      <c r="W27" s="99">
        <v>0.29647483924304924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0.25663329395311346</v>
      </c>
      <c r="C28" s="123">
        <f t="shared" si="13"/>
        <v>0.30442690213254769</v>
      </c>
      <c r="D28" s="123">
        <f t="shared" si="13"/>
        <v>0.25513047296327851</v>
      </c>
      <c r="E28" s="123">
        <f t="shared" si="13"/>
        <v>0.57146010831588678</v>
      </c>
      <c r="F28" s="123">
        <f t="shared" si="13"/>
        <v>0.44450155988639317</v>
      </c>
      <c r="G28" s="123">
        <f t="shared" si="13"/>
        <v>0.61670672349805833</v>
      </c>
      <c r="H28" s="123">
        <f t="shared" si="13"/>
        <v>0.8928150754456623</v>
      </c>
      <c r="I28" s="123">
        <f t="shared" si="13"/>
        <v>0.54774597720898854</v>
      </c>
      <c r="J28" s="123">
        <f t="shared" si="13"/>
        <v>0.63214190677018522</v>
      </c>
      <c r="K28" s="123">
        <f t="shared" si="13"/>
        <v>0.80295681248160433</v>
      </c>
      <c r="L28" s="123">
        <f t="shared" si="13"/>
        <v>0.75365544601314716</v>
      </c>
      <c r="M28" s="123">
        <f t="shared" si="13"/>
        <v>0.44812340887541108</v>
      </c>
      <c r="N28" s="123">
        <f t="shared" si="13"/>
        <v>0.53934518164073997</v>
      </c>
      <c r="O28" s="123">
        <f t="shared" si="13"/>
        <v>0.87745794371451602</v>
      </c>
      <c r="P28" s="123">
        <f t="shared" si="13"/>
        <v>1.3323326318080995</v>
      </c>
      <c r="Q28" s="123">
        <f t="shared" si="13"/>
        <v>1.4045552228928109</v>
      </c>
      <c r="R28" s="123">
        <f t="shared" si="13"/>
        <v>1.5158835816386855</v>
      </c>
      <c r="S28" s="123">
        <f t="shared" si="13"/>
        <v>1.3927003078340907</v>
      </c>
      <c r="T28" s="123">
        <f t="shared" si="13"/>
        <v>1.3993402104141162</v>
      </c>
      <c r="U28" s="123">
        <f t="shared" si="13"/>
        <v>1.3181026587217832</v>
      </c>
      <c r="V28" s="123">
        <f t="shared" si="13"/>
        <v>1.2147607087162862</v>
      </c>
      <c r="W28" s="123">
        <f t="shared" si="13"/>
        <v>1.1645626265942657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0.25663329395311346</v>
      </c>
      <c r="C29" s="99">
        <f>RES_hhdet_tesh!C29/RES_summary!C$19</f>
        <v>0.30442690213254769</v>
      </c>
      <c r="D29" s="99">
        <f>RES_hhdet_tesh!D29/RES_summary!D$19</f>
        <v>0.25513047296327851</v>
      </c>
      <c r="E29" s="99">
        <f>RES_hhdet_tesh!E29/RES_summary!E$19</f>
        <v>0.57146010831588678</v>
      </c>
      <c r="F29" s="99">
        <f>RES_hhdet_tesh!F29/RES_summary!F$19</f>
        <v>0.44450155988639317</v>
      </c>
      <c r="G29" s="99">
        <f>RES_hhdet_tesh!G29/RES_summary!G$19</f>
        <v>0.61670672349805833</v>
      </c>
      <c r="H29" s="99">
        <f>RES_hhdet_tesh!H29/RES_summary!H$19</f>
        <v>0.8928150754456623</v>
      </c>
      <c r="I29" s="99">
        <f>RES_hhdet_tesh!I29/RES_summary!I$19</f>
        <v>0.54774597720898854</v>
      </c>
      <c r="J29" s="99">
        <f>RES_hhdet_tesh!J29/RES_summary!J$19</f>
        <v>0.63214190677018522</v>
      </c>
      <c r="K29" s="99">
        <f>RES_hhdet_tesh!K29/RES_summary!K$19</f>
        <v>0.80295681248160433</v>
      </c>
      <c r="L29" s="99">
        <f>RES_hhdet_tesh!L29/RES_summary!L$19</f>
        <v>0.75365544601314716</v>
      </c>
      <c r="M29" s="99">
        <f>RES_hhdet_tesh!M29/RES_summary!M$19</f>
        <v>0.44812340887541108</v>
      </c>
      <c r="N29" s="99">
        <f>RES_hhdet_tesh!N29/RES_summary!N$19</f>
        <v>0.53934518164073997</v>
      </c>
      <c r="O29" s="99">
        <f>RES_hhdet_tesh!O29/RES_summary!O$19</f>
        <v>0.87745794371451602</v>
      </c>
      <c r="P29" s="99">
        <f>RES_hhdet_tesh!P29/RES_summary!P$19</f>
        <v>1.3323326318080995</v>
      </c>
      <c r="Q29" s="99">
        <f>RES_hhdet_tesh!Q29/RES_summary!Q$19</f>
        <v>1.4045552228928109</v>
      </c>
      <c r="R29" s="99">
        <f>RES_hhdet_tesh!R29/RES_summary!R$19</f>
        <v>1.5158835816386855</v>
      </c>
      <c r="S29" s="99">
        <f>RES_hhdet_tesh!S29/RES_summary!S$19</f>
        <v>1.3927003078340907</v>
      </c>
      <c r="T29" s="99">
        <f>RES_hhdet_tesh!T29/RES_summary!T$19</f>
        <v>1.3993402104141162</v>
      </c>
      <c r="U29" s="99">
        <f>RES_hhdet_tesh!U29/RES_summary!U$19</f>
        <v>1.3181026587217832</v>
      </c>
      <c r="V29" s="99">
        <f>RES_hhdet_tesh!V29/RES_summary!V$19</f>
        <v>1.2147607087162862</v>
      </c>
      <c r="W29" s="99">
        <f>RES_hhdet_tesh!W29/RES_summary!W$19</f>
        <v>1.1645626265942657</v>
      </c>
      <c r="DA29" s="63" t="s">
        <v>2940</v>
      </c>
    </row>
    <row r="30" spans="1:105" ht="12" customHeight="1" x14ac:dyDescent="0.25">
      <c r="A30" s="121" t="s">
        <v>55</v>
      </c>
      <c r="B30" s="123">
        <v>8.4493772792423929</v>
      </c>
      <c r="C30" s="123">
        <v>8.2677684354632994</v>
      </c>
      <c r="D30" s="123">
        <v>8.1902858170168553</v>
      </c>
      <c r="E30" s="123">
        <v>8.3304183076495875</v>
      </c>
      <c r="F30" s="123">
        <v>8.2319353971460796</v>
      </c>
      <c r="G30" s="123">
        <v>8.1226198468806778</v>
      </c>
      <c r="H30" s="123">
        <v>8.1543795094482832</v>
      </c>
      <c r="I30" s="123">
        <v>8.3330517688611714</v>
      </c>
      <c r="J30" s="123">
        <v>8.3589915675122839</v>
      </c>
      <c r="K30" s="123">
        <v>8.4263995193627199</v>
      </c>
      <c r="L30" s="123">
        <v>8.7563511135599992</v>
      </c>
      <c r="M30" s="123">
        <v>7.7065586260909118</v>
      </c>
      <c r="N30" s="123">
        <v>7.4379157975214314</v>
      </c>
      <c r="O30" s="123">
        <v>7.4694479224166805</v>
      </c>
      <c r="P30" s="123">
        <v>6.9677003174488927</v>
      </c>
      <c r="Q30" s="123">
        <v>6.7150873020124235</v>
      </c>
      <c r="R30" s="123">
        <v>6.8930145226895245</v>
      </c>
      <c r="S30" s="123">
        <v>7.0966775061458165</v>
      </c>
      <c r="T30" s="123">
        <v>7.0827542064406801</v>
      </c>
      <c r="U30" s="123">
        <v>7.0706393977141015</v>
      </c>
      <c r="V30" s="123">
        <v>7.8124393263314031</v>
      </c>
      <c r="W30" s="123">
        <v>7.2632778390514963</v>
      </c>
      <c r="DA30" s="130" t="s">
        <v>2941</v>
      </c>
    </row>
    <row r="31" spans="1:105" ht="12" customHeight="1" x14ac:dyDescent="0.25">
      <c r="A31" s="97" t="s">
        <v>141</v>
      </c>
      <c r="B31" s="99">
        <v>8.4728050168238092</v>
      </c>
      <c r="C31" s="99">
        <v>8.2653101282135335</v>
      </c>
      <c r="D31" s="99">
        <v>8.1731666157464851</v>
      </c>
      <c r="E31" s="99">
        <v>8.3705334716934079</v>
      </c>
      <c r="F31" s="99">
        <v>8.2701698263807426</v>
      </c>
      <c r="G31" s="99">
        <v>8.1081294142307048</v>
      </c>
      <c r="H31" s="99">
        <v>8.1679327346207273</v>
      </c>
      <c r="I31" s="99">
        <v>8.341375186449449</v>
      </c>
      <c r="J31" s="99">
        <v>8.3705793673352673</v>
      </c>
      <c r="K31" s="99">
        <v>8.4353734791800896</v>
      </c>
      <c r="L31" s="99">
        <v>8.8477738617551172</v>
      </c>
      <c r="M31" s="99">
        <v>7.7131160412379449</v>
      </c>
      <c r="N31" s="99">
        <v>7.5021219558442054</v>
      </c>
      <c r="O31" s="99">
        <v>7.5925079333570036</v>
      </c>
      <c r="P31" s="99">
        <v>7.0583549815094777</v>
      </c>
      <c r="Q31" s="99">
        <v>6.7759757612568379</v>
      </c>
      <c r="R31" s="99">
        <v>6.9635890864194829</v>
      </c>
      <c r="S31" s="99">
        <v>7.1999285400826398</v>
      </c>
      <c r="T31" s="99">
        <v>7.1455893785163784</v>
      </c>
      <c r="U31" s="99">
        <v>7.1361702551284854</v>
      </c>
      <c r="V31" s="99">
        <v>8.2334773146295976</v>
      </c>
      <c r="W31" s="99">
        <v>7.3104663353053523</v>
      </c>
      <c r="DA31" s="63" t="s">
        <v>2942</v>
      </c>
    </row>
    <row r="32" spans="1:105" ht="12" customHeight="1" x14ac:dyDescent="0.25">
      <c r="A32" s="97" t="s">
        <v>140</v>
      </c>
      <c r="B32" s="99">
        <v>8.4728050168238092</v>
      </c>
      <c r="C32" s="99">
        <v>8.2651737813530133</v>
      </c>
      <c r="D32" s="99">
        <v>8.1730054700776211</v>
      </c>
      <c r="E32" s="99">
        <v>8.3703764187712366</v>
      </c>
      <c r="F32" s="99">
        <v>8.2698892479927117</v>
      </c>
      <c r="G32" s="99">
        <v>8.1065920952712318</v>
      </c>
      <c r="H32" s="99">
        <v>8.1664391201285564</v>
      </c>
      <c r="I32" s="99">
        <v>8.3388759235237657</v>
      </c>
      <c r="J32" s="99">
        <v>8.3705039528777778</v>
      </c>
      <c r="K32" s="99">
        <v>8.4359479076265771</v>
      </c>
      <c r="L32" s="99">
        <v>8.8501198410741182</v>
      </c>
      <c r="M32" s="99">
        <v>7.7172414633795521</v>
      </c>
      <c r="N32" s="99">
        <v>7.5082293598390724</v>
      </c>
      <c r="O32" s="99">
        <v>7.5972321833109797</v>
      </c>
      <c r="P32" s="99">
        <v>7.0612955316288017</v>
      </c>
      <c r="Q32" s="99">
        <v>6.7745833501235557</v>
      </c>
      <c r="R32" s="99">
        <v>6.9590201913357062</v>
      </c>
      <c r="S32" s="99">
        <v>7.197079062894308</v>
      </c>
      <c r="T32" s="99">
        <v>7.1452761058464231</v>
      </c>
      <c r="U32" s="99">
        <v>7.1368462005100026</v>
      </c>
      <c r="V32" s="99">
        <v>8.2396563384489614</v>
      </c>
      <c r="W32" s="99">
        <v>7.3057399167326951</v>
      </c>
      <c r="DA32" s="63" t="s">
        <v>2943</v>
      </c>
    </row>
    <row r="33" spans="1:105" ht="12" customHeight="1" x14ac:dyDescent="0.25">
      <c r="A33" s="100" t="s">
        <v>50</v>
      </c>
      <c r="B33" s="102">
        <v>1.5219693715677305</v>
      </c>
      <c r="C33" s="102">
        <v>1.5659523898912551</v>
      </c>
      <c r="D33" s="102">
        <v>1.6066061825637734</v>
      </c>
      <c r="E33" s="102">
        <v>1.4364760742426943</v>
      </c>
      <c r="F33" s="102">
        <v>1.4222940847127472</v>
      </c>
      <c r="G33" s="102">
        <v>1.6016489977669019</v>
      </c>
      <c r="H33" s="102">
        <v>1.4874711092689792</v>
      </c>
      <c r="I33" s="102">
        <v>1.5480267311363121</v>
      </c>
      <c r="J33" s="102">
        <v>1.5273097569924869</v>
      </c>
      <c r="K33" s="102">
        <v>1.6120543275245309</v>
      </c>
      <c r="L33" s="102">
        <v>1.452579617318754</v>
      </c>
      <c r="M33" s="102">
        <v>0.84749618044578734</v>
      </c>
      <c r="N33" s="102">
        <v>0.8766503210488773</v>
      </c>
      <c r="O33" s="102">
        <v>0.84013612352782652</v>
      </c>
      <c r="P33" s="102">
        <v>0.82001965098844809</v>
      </c>
      <c r="Q33" s="102">
        <v>0.80154070149976941</v>
      </c>
      <c r="R33" s="102">
        <v>0.87685738623444653</v>
      </c>
      <c r="S33" s="102">
        <v>0.91706684798203209</v>
      </c>
      <c r="T33" s="102">
        <v>0.68861902875498893</v>
      </c>
      <c r="U33" s="102">
        <v>0.71845819048123927</v>
      </c>
      <c r="V33" s="102">
        <v>1.2047154325282639</v>
      </c>
      <c r="W33" s="102">
        <v>0.631584314281462</v>
      </c>
      <c r="DA33" s="131" t="s">
        <v>2944</v>
      </c>
    </row>
    <row r="34" spans="1:105" ht="12" customHeight="1" x14ac:dyDescent="0.25">
      <c r="A34" s="103" t="s">
        <v>52</v>
      </c>
      <c r="B34" s="105">
        <v>6.9508356452560802</v>
      </c>
      <c r="C34" s="105">
        <v>6.6992213914617569</v>
      </c>
      <c r="D34" s="105">
        <v>6.566399287513847</v>
      </c>
      <c r="E34" s="105">
        <v>6.9339003445285421</v>
      </c>
      <c r="F34" s="105">
        <v>6.8475951632799665</v>
      </c>
      <c r="G34" s="105">
        <v>6.5049430975043299</v>
      </c>
      <c r="H34" s="105">
        <v>6.6789680108595775</v>
      </c>
      <c r="I34" s="105">
        <v>6.7908491923874532</v>
      </c>
      <c r="J34" s="105">
        <v>6.8431941958852898</v>
      </c>
      <c r="K34" s="105">
        <v>6.8238935801020464</v>
      </c>
      <c r="L34" s="105">
        <v>7.3975402237553638</v>
      </c>
      <c r="M34" s="105">
        <v>6.8697452829337635</v>
      </c>
      <c r="N34" s="105">
        <v>6.6315790387901954</v>
      </c>
      <c r="O34" s="105">
        <v>6.7570960597831524</v>
      </c>
      <c r="P34" s="105">
        <v>6.2412758806403552</v>
      </c>
      <c r="Q34" s="105">
        <v>5.973042648623788</v>
      </c>
      <c r="R34" s="105">
        <v>6.0821628051012597</v>
      </c>
      <c r="S34" s="105">
        <v>6.2800122149122775</v>
      </c>
      <c r="T34" s="105">
        <v>6.4566570770914353</v>
      </c>
      <c r="U34" s="105">
        <v>6.4183880100287638</v>
      </c>
      <c r="V34" s="105">
        <v>7.0349409059206982</v>
      </c>
      <c r="W34" s="105">
        <v>6.6741556024512319</v>
      </c>
      <c r="DA34" s="132" t="s">
        <v>2945</v>
      </c>
    </row>
    <row r="35" spans="1:105" ht="12" customHeight="1" x14ac:dyDescent="0.25">
      <c r="A35" s="106" t="s">
        <v>122</v>
      </c>
      <c r="B35" s="102">
        <v>8.0822244156820062</v>
      </c>
      <c r="C35" s="102">
        <v>8.3023887443233129</v>
      </c>
      <c r="D35" s="102">
        <v>8.4262911526103164</v>
      </c>
      <c r="E35" s="102">
        <v>7.764115476261984</v>
      </c>
      <c r="F35" s="102">
        <v>7.725264853039544</v>
      </c>
      <c r="G35" s="102">
        <v>8.3025232990658253</v>
      </c>
      <c r="H35" s="102">
        <v>7.9952897354997328</v>
      </c>
      <c r="I35" s="102">
        <v>8.2397380908329296</v>
      </c>
      <c r="J35" s="102">
        <v>8.2251139766986174</v>
      </c>
      <c r="K35" s="102">
        <v>8.3360891032787858</v>
      </c>
      <c r="L35" s="102">
        <v>8.1832338055779434</v>
      </c>
      <c r="M35" s="102">
        <v>7.6664250477731413</v>
      </c>
      <c r="N35" s="102">
        <v>7.2218580204380061</v>
      </c>
      <c r="O35" s="102">
        <v>7.0949849355403121</v>
      </c>
      <c r="P35" s="102">
        <v>6.687565624242314</v>
      </c>
      <c r="Q35" s="102">
        <v>6.5307948240761453</v>
      </c>
      <c r="R35" s="102">
        <v>6.6890981202785698</v>
      </c>
      <c r="S35" s="102">
        <v>6.7910738673696063</v>
      </c>
      <c r="T35" s="102">
        <v>6.9277728270682166</v>
      </c>
      <c r="U35" s="102">
        <v>6.9073606141965378</v>
      </c>
      <c r="V35" s="102">
        <v>6.8446413286063708</v>
      </c>
      <c r="W35" s="102">
        <v>7.1737881306980249</v>
      </c>
      <c r="DA35" s="131" t="s">
        <v>2946</v>
      </c>
    </row>
    <row r="36" spans="1:105" ht="12" customHeight="1" x14ac:dyDescent="0.25">
      <c r="A36" s="107" t="s">
        <v>121</v>
      </c>
      <c r="B36" s="105">
        <v>8.082224415682008</v>
      </c>
      <c r="C36" s="105">
        <v>8.3050844726981676</v>
      </c>
      <c r="D36" s="105">
        <v>8.4277851034131821</v>
      </c>
      <c r="E36" s="105">
        <v>7.7634973142038728</v>
      </c>
      <c r="F36" s="105">
        <v>7.7242305460122154</v>
      </c>
      <c r="G36" s="105">
        <v>8.3053392478738086</v>
      </c>
      <c r="H36" s="105">
        <v>7.9939771532441446</v>
      </c>
      <c r="I36" s="105">
        <v>8.2378096530033851</v>
      </c>
      <c r="J36" s="105">
        <v>8.2278758667330365</v>
      </c>
      <c r="K36" s="105">
        <v>8.3413830521436498</v>
      </c>
      <c r="L36" s="105">
        <v>8.1924263829876161</v>
      </c>
      <c r="M36" s="105">
        <v>7.6819748677231496</v>
      </c>
      <c r="N36" s="105">
        <v>7.2420464753090013</v>
      </c>
      <c r="O36" s="105">
        <v>7.106687794291453</v>
      </c>
      <c r="P36" s="105">
        <v>6.7016144537972373</v>
      </c>
      <c r="Q36" s="105">
        <v>6.5387239236306121</v>
      </c>
      <c r="R36" s="105">
        <v>6.6930801440650161</v>
      </c>
      <c r="S36" s="105">
        <v>6.7979807602026447</v>
      </c>
      <c r="T36" s="105">
        <v>6.9213175150193944</v>
      </c>
      <c r="U36" s="105">
        <v>6.9032307818760401</v>
      </c>
      <c r="V36" s="105">
        <v>6.8300542175682564</v>
      </c>
      <c r="W36" s="105">
        <v>7.1556668639068413</v>
      </c>
      <c r="DA36" s="132" t="s">
        <v>2947</v>
      </c>
    </row>
    <row r="37" spans="1:105" ht="12" customHeight="1" x14ac:dyDescent="0.25">
      <c r="A37" s="108" t="s">
        <v>53</v>
      </c>
      <c r="B37" s="99">
        <v>1.3395165059468945</v>
      </c>
      <c r="C37" s="99">
        <v>1.5798994321789785</v>
      </c>
      <c r="D37" s="99">
        <v>1.7164152953244263</v>
      </c>
      <c r="E37" s="99">
        <v>1.138474765720896</v>
      </c>
      <c r="F37" s="99">
        <v>1.1518126476953845</v>
      </c>
      <c r="G37" s="99">
        <v>1.7001803344036253</v>
      </c>
      <c r="H37" s="99">
        <v>1.4015720011345731</v>
      </c>
      <c r="I37" s="99">
        <v>1.5029007339596276</v>
      </c>
      <c r="J37" s="99">
        <v>1.4545108567276483</v>
      </c>
      <c r="K37" s="99">
        <v>1.5899283659652685</v>
      </c>
      <c r="L37" s="99">
        <v>1.1014133219071138</v>
      </c>
      <c r="M37" s="99">
        <v>0.78814286394336519</v>
      </c>
      <c r="N37" s="99">
        <v>0.72947276038859654</v>
      </c>
      <c r="O37" s="99">
        <v>0.62158216135520794</v>
      </c>
      <c r="P37" s="99">
        <v>0.63955930754053114</v>
      </c>
      <c r="Q37" s="99">
        <v>0.66665207175605989</v>
      </c>
      <c r="R37" s="99">
        <v>0.7356309644093445</v>
      </c>
      <c r="S37" s="99">
        <v>0.73588779548594518</v>
      </c>
      <c r="T37" s="99">
        <v>0.57236608298960134</v>
      </c>
      <c r="U37" s="99">
        <v>0.59510699413494939</v>
      </c>
      <c r="V37" s="99">
        <v>0.54099634102486671</v>
      </c>
      <c r="W37" s="99">
        <v>0.51798511596318719</v>
      </c>
      <c r="DA37" s="63" t="s">
        <v>2948</v>
      </c>
    </row>
    <row r="38" spans="1:105" ht="12" customHeight="1" x14ac:dyDescent="0.25">
      <c r="A38" s="108" t="s">
        <v>52</v>
      </c>
      <c r="B38" s="99">
        <v>6.7427079097351132</v>
      </c>
      <c r="C38" s="99">
        <v>6.7251850405191895</v>
      </c>
      <c r="D38" s="99">
        <v>6.7113698080887563</v>
      </c>
      <c r="E38" s="99">
        <v>6.6250225484829759</v>
      </c>
      <c r="F38" s="99">
        <v>6.5724178983168313</v>
      </c>
      <c r="G38" s="99">
        <v>6.6051589134701825</v>
      </c>
      <c r="H38" s="99">
        <v>6.5924051521095706</v>
      </c>
      <c r="I38" s="99">
        <v>6.7349089190437565</v>
      </c>
      <c r="J38" s="99">
        <v>6.7733650100053886</v>
      </c>
      <c r="K38" s="99">
        <v>6.7514546861783806</v>
      </c>
      <c r="L38" s="99">
        <v>7.0910130610805018</v>
      </c>
      <c r="M38" s="99">
        <v>6.8938320037797842</v>
      </c>
      <c r="N38" s="99">
        <v>6.5125737149204062</v>
      </c>
      <c r="O38" s="99">
        <v>6.4851056329362446</v>
      </c>
      <c r="P38" s="99">
        <v>6.0620551462567072</v>
      </c>
      <c r="Q38" s="99">
        <v>5.8720718518745523</v>
      </c>
      <c r="R38" s="99">
        <v>5.9574491796556712</v>
      </c>
      <c r="S38" s="99">
        <v>6.0620929647166983</v>
      </c>
      <c r="T38" s="99">
        <v>6.3489514320297946</v>
      </c>
      <c r="U38" s="99">
        <v>6.3081237877410903</v>
      </c>
      <c r="V38" s="99">
        <v>6.2890578765433904</v>
      </c>
      <c r="W38" s="99">
        <v>6.6376817479436543</v>
      </c>
      <c r="DA38" s="63" t="s">
        <v>2949</v>
      </c>
    </row>
    <row r="39" spans="1:105" ht="12" customHeight="1" x14ac:dyDescent="0.25">
      <c r="A39" s="121" t="s">
        <v>54</v>
      </c>
      <c r="B39" s="123">
        <v>14.073829444158362</v>
      </c>
      <c r="C39" s="123">
        <v>14.343705797040716</v>
      </c>
      <c r="D39" s="123">
        <v>14.895528683504578</v>
      </c>
      <c r="E39" s="123">
        <v>15.162222055995588</v>
      </c>
      <c r="F39" s="123">
        <v>15.304904601760164</v>
      </c>
      <c r="G39" s="123">
        <v>15.116504149991782</v>
      </c>
      <c r="H39" s="123">
        <v>14.458871114596688</v>
      </c>
      <c r="I39" s="123">
        <v>14.862474416563163</v>
      </c>
      <c r="J39" s="123">
        <v>12.785906660414831</v>
      </c>
      <c r="K39" s="123">
        <v>12.549434123439362</v>
      </c>
      <c r="L39" s="123">
        <v>14.361296532428934</v>
      </c>
      <c r="M39" s="123">
        <v>12.062604834269269</v>
      </c>
      <c r="N39" s="123">
        <v>9.8945260059980296</v>
      </c>
      <c r="O39" s="123">
        <v>8.6487008476782012</v>
      </c>
      <c r="P39" s="123">
        <v>7.719277665138935</v>
      </c>
      <c r="Q39" s="123">
        <v>7.5389476841972618</v>
      </c>
      <c r="R39" s="123">
        <v>9.0691081631554873</v>
      </c>
      <c r="S39" s="123">
        <v>8.9101745552486911</v>
      </c>
      <c r="T39" s="123">
        <v>9.9595963399968035</v>
      </c>
      <c r="U39" s="123">
        <v>10.178485073217329</v>
      </c>
      <c r="V39" s="123">
        <v>11.281223820472842</v>
      </c>
      <c r="W39" s="123">
        <v>11.751962004928741</v>
      </c>
      <c r="DA39" s="130" t="s">
        <v>2950</v>
      </c>
    </row>
    <row r="40" spans="1:105" ht="12" customHeight="1" x14ac:dyDescent="0.25">
      <c r="A40" s="97" t="s">
        <v>50</v>
      </c>
      <c r="B40" s="99">
        <v>14.578295498367083</v>
      </c>
      <c r="C40" s="99">
        <v>13.921454760789079</v>
      </c>
      <c r="D40" s="99">
        <v>13.870985159053014</v>
      </c>
      <c r="E40" s="99">
        <v>16.165466914169762</v>
      </c>
      <c r="F40" s="99">
        <v>16.088530832305896</v>
      </c>
      <c r="G40" s="99">
        <v>14.755393381260397</v>
      </c>
      <c r="H40" s="99">
        <v>14.441957187337968</v>
      </c>
      <c r="I40" s="99">
        <v>14.444392631805409</v>
      </c>
      <c r="J40" s="99">
        <v>12.987340595232329</v>
      </c>
      <c r="K40" s="99">
        <v>12.872231602533372</v>
      </c>
      <c r="L40" s="99">
        <v>13.095652555144737</v>
      </c>
      <c r="M40" s="99">
        <v>11.810480154930209</v>
      </c>
      <c r="N40" s="99">
        <v>10.067862379477214</v>
      </c>
      <c r="O40" s="99">
        <v>9.3295324790870264</v>
      </c>
      <c r="P40" s="99">
        <v>8.3552804656909547</v>
      </c>
      <c r="Q40" s="99">
        <v>8.0732604265985781</v>
      </c>
      <c r="R40" s="99">
        <v>8.6620929327088021</v>
      </c>
      <c r="S40" s="99">
        <v>9.3201661083181531</v>
      </c>
      <c r="T40" s="99">
        <v>9.6364815140841777</v>
      </c>
      <c r="U40" s="99">
        <v>10.077992636034869</v>
      </c>
      <c r="V40" s="99">
        <v>11.73454896040575</v>
      </c>
      <c r="W40" s="99">
        <v>10.954711772435282</v>
      </c>
      <c r="DA40" s="63" t="s">
        <v>2951</v>
      </c>
    </row>
    <row r="41" spans="1:105" ht="12" customHeight="1" x14ac:dyDescent="0.25">
      <c r="A41" s="109" t="s">
        <v>120</v>
      </c>
      <c r="B41" s="110">
        <v>13.606395589066086</v>
      </c>
      <c r="C41" s="110">
        <v>14.736683073426603</v>
      </c>
      <c r="D41" s="110">
        <v>15.858874628016917</v>
      </c>
      <c r="E41" s="110">
        <v>14.183380558459564</v>
      </c>
      <c r="F41" s="110">
        <v>14.55958654280686</v>
      </c>
      <c r="G41" s="110">
        <v>15.448762089140505</v>
      </c>
      <c r="H41" s="110">
        <v>14.474007040798204</v>
      </c>
      <c r="I41" s="110">
        <v>15.229571696058841</v>
      </c>
      <c r="J41" s="110">
        <v>12.61032965091913</v>
      </c>
      <c r="K41" s="110">
        <v>12.281386227557046</v>
      </c>
      <c r="L41" s="110">
        <v>15.464831345963782</v>
      </c>
      <c r="M41" s="110">
        <v>12.312602250084161</v>
      </c>
      <c r="N41" s="110">
        <v>9.6593963346954776</v>
      </c>
      <c r="O41" s="110">
        <v>7.6393154550923699</v>
      </c>
      <c r="P41" s="110">
        <v>6.7755413466171186</v>
      </c>
      <c r="Q41" s="110">
        <v>6.7594043678359128</v>
      </c>
      <c r="R41" s="110">
        <v>9.6232017241885863</v>
      </c>
      <c r="S41" s="110">
        <v>8.4436209782008813</v>
      </c>
      <c r="T41" s="110">
        <v>10.237646400312588</v>
      </c>
      <c r="U41" s="110">
        <v>10.243531673442384</v>
      </c>
      <c r="V41" s="110">
        <v>11.053359466940519</v>
      </c>
      <c r="W41" s="110">
        <v>12.108878711879978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34.823421650341942</v>
      </c>
      <c r="C43" s="118">
        <f t="shared" si="14"/>
        <v>41.078875013144021</v>
      </c>
      <c r="D43" s="118">
        <f t="shared" si="14"/>
        <v>42.490642877217354</v>
      </c>
      <c r="E43" s="118">
        <f t="shared" si="14"/>
        <v>39.450433817167678</v>
      </c>
      <c r="F43" s="118">
        <f t="shared" si="14"/>
        <v>39.929298797580657</v>
      </c>
      <c r="G43" s="118">
        <f t="shared" si="14"/>
        <v>42.374335114290545</v>
      </c>
      <c r="H43" s="118">
        <f t="shared" si="14"/>
        <v>40.882953572893797</v>
      </c>
      <c r="I43" s="118">
        <f t="shared" si="14"/>
        <v>43.742204703849858</v>
      </c>
      <c r="J43" s="118">
        <f t="shared" si="14"/>
        <v>42.345455421229907</v>
      </c>
      <c r="K43" s="118">
        <f t="shared" si="14"/>
        <v>41.731845465131173</v>
      </c>
      <c r="L43" s="118">
        <f t="shared" si="14"/>
        <v>43.519306959471692</v>
      </c>
      <c r="M43" s="118">
        <f t="shared" si="14"/>
        <v>44.950698098683247</v>
      </c>
      <c r="N43" s="118">
        <f t="shared" si="14"/>
        <v>36.031978460431304</v>
      </c>
      <c r="O43" s="118">
        <f t="shared" si="14"/>
        <v>36.625650963584178</v>
      </c>
      <c r="P43" s="118">
        <f t="shared" si="14"/>
        <v>36.938177288431376</v>
      </c>
      <c r="Q43" s="118">
        <f t="shared" si="14"/>
        <v>36.405353504495373</v>
      </c>
      <c r="R43" s="118">
        <f t="shared" ref="R43:V43" si="15">R44+R47+R49+R58</f>
        <v>39.356112921021875</v>
      </c>
      <c r="S43" s="118">
        <f t="shared" si="15"/>
        <v>35.813438344741691</v>
      </c>
      <c r="T43" s="118">
        <f t="shared" si="15"/>
        <v>41.642221834160779</v>
      </c>
      <c r="U43" s="118">
        <f t="shared" si="15"/>
        <v>38.215057206923305</v>
      </c>
      <c r="V43" s="118">
        <f t="shared" si="15"/>
        <v>42.939391884500033</v>
      </c>
      <c r="W43" s="118">
        <f t="shared" ref="W43" si="16">W44+W47+W49+W58</f>
        <v>42.580147760552407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13.128494097120578</v>
      </c>
      <c r="C44" s="123">
        <f t="shared" si="17"/>
        <v>17.088319990569477</v>
      </c>
      <c r="D44" s="123">
        <f t="shared" si="17"/>
        <v>18.0148516483907</v>
      </c>
      <c r="E44" s="123">
        <f t="shared" si="17"/>
        <v>16.275894257735409</v>
      </c>
      <c r="F44" s="123">
        <f t="shared" si="17"/>
        <v>16.998560758185562</v>
      </c>
      <c r="G44" s="123">
        <f t="shared" si="17"/>
        <v>19.015361607046707</v>
      </c>
      <c r="H44" s="123">
        <f t="shared" si="17"/>
        <v>18.284782595302833</v>
      </c>
      <c r="I44" s="123">
        <f t="shared" si="17"/>
        <v>20.408798154612654</v>
      </c>
      <c r="J44" s="123">
        <f t="shared" si="17"/>
        <v>20.915422005446679</v>
      </c>
      <c r="K44" s="123">
        <f t="shared" si="17"/>
        <v>21.289575306584116</v>
      </c>
      <c r="L44" s="123">
        <f t="shared" si="17"/>
        <v>18.541533789591099</v>
      </c>
      <c r="M44" s="123">
        <f t="shared" si="17"/>
        <v>21.729530843865504</v>
      </c>
      <c r="N44" s="123">
        <f t="shared" si="17"/>
        <v>17.905017450009446</v>
      </c>
      <c r="O44" s="123">
        <f t="shared" si="17"/>
        <v>20.111913045763853</v>
      </c>
      <c r="P44" s="123">
        <f t="shared" si="17"/>
        <v>21.521086055718193</v>
      </c>
      <c r="Q44" s="123">
        <f t="shared" si="17"/>
        <v>21.42105247735174</v>
      </c>
      <c r="R44" s="123">
        <f t="shared" ref="R44:V44" si="18">SUM(R45:R46)</f>
        <v>22.183303776915778</v>
      </c>
      <c r="S44" s="123">
        <f t="shared" si="18"/>
        <v>19.891655471251493</v>
      </c>
      <c r="T44" s="123">
        <f t="shared" si="18"/>
        <v>23.430413834592695</v>
      </c>
      <c r="U44" s="123">
        <f t="shared" si="18"/>
        <v>20.904759802207039</v>
      </c>
      <c r="V44" s="123">
        <f t="shared" si="18"/>
        <v>23.450789428664738</v>
      </c>
      <c r="W44" s="123">
        <f t="shared" ref="W44" si="19">SUM(W45:W46)</f>
        <v>23.088560739877526</v>
      </c>
      <c r="DA44" s="130" t="s">
        <v>2954</v>
      </c>
    </row>
    <row r="45" spans="1:105" ht="12" customHeight="1" x14ac:dyDescent="0.25">
      <c r="A45" s="97" t="s">
        <v>216</v>
      </c>
      <c r="B45" s="99">
        <v>12.805309926962925</v>
      </c>
      <c r="C45" s="99">
        <v>16.682440115443733</v>
      </c>
      <c r="D45" s="99">
        <v>17.603238060491513</v>
      </c>
      <c r="E45" s="99">
        <v>15.961665680538866</v>
      </c>
      <c r="F45" s="99">
        <v>16.685515325747161</v>
      </c>
      <c r="G45" s="99">
        <v>18.666443373972424</v>
      </c>
      <c r="H45" s="99">
        <v>17.947365733432328</v>
      </c>
      <c r="I45" s="99">
        <v>20.023263965178568</v>
      </c>
      <c r="J45" s="99">
        <v>20.506634784789949</v>
      </c>
      <c r="K45" s="99">
        <v>20.896967543445967</v>
      </c>
      <c r="L45" s="99">
        <v>18.291475868063742</v>
      </c>
      <c r="M45" s="99">
        <v>21.411965911128782</v>
      </c>
      <c r="N45" s="99">
        <v>17.653055242413828</v>
      </c>
      <c r="O45" s="99">
        <v>19.832911961875205</v>
      </c>
      <c r="P45" s="99">
        <v>21.22790198539187</v>
      </c>
      <c r="Q45" s="99">
        <v>21.13127407737926</v>
      </c>
      <c r="R45" s="99">
        <v>21.871596558366132</v>
      </c>
      <c r="S45" s="99">
        <v>19.615479595643652</v>
      </c>
      <c r="T45" s="99">
        <v>23.111305136231305</v>
      </c>
      <c r="U45" s="99">
        <v>20.623893893667674</v>
      </c>
      <c r="V45" s="99">
        <v>23.132014917125556</v>
      </c>
      <c r="W45" s="99">
        <v>22.7759050004885</v>
      </c>
      <c r="DA45" s="63" t="s">
        <v>2955</v>
      </c>
    </row>
    <row r="46" spans="1:105" ht="12" customHeight="1" x14ac:dyDescent="0.25">
      <c r="A46" s="97" t="s">
        <v>53</v>
      </c>
      <c r="B46" s="99">
        <v>0.32318417015765194</v>
      </c>
      <c r="C46" s="99">
        <v>0.40587987512574614</v>
      </c>
      <c r="D46" s="99">
        <v>0.41161358789918606</v>
      </c>
      <c r="E46" s="99">
        <v>0.31422857719654207</v>
      </c>
      <c r="F46" s="99">
        <v>0.31304543243840072</v>
      </c>
      <c r="G46" s="99">
        <v>0.34891823307428266</v>
      </c>
      <c r="H46" s="99">
        <v>0.33741686187050646</v>
      </c>
      <c r="I46" s="99">
        <v>0.38553418943408585</v>
      </c>
      <c r="J46" s="99">
        <v>0.40878722065673073</v>
      </c>
      <c r="K46" s="99">
        <v>0.39260776313814849</v>
      </c>
      <c r="L46" s="99">
        <v>0.25005792152735823</v>
      </c>
      <c r="M46" s="99">
        <v>0.3175649327367227</v>
      </c>
      <c r="N46" s="99">
        <v>0.25196220759561933</v>
      </c>
      <c r="O46" s="99">
        <v>0.27900108388864642</v>
      </c>
      <c r="P46" s="99">
        <v>0.29318407032632104</v>
      </c>
      <c r="Q46" s="99">
        <v>0.28977839997248123</v>
      </c>
      <c r="R46" s="99">
        <v>0.31170721854964495</v>
      </c>
      <c r="S46" s="99">
        <v>0.27617587560784118</v>
      </c>
      <c r="T46" s="99">
        <v>0.31910869836139133</v>
      </c>
      <c r="U46" s="99">
        <v>0.28086590853936638</v>
      </c>
      <c r="V46" s="99">
        <v>0.31877451153918257</v>
      </c>
      <c r="W46" s="99">
        <v>0.31265573938902524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0.25664260789558241</v>
      </c>
      <c r="C47" s="123">
        <f t="shared" si="20"/>
        <v>0.30133830416908214</v>
      </c>
      <c r="D47" s="123">
        <f t="shared" si="20"/>
        <v>0.25490479409713779</v>
      </c>
      <c r="E47" s="123">
        <f t="shared" si="20"/>
        <v>0.53854682766827722</v>
      </c>
      <c r="F47" s="123">
        <f t="shared" si="20"/>
        <v>0.38062316596707207</v>
      </c>
      <c r="G47" s="123">
        <f t="shared" si="20"/>
        <v>0.43001763640693064</v>
      </c>
      <c r="H47" s="123">
        <f t="shared" si="20"/>
        <v>0.53630536736834666</v>
      </c>
      <c r="I47" s="123">
        <f t="shared" si="20"/>
        <v>0.27593332195083797</v>
      </c>
      <c r="J47" s="123">
        <f t="shared" si="20"/>
        <v>0.28766384865138001</v>
      </c>
      <c r="K47" s="123">
        <f t="shared" si="20"/>
        <v>0.54519044966499164</v>
      </c>
      <c r="L47" s="123">
        <f t="shared" si="20"/>
        <v>0.90523229896867963</v>
      </c>
      <c r="M47" s="123">
        <f t="shared" si="20"/>
        <v>1.0683936208409719</v>
      </c>
      <c r="N47" s="123">
        <f t="shared" si="20"/>
        <v>1.1690038533458214</v>
      </c>
      <c r="O47" s="123">
        <f t="shared" si="20"/>
        <v>1.176124999125149</v>
      </c>
      <c r="P47" s="123">
        <f t="shared" si="20"/>
        <v>1.0927633452553955</v>
      </c>
      <c r="Q47" s="123">
        <f t="shared" si="20"/>
        <v>0.97629067987410056</v>
      </c>
      <c r="R47" s="123">
        <f t="shared" si="20"/>
        <v>0.87563078298727992</v>
      </c>
      <c r="S47" s="123">
        <f t="shared" si="20"/>
        <v>0.66940572560704403</v>
      </c>
      <c r="T47" s="123">
        <f t="shared" si="20"/>
        <v>0.48077045423306569</v>
      </c>
      <c r="U47" s="123">
        <f t="shared" si="20"/>
        <v>0.34525585058869307</v>
      </c>
      <c r="V47" s="123">
        <f t="shared" si="20"/>
        <v>0.31342881082976359</v>
      </c>
      <c r="W47" s="123">
        <f t="shared" si="20"/>
        <v>0.46107122583761695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0.25664260789558241</v>
      </c>
      <c r="C48" s="99">
        <f>RES_hhdet_tesh!C48/RES_summary!C$19</f>
        <v>0.30133830416908214</v>
      </c>
      <c r="D48" s="99">
        <f>RES_hhdet_tesh!D48/RES_summary!D$19</f>
        <v>0.25490479409713779</v>
      </c>
      <c r="E48" s="99">
        <f>RES_hhdet_tesh!E48/RES_summary!E$19</f>
        <v>0.53854682766827722</v>
      </c>
      <c r="F48" s="99">
        <f>RES_hhdet_tesh!F48/RES_summary!F$19</f>
        <v>0.38062316596707207</v>
      </c>
      <c r="G48" s="99">
        <f>RES_hhdet_tesh!G48/RES_summary!G$19</f>
        <v>0.43001763640693064</v>
      </c>
      <c r="H48" s="99">
        <f>RES_hhdet_tesh!H48/RES_summary!H$19</f>
        <v>0.53630536736834666</v>
      </c>
      <c r="I48" s="99">
        <f>RES_hhdet_tesh!I48/RES_summary!I$19</f>
        <v>0.27593332195083797</v>
      </c>
      <c r="J48" s="99">
        <f>RES_hhdet_tesh!J48/RES_summary!J$19</f>
        <v>0.28766384865138001</v>
      </c>
      <c r="K48" s="99">
        <f>RES_hhdet_tesh!K48/RES_summary!K$19</f>
        <v>0.54519044966499164</v>
      </c>
      <c r="L48" s="99">
        <f>RES_hhdet_tesh!L48/RES_summary!L$19</f>
        <v>0.90523229896867963</v>
      </c>
      <c r="M48" s="99">
        <f>RES_hhdet_tesh!M48/RES_summary!M$19</f>
        <v>1.0683936208409719</v>
      </c>
      <c r="N48" s="99">
        <f>RES_hhdet_tesh!N48/RES_summary!N$19</f>
        <v>1.1690038533458214</v>
      </c>
      <c r="O48" s="99">
        <f>RES_hhdet_tesh!O48/RES_summary!O$19</f>
        <v>1.176124999125149</v>
      </c>
      <c r="P48" s="99">
        <f>RES_hhdet_tesh!P48/RES_summary!P$19</f>
        <v>1.0927633452553955</v>
      </c>
      <c r="Q48" s="99">
        <f>RES_hhdet_tesh!Q48/RES_summary!Q$19</f>
        <v>0.97629067987410056</v>
      </c>
      <c r="R48" s="99">
        <f>RES_hhdet_tesh!R48/RES_summary!R$19</f>
        <v>0.87563078298727992</v>
      </c>
      <c r="S48" s="99">
        <f>RES_hhdet_tesh!S48/RES_summary!S$19</f>
        <v>0.66940572560704403</v>
      </c>
      <c r="T48" s="99">
        <f>RES_hhdet_tesh!T48/RES_summary!T$19</f>
        <v>0.48077045423306569</v>
      </c>
      <c r="U48" s="99">
        <f>RES_hhdet_tesh!U48/RES_summary!U$19</f>
        <v>0.34525585058869307</v>
      </c>
      <c r="V48" s="99">
        <f>RES_hhdet_tesh!V48/RES_summary!V$19</f>
        <v>0.31342881082976359</v>
      </c>
      <c r="W48" s="99">
        <f>RES_hhdet_tesh!W48/RES_summary!W$19</f>
        <v>0.46107122583761695</v>
      </c>
      <c r="DA48" s="63" t="s">
        <v>2958</v>
      </c>
    </row>
    <row r="49" spans="1:105" ht="12" customHeight="1" x14ac:dyDescent="0.25">
      <c r="A49" s="121" t="s">
        <v>55</v>
      </c>
      <c r="B49" s="123">
        <v>7.364455560927742</v>
      </c>
      <c r="C49" s="123">
        <v>9.3451218637278348</v>
      </c>
      <c r="D49" s="123">
        <v>9.3232266379841331</v>
      </c>
      <c r="E49" s="123">
        <v>7.4831954013247701</v>
      </c>
      <c r="F49" s="123">
        <v>7.252155775378351</v>
      </c>
      <c r="G49" s="123">
        <v>7.7838570487203969</v>
      </c>
      <c r="H49" s="123">
        <v>7.6002246631348429</v>
      </c>
      <c r="I49" s="123">
        <v>8.1019611883643741</v>
      </c>
      <c r="J49" s="123">
        <v>8.4092684140718976</v>
      </c>
      <c r="K49" s="123">
        <v>7.4149230842339051</v>
      </c>
      <c r="L49" s="123">
        <v>9.5134041843460064</v>
      </c>
      <c r="M49" s="123">
        <v>10.042785720594324</v>
      </c>
      <c r="N49" s="123">
        <v>7.1230556260591378</v>
      </c>
      <c r="O49" s="123">
        <v>6.9341118885825495</v>
      </c>
      <c r="P49" s="123">
        <v>6.8175253001348315</v>
      </c>
      <c r="Q49" s="123">
        <v>6.6566860212029821</v>
      </c>
      <c r="R49" s="123">
        <v>7.0606910900856805</v>
      </c>
      <c r="S49" s="123">
        <v>6.4885795766650727</v>
      </c>
      <c r="T49" s="123">
        <v>7.6840857871260502</v>
      </c>
      <c r="U49" s="123">
        <v>6.7702786427430102</v>
      </c>
      <c r="V49" s="123">
        <v>7.9290789205569165</v>
      </c>
      <c r="W49" s="123">
        <v>7.2280235878572885</v>
      </c>
      <c r="DA49" s="130" t="s">
        <v>2959</v>
      </c>
    </row>
    <row r="50" spans="1:105" ht="12" customHeight="1" x14ac:dyDescent="0.25">
      <c r="A50" s="97" t="s">
        <v>138</v>
      </c>
      <c r="B50" s="99">
        <v>7.34224653504151</v>
      </c>
      <c r="C50" s="99">
        <v>9.3816419177613586</v>
      </c>
      <c r="D50" s="99">
        <v>9.3526384900332022</v>
      </c>
      <c r="E50" s="99">
        <v>7.4745553710879751</v>
      </c>
      <c r="F50" s="99">
        <v>7.238053057976531</v>
      </c>
      <c r="G50" s="99">
        <v>7.7686855691505876</v>
      </c>
      <c r="H50" s="99">
        <v>7.5890619917093005</v>
      </c>
      <c r="I50" s="99">
        <v>8.0986925651363766</v>
      </c>
      <c r="J50" s="99">
        <v>8.415623492577236</v>
      </c>
      <c r="K50" s="99">
        <v>7.3899551168064646</v>
      </c>
      <c r="L50" s="99">
        <v>9.5504703296793974</v>
      </c>
      <c r="M50" s="99">
        <v>10.112572611283479</v>
      </c>
      <c r="N50" s="99">
        <v>7.1201722774705241</v>
      </c>
      <c r="O50" s="99">
        <v>6.9295950293038837</v>
      </c>
      <c r="P50" s="99">
        <v>6.8208890699939602</v>
      </c>
      <c r="Q50" s="99">
        <v>6.6601284973920691</v>
      </c>
      <c r="R50" s="99">
        <v>7.0708794312197307</v>
      </c>
      <c r="S50" s="99">
        <v>6.4803345478095258</v>
      </c>
      <c r="T50" s="99">
        <v>7.7047470300697976</v>
      </c>
      <c r="U50" s="99">
        <v>6.7666646241562258</v>
      </c>
      <c r="V50" s="99">
        <v>7.9580942953517448</v>
      </c>
      <c r="W50" s="99">
        <v>7.2313069415197315</v>
      </c>
      <c r="DA50" s="63" t="s">
        <v>2960</v>
      </c>
    </row>
    <row r="51" spans="1:105" ht="12" customHeight="1" x14ac:dyDescent="0.25">
      <c r="A51" s="97" t="s">
        <v>137</v>
      </c>
      <c r="B51" s="99">
        <v>7.3422465350415109</v>
      </c>
      <c r="C51" s="99">
        <v>9.3821279366925037</v>
      </c>
      <c r="D51" s="99">
        <v>9.3531322385097901</v>
      </c>
      <c r="E51" s="99">
        <v>7.4750071240987683</v>
      </c>
      <c r="F51" s="99">
        <v>7.2385216963813805</v>
      </c>
      <c r="G51" s="99">
        <v>7.7694428700608551</v>
      </c>
      <c r="H51" s="99">
        <v>7.5896951691999588</v>
      </c>
      <c r="I51" s="99">
        <v>8.0992929833556175</v>
      </c>
      <c r="J51" s="99">
        <v>8.4156588095197993</v>
      </c>
      <c r="K51" s="99">
        <v>7.3902817515783328</v>
      </c>
      <c r="L51" s="99">
        <v>9.550685577656095</v>
      </c>
      <c r="M51" s="99">
        <v>10.114406619877041</v>
      </c>
      <c r="N51" s="99">
        <v>7.1215828141039088</v>
      </c>
      <c r="O51" s="99">
        <v>6.929021864914267</v>
      </c>
      <c r="P51" s="99">
        <v>6.8191018643017909</v>
      </c>
      <c r="Q51" s="99">
        <v>6.657540134490799</v>
      </c>
      <c r="R51" s="99">
        <v>7.0676142176182735</v>
      </c>
      <c r="S51" s="99">
        <v>6.4750648792791132</v>
      </c>
      <c r="T51" s="99">
        <v>7.7029330949121189</v>
      </c>
      <c r="U51" s="99">
        <v>6.7609594835573832</v>
      </c>
      <c r="V51" s="99">
        <v>7.9496309967411918</v>
      </c>
      <c r="W51" s="99">
        <v>7.2152236960244576</v>
      </c>
      <c r="DA51" s="63" t="s">
        <v>2961</v>
      </c>
    </row>
    <row r="52" spans="1:105" ht="12" customHeight="1" x14ac:dyDescent="0.25">
      <c r="A52" s="100" t="s">
        <v>216</v>
      </c>
      <c r="B52" s="102">
        <v>1.2679814925042139</v>
      </c>
      <c r="C52" s="102">
        <v>1.8121002498397494</v>
      </c>
      <c r="D52" s="102">
        <v>1.8976259618374176</v>
      </c>
      <c r="E52" s="102">
        <v>1.273278295631969</v>
      </c>
      <c r="F52" s="102">
        <v>1.2351400641796553</v>
      </c>
      <c r="G52" s="102">
        <v>1.5209459338576925</v>
      </c>
      <c r="H52" s="102">
        <v>1.3582494680051482</v>
      </c>
      <c r="I52" s="102">
        <v>1.4937356053716799</v>
      </c>
      <c r="J52" s="102">
        <v>1.5382667772614922</v>
      </c>
      <c r="K52" s="102">
        <v>1.3667168877461786</v>
      </c>
      <c r="L52" s="102">
        <v>1.6331740948356896</v>
      </c>
      <c r="M52" s="102">
        <v>1.451455006004527</v>
      </c>
      <c r="N52" s="102">
        <v>0.91903002161540148</v>
      </c>
      <c r="O52" s="102">
        <v>0.73715982837549665</v>
      </c>
      <c r="P52" s="102">
        <v>0.75707736838405171</v>
      </c>
      <c r="Q52" s="102">
        <v>0.77181662503181792</v>
      </c>
      <c r="R52" s="102">
        <v>0.91049682974659529</v>
      </c>
      <c r="S52" s="102">
        <v>0.77187026611870491</v>
      </c>
      <c r="T52" s="102">
        <v>0.84588992402848895</v>
      </c>
      <c r="U52" s="102">
        <v>0.75401044542077156</v>
      </c>
      <c r="V52" s="102">
        <v>1.1194076778984552</v>
      </c>
      <c r="W52" s="102">
        <v>0.64744832792786966</v>
      </c>
      <c r="DA52" s="131" t="s">
        <v>2962</v>
      </c>
    </row>
    <row r="53" spans="1:105" ht="12" customHeight="1" x14ac:dyDescent="0.25">
      <c r="A53" s="103" t="s">
        <v>52</v>
      </c>
      <c r="B53" s="105">
        <v>6.0742650425372968</v>
      </c>
      <c r="C53" s="105">
        <v>7.5700276868527521</v>
      </c>
      <c r="D53" s="105">
        <v>7.4555062766723754</v>
      </c>
      <c r="E53" s="105">
        <v>6.2017288284667993</v>
      </c>
      <c r="F53" s="105">
        <v>6.0033816322017248</v>
      </c>
      <c r="G53" s="105">
        <v>6.2484969362031633</v>
      </c>
      <c r="H53" s="105">
        <v>6.2314457011948088</v>
      </c>
      <c r="I53" s="105">
        <v>6.6055573779839376</v>
      </c>
      <c r="J53" s="105">
        <v>6.8773920322583058</v>
      </c>
      <c r="K53" s="105">
        <v>6.0235648638321555</v>
      </c>
      <c r="L53" s="105">
        <v>7.9175114828204043</v>
      </c>
      <c r="M53" s="105">
        <v>8.6629516138725151</v>
      </c>
      <c r="N53" s="105">
        <v>6.2025527924885084</v>
      </c>
      <c r="O53" s="105">
        <v>6.1918620365387724</v>
      </c>
      <c r="P53" s="105">
        <v>6.062024495917739</v>
      </c>
      <c r="Q53" s="105">
        <v>5.8857235094589813</v>
      </c>
      <c r="R53" s="105">
        <v>6.1571173878716792</v>
      </c>
      <c r="S53" s="105">
        <v>5.7031946131604085</v>
      </c>
      <c r="T53" s="105">
        <v>6.8570431708836299</v>
      </c>
      <c r="U53" s="105">
        <v>6.0069490381366117</v>
      </c>
      <c r="V53" s="105">
        <v>6.8302233188427381</v>
      </c>
      <c r="W53" s="105">
        <v>6.5677753680965862</v>
      </c>
      <c r="DA53" s="132" t="s">
        <v>2963</v>
      </c>
    </row>
    <row r="54" spans="1:105" ht="12" customHeight="1" x14ac:dyDescent="0.25">
      <c r="A54" s="106" t="s">
        <v>122</v>
      </c>
      <c r="B54" s="102">
        <v>8.0822244156820098</v>
      </c>
      <c r="C54" s="102">
        <v>8.3019008340618772</v>
      </c>
      <c r="D54" s="102">
        <v>8.4265614658926395</v>
      </c>
      <c r="E54" s="102">
        <v>7.7651566021095579</v>
      </c>
      <c r="F54" s="102">
        <v>7.7243553147487898</v>
      </c>
      <c r="G54" s="102">
        <v>8.2949258926959839</v>
      </c>
      <c r="H54" s="102">
        <v>7.9733082786091423</v>
      </c>
      <c r="I54" s="102">
        <v>8.2109153614025931</v>
      </c>
      <c r="J54" s="102">
        <v>8.192582636188849</v>
      </c>
      <c r="K54" s="102">
        <v>8.2952466017918773</v>
      </c>
      <c r="L54" s="102">
        <v>8.1422304283312066</v>
      </c>
      <c r="M54" s="102">
        <v>7.6402553926265426</v>
      </c>
      <c r="N54" s="102">
        <v>7.2161476035053775</v>
      </c>
      <c r="O54" s="102">
        <v>7.1024398957723305</v>
      </c>
      <c r="P54" s="102">
        <v>6.6896430117662975</v>
      </c>
      <c r="Q54" s="102">
        <v>6.5285534648172234</v>
      </c>
      <c r="R54" s="102">
        <v>6.6883225103970307</v>
      </c>
      <c r="S54" s="102">
        <v>6.801025624700765</v>
      </c>
      <c r="T54" s="102">
        <v>6.9180450911993896</v>
      </c>
      <c r="U54" s="102">
        <v>6.8995482856187538</v>
      </c>
      <c r="V54" s="102">
        <v>6.8297408994729603</v>
      </c>
      <c r="W54" s="102">
        <v>7.1351107953093562</v>
      </c>
      <c r="DA54" s="131" t="s">
        <v>2964</v>
      </c>
    </row>
    <row r="55" spans="1:105" ht="12" customHeight="1" x14ac:dyDescent="0.25">
      <c r="A55" s="107" t="s">
        <v>121</v>
      </c>
      <c r="B55" s="105">
        <v>8.0822244156820062</v>
      </c>
      <c r="C55" s="105">
        <v>8.3045253176977525</v>
      </c>
      <c r="D55" s="105">
        <v>8.4278837222609351</v>
      </c>
      <c r="E55" s="105">
        <v>7.7642504546232454</v>
      </c>
      <c r="F55" s="105">
        <v>7.7233350237475928</v>
      </c>
      <c r="G55" s="105">
        <v>8.2955460626338304</v>
      </c>
      <c r="H55" s="105">
        <v>7.9741575658910735</v>
      </c>
      <c r="I55" s="105">
        <v>8.2108759637348445</v>
      </c>
      <c r="J55" s="105">
        <v>8.1931580240654789</v>
      </c>
      <c r="K55" s="105">
        <v>8.2954900387919537</v>
      </c>
      <c r="L55" s="105">
        <v>8.1477429114647766</v>
      </c>
      <c r="M55" s="105">
        <v>7.6493383983432084</v>
      </c>
      <c r="N55" s="105">
        <v>7.2278100614640293</v>
      </c>
      <c r="O55" s="105">
        <v>7.1023866361070889</v>
      </c>
      <c r="P55" s="105">
        <v>6.6972598929799849</v>
      </c>
      <c r="Q55" s="105">
        <v>6.53503009001974</v>
      </c>
      <c r="R55" s="105">
        <v>6.6905709881897106</v>
      </c>
      <c r="S55" s="105">
        <v>6.8086607993550547</v>
      </c>
      <c r="T55" s="105">
        <v>6.9284462433858121</v>
      </c>
      <c r="U55" s="105">
        <v>6.9176293921629286</v>
      </c>
      <c r="V55" s="105">
        <v>6.8388797913567139</v>
      </c>
      <c r="W55" s="105">
        <v>7.136826538177921</v>
      </c>
      <c r="DA55" s="132" t="s">
        <v>2965</v>
      </c>
    </row>
    <row r="56" spans="1:105" ht="12" customHeight="1" x14ac:dyDescent="0.25">
      <c r="A56" s="108" t="s">
        <v>53</v>
      </c>
      <c r="B56" s="99">
        <v>1.3395165059468945</v>
      </c>
      <c r="C56" s="99">
        <v>1.579793062560396</v>
      </c>
      <c r="D56" s="99">
        <v>1.7164353801861794</v>
      </c>
      <c r="E56" s="99">
        <v>1.1385852096777616</v>
      </c>
      <c r="F56" s="99">
        <v>1.151679110268641</v>
      </c>
      <c r="G56" s="99">
        <v>1.6981755781306707</v>
      </c>
      <c r="H56" s="99">
        <v>1.3980970626683265</v>
      </c>
      <c r="I56" s="99">
        <v>1.4979869688843235</v>
      </c>
      <c r="J56" s="99">
        <v>1.448373491519418</v>
      </c>
      <c r="K56" s="99">
        <v>1.5811808233489721</v>
      </c>
      <c r="L56" s="99">
        <v>1.0954059477173976</v>
      </c>
      <c r="M56" s="99">
        <v>0.78479448011120989</v>
      </c>
      <c r="N56" s="99">
        <v>0.72803876294865566</v>
      </c>
      <c r="O56" s="99">
        <v>0.62120596314896093</v>
      </c>
      <c r="P56" s="99">
        <v>0.63914373605098507</v>
      </c>
      <c r="Q56" s="99">
        <v>0.66627546894209</v>
      </c>
      <c r="R56" s="99">
        <v>0.73535518513931075</v>
      </c>
      <c r="S56" s="99">
        <v>0.73704391974472239</v>
      </c>
      <c r="T56" s="99">
        <v>0.57295560114462329</v>
      </c>
      <c r="U56" s="99">
        <v>0.5963482555034727</v>
      </c>
      <c r="V56" s="99">
        <v>0.54169539889101459</v>
      </c>
      <c r="W56" s="99">
        <v>0.51662130061332678</v>
      </c>
      <c r="DA56" s="63" t="s">
        <v>2966</v>
      </c>
    </row>
    <row r="57" spans="1:105" ht="12" customHeight="1" x14ac:dyDescent="0.25">
      <c r="A57" s="108" t="s">
        <v>52</v>
      </c>
      <c r="B57" s="99">
        <v>6.7427079097351141</v>
      </c>
      <c r="C57" s="99">
        <v>6.7247322551373561</v>
      </c>
      <c r="D57" s="99">
        <v>6.7114483420747559</v>
      </c>
      <c r="E57" s="99">
        <v>6.6256652449454831</v>
      </c>
      <c r="F57" s="99">
        <v>6.5716559134789509</v>
      </c>
      <c r="G57" s="99">
        <v>6.5973704845031609</v>
      </c>
      <c r="H57" s="99">
        <v>6.576060503222747</v>
      </c>
      <c r="I57" s="99">
        <v>6.7128889948505197</v>
      </c>
      <c r="J57" s="99">
        <v>6.7447845325460625</v>
      </c>
      <c r="K57" s="99">
        <v>6.7143092154429809</v>
      </c>
      <c r="L57" s="99">
        <v>7.0523369637473774</v>
      </c>
      <c r="M57" s="99">
        <v>6.8645439182319992</v>
      </c>
      <c r="N57" s="99">
        <v>6.4997712985153733</v>
      </c>
      <c r="O57" s="99">
        <v>6.4811806729581276</v>
      </c>
      <c r="P57" s="99">
        <v>6.0581161569290014</v>
      </c>
      <c r="Q57" s="99">
        <v>5.8687546210776498</v>
      </c>
      <c r="R57" s="99">
        <v>5.9552158030504003</v>
      </c>
      <c r="S57" s="99">
        <v>6.0716168796103336</v>
      </c>
      <c r="T57" s="99">
        <v>6.3554906422411879</v>
      </c>
      <c r="U57" s="99">
        <v>6.3212811366594561</v>
      </c>
      <c r="V57" s="99">
        <v>6.2971843924656996</v>
      </c>
      <c r="W57" s="99">
        <v>6.620205237564595</v>
      </c>
      <c r="DA57" s="63" t="s">
        <v>2967</v>
      </c>
    </row>
    <row r="58" spans="1:105" ht="12" customHeight="1" x14ac:dyDescent="0.25">
      <c r="A58" s="121" t="s">
        <v>54</v>
      </c>
      <c r="B58" s="123">
        <v>14.073829384398035</v>
      </c>
      <c r="C58" s="123">
        <v>14.344094854677627</v>
      </c>
      <c r="D58" s="123">
        <v>14.897659796745385</v>
      </c>
      <c r="E58" s="123">
        <v>15.152797330439221</v>
      </c>
      <c r="F58" s="123">
        <v>15.297959098049672</v>
      </c>
      <c r="G58" s="123">
        <v>15.145098822116516</v>
      </c>
      <c r="H58" s="123">
        <v>14.461640947087773</v>
      </c>
      <c r="I58" s="123">
        <v>14.955512038921993</v>
      </c>
      <c r="J58" s="123">
        <v>12.73310115305995</v>
      </c>
      <c r="K58" s="123">
        <v>12.482156624648162</v>
      </c>
      <c r="L58" s="123">
        <v>14.559136686565909</v>
      </c>
      <c r="M58" s="123">
        <v>12.109987913382449</v>
      </c>
      <c r="N58" s="123">
        <v>9.8349015310169037</v>
      </c>
      <c r="O58" s="123">
        <v>8.4035010301126221</v>
      </c>
      <c r="P58" s="123">
        <v>7.5068025873229534</v>
      </c>
      <c r="Q58" s="123">
        <v>7.3513243260665497</v>
      </c>
      <c r="R58" s="123">
        <v>9.2364872710331412</v>
      </c>
      <c r="S58" s="123">
        <v>8.7637975712180776</v>
      </c>
      <c r="T58" s="123">
        <v>10.046951758208962</v>
      </c>
      <c r="U58" s="123">
        <v>10.194762911384569</v>
      </c>
      <c r="V58" s="123">
        <v>11.246094724448618</v>
      </c>
      <c r="W58" s="123">
        <v>11.802492206979975</v>
      </c>
      <c r="DA58" s="130" t="s">
        <v>2968</v>
      </c>
    </row>
    <row r="59" spans="1:105" ht="12" customHeight="1" x14ac:dyDescent="0.25">
      <c r="A59" s="97" t="s">
        <v>50</v>
      </c>
      <c r="B59" s="99">
        <v>14.578295498367085</v>
      </c>
      <c r="C59" s="99">
        <v>13.921454760789082</v>
      </c>
      <c r="D59" s="99">
        <v>13.870985159053012</v>
      </c>
      <c r="E59" s="99">
        <v>16.16546691416977</v>
      </c>
      <c r="F59" s="99">
        <v>16.088530832305896</v>
      </c>
      <c r="G59" s="99">
        <v>14.75539338126039</v>
      </c>
      <c r="H59" s="99">
        <v>14.441957187337966</v>
      </c>
      <c r="I59" s="99">
        <v>14.444392631805405</v>
      </c>
      <c r="J59" s="99">
        <v>12.987340595232325</v>
      </c>
      <c r="K59" s="99">
        <v>12.872231602533367</v>
      </c>
      <c r="L59" s="99">
        <v>13.095652555144749</v>
      </c>
      <c r="M59" s="99">
        <v>11.810480154930206</v>
      </c>
      <c r="N59" s="99">
        <v>10.0678623794772</v>
      </c>
      <c r="O59" s="99">
        <v>9.3295324790870282</v>
      </c>
      <c r="P59" s="99">
        <v>8.3552804656909441</v>
      </c>
      <c r="Q59" s="99">
        <v>8.0732604265985835</v>
      </c>
      <c r="R59" s="99">
        <v>8.6620929327087985</v>
      </c>
      <c r="S59" s="99">
        <v>9.320166108318146</v>
      </c>
      <c r="T59" s="99">
        <v>9.6364815140841689</v>
      </c>
      <c r="U59" s="99">
        <v>10.077992636034864</v>
      </c>
      <c r="V59" s="99">
        <v>11.734548960405734</v>
      </c>
      <c r="W59" s="99">
        <v>10.95471177243528</v>
      </c>
      <c r="DA59" s="63" t="s">
        <v>2969</v>
      </c>
    </row>
    <row r="60" spans="1:105" ht="12" customHeight="1" x14ac:dyDescent="0.25">
      <c r="A60" s="109" t="s">
        <v>120</v>
      </c>
      <c r="B60" s="110">
        <v>13.606395589066086</v>
      </c>
      <c r="C60" s="110">
        <v>14.736683073426603</v>
      </c>
      <c r="D60" s="110">
        <v>15.858874628016912</v>
      </c>
      <c r="E60" s="110">
        <v>14.183380558459561</v>
      </c>
      <c r="F60" s="110">
        <v>14.559586542806862</v>
      </c>
      <c r="G60" s="110">
        <v>15.44876208914051</v>
      </c>
      <c r="H60" s="110">
        <v>14.474007040798199</v>
      </c>
      <c r="I60" s="110">
        <v>15.229571696058837</v>
      </c>
      <c r="J60" s="110">
        <v>12.610329650919123</v>
      </c>
      <c r="K60" s="110">
        <v>12.281386227557039</v>
      </c>
      <c r="L60" s="110">
        <v>15.464831345963768</v>
      </c>
      <c r="M60" s="110">
        <v>12.312602250084154</v>
      </c>
      <c r="N60" s="110">
        <v>9.6593963346954954</v>
      </c>
      <c r="O60" s="110">
        <v>7.6393154550923734</v>
      </c>
      <c r="P60" s="110">
        <v>6.7755413466171106</v>
      </c>
      <c r="Q60" s="110">
        <v>6.7594043678359181</v>
      </c>
      <c r="R60" s="110">
        <v>9.623201724188565</v>
      </c>
      <c r="S60" s="110">
        <v>8.4436209782008902</v>
      </c>
      <c r="T60" s="110">
        <v>10.237646400312556</v>
      </c>
      <c r="U60" s="110">
        <v>10.243531673442387</v>
      </c>
      <c r="V60" s="110">
        <v>11.05335946694052</v>
      </c>
      <c r="W60" s="110">
        <v>12.108878711879992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35.398274726993762</v>
      </c>
      <c r="C62" s="118">
        <f t="shared" si="21"/>
        <v>38.298611505030657</v>
      </c>
      <c r="D62" s="118">
        <f t="shared" si="21"/>
        <v>41.319265003211925</v>
      </c>
      <c r="E62" s="118">
        <f t="shared" si="21"/>
        <v>41.079344522598667</v>
      </c>
      <c r="F62" s="118">
        <f t="shared" si="21"/>
        <v>43.118586766403205</v>
      </c>
      <c r="G62" s="118">
        <f t="shared" si="21"/>
        <v>44.526422956099687</v>
      </c>
      <c r="H62" s="118">
        <f t="shared" si="21"/>
        <v>42.811321878725053</v>
      </c>
      <c r="I62" s="118">
        <f t="shared" si="21"/>
        <v>43.55864953667917</v>
      </c>
      <c r="J62" s="118">
        <f t="shared" si="21"/>
        <v>41.705137523900468</v>
      </c>
      <c r="K62" s="118">
        <f t="shared" si="21"/>
        <v>43.819924996318932</v>
      </c>
      <c r="L62" s="118">
        <f t="shared" si="21"/>
        <v>44.541549829652084</v>
      </c>
      <c r="M62" s="118">
        <f t="shared" si="21"/>
        <v>37.789508706273153</v>
      </c>
      <c r="N62" s="118">
        <f t="shared" si="21"/>
        <v>37.758185897857722</v>
      </c>
      <c r="O62" s="118">
        <f t="shared" si="21"/>
        <v>36.813438133801377</v>
      </c>
      <c r="P62" s="118">
        <f t="shared" si="21"/>
        <v>38.40691862718468</v>
      </c>
      <c r="Q62" s="118">
        <f t="shared" si="21"/>
        <v>39.002701434956812</v>
      </c>
      <c r="R62" s="118">
        <f t="shared" ref="R62:V62" si="22">R63+R66+R68+R77</f>
        <v>36.916910996079629</v>
      </c>
      <c r="S62" s="118">
        <f t="shared" si="22"/>
        <v>37.731254680455692</v>
      </c>
      <c r="T62" s="118">
        <f t="shared" si="22"/>
        <v>40.487870673356859</v>
      </c>
      <c r="U62" s="118">
        <f t="shared" si="22"/>
        <v>41.516390226591284</v>
      </c>
      <c r="V62" s="118">
        <f t="shared" si="22"/>
        <v>43.255634962827699</v>
      </c>
      <c r="W62" s="118">
        <f t="shared" ref="W62" si="23">W63+W66+W68+W77</f>
        <v>43.263175222012833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13.930904960536193</v>
      </c>
      <c r="C63" s="123">
        <f t="shared" si="24"/>
        <v>15.092157695951343</v>
      </c>
      <c r="D63" s="123">
        <f t="shared" si="24"/>
        <v>16.618857803848119</v>
      </c>
      <c r="E63" s="123">
        <f t="shared" si="24"/>
        <v>17.611871937794163</v>
      </c>
      <c r="F63" s="123">
        <f t="shared" si="24"/>
        <v>19.318176520706665</v>
      </c>
      <c r="G63" s="123">
        <f t="shared" si="24"/>
        <v>20.265986038318552</v>
      </c>
      <c r="H63" s="123">
        <f t="shared" si="24"/>
        <v>19.550872783242337</v>
      </c>
      <c r="I63" s="123">
        <f t="shared" si="24"/>
        <v>20.670069158077229</v>
      </c>
      <c r="J63" s="123">
        <f t="shared" si="24"/>
        <v>20.130407093520979</v>
      </c>
      <c r="K63" s="123">
        <f t="shared" si="24"/>
        <v>22.654851550205436</v>
      </c>
      <c r="L63" s="123">
        <f t="shared" si="24"/>
        <v>18.812239106803755</v>
      </c>
      <c r="M63" s="123">
        <f t="shared" si="24"/>
        <v>17.131908150193045</v>
      </c>
      <c r="N63" s="123">
        <f t="shared" si="24"/>
        <v>19.17873635255139</v>
      </c>
      <c r="O63" s="123">
        <f t="shared" si="24"/>
        <v>20.541316509610503</v>
      </c>
      <c r="P63" s="123">
        <f t="shared" si="24"/>
        <v>22.335130033148548</v>
      </c>
      <c r="Q63" s="123">
        <f t="shared" si="24"/>
        <v>22.807708235422758</v>
      </c>
      <c r="R63" s="123">
        <f t="shared" ref="R63:V63" si="25">SUM(R64:R65)</f>
        <v>20.585709679344525</v>
      </c>
      <c r="S63" s="123">
        <f t="shared" si="25"/>
        <v>21.117392537667691</v>
      </c>
      <c r="T63" s="123">
        <f t="shared" si="25"/>
        <v>22.054194262056107</v>
      </c>
      <c r="U63" s="123">
        <f t="shared" si="25"/>
        <v>22.60070464166672</v>
      </c>
      <c r="V63" s="123">
        <f t="shared" si="25"/>
        <v>23.007197586189797</v>
      </c>
      <c r="W63" s="123">
        <f t="shared" ref="W63" si="26">SUM(W64:W65)</f>
        <v>23.025737137924629</v>
      </c>
      <c r="DA63" s="130" t="s">
        <v>2972</v>
      </c>
    </row>
    <row r="64" spans="1:105" ht="12" customHeight="1" x14ac:dyDescent="0.25">
      <c r="A64" s="97" t="s">
        <v>217</v>
      </c>
      <c r="B64" s="99">
        <v>13.58796784026103</v>
      </c>
      <c r="C64" s="99">
        <v>14.733690445549236</v>
      </c>
      <c r="D64" s="99">
        <v>16.239140678170905</v>
      </c>
      <c r="E64" s="99">
        <v>17.27185046965575</v>
      </c>
      <c r="F64" s="99">
        <v>18.962413052912261</v>
      </c>
      <c r="G64" s="99">
        <v>19.894119744838349</v>
      </c>
      <c r="H64" s="99">
        <v>19.190092221211167</v>
      </c>
      <c r="I64" s="99">
        <v>20.279599405863785</v>
      </c>
      <c r="J64" s="99">
        <v>19.736962812821982</v>
      </c>
      <c r="K64" s="99">
        <v>22.237066297880453</v>
      </c>
      <c r="L64" s="99">
        <v>18.558530354134984</v>
      </c>
      <c r="M64" s="99">
        <v>16.881534900146384</v>
      </c>
      <c r="N64" s="99">
        <v>18.90885017322903</v>
      </c>
      <c r="O64" s="99">
        <v>20.256358556697705</v>
      </c>
      <c r="P64" s="99">
        <v>22.030856154152268</v>
      </c>
      <c r="Q64" s="99">
        <v>22.499171518728385</v>
      </c>
      <c r="R64" s="99">
        <v>20.296450948068603</v>
      </c>
      <c r="S64" s="99">
        <v>20.824198520554649</v>
      </c>
      <c r="T64" s="99">
        <v>21.753828879094602</v>
      </c>
      <c r="U64" s="99">
        <v>22.297052865570187</v>
      </c>
      <c r="V64" s="99">
        <v>22.694452968583946</v>
      </c>
      <c r="W64" s="99">
        <v>22.713932129767446</v>
      </c>
      <c r="DA64" s="63" t="s">
        <v>2973</v>
      </c>
    </row>
    <row r="65" spans="1:105" ht="12" customHeight="1" x14ac:dyDescent="0.25">
      <c r="A65" s="97" t="s">
        <v>53</v>
      </c>
      <c r="B65" s="99">
        <v>0.3429371202751631</v>
      </c>
      <c r="C65" s="99">
        <v>0.35846725040210714</v>
      </c>
      <c r="D65" s="99">
        <v>0.37971712567721261</v>
      </c>
      <c r="E65" s="99">
        <v>0.34002146813841344</v>
      </c>
      <c r="F65" s="99">
        <v>0.35576346779440449</v>
      </c>
      <c r="G65" s="99">
        <v>0.37186629348020167</v>
      </c>
      <c r="H65" s="99">
        <v>0.36078056203117076</v>
      </c>
      <c r="I65" s="99">
        <v>0.39046975221344404</v>
      </c>
      <c r="J65" s="99">
        <v>0.39344428069899884</v>
      </c>
      <c r="K65" s="99">
        <v>0.4177852523249827</v>
      </c>
      <c r="L65" s="99">
        <v>0.25370875266877113</v>
      </c>
      <c r="M65" s="99">
        <v>0.25037325004666067</v>
      </c>
      <c r="N65" s="99">
        <v>0.2698861793223582</v>
      </c>
      <c r="O65" s="99">
        <v>0.28495795291279885</v>
      </c>
      <c r="P65" s="99">
        <v>0.30427387899628089</v>
      </c>
      <c r="Q65" s="99">
        <v>0.30853671669437421</v>
      </c>
      <c r="R65" s="99">
        <v>0.28925873127592022</v>
      </c>
      <c r="S65" s="99">
        <v>0.29319401711304277</v>
      </c>
      <c r="T65" s="99">
        <v>0.30036538296150578</v>
      </c>
      <c r="U65" s="99">
        <v>0.30365177609653399</v>
      </c>
      <c r="V65" s="99">
        <v>0.31274461760585209</v>
      </c>
      <c r="W65" s="99">
        <v>0.31180500815718398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0.25658915475521804</v>
      </c>
      <c r="C66" s="123">
        <f t="shared" si="27"/>
        <v>0.3088076531526851</v>
      </c>
      <c r="D66" s="123">
        <f t="shared" si="27"/>
        <v>0.25351547281568493</v>
      </c>
      <c r="E66" s="123">
        <f t="shared" si="27"/>
        <v>0.61891861001664406</v>
      </c>
      <c r="F66" s="123">
        <f t="shared" si="27"/>
        <v>0.49579690663212816</v>
      </c>
      <c r="G66" s="123">
        <f t="shared" si="27"/>
        <v>0.64843643396067041</v>
      </c>
      <c r="H66" s="123">
        <f t="shared" si="27"/>
        <v>0.83545613005616459</v>
      </c>
      <c r="I66" s="123">
        <f t="shared" si="27"/>
        <v>0.39707521998731832</v>
      </c>
      <c r="J66" s="123">
        <f t="shared" si="27"/>
        <v>0.35967891103755079</v>
      </c>
      <c r="K66" s="123">
        <f t="shared" si="27"/>
        <v>0.57577196487741633</v>
      </c>
      <c r="L66" s="123">
        <f t="shared" si="27"/>
        <v>0.84474765385353445</v>
      </c>
      <c r="M66" s="123">
        <f t="shared" si="27"/>
        <v>0.8599685943313552</v>
      </c>
      <c r="N66" s="123">
        <f t="shared" si="27"/>
        <v>0.89152702423394836</v>
      </c>
      <c r="O66" s="123">
        <f t="shared" si="27"/>
        <v>0.88598509480424259</v>
      </c>
      <c r="P66" s="123">
        <f t="shared" si="27"/>
        <v>0.86286493287495303</v>
      </c>
      <c r="Q66" s="123">
        <f t="shared" si="27"/>
        <v>0.83479285528472169</v>
      </c>
      <c r="R66" s="123">
        <f t="shared" si="27"/>
        <v>0.98836700922220166</v>
      </c>
      <c r="S66" s="123">
        <f t="shared" si="27"/>
        <v>1.0015950825005713</v>
      </c>
      <c r="T66" s="123">
        <f t="shared" si="27"/>
        <v>1.0801525128722231</v>
      </c>
      <c r="U66" s="123">
        <f t="shared" si="27"/>
        <v>1.1184884064513723</v>
      </c>
      <c r="V66" s="123">
        <f t="shared" si="27"/>
        <v>1.2394672351357736</v>
      </c>
      <c r="W66" s="123">
        <f t="shared" si="27"/>
        <v>1.4122165064521384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0.25658915475521804</v>
      </c>
      <c r="C67" s="99">
        <f>RES_hhdet_tesh!C67/RES_summary!C$19</f>
        <v>0.3088076531526851</v>
      </c>
      <c r="D67" s="99">
        <f>RES_hhdet_tesh!D67/RES_summary!D$19</f>
        <v>0.25351547281568493</v>
      </c>
      <c r="E67" s="99">
        <f>RES_hhdet_tesh!E67/RES_summary!E$19</f>
        <v>0.61891861001664406</v>
      </c>
      <c r="F67" s="99">
        <f>RES_hhdet_tesh!F67/RES_summary!F$19</f>
        <v>0.49579690663212816</v>
      </c>
      <c r="G67" s="99">
        <f>RES_hhdet_tesh!G67/RES_summary!G$19</f>
        <v>0.64843643396067041</v>
      </c>
      <c r="H67" s="99">
        <f>RES_hhdet_tesh!H67/RES_summary!H$19</f>
        <v>0.83545613005616459</v>
      </c>
      <c r="I67" s="99">
        <f>RES_hhdet_tesh!I67/RES_summary!I$19</f>
        <v>0.39707521998731832</v>
      </c>
      <c r="J67" s="99">
        <f>RES_hhdet_tesh!J67/RES_summary!J$19</f>
        <v>0.35967891103755079</v>
      </c>
      <c r="K67" s="99">
        <f>RES_hhdet_tesh!K67/RES_summary!K$19</f>
        <v>0.57577196487741633</v>
      </c>
      <c r="L67" s="99">
        <f>RES_hhdet_tesh!L67/RES_summary!L$19</f>
        <v>0.84474765385353445</v>
      </c>
      <c r="M67" s="99">
        <f>RES_hhdet_tesh!M67/RES_summary!M$19</f>
        <v>0.8599685943313552</v>
      </c>
      <c r="N67" s="99">
        <f>RES_hhdet_tesh!N67/RES_summary!N$19</f>
        <v>0.89152702423394836</v>
      </c>
      <c r="O67" s="99">
        <f>RES_hhdet_tesh!O67/RES_summary!O$19</f>
        <v>0.88598509480424259</v>
      </c>
      <c r="P67" s="99">
        <f>RES_hhdet_tesh!P67/RES_summary!P$19</f>
        <v>0.86286493287495303</v>
      </c>
      <c r="Q67" s="99">
        <f>RES_hhdet_tesh!Q67/RES_summary!Q$19</f>
        <v>0.83479285528472169</v>
      </c>
      <c r="R67" s="99">
        <f>RES_hhdet_tesh!R67/RES_summary!R$19</f>
        <v>0.98836700922220166</v>
      </c>
      <c r="S67" s="99">
        <f>RES_hhdet_tesh!S67/RES_summary!S$19</f>
        <v>1.0015950825005713</v>
      </c>
      <c r="T67" s="99">
        <f>RES_hhdet_tesh!T67/RES_summary!T$19</f>
        <v>1.0801525128722231</v>
      </c>
      <c r="U67" s="99">
        <f>RES_hhdet_tesh!U67/RES_summary!U$19</f>
        <v>1.1184884064513723</v>
      </c>
      <c r="V67" s="99">
        <f>RES_hhdet_tesh!V67/RES_summary!V$19</f>
        <v>1.2394672351357736</v>
      </c>
      <c r="W67" s="99">
        <f>RES_hhdet_tesh!W67/RES_summary!W$19</f>
        <v>1.4122165064521384</v>
      </c>
      <c r="DA67" s="63" t="s">
        <v>2976</v>
      </c>
    </row>
    <row r="68" spans="1:105" ht="12" customHeight="1" x14ac:dyDescent="0.25">
      <c r="A68" s="121" t="s">
        <v>55</v>
      </c>
      <c r="B68" s="123">
        <v>7.8221973948142844</v>
      </c>
      <c r="C68" s="123">
        <v>8.2585482046224481</v>
      </c>
      <c r="D68" s="123">
        <v>8.5999512584354143</v>
      </c>
      <c r="E68" s="123">
        <v>8.0695418238394279</v>
      </c>
      <c r="F68" s="123">
        <v>8.2058127029963792</v>
      </c>
      <c r="G68" s="123">
        <v>8.2807780735332646</v>
      </c>
      <c r="H68" s="123">
        <v>8.1128377937991001</v>
      </c>
      <c r="I68" s="123">
        <v>8.202086538805105</v>
      </c>
      <c r="J68" s="123">
        <v>8.0987761473821855</v>
      </c>
      <c r="K68" s="123">
        <v>7.8825214622863209</v>
      </c>
      <c r="L68" s="123">
        <v>9.6531973125615291</v>
      </c>
      <c r="M68" s="123">
        <v>7.9099582815059089</v>
      </c>
      <c r="N68" s="123">
        <v>7.6125512247356566</v>
      </c>
      <c r="O68" s="123">
        <v>7.0768230922201907</v>
      </c>
      <c r="P68" s="123">
        <v>7.0908380470254295</v>
      </c>
      <c r="Q68" s="123">
        <v>7.1063520820118278</v>
      </c>
      <c r="R68" s="123">
        <v>6.5794427181276713</v>
      </c>
      <c r="S68" s="123">
        <v>6.8754627237497363</v>
      </c>
      <c r="T68" s="123">
        <v>7.2372231418134811</v>
      </c>
      <c r="U68" s="123">
        <v>7.2995676980917086</v>
      </c>
      <c r="V68" s="123">
        <v>7.7658524005983374</v>
      </c>
      <c r="W68" s="123">
        <v>7.2347530857819615</v>
      </c>
      <c r="DA68" s="130" t="s">
        <v>2977</v>
      </c>
    </row>
    <row r="69" spans="1:105" ht="12" customHeight="1" x14ac:dyDescent="0.25">
      <c r="A69" s="97" t="s">
        <v>134</v>
      </c>
      <c r="B69" s="99">
        <v>7.813566852121216</v>
      </c>
      <c r="C69" s="99">
        <v>8.2570811528894943</v>
      </c>
      <c r="D69" s="99">
        <v>8.6055019529580026</v>
      </c>
      <c r="E69" s="99">
        <v>8.0789427671365388</v>
      </c>
      <c r="F69" s="99">
        <v>8.2203260074267899</v>
      </c>
      <c r="G69" s="99">
        <v>8.2804172262702007</v>
      </c>
      <c r="H69" s="99">
        <v>8.1168921408523413</v>
      </c>
      <c r="I69" s="99">
        <v>8.2016791789777415</v>
      </c>
      <c r="J69" s="99">
        <v>8.0958395759604933</v>
      </c>
      <c r="K69" s="99">
        <v>7.8705999627882566</v>
      </c>
      <c r="L69" s="99">
        <v>9.6940854545002768</v>
      </c>
      <c r="M69" s="99">
        <v>7.9174315576462595</v>
      </c>
      <c r="N69" s="99">
        <v>7.6238801922923347</v>
      </c>
      <c r="O69" s="99">
        <v>7.0760987254127494</v>
      </c>
      <c r="P69" s="99">
        <v>7.1028154610627983</v>
      </c>
      <c r="Q69" s="99">
        <v>7.1243116674256299</v>
      </c>
      <c r="R69" s="99">
        <v>6.5777265685050521</v>
      </c>
      <c r="S69" s="99">
        <v>6.8792437331296243</v>
      </c>
      <c r="T69" s="99">
        <v>7.2486916042918876</v>
      </c>
      <c r="U69" s="99">
        <v>7.3130158546118675</v>
      </c>
      <c r="V69" s="99">
        <v>7.7919079397558777</v>
      </c>
      <c r="W69" s="99">
        <v>7.2396350012135571</v>
      </c>
      <c r="DA69" s="63" t="s">
        <v>2978</v>
      </c>
    </row>
    <row r="70" spans="1:105" ht="12" customHeight="1" x14ac:dyDescent="0.25">
      <c r="A70" s="97" t="s">
        <v>133</v>
      </c>
      <c r="B70" s="99">
        <v>7.8135668521212187</v>
      </c>
      <c r="C70" s="99">
        <v>8.2571713110029901</v>
      </c>
      <c r="D70" s="99">
        <v>8.6055775839656299</v>
      </c>
      <c r="E70" s="99">
        <v>8.0793103506825421</v>
      </c>
      <c r="F70" s="99">
        <v>8.2206578536483246</v>
      </c>
      <c r="G70" s="99">
        <v>8.28052736682519</v>
      </c>
      <c r="H70" s="99">
        <v>8.1169584787857669</v>
      </c>
      <c r="I70" s="99">
        <v>8.2017210295640997</v>
      </c>
      <c r="J70" s="99">
        <v>8.0957753571801536</v>
      </c>
      <c r="K70" s="99">
        <v>7.8704967447735115</v>
      </c>
      <c r="L70" s="99">
        <v>9.6958730459698295</v>
      </c>
      <c r="M70" s="99">
        <v>7.9206940637240297</v>
      </c>
      <c r="N70" s="99">
        <v>7.6287439871403357</v>
      </c>
      <c r="O70" s="99">
        <v>7.0808982150952566</v>
      </c>
      <c r="P70" s="99">
        <v>7.1093928499979713</v>
      </c>
      <c r="Q70" s="99">
        <v>7.1312904644326673</v>
      </c>
      <c r="R70" s="99">
        <v>6.5818530558118109</v>
      </c>
      <c r="S70" s="99">
        <v>6.8811789742216272</v>
      </c>
      <c r="T70" s="99">
        <v>7.2498919448184749</v>
      </c>
      <c r="U70" s="99">
        <v>7.3121745679639778</v>
      </c>
      <c r="V70" s="99">
        <v>7.7901519074325316</v>
      </c>
      <c r="W70" s="99">
        <v>7.2346773966525886</v>
      </c>
      <c r="DA70" s="63" t="s">
        <v>2979</v>
      </c>
    </row>
    <row r="71" spans="1:105" ht="12" customHeight="1" x14ac:dyDescent="0.25">
      <c r="A71" s="100" t="s">
        <v>217</v>
      </c>
      <c r="B71" s="102">
        <v>1.3722216631327138</v>
      </c>
      <c r="C71" s="102">
        <v>1.5640006419781947</v>
      </c>
      <c r="D71" s="102">
        <v>1.7116716875079094</v>
      </c>
      <c r="E71" s="102">
        <v>1.3707477874609693</v>
      </c>
      <c r="F71" s="102">
        <v>1.4109562426786599</v>
      </c>
      <c r="G71" s="102">
        <v>1.6441139601017898</v>
      </c>
      <c r="H71" s="102">
        <v>1.4763112870037454</v>
      </c>
      <c r="I71" s="102">
        <v>1.5169775969390742</v>
      </c>
      <c r="J71" s="102">
        <v>1.4645147242642682</v>
      </c>
      <c r="K71" s="102">
        <v>1.4776071217744671</v>
      </c>
      <c r="L71" s="102">
        <v>1.6736816797062444</v>
      </c>
      <c r="M71" s="102">
        <v>0.89563827093868253</v>
      </c>
      <c r="N71" s="102">
        <v>0.90844000732980779</v>
      </c>
      <c r="O71" s="102">
        <v>0.71156757259417813</v>
      </c>
      <c r="P71" s="102">
        <v>0.83658745979731175</v>
      </c>
      <c r="Q71" s="102">
        <v>0.90745229800837124</v>
      </c>
      <c r="R71" s="102">
        <v>0.88175043768411343</v>
      </c>
      <c r="S71" s="102">
        <v>0.83223930271082047</v>
      </c>
      <c r="T71" s="102">
        <v>0.71910766373174773</v>
      </c>
      <c r="U71" s="102">
        <v>0.76671524642525635</v>
      </c>
      <c r="V71" s="102">
        <v>1.0699550901696939</v>
      </c>
      <c r="W71" s="102">
        <v>0.67366248775618409</v>
      </c>
      <c r="DA71" s="131" t="s">
        <v>2980</v>
      </c>
    </row>
    <row r="72" spans="1:105" ht="12" customHeight="1" x14ac:dyDescent="0.25">
      <c r="A72" s="103" t="s">
        <v>52</v>
      </c>
      <c r="B72" s="105">
        <v>6.4413451889885041</v>
      </c>
      <c r="C72" s="105">
        <v>6.6931706690247941</v>
      </c>
      <c r="D72" s="105">
        <v>6.8939058964577207</v>
      </c>
      <c r="E72" s="105">
        <v>6.7085625632215722</v>
      </c>
      <c r="F72" s="105">
        <v>6.8097016109696646</v>
      </c>
      <c r="G72" s="105">
        <v>6.6364134067234</v>
      </c>
      <c r="H72" s="105">
        <v>6.6406471917820218</v>
      </c>
      <c r="I72" s="105">
        <v>6.6847434326250266</v>
      </c>
      <c r="J72" s="105">
        <v>6.6312606329158861</v>
      </c>
      <c r="K72" s="105">
        <v>6.3928896229990428</v>
      </c>
      <c r="L72" s="105">
        <v>8.0221913662635842</v>
      </c>
      <c r="M72" s="105">
        <v>7.0250557927853476</v>
      </c>
      <c r="N72" s="105">
        <v>6.7203039798105273</v>
      </c>
      <c r="O72" s="105">
        <v>6.3693306425010778</v>
      </c>
      <c r="P72" s="105">
        <v>6.2728053902006593</v>
      </c>
      <c r="Q72" s="105">
        <v>6.2238381664242954</v>
      </c>
      <c r="R72" s="105">
        <v>5.7001026181276986</v>
      </c>
      <c r="S72" s="105">
        <v>6.0489396715108068</v>
      </c>
      <c r="T72" s="105">
        <v>6.5307842810867252</v>
      </c>
      <c r="U72" s="105">
        <v>6.5454593215387229</v>
      </c>
      <c r="V72" s="105">
        <v>6.7201968172628384</v>
      </c>
      <c r="W72" s="105">
        <v>6.5610149088964063</v>
      </c>
      <c r="DA72" s="132" t="s">
        <v>2981</v>
      </c>
    </row>
    <row r="73" spans="1:105" ht="12" customHeight="1" x14ac:dyDescent="0.25">
      <c r="A73" s="106" t="s">
        <v>122</v>
      </c>
      <c r="B73" s="102">
        <v>8.082224415682008</v>
      </c>
      <c r="C73" s="102">
        <v>8.3015255004704294</v>
      </c>
      <c r="D73" s="102">
        <v>8.4239950522897598</v>
      </c>
      <c r="E73" s="102">
        <v>7.7602129574510679</v>
      </c>
      <c r="F73" s="102">
        <v>7.7188787244010157</v>
      </c>
      <c r="G73" s="102">
        <v>8.2918295185800215</v>
      </c>
      <c r="H73" s="102">
        <v>7.9770087512289596</v>
      </c>
      <c r="I73" s="102">
        <v>8.2161232855732607</v>
      </c>
      <c r="J73" s="102">
        <v>8.197936843535194</v>
      </c>
      <c r="K73" s="102">
        <v>8.300276422614159</v>
      </c>
      <c r="L73" s="102">
        <v>8.1451141221679144</v>
      </c>
      <c r="M73" s="102">
        <v>7.6400624988471648</v>
      </c>
      <c r="N73" s="102">
        <v>7.212507416861234</v>
      </c>
      <c r="O73" s="102">
        <v>7.0958961450500091</v>
      </c>
      <c r="P73" s="102">
        <v>6.6690227132011684</v>
      </c>
      <c r="Q73" s="102">
        <v>6.4910495898253489</v>
      </c>
      <c r="R73" s="102">
        <v>6.6328462812909477</v>
      </c>
      <c r="S73" s="102">
        <v>6.729060720103071</v>
      </c>
      <c r="T73" s="102">
        <v>6.8661259955299414</v>
      </c>
      <c r="U73" s="102">
        <v>6.8468500622300148</v>
      </c>
      <c r="V73" s="102">
        <v>6.7866627141303182</v>
      </c>
      <c r="W73" s="102">
        <v>7.1010956536118943</v>
      </c>
      <c r="DA73" s="131" t="s">
        <v>2982</v>
      </c>
    </row>
    <row r="74" spans="1:105" ht="12" customHeight="1" x14ac:dyDescent="0.25">
      <c r="A74" s="107" t="s">
        <v>121</v>
      </c>
      <c r="B74" s="105">
        <v>8.082224415682008</v>
      </c>
      <c r="C74" s="105">
        <v>8.3040980081262887</v>
      </c>
      <c r="D74" s="105">
        <v>8.4254682314702567</v>
      </c>
      <c r="E74" s="105">
        <v>7.7599148614389595</v>
      </c>
      <c r="F74" s="105">
        <v>7.718193898050453</v>
      </c>
      <c r="G74" s="105">
        <v>8.2933711573768711</v>
      </c>
      <c r="H74" s="105">
        <v>7.9766236160775454</v>
      </c>
      <c r="I74" s="105">
        <v>8.2154434225536761</v>
      </c>
      <c r="J74" s="105">
        <v>8.1986957291131297</v>
      </c>
      <c r="K74" s="105">
        <v>8.3003308499074642</v>
      </c>
      <c r="L74" s="105">
        <v>8.1496805329369053</v>
      </c>
      <c r="M74" s="105">
        <v>7.6479214498440431</v>
      </c>
      <c r="N74" s="105">
        <v>7.2222032191130046</v>
      </c>
      <c r="O74" s="105">
        <v>7.0959098006569761</v>
      </c>
      <c r="P74" s="105">
        <v>6.6684786361063244</v>
      </c>
      <c r="Q74" s="105">
        <v>6.4901666372213462</v>
      </c>
      <c r="R74" s="105">
        <v>6.6310736117337026</v>
      </c>
      <c r="S74" s="105">
        <v>6.7344787845676546</v>
      </c>
      <c r="T74" s="105">
        <v>6.856989188688404</v>
      </c>
      <c r="U74" s="105">
        <v>6.843127955027728</v>
      </c>
      <c r="V74" s="105">
        <v>6.7727722264401899</v>
      </c>
      <c r="W74" s="105">
        <v>7.0851198539912836</v>
      </c>
      <c r="DA74" s="132" t="s">
        <v>2983</v>
      </c>
    </row>
    <row r="75" spans="1:105" ht="12" customHeight="1" x14ac:dyDescent="0.25">
      <c r="A75" s="108" t="s">
        <v>53</v>
      </c>
      <c r="B75" s="99">
        <v>1.3395165059468945</v>
      </c>
      <c r="C75" s="99">
        <v>1.579711774266275</v>
      </c>
      <c r="D75" s="99">
        <v>1.7159434377258587</v>
      </c>
      <c r="E75" s="99">
        <v>1.1379494184570049</v>
      </c>
      <c r="F75" s="99">
        <v>1.1509124819855931</v>
      </c>
      <c r="G75" s="99">
        <v>1.6977303547584863</v>
      </c>
      <c r="H75" s="99">
        <v>1.3985294315416039</v>
      </c>
      <c r="I75" s="99">
        <v>1.4988202531553008</v>
      </c>
      <c r="J75" s="99">
        <v>1.4493524382419523</v>
      </c>
      <c r="K75" s="99">
        <v>1.582103517206658</v>
      </c>
      <c r="L75" s="99">
        <v>1.0956664471106723</v>
      </c>
      <c r="M75" s="99">
        <v>0.78464910631509366</v>
      </c>
      <c r="N75" s="99">
        <v>0.7274740001042288</v>
      </c>
      <c r="O75" s="99">
        <v>0.6206394706429782</v>
      </c>
      <c r="P75" s="99">
        <v>0.63639703660368419</v>
      </c>
      <c r="Q75" s="99">
        <v>0.66170143980376062</v>
      </c>
      <c r="R75" s="99">
        <v>0.72881587715553198</v>
      </c>
      <c r="S75" s="99">
        <v>0.72901364704283622</v>
      </c>
      <c r="T75" s="99">
        <v>0.56704638018916687</v>
      </c>
      <c r="U75" s="99">
        <v>0.58992570819002321</v>
      </c>
      <c r="V75" s="99">
        <v>0.53645913727512406</v>
      </c>
      <c r="W75" s="99">
        <v>0.51287835207842836</v>
      </c>
      <c r="DA75" s="63" t="s">
        <v>2984</v>
      </c>
    </row>
    <row r="76" spans="1:105" ht="12" customHeight="1" x14ac:dyDescent="0.25">
      <c r="A76" s="108" t="s">
        <v>52</v>
      </c>
      <c r="B76" s="99">
        <v>6.7427079097351132</v>
      </c>
      <c r="C76" s="99">
        <v>6.7243862338600149</v>
      </c>
      <c r="D76" s="99">
        <v>6.7095247937444</v>
      </c>
      <c r="E76" s="99">
        <v>6.6219654429819563</v>
      </c>
      <c r="F76" s="99">
        <v>6.5672814160648603</v>
      </c>
      <c r="G76" s="99">
        <v>6.5956408026183855</v>
      </c>
      <c r="H76" s="99">
        <v>6.5780941845359431</v>
      </c>
      <c r="I76" s="99">
        <v>6.7166231693983764</v>
      </c>
      <c r="J76" s="99">
        <v>6.7493432908711766</v>
      </c>
      <c r="K76" s="99">
        <v>6.7182273327008044</v>
      </c>
      <c r="L76" s="99">
        <v>7.0540140858262328</v>
      </c>
      <c r="M76" s="99">
        <v>6.8632723435289487</v>
      </c>
      <c r="N76" s="99">
        <v>6.4947292190087733</v>
      </c>
      <c r="O76" s="99">
        <v>6.4752703300139993</v>
      </c>
      <c r="P76" s="99">
        <v>6.0320815995026402</v>
      </c>
      <c r="Q76" s="99">
        <v>5.828465197417585</v>
      </c>
      <c r="R76" s="99">
        <v>5.9022577345781704</v>
      </c>
      <c r="S76" s="99">
        <v>6.0054651375248183</v>
      </c>
      <c r="T76" s="99">
        <v>6.2899428084992381</v>
      </c>
      <c r="U76" s="99">
        <v>6.2532022468377058</v>
      </c>
      <c r="V76" s="99">
        <v>6.2363130891650664</v>
      </c>
      <c r="W76" s="99">
        <v>6.5722415019128553</v>
      </c>
      <c r="DA76" s="63" t="s">
        <v>2985</v>
      </c>
    </row>
    <row r="77" spans="1:105" ht="12" customHeight="1" x14ac:dyDescent="0.25">
      <c r="A77" s="121" t="s">
        <v>54</v>
      </c>
      <c r="B77" s="123">
        <v>13.388583216888067</v>
      </c>
      <c r="C77" s="123">
        <v>14.639097951304178</v>
      </c>
      <c r="D77" s="123">
        <v>15.846940468112706</v>
      </c>
      <c r="E77" s="123">
        <v>14.779012150948432</v>
      </c>
      <c r="F77" s="123">
        <v>15.098800636068033</v>
      </c>
      <c r="G77" s="123">
        <v>15.331222410287197</v>
      </c>
      <c r="H77" s="123">
        <v>14.312155171627454</v>
      </c>
      <c r="I77" s="123">
        <v>14.289418619809517</v>
      </c>
      <c r="J77" s="123">
        <v>13.116275371959752</v>
      </c>
      <c r="K77" s="123">
        <v>12.706780018949765</v>
      </c>
      <c r="L77" s="123">
        <v>15.231365756433261</v>
      </c>
      <c r="M77" s="123">
        <v>11.887673680242846</v>
      </c>
      <c r="N77" s="123">
        <v>10.075371296336725</v>
      </c>
      <c r="O77" s="123">
        <v>8.3093134371664394</v>
      </c>
      <c r="P77" s="123">
        <v>8.1180856141357474</v>
      </c>
      <c r="Q77" s="123">
        <v>8.2538482622375025</v>
      </c>
      <c r="R77" s="123">
        <v>8.7633915893852272</v>
      </c>
      <c r="S77" s="123">
        <v>8.7368043365376931</v>
      </c>
      <c r="T77" s="123">
        <v>10.116300756615045</v>
      </c>
      <c r="U77" s="123">
        <v>10.497629480381482</v>
      </c>
      <c r="V77" s="123">
        <v>11.243117740903788</v>
      </c>
      <c r="W77" s="123">
        <v>11.590468491854102</v>
      </c>
      <c r="DA77" s="130" t="s">
        <v>2986</v>
      </c>
    </row>
    <row r="78" spans="1:105" ht="12" customHeight="1" x14ac:dyDescent="0.25">
      <c r="A78" s="97" t="s">
        <v>192</v>
      </c>
      <c r="B78" s="99">
        <v>13.381332513327996</v>
      </c>
      <c r="C78" s="99">
        <v>14.635893916519199</v>
      </c>
      <c r="D78" s="99">
        <v>15.846564204665864</v>
      </c>
      <c r="E78" s="99">
        <v>14.797063527625035</v>
      </c>
      <c r="F78" s="99">
        <v>15.114806867560194</v>
      </c>
      <c r="G78" s="99">
        <v>15.327751966972313</v>
      </c>
      <c r="H78" s="99">
        <v>14.307345541894366</v>
      </c>
      <c r="I78" s="99">
        <v>14.261319018190001</v>
      </c>
      <c r="J78" s="99">
        <v>13.131174163745122</v>
      </c>
      <c r="K78" s="99">
        <v>12.718914583254554</v>
      </c>
      <c r="L78" s="99">
        <v>15.225015004514747</v>
      </c>
      <c r="M78" s="99">
        <v>11.876287360246627</v>
      </c>
      <c r="N78" s="99">
        <v>10.086422965474652</v>
      </c>
      <c r="O78" s="99">
        <v>8.3270825125641732</v>
      </c>
      <c r="P78" s="99">
        <v>8.1534857525591278</v>
      </c>
      <c r="Q78" s="99">
        <v>8.2931708583296722</v>
      </c>
      <c r="R78" s="99">
        <v>8.7407288250393513</v>
      </c>
      <c r="S78" s="99">
        <v>8.744525975865125</v>
      </c>
      <c r="T78" s="99">
        <v>10.113115632364885</v>
      </c>
      <c r="U78" s="99">
        <v>10.504283871727472</v>
      </c>
      <c r="V78" s="99">
        <v>11.24808653380177</v>
      </c>
      <c r="W78" s="99">
        <v>11.576872358197395</v>
      </c>
      <c r="DA78" s="63" t="s">
        <v>2987</v>
      </c>
    </row>
    <row r="79" spans="1:105" ht="12" customHeight="1" x14ac:dyDescent="0.25">
      <c r="A79" s="109" t="s">
        <v>120</v>
      </c>
      <c r="B79" s="110">
        <v>13.606395589066091</v>
      </c>
      <c r="C79" s="110">
        <v>14.736683073426599</v>
      </c>
      <c r="D79" s="110">
        <v>15.858874628016915</v>
      </c>
      <c r="E79" s="110">
        <v>14.183380558459561</v>
      </c>
      <c r="F79" s="110">
        <v>14.559586542806858</v>
      </c>
      <c r="G79" s="110">
        <v>15.448762089140507</v>
      </c>
      <c r="H79" s="110">
        <v>14.474007040798199</v>
      </c>
      <c r="I79" s="110">
        <v>15.229571696058846</v>
      </c>
      <c r="J79" s="110">
        <v>12.610329650919139</v>
      </c>
      <c r="K79" s="110">
        <v>12.281386227557039</v>
      </c>
      <c r="L79" s="110">
        <v>15.464831345963788</v>
      </c>
      <c r="M79" s="110">
        <v>12.312602250084156</v>
      </c>
      <c r="N79" s="110">
        <v>9.6593963346954794</v>
      </c>
      <c r="O79" s="110">
        <v>7.639315455092369</v>
      </c>
      <c r="P79" s="110">
        <v>6.7755413466171337</v>
      </c>
      <c r="Q79" s="110">
        <v>6.7594043678358933</v>
      </c>
      <c r="R79" s="110">
        <v>9.6232017241885668</v>
      </c>
      <c r="S79" s="110">
        <v>8.4436209782008831</v>
      </c>
      <c r="T79" s="110">
        <v>10.23764640031259</v>
      </c>
      <c r="U79" s="110">
        <v>10.243531673442403</v>
      </c>
      <c r="V79" s="110">
        <v>11.053359466940483</v>
      </c>
      <c r="W79" s="110">
        <v>12.108878711880017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38.375951789993763</v>
      </c>
      <c r="C81" s="118">
        <f t="shared" si="28"/>
        <v>38.7807340060629</v>
      </c>
      <c r="D81" s="118">
        <f t="shared" si="28"/>
        <v>39.84566994024172</v>
      </c>
      <c r="E81" s="118">
        <f t="shared" si="28"/>
        <v>41.424984909406056</v>
      </c>
      <c r="F81" s="118">
        <f t="shared" si="28"/>
        <v>42.480921206308999</v>
      </c>
      <c r="G81" s="118">
        <f t="shared" si="28"/>
        <v>43.340224724192069</v>
      </c>
      <c r="H81" s="118">
        <f t="shared" si="28"/>
        <v>43.192494264050879</v>
      </c>
      <c r="I81" s="118">
        <f t="shared" si="28"/>
        <v>44.040525981170212</v>
      </c>
      <c r="J81" s="118">
        <f t="shared" si="28"/>
        <v>44.422116807389934</v>
      </c>
      <c r="K81" s="118">
        <f t="shared" si="28"/>
        <v>47.139253588163797</v>
      </c>
      <c r="L81" s="118">
        <f t="shared" si="28"/>
        <v>37.970274173300751</v>
      </c>
      <c r="M81" s="118">
        <f t="shared" si="28"/>
        <v>36.501465338353839</v>
      </c>
      <c r="N81" s="118">
        <f t="shared" si="28"/>
        <v>37.398986053338525</v>
      </c>
      <c r="O81" s="118">
        <f t="shared" si="28"/>
        <v>38.977447155642118</v>
      </c>
      <c r="P81" s="118">
        <f t="shared" si="28"/>
        <v>37.989612980609536</v>
      </c>
      <c r="Q81" s="118">
        <f t="shared" si="28"/>
        <v>37.624572643687046</v>
      </c>
      <c r="R81" s="118">
        <f t="shared" ref="R81:V81" si="29">R82+R85+R87+R100</f>
        <v>38.941341529434688</v>
      </c>
      <c r="S81" s="118">
        <f t="shared" si="29"/>
        <v>39.114873364101477</v>
      </c>
      <c r="T81" s="118">
        <f t="shared" si="29"/>
        <v>39.873687417283605</v>
      </c>
      <c r="U81" s="118">
        <f t="shared" si="29"/>
        <v>40.493377164004826</v>
      </c>
      <c r="V81" s="118">
        <f t="shared" si="29"/>
        <v>43.218299959642358</v>
      </c>
      <c r="W81" s="118">
        <f t="shared" ref="W81" si="30">W82+W85+W87+W100</f>
        <v>43.681749931632964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15.242854812684248</v>
      </c>
      <c r="C82" s="123">
        <f t="shared" si="31"/>
        <v>15.402314674989531</v>
      </c>
      <c r="D82" s="123">
        <f t="shared" si="31"/>
        <v>16.124354437530275</v>
      </c>
      <c r="E82" s="123">
        <f t="shared" si="31"/>
        <v>17.382261654313449</v>
      </c>
      <c r="F82" s="123">
        <f t="shared" si="31"/>
        <v>18.867265014317027</v>
      </c>
      <c r="G82" s="123">
        <f t="shared" si="31"/>
        <v>19.760254353244143</v>
      </c>
      <c r="H82" s="123">
        <f t="shared" si="31"/>
        <v>20.050249745834186</v>
      </c>
      <c r="I82" s="123">
        <f t="shared" si="31"/>
        <v>21.13939405391244</v>
      </c>
      <c r="J82" s="123">
        <f t="shared" si="31"/>
        <v>21.661979425666157</v>
      </c>
      <c r="K82" s="123">
        <f t="shared" si="31"/>
        <v>24.095108066744629</v>
      </c>
      <c r="L82" s="123">
        <f t="shared" si="31"/>
        <v>15.783307589135267</v>
      </c>
      <c r="M82" s="123">
        <f t="shared" si="31"/>
        <v>16.746697605091573</v>
      </c>
      <c r="N82" s="123">
        <f t="shared" si="31"/>
        <v>19.196440624418461</v>
      </c>
      <c r="O82" s="123">
        <f t="shared" si="31"/>
        <v>21.508118227702418</v>
      </c>
      <c r="P82" s="123">
        <f t="shared" si="31"/>
        <v>21.447105130160125</v>
      </c>
      <c r="Q82" s="123">
        <f t="shared" si="31"/>
        <v>21.479964445353044</v>
      </c>
      <c r="R82" s="123">
        <f t="shared" ref="R82:V82" si="32">SUM(R83:R84)</f>
        <v>21.800115798419125</v>
      </c>
      <c r="S82" s="123">
        <f t="shared" si="32"/>
        <v>21.799452587656294</v>
      </c>
      <c r="T82" s="123">
        <f t="shared" si="32"/>
        <v>21.591458722945795</v>
      </c>
      <c r="U82" s="123">
        <f t="shared" si="32"/>
        <v>21.848241148349405</v>
      </c>
      <c r="V82" s="123">
        <f t="shared" si="32"/>
        <v>22.971868729550543</v>
      </c>
      <c r="W82" s="123">
        <f t="shared" ref="W82" si="33">SUM(W83:W84)</f>
        <v>23.298591745205275</v>
      </c>
      <c r="DA82" s="130" t="s">
        <v>2990</v>
      </c>
    </row>
    <row r="83" spans="1:105" ht="12" customHeight="1" x14ac:dyDescent="0.25">
      <c r="A83" s="97" t="s">
        <v>204</v>
      </c>
      <c r="B83" s="99">
        <v>15.090511311332868</v>
      </c>
      <c r="C83" s="99">
        <v>15.253865479947507</v>
      </c>
      <c r="D83" s="99">
        <v>15.974938703591802</v>
      </c>
      <c r="E83" s="99">
        <v>17.246453061012154</v>
      </c>
      <c r="F83" s="99">
        <v>18.726728347412266</v>
      </c>
      <c r="G83" s="99">
        <v>19.613605217368519</v>
      </c>
      <c r="H83" s="99">
        <v>19.900594443187302</v>
      </c>
      <c r="I83" s="99">
        <v>20.977828583803099</v>
      </c>
      <c r="J83" s="99">
        <v>21.490618492080163</v>
      </c>
      <c r="K83" s="99">
        <v>23.915381236764325</v>
      </c>
      <c r="L83" s="99">
        <v>15.697469211682817</v>
      </c>
      <c r="M83" s="99">
        <v>16.647934135991267</v>
      </c>
      <c r="N83" s="99">
        <v>19.08746639634095</v>
      </c>
      <c r="O83" s="99">
        <v>21.387768566021865</v>
      </c>
      <c r="P83" s="99">
        <v>21.329271485825181</v>
      </c>
      <c r="Q83" s="99">
        <v>21.362783188630107</v>
      </c>
      <c r="R83" s="99">
        <v>21.676544837678538</v>
      </c>
      <c r="S83" s="99">
        <v>21.677370093830987</v>
      </c>
      <c r="T83" s="99">
        <v>21.472864333797141</v>
      </c>
      <c r="U83" s="99">
        <v>21.729870102797459</v>
      </c>
      <c r="V83" s="99">
        <v>22.845935868565473</v>
      </c>
      <c r="W83" s="99">
        <v>23.171358020365805</v>
      </c>
      <c r="DA83" s="63" t="s">
        <v>2991</v>
      </c>
    </row>
    <row r="84" spans="1:105" ht="12" customHeight="1" x14ac:dyDescent="0.25">
      <c r="A84" s="97" t="s">
        <v>53</v>
      </c>
      <c r="B84" s="99">
        <v>0.15234350135137945</v>
      </c>
      <c r="C84" s="99">
        <v>0.14844919504202514</v>
      </c>
      <c r="D84" s="99">
        <v>0.14941573393847274</v>
      </c>
      <c r="E84" s="99">
        <v>0.13580859330129361</v>
      </c>
      <c r="F84" s="99">
        <v>0.14053666690476327</v>
      </c>
      <c r="G84" s="99">
        <v>0.14664913587562281</v>
      </c>
      <c r="H84" s="99">
        <v>0.14965530264688559</v>
      </c>
      <c r="I84" s="99">
        <v>0.16156547010934028</v>
      </c>
      <c r="J84" s="99">
        <v>0.17136093358599452</v>
      </c>
      <c r="K84" s="99">
        <v>0.17972682998030357</v>
      </c>
      <c r="L84" s="99">
        <v>8.5838377452450321E-2</v>
      </c>
      <c r="M84" s="99">
        <v>9.8763469100306478E-2</v>
      </c>
      <c r="N84" s="99">
        <v>0.10897422807751087</v>
      </c>
      <c r="O84" s="99">
        <v>0.12034966168055186</v>
      </c>
      <c r="P84" s="99">
        <v>0.11783364433494524</v>
      </c>
      <c r="Q84" s="99">
        <v>0.11718125672293603</v>
      </c>
      <c r="R84" s="99">
        <v>0.123570960740585</v>
      </c>
      <c r="S84" s="99">
        <v>0.12208249382530678</v>
      </c>
      <c r="T84" s="99">
        <v>0.11859438914865389</v>
      </c>
      <c r="U84" s="99">
        <v>0.11837104555194654</v>
      </c>
      <c r="V84" s="99">
        <v>0.12593286098507173</v>
      </c>
      <c r="W84" s="99">
        <v>0.12723372483947212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0.25662466170130643</v>
      </c>
      <c r="C85" s="123">
        <f t="shared" si="34"/>
        <v>0.30408072008000153</v>
      </c>
      <c r="D85" s="123">
        <f t="shared" si="34"/>
        <v>0.25742953270838914</v>
      </c>
      <c r="E85" s="123">
        <f t="shared" si="34"/>
        <v>0.56853615098684551</v>
      </c>
      <c r="F85" s="123">
        <f t="shared" si="34"/>
        <v>0.41595496475796151</v>
      </c>
      <c r="G85" s="123">
        <f t="shared" si="34"/>
        <v>0.5069633900452446</v>
      </c>
      <c r="H85" s="123">
        <f t="shared" si="34"/>
        <v>0.61500639050811423</v>
      </c>
      <c r="I85" s="123">
        <f t="shared" si="34"/>
        <v>0.30475249018386352</v>
      </c>
      <c r="J85" s="123">
        <f t="shared" si="34"/>
        <v>0.30341132036585783</v>
      </c>
      <c r="K85" s="123">
        <f t="shared" si="34"/>
        <v>0.50291285749620573</v>
      </c>
      <c r="L85" s="123">
        <f t="shared" si="34"/>
        <v>0.74948789732956078</v>
      </c>
      <c r="M85" s="123">
        <f t="shared" si="34"/>
        <v>0.65712984210635328</v>
      </c>
      <c r="N85" s="123">
        <f t="shared" si="34"/>
        <v>0.71042807866431246</v>
      </c>
      <c r="O85" s="123">
        <f t="shared" si="34"/>
        <v>0.83916322485040418</v>
      </c>
      <c r="P85" s="123">
        <f t="shared" si="34"/>
        <v>0.94181219342814082</v>
      </c>
      <c r="Q85" s="123">
        <f t="shared" si="34"/>
        <v>0.92426739479213782</v>
      </c>
      <c r="R85" s="123">
        <f t="shared" si="34"/>
        <v>1.0851330374986197</v>
      </c>
      <c r="S85" s="123">
        <f t="shared" si="34"/>
        <v>1.1361227542894263</v>
      </c>
      <c r="T85" s="123">
        <f t="shared" si="34"/>
        <v>1.2821441580258388</v>
      </c>
      <c r="U85" s="123">
        <f t="shared" si="34"/>
        <v>1.3102359970593775</v>
      </c>
      <c r="V85" s="123">
        <f t="shared" si="34"/>
        <v>1.3750393267061196</v>
      </c>
      <c r="W85" s="123">
        <f t="shared" si="34"/>
        <v>1.416821974960045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0.25662466170130643</v>
      </c>
      <c r="C86" s="99">
        <f>RES_hhdet_tesh!C86/RES_summary!C$19</f>
        <v>0.30408072008000153</v>
      </c>
      <c r="D86" s="99">
        <f>RES_hhdet_tesh!D86/RES_summary!D$19</f>
        <v>0.25742953270838914</v>
      </c>
      <c r="E86" s="99">
        <f>RES_hhdet_tesh!E86/RES_summary!E$19</f>
        <v>0.56853615098684551</v>
      </c>
      <c r="F86" s="99">
        <f>RES_hhdet_tesh!F86/RES_summary!F$19</f>
        <v>0.41595496475796151</v>
      </c>
      <c r="G86" s="99">
        <f>RES_hhdet_tesh!G86/RES_summary!G$19</f>
        <v>0.5069633900452446</v>
      </c>
      <c r="H86" s="99">
        <f>RES_hhdet_tesh!H86/RES_summary!H$19</f>
        <v>0.61500639050811423</v>
      </c>
      <c r="I86" s="99">
        <f>RES_hhdet_tesh!I86/RES_summary!I$19</f>
        <v>0.30475249018386352</v>
      </c>
      <c r="J86" s="99">
        <f>RES_hhdet_tesh!J86/RES_summary!J$19</f>
        <v>0.30341132036585783</v>
      </c>
      <c r="K86" s="99">
        <f>RES_hhdet_tesh!K86/RES_summary!K$19</f>
        <v>0.50291285749620573</v>
      </c>
      <c r="L86" s="99">
        <f>RES_hhdet_tesh!L86/RES_summary!L$19</f>
        <v>0.74948789732956078</v>
      </c>
      <c r="M86" s="99">
        <f>RES_hhdet_tesh!M86/RES_summary!M$19</f>
        <v>0.65712984210635328</v>
      </c>
      <c r="N86" s="99">
        <f>RES_hhdet_tesh!N86/RES_summary!N$19</f>
        <v>0.71042807866431246</v>
      </c>
      <c r="O86" s="99">
        <f>RES_hhdet_tesh!O86/RES_summary!O$19</f>
        <v>0.83916322485040418</v>
      </c>
      <c r="P86" s="99">
        <f>RES_hhdet_tesh!P86/RES_summary!P$19</f>
        <v>0.94181219342814082</v>
      </c>
      <c r="Q86" s="99">
        <f>RES_hhdet_tesh!Q86/RES_summary!Q$19</f>
        <v>0.92426739479213782</v>
      </c>
      <c r="R86" s="99">
        <f>RES_hhdet_tesh!R86/RES_summary!R$19</f>
        <v>1.0851330374986197</v>
      </c>
      <c r="S86" s="99">
        <f>RES_hhdet_tesh!S86/RES_summary!S$19</f>
        <v>1.1361227542894263</v>
      </c>
      <c r="T86" s="99">
        <f>RES_hhdet_tesh!T86/RES_summary!T$19</f>
        <v>1.2821441580258388</v>
      </c>
      <c r="U86" s="99">
        <f>RES_hhdet_tesh!U86/RES_summary!U$19</f>
        <v>1.3102359970593775</v>
      </c>
      <c r="V86" s="99">
        <f>RES_hhdet_tesh!V86/RES_summary!V$19</f>
        <v>1.3750393267061196</v>
      </c>
      <c r="W86" s="99">
        <f>RES_hhdet_tesh!W86/RES_summary!W$19</f>
        <v>1.416821974960045</v>
      </c>
      <c r="DA86" s="63" t="s">
        <v>2994</v>
      </c>
    </row>
    <row r="87" spans="1:105" ht="12" customHeight="1" x14ac:dyDescent="0.25">
      <c r="A87" s="121" t="s">
        <v>55</v>
      </c>
      <c r="B87" s="123">
        <v>8.4254652446724467</v>
      </c>
      <c r="C87" s="123">
        <v>8.2793200573256431</v>
      </c>
      <c r="D87" s="123">
        <v>8.2162457000509637</v>
      </c>
      <c r="E87" s="123">
        <v>8.2940507985508667</v>
      </c>
      <c r="F87" s="123">
        <v>8.2078082435082393</v>
      </c>
      <c r="G87" s="123">
        <v>8.1102504122191892</v>
      </c>
      <c r="H87" s="123">
        <v>8.1792394239062265</v>
      </c>
      <c r="I87" s="123">
        <v>8.3313732851986924</v>
      </c>
      <c r="J87" s="123">
        <v>8.4127103950967292</v>
      </c>
      <c r="K87" s="123">
        <v>8.3943659216176147</v>
      </c>
      <c r="L87" s="123">
        <v>8.5418071576237011</v>
      </c>
      <c r="M87" s="123">
        <v>7.6853112309080416</v>
      </c>
      <c r="N87" s="123">
        <v>7.5170442386208753</v>
      </c>
      <c r="O87" s="123">
        <v>7.5078121135952056</v>
      </c>
      <c r="P87" s="123">
        <v>7.0198051685720362</v>
      </c>
      <c r="Q87" s="123">
        <v>6.7739871971281413</v>
      </c>
      <c r="R87" s="123">
        <v>6.8785617989015542</v>
      </c>
      <c r="S87" s="123">
        <v>7.0423795027655443</v>
      </c>
      <c r="T87" s="123">
        <v>7.0929646686355259</v>
      </c>
      <c r="U87" s="123">
        <v>7.0985542071080907</v>
      </c>
      <c r="V87" s="123">
        <v>7.6986065205937511</v>
      </c>
      <c r="W87" s="123">
        <v>7.3121940902806992</v>
      </c>
      <c r="DA87" s="130" t="s">
        <v>2995</v>
      </c>
    </row>
    <row r="88" spans="1:105" ht="12" customHeight="1" x14ac:dyDescent="0.25">
      <c r="A88" s="97" t="s">
        <v>132</v>
      </c>
      <c r="B88" s="99">
        <v>8.2575280438427789</v>
      </c>
      <c r="C88" s="99">
        <v>8.358336771458152</v>
      </c>
      <c r="D88" s="99">
        <v>8.3845975117032445</v>
      </c>
      <c r="E88" s="99">
        <v>8.0584325662843188</v>
      </c>
      <c r="F88" s="99">
        <v>8.0604152715188988</v>
      </c>
      <c r="G88" s="99">
        <v>8.0435529995418467</v>
      </c>
      <c r="H88" s="99">
        <v>8.3436593833482071</v>
      </c>
      <c r="I88" s="99">
        <v>8.3749409623659261</v>
      </c>
      <c r="J88" s="99">
        <v>8.7282746031922667</v>
      </c>
      <c r="K88" s="99">
        <v>8.3355125364223639</v>
      </c>
      <c r="L88" s="99">
        <v>7.7883512869256526</v>
      </c>
      <c r="M88" s="99">
        <v>7.6543294515932381</v>
      </c>
      <c r="N88" s="99">
        <v>7.7159276319935639</v>
      </c>
      <c r="O88" s="99">
        <v>7.5514548000853408</v>
      </c>
      <c r="P88" s="99">
        <v>7.1377938265784113</v>
      </c>
      <c r="Q88" s="99">
        <v>6.9332196174065004</v>
      </c>
      <c r="R88" s="99">
        <v>6.9093466564882409</v>
      </c>
      <c r="S88" s="99">
        <v>6.998144654910047</v>
      </c>
      <c r="T88" s="99">
        <v>7.1729735787214661</v>
      </c>
      <c r="U88" s="99">
        <v>7.2138011327958731</v>
      </c>
      <c r="V88" s="99">
        <v>7.4934798885990714</v>
      </c>
      <c r="W88" s="99">
        <v>7.502036454642111</v>
      </c>
      <c r="DA88" s="63" t="s">
        <v>2996</v>
      </c>
    </row>
    <row r="89" spans="1:105" ht="12" customHeight="1" x14ac:dyDescent="0.25">
      <c r="A89" s="97" t="s">
        <v>131</v>
      </c>
      <c r="B89" s="99">
        <v>8.2575280438427754</v>
      </c>
      <c r="C89" s="99">
        <v>8.3579024312084016</v>
      </c>
      <c r="D89" s="99">
        <v>8.3835949757415964</v>
      </c>
      <c r="E89" s="99">
        <v>8.0592743996157363</v>
      </c>
      <c r="F89" s="99">
        <v>8.061012770115159</v>
      </c>
      <c r="G89" s="99">
        <v>8.0427977128936892</v>
      </c>
      <c r="H89" s="99">
        <v>8.3432823501291828</v>
      </c>
      <c r="I89" s="99">
        <v>8.373594944895391</v>
      </c>
      <c r="J89" s="99">
        <v>8.7285954683269082</v>
      </c>
      <c r="K89" s="99">
        <v>8.335707568338405</v>
      </c>
      <c r="L89" s="99">
        <v>7.7924062483984873</v>
      </c>
      <c r="M89" s="99">
        <v>7.6619958581411725</v>
      </c>
      <c r="N89" s="99">
        <v>7.7222521817689271</v>
      </c>
      <c r="O89" s="99">
        <v>7.5537652080540303</v>
      </c>
      <c r="P89" s="99">
        <v>7.1403612771292497</v>
      </c>
      <c r="Q89" s="99">
        <v>6.9357196915847199</v>
      </c>
      <c r="R89" s="99">
        <v>6.9109587977875613</v>
      </c>
      <c r="S89" s="99">
        <v>6.9994314974995397</v>
      </c>
      <c r="T89" s="99">
        <v>7.1738339144659129</v>
      </c>
      <c r="U89" s="99">
        <v>7.214235019367389</v>
      </c>
      <c r="V89" s="99">
        <v>7.4937490329054155</v>
      </c>
      <c r="W89" s="99">
        <v>7.5016158884620792</v>
      </c>
      <c r="DA89" s="63" t="s">
        <v>2997</v>
      </c>
    </row>
    <row r="90" spans="1:105" ht="12" customHeight="1" x14ac:dyDescent="0.25">
      <c r="A90" s="100" t="s">
        <v>204</v>
      </c>
      <c r="B90" s="102">
        <v>1.4725000807636903</v>
      </c>
      <c r="C90" s="102">
        <v>1.5879294133388666</v>
      </c>
      <c r="D90" s="102">
        <v>1.6573980469062182</v>
      </c>
      <c r="E90" s="102">
        <v>1.3664451383974019</v>
      </c>
      <c r="F90" s="102">
        <v>1.3752951981228758</v>
      </c>
      <c r="G90" s="102">
        <v>1.5861361737736268</v>
      </c>
      <c r="H90" s="102">
        <v>1.5284950666059058</v>
      </c>
      <c r="I90" s="102">
        <v>1.5562664721202186</v>
      </c>
      <c r="J90" s="102">
        <v>1.6124394003288014</v>
      </c>
      <c r="K90" s="102">
        <v>1.5886488644324561</v>
      </c>
      <c r="L90" s="102">
        <v>1.2002831156908595</v>
      </c>
      <c r="M90" s="102">
        <v>0.8371351628707725</v>
      </c>
      <c r="N90" s="102">
        <v>0.93165499181215006</v>
      </c>
      <c r="O90" s="102">
        <v>0.82908683039082987</v>
      </c>
      <c r="P90" s="102">
        <v>0.84280929436649821</v>
      </c>
      <c r="Q90" s="102">
        <v>0.848485361336066</v>
      </c>
      <c r="R90" s="102">
        <v>0.86719078755110857</v>
      </c>
      <c r="S90" s="102">
        <v>0.86507165474662218</v>
      </c>
      <c r="T90" s="102">
        <v>0.6987993527373052</v>
      </c>
      <c r="U90" s="102">
        <v>0.74094807784490713</v>
      </c>
      <c r="V90" s="102">
        <v>0.98395819794802331</v>
      </c>
      <c r="W90" s="102">
        <v>0.67242816208034173</v>
      </c>
      <c r="DA90" s="131" t="s">
        <v>2998</v>
      </c>
    </row>
    <row r="91" spans="1:105" ht="12" customHeight="1" x14ac:dyDescent="0.25">
      <c r="A91" s="103" t="s">
        <v>52</v>
      </c>
      <c r="B91" s="105">
        <v>6.7850279630790871</v>
      </c>
      <c r="C91" s="105">
        <v>6.7699730178695363</v>
      </c>
      <c r="D91" s="105">
        <v>6.7261969288353791</v>
      </c>
      <c r="E91" s="105">
        <v>6.6928292612183355</v>
      </c>
      <c r="F91" s="105">
        <v>6.6857175719922832</v>
      </c>
      <c r="G91" s="105">
        <v>6.4566615391200619</v>
      </c>
      <c r="H91" s="105">
        <v>6.8147872835232786</v>
      </c>
      <c r="I91" s="105">
        <v>6.8173284727751735</v>
      </c>
      <c r="J91" s="105">
        <v>7.116156067998106</v>
      </c>
      <c r="K91" s="105">
        <v>6.7470587039059495</v>
      </c>
      <c r="L91" s="105">
        <v>6.5921231327076288</v>
      </c>
      <c r="M91" s="105">
        <v>6.8248606952704014</v>
      </c>
      <c r="N91" s="105">
        <v>6.7905971899567765</v>
      </c>
      <c r="O91" s="105">
        <v>6.7246783776632011</v>
      </c>
      <c r="P91" s="105">
        <v>6.2975519827627533</v>
      </c>
      <c r="Q91" s="105">
        <v>6.0872343302486547</v>
      </c>
      <c r="R91" s="105">
        <v>6.0437680102364535</v>
      </c>
      <c r="S91" s="105">
        <v>6.134359842752918</v>
      </c>
      <c r="T91" s="105">
        <v>6.4750345617286067</v>
      </c>
      <c r="U91" s="105">
        <v>6.4732869415224821</v>
      </c>
      <c r="V91" s="105">
        <v>6.5097908349573919</v>
      </c>
      <c r="W91" s="105">
        <v>6.8291877263817389</v>
      </c>
      <c r="DA91" s="132" t="s">
        <v>2999</v>
      </c>
    </row>
    <row r="92" spans="1:105" ht="12" customHeight="1" x14ac:dyDescent="0.25">
      <c r="A92" s="106" t="s">
        <v>124</v>
      </c>
      <c r="B92" s="102">
        <v>8.4728050168238109</v>
      </c>
      <c r="C92" s="102">
        <v>8.2653014286264064</v>
      </c>
      <c r="D92" s="102">
        <v>8.173630882760941</v>
      </c>
      <c r="E92" s="102">
        <v>8.3719209313280878</v>
      </c>
      <c r="F92" s="102">
        <v>8.2713704055604325</v>
      </c>
      <c r="G92" s="102">
        <v>8.1071289841496892</v>
      </c>
      <c r="H92" s="102">
        <v>8.1627957244923355</v>
      </c>
      <c r="I92" s="102">
        <v>8.3328506329388077</v>
      </c>
      <c r="J92" s="102">
        <v>8.3589696636035598</v>
      </c>
      <c r="K92" s="102">
        <v>8.4204298111784048</v>
      </c>
      <c r="L92" s="102">
        <v>8.8311690489490235</v>
      </c>
      <c r="M92" s="102">
        <v>7.7007023464797149</v>
      </c>
      <c r="N92" s="102">
        <v>7.5016608824104294</v>
      </c>
      <c r="O92" s="102">
        <v>7.5996764349222925</v>
      </c>
      <c r="P92" s="102">
        <v>7.0557781733368232</v>
      </c>
      <c r="Q92" s="102">
        <v>6.7631227131915681</v>
      </c>
      <c r="R92" s="102">
        <v>6.9394020439752815</v>
      </c>
      <c r="S92" s="102">
        <v>7.173066135694051</v>
      </c>
      <c r="T92" s="102">
        <v>7.1216037543500237</v>
      </c>
      <c r="U92" s="102">
        <v>7.1147025992625661</v>
      </c>
      <c r="V92" s="102">
        <v>8.2064641497538737</v>
      </c>
      <c r="W92" s="102">
        <v>7.2748538197609562</v>
      </c>
      <c r="DA92" s="131" t="s">
        <v>3000</v>
      </c>
    </row>
    <row r="93" spans="1:105" ht="12" customHeight="1" x14ac:dyDescent="0.25">
      <c r="A93" s="107" t="s">
        <v>123</v>
      </c>
      <c r="B93" s="105">
        <v>8.4728050168238127</v>
      </c>
      <c r="C93" s="105">
        <v>8.2651682924747245</v>
      </c>
      <c r="D93" s="105">
        <v>8.1733848842677617</v>
      </c>
      <c r="E93" s="105">
        <v>8.3724148751711915</v>
      </c>
      <c r="F93" s="105">
        <v>8.2717246533210069</v>
      </c>
      <c r="G93" s="105">
        <v>8.1075125522898066</v>
      </c>
      <c r="H93" s="105">
        <v>8.1630141362129223</v>
      </c>
      <c r="I93" s="105">
        <v>8.3329586327629244</v>
      </c>
      <c r="J93" s="105">
        <v>8.3596961994289103</v>
      </c>
      <c r="K93" s="105">
        <v>8.421356604030624</v>
      </c>
      <c r="L93" s="105">
        <v>8.8327222726921075</v>
      </c>
      <c r="M93" s="105">
        <v>7.698609617752898</v>
      </c>
      <c r="N93" s="105">
        <v>7.4997588558466983</v>
      </c>
      <c r="O93" s="105">
        <v>7.5990326460039821</v>
      </c>
      <c r="P93" s="105">
        <v>7.0553211023851325</v>
      </c>
      <c r="Q93" s="105">
        <v>6.7620379304584679</v>
      </c>
      <c r="R93" s="105">
        <v>6.9381345501467875</v>
      </c>
      <c r="S93" s="105">
        <v>7.1718630513185815</v>
      </c>
      <c r="T93" s="105">
        <v>7.1216511604607611</v>
      </c>
      <c r="U93" s="105">
        <v>7.1150169823131728</v>
      </c>
      <c r="V93" s="105">
        <v>8.2086950029387591</v>
      </c>
      <c r="W93" s="105">
        <v>7.2753365269577071</v>
      </c>
      <c r="DA93" s="132" t="s">
        <v>3001</v>
      </c>
    </row>
    <row r="94" spans="1:105" ht="12" customHeight="1" x14ac:dyDescent="0.25">
      <c r="A94" s="108" t="s">
        <v>50</v>
      </c>
      <c r="B94" s="99">
        <v>1.5219693715677309</v>
      </c>
      <c r="C94" s="99">
        <v>1.5659513499467479</v>
      </c>
      <c r="D94" s="99">
        <v>1.606680765798284</v>
      </c>
      <c r="E94" s="99">
        <v>1.4368259024583467</v>
      </c>
      <c r="F94" s="99">
        <v>1.4226097462728011</v>
      </c>
      <c r="G94" s="99">
        <v>1.601830855820688</v>
      </c>
      <c r="H94" s="99">
        <v>1.4868472676472784</v>
      </c>
      <c r="I94" s="99">
        <v>1.546928246837266</v>
      </c>
      <c r="J94" s="99">
        <v>1.5253377386544567</v>
      </c>
      <c r="K94" s="99">
        <v>1.6092660250879063</v>
      </c>
      <c r="L94" s="99">
        <v>1.4497241358477206</v>
      </c>
      <c r="M94" s="99">
        <v>0.84545005838544085</v>
      </c>
      <c r="N94" s="99">
        <v>0.87566131689244042</v>
      </c>
      <c r="O94" s="99">
        <v>0.84033522679477368</v>
      </c>
      <c r="P94" s="99">
        <v>0.81932584779591711</v>
      </c>
      <c r="Q94" s="99">
        <v>0.80005637929731566</v>
      </c>
      <c r="R94" s="99">
        <v>0.87422573289256622</v>
      </c>
      <c r="S94" s="99">
        <v>0.91385377111399435</v>
      </c>
      <c r="T94" s="99">
        <v>0.68634219764239612</v>
      </c>
      <c r="U94" s="99">
        <v>0.71626066791108789</v>
      </c>
      <c r="V94" s="99">
        <v>1.2001885934018819</v>
      </c>
      <c r="W94" s="99">
        <v>0.62895592834085379</v>
      </c>
      <c r="DA94" s="63" t="s">
        <v>3002</v>
      </c>
    </row>
    <row r="95" spans="1:105" ht="12" customHeight="1" x14ac:dyDescent="0.25">
      <c r="A95" s="108" t="s">
        <v>52</v>
      </c>
      <c r="B95" s="99">
        <v>6.9508356452560793</v>
      </c>
      <c r="C95" s="99">
        <v>6.6992169425279773</v>
      </c>
      <c r="D95" s="99">
        <v>6.5667041184694783</v>
      </c>
      <c r="E95" s="99">
        <v>6.9355889727128437</v>
      </c>
      <c r="F95" s="99">
        <v>6.8491149070482074</v>
      </c>
      <c r="G95" s="99">
        <v>6.5056816964691171</v>
      </c>
      <c r="H95" s="99">
        <v>6.6761668685656446</v>
      </c>
      <c r="I95" s="99">
        <v>6.7860303859256588</v>
      </c>
      <c r="J95" s="99">
        <v>6.8343584607744523</v>
      </c>
      <c r="K95" s="99">
        <v>6.8120905789427164</v>
      </c>
      <c r="L95" s="99">
        <v>7.3829981368443862</v>
      </c>
      <c r="M95" s="99">
        <v>6.8531595593674561</v>
      </c>
      <c r="N95" s="99">
        <v>6.6240975389542589</v>
      </c>
      <c r="O95" s="99">
        <v>6.7586974192092084</v>
      </c>
      <c r="P95" s="99">
        <v>6.2359952545892163</v>
      </c>
      <c r="Q95" s="99">
        <v>5.961981551161152</v>
      </c>
      <c r="R95" s="99">
        <v>6.0639088172542204</v>
      </c>
      <c r="S95" s="99">
        <v>6.258009280204587</v>
      </c>
      <c r="T95" s="99">
        <v>6.4353089628183637</v>
      </c>
      <c r="U95" s="99">
        <v>6.3987563144020854</v>
      </c>
      <c r="V95" s="99">
        <v>7.0085064095368761</v>
      </c>
      <c r="W95" s="99">
        <v>6.6463805986168536</v>
      </c>
      <c r="DA95" s="63" t="s">
        <v>3003</v>
      </c>
    </row>
    <row r="96" spans="1:105" ht="12" customHeight="1" x14ac:dyDescent="0.25">
      <c r="A96" s="106" t="s">
        <v>122</v>
      </c>
      <c r="B96" s="102">
        <v>8.0822244156820098</v>
      </c>
      <c r="C96" s="102">
        <v>8.3023791146552597</v>
      </c>
      <c r="D96" s="102">
        <v>8.4269147762370462</v>
      </c>
      <c r="E96" s="102">
        <v>7.765453328706557</v>
      </c>
      <c r="F96" s="102">
        <v>7.7262943320274102</v>
      </c>
      <c r="G96" s="102">
        <v>8.3011696241732515</v>
      </c>
      <c r="H96" s="102">
        <v>7.9882781515125387</v>
      </c>
      <c r="I96" s="102">
        <v>8.2278125152741417</v>
      </c>
      <c r="J96" s="102">
        <v>8.2105067657100719</v>
      </c>
      <c r="K96" s="102">
        <v>8.3183955596208214</v>
      </c>
      <c r="L96" s="102">
        <v>8.1640617968350551</v>
      </c>
      <c r="M96" s="102">
        <v>7.6568214199765885</v>
      </c>
      <c r="N96" s="102">
        <v>7.2265705778021188</v>
      </c>
      <c r="O96" s="102">
        <v>7.1066487853360929</v>
      </c>
      <c r="P96" s="102">
        <v>6.6900299323652117</v>
      </c>
      <c r="Q96" s="102">
        <v>6.5204152093869334</v>
      </c>
      <c r="R96" s="102">
        <v>6.666342331619127</v>
      </c>
      <c r="S96" s="102">
        <v>6.7673019946244146</v>
      </c>
      <c r="T96" s="102">
        <v>6.9069512953589136</v>
      </c>
      <c r="U96" s="102">
        <v>6.8864393384502867</v>
      </c>
      <c r="V96" s="102">
        <v>6.818415701758755</v>
      </c>
      <c r="W96" s="102">
        <v>7.1341148747852321</v>
      </c>
      <c r="DA96" s="131" t="s">
        <v>3004</v>
      </c>
    </row>
    <row r="97" spans="1:105" ht="12" customHeight="1" x14ac:dyDescent="0.25">
      <c r="A97" s="107" t="s">
        <v>121</v>
      </c>
      <c r="B97" s="105">
        <v>8.0822244156820062</v>
      </c>
      <c r="C97" s="105">
        <v>8.3050693312957993</v>
      </c>
      <c r="D97" s="105">
        <v>8.428358902552727</v>
      </c>
      <c r="E97" s="105">
        <v>7.7646533678344669</v>
      </c>
      <c r="F97" s="105">
        <v>7.7251261037524541</v>
      </c>
      <c r="G97" s="105">
        <v>8.3027669578943968</v>
      </c>
      <c r="H97" s="105">
        <v>7.9874860548055562</v>
      </c>
      <c r="I97" s="105">
        <v>8.2269403062655329</v>
      </c>
      <c r="J97" s="105">
        <v>8.2123213538132358</v>
      </c>
      <c r="K97" s="105">
        <v>8.3219955483211763</v>
      </c>
      <c r="L97" s="105">
        <v>8.17475545034074</v>
      </c>
      <c r="M97" s="105">
        <v>7.6661089724345119</v>
      </c>
      <c r="N97" s="105">
        <v>7.2369815609436134</v>
      </c>
      <c r="O97" s="105">
        <v>7.1096499160414961</v>
      </c>
      <c r="P97" s="105">
        <v>6.6952327395063653</v>
      </c>
      <c r="Q97" s="105">
        <v>6.5219772464531234</v>
      </c>
      <c r="R97" s="105">
        <v>6.6655831385465865</v>
      </c>
      <c r="S97" s="105">
        <v>6.7698735985129215</v>
      </c>
      <c r="T97" s="105">
        <v>6.8973256317475062</v>
      </c>
      <c r="U97" s="105">
        <v>6.88234798070037</v>
      </c>
      <c r="V97" s="105">
        <v>6.807016955290389</v>
      </c>
      <c r="W97" s="105">
        <v>7.1196986878310806</v>
      </c>
      <c r="DA97" s="132" t="s">
        <v>3005</v>
      </c>
    </row>
    <row r="98" spans="1:105" ht="12" customHeight="1" x14ac:dyDescent="0.25">
      <c r="A98" s="108" t="s">
        <v>53</v>
      </c>
      <c r="B98" s="99">
        <v>1.3395165059468945</v>
      </c>
      <c r="C98" s="99">
        <v>1.5798965517876862</v>
      </c>
      <c r="D98" s="99">
        <v>1.7165321561137645</v>
      </c>
      <c r="E98" s="99">
        <v>1.1386442947144646</v>
      </c>
      <c r="F98" s="99">
        <v>1.151946190412138</v>
      </c>
      <c r="G98" s="99">
        <v>1.6996537626758661</v>
      </c>
      <c r="H98" s="99">
        <v>1.4004339265999919</v>
      </c>
      <c r="I98" s="99">
        <v>1.5009177372799192</v>
      </c>
      <c r="J98" s="99">
        <v>1.4517611545834481</v>
      </c>
      <c r="K98" s="99">
        <v>1.5862329665237229</v>
      </c>
      <c r="L98" s="99">
        <v>1.0990375909920087</v>
      </c>
      <c r="M98" s="99">
        <v>0.78651508041541585</v>
      </c>
      <c r="N98" s="99">
        <v>0.72896258455972807</v>
      </c>
      <c r="O98" s="99">
        <v>0.6218412415473985</v>
      </c>
      <c r="P98" s="99">
        <v>0.63895027746263988</v>
      </c>
      <c r="Q98" s="99">
        <v>0.66494467331474383</v>
      </c>
      <c r="R98" s="99">
        <v>0.73260879102242793</v>
      </c>
      <c r="S98" s="99">
        <v>0.7328451688615375</v>
      </c>
      <c r="T98" s="99">
        <v>0.57038204740359133</v>
      </c>
      <c r="U98" s="99">
        <v>0.59330674995516586</v>
      </c>
      <c r="V98" s="99">
        <v>0.53917160081014137</v>
      </c>
      <c r="W98" s="99">
        <v>0.51538144809966913</v>
      </c>
      <c r="DA98" s="63" t="s">
        <v>3006</v>
      </c>
    </row>
    <row r="99" spans="1:105" ht="12" customHeight="1" x14ac:dyDescent="0.25">
      <c r="A99" s="108" t="s">
        <v>52</v>
      </c>
      <c r="B99" s="99">
        <v>6.7427079097351115</v>
      </c>
      <c r="C99" s="99">
        <v>6.7251727795081138</v>
      </c>
      <c r="D99" s="99">
        <v>6.7118267464389634</v>
      </c>
      <c r="E99" s="99">
        <v>6.6260090731200041</v>
      </c>
      <c r="F99" s="99">
        <v>6.573179913340315</v>
      </c>
      <c r="G99" s="99">
        <v>6.6031131952185316</v>
      </c>
      <c r="H99" s="99">
        <v>6.5870521282055661</v>
      </c>
      <c r="I99" s="99">
        <v>6.726022568985611</v>
      </c>
      <c r="J99" s="99">
        <v>6.7605601992297855</v>
      </c>
      <c r="K99" s="99">
        <v>6.7357625817974549</v>
      </c>
      <c r="L99" s="99">
        <v>7.0757178593487318</v>
      </c>
      <c r="M99" s="99">
        <v>6.8795938920190967</v>
      </c>
      <c r="N99" s="99">
        <v>6.5080189763838856</v>
      </c>
      <c r="O99" s="99">
        <v>6.4878086744940981</v>
      </c>
      <c r="P99" s="99">
        <v>6.0562824620437237</v>
      </c>
      <c r="Q99" s="99">
        <v>5.8570325731383797</v>
      </c>
      <c r="R99" s="99">
        <v>5.9329743475241585</v>
      </c>
      <c r="S99" s="99">
        <v>6.037028429651385</v>
      </c>
      <c r="T99" s="99">
        <v>6.3269435843439146</v>
      </c>
      <c r="U99" s="99">
        <v>6.2890412307452044</v>
      </c>
      <c r="V99" s="99">
        <v>6.2678453544802482</v>
      </c>
      <c r="W99" s="99">
        <v>6.6043172397314116</v>
      </c>
      <c r="DA99" s="63" t="s">
        <v>3007</v>
      </c>
    </row>
    <row r="100" spans="1:105" ht="12" customHeight="1" x14ac:dyDescent="0.25">
      <c r="A100" s="121" t="s">
        <v>54</v>
      </c>
      <c r="B100" s="123">
        <v>14.451007070935765</v>
      </c>
      <c r="C100" s="123">
        <v>14.79501855366772</v>
      </c>
      <c r="D100" s="123">
        <v>15.24764026995209</v>
      </c>
      <c r="E100" s="123">
        <v>15.180136305554894</v>
      </c>
      <c r="F100" s="123">
        <v>14.989892983725769</v>
      </c>
      <c r="G100" s="123">
        <v>14.962756568683497</v>
      </c>
      <c r="H100" s="123">
        <v>14.347998703802356</v>
      </c>
      <c r="I100" s="123">
        <v>14.26500615187522</v>
      </c>
      <c r="J100" s="123">
        <v>14.044015666261187</v>
      </c>
      <c r="K100" s="123">
        <v>14.146866742305351</v>
      </c>
      <c r="L100" s="123">
        <v>12.895671529212224</v>
      </c>
      <c r="M100" s="123">
        <v>11.412326660247874</v>
      </c>
      <c r="N100" s="123">
        <v>9.9750731116348792</v>
      </c>
      <c r="O100" s="123">
        <v>9.1223535894940895</v>
      </c>
      <c r="P100" s="123">
        <v>8.5808904884492385</v>
      </c>
      <c r="Q100" s="123">
        <v>8.4463536064137248</v>
      </c>
      <c r="R100" s="123">
        <v>9.1775308946153888</v>
      </c>
      <c r="S100" s="123">
        <v>9.1369185193902105</v>
      </c>
      <c r="T100" s="123">
        <v>9.9071198676764389</v>
      </c>
      <c r="U100" s="123">
        <v>10.236345811487956</v>
      </c>
      <c r="V100" s="123">
        <v>11.172785382791941</v>
      </c>
      <c r="W100" s="123">
        <v>11.654142121186943</v>
      </c>
      <c r="DA100" s="130" t="s">
        <v>3008</v>
      </c>
    </row>
    <row r="101" spans="1:105" ht="12" customHeight="1" x14ac:dyDescent="0.25">
      <c r="A101" s="97" t="s">
        <v>207</v>
      </c>
      <c r="B101" s="99">
        <v>15.028867066100993</v>
      </c>
      <c r="C101" s="99">
        <v>15.49922651696745</v>
      </c>
      <c r="D101" s="99">
        <v>15.787290900890342</v>
      </c>
      <c r="E101" s="99">
        <v>15.216333648638033</v>
      </c>
      <c r="F101" s="99">
        <v>14.481398959692626</v>
      </c>
      <c r="G101" s="99">
        <v>14.671194887532437</v>
      </c>
      <c r="H101" s="99">
        <v>14.160868347482896</v>
      </c>
      <c r="I101" s="99">
        <v>13.318405131390868</v>
      </c>
      <c r="J101" s="99">
        <v>15.730685797635124</v>
      </c>
      <c r="K101" s="99">
        <v>16.05196148096422</v>
      </c>
      <c r="L101" s="99">
        <v>11.104072468146956</v>
      </c>
      <c r="M101" s="99">
        <v>10.737788128004567</v>
      </c>
      <c r="N101" s="99">
        <v>10.071173100993814</v>
      </c>
      <c r="O101" s="99">
        <v>9.4522917446204069</v>
      </c>
      <c r="P101" s="99">
        <v>9.0412819436497536</v>
      </c>
      <c r="Q101" s="99">
        <v>8.9212909678407861</v>
      </c>
      <c r="R101" s="99">
        <v>9.1629082920818306</v>
      </c>
      <c r="S101" s="99">
        <v>9.327690249410221</v>
      </c>
      <c r="T101" s="99">
        <v>9.827883217863528</v>
      </c>
      <c r="U101" s="99">
        <v>10.269777149926975</v>
      </c>
      <c r="V101" s="99">
        <v>11.100655212556564</v>
      </c>
      <c r="W101" s="99">
        <v>11.538593692883586</v>
      </c>
      <c r="DA101" s="63" t="s">
        <v>3009</v>
      </c>
    </row>
    <row r="102" spans="1:105" ht="12" customHeight="1" x14ac:dyDescent="0.25">
      <c r="A102" s="97" t="s">
        <v>50</v>
      </c>
      <c r="B102" s="99">
        <v>14.578295498367085</v>
      </c>
      <c r="C102" s="99">
        <v>13.921454760789082</v>
      </c>
      <c r="D102" s="99">
        <v>13.87098515905301</v>
      </c>
      <c r="E102" s="99">
        <v>16.16546691416977</v>
      </c>
      <c r="F102" s="99">
        <v>16.088530832305892</v>
      </c>
      <c r="G102" s="99">
        <v>14.755393381260394</v>
      </c>
      <c r="H102" s="99">
        <v>14.441957187337968</v>
      </c>
      <c r="I102" s="99">
        <v>14.444392631805412</v>
      </c>
      <c r="J102" s="99">
        <v>12.987340595232329</v>
      </c>
      <c r="K102" s="99">
        <v>12.87223160253337</v>
      </c>
      <c r="L102" s="99">
        <v>13.09565255514473</v>
      </c>
      <c r="M102" s="99">
        <v>11.810480154930223</v>
      </c>
      <c r="N102" s="99">
        <v>10.067862379477223</v>
      </c>
      <c r="O102" s="99">
        <v>9.3295324790870211</v>
      </c>
      <c r="P102" s="99">
        <v>8.3552804656909636</v>
      </c>
      <c r="Q102" s="99">
        <v>8.0732604265985728</v>
      </c>
      <c r="R102" s="99">
        <v>8.6620929327088163</v>
      </c>
      <c r="S102" s="99">
        <v>9.320166108318185</v>
      </c>
      <c r="T102" s="99">
        <v>9.6364815140842079</v>
      </c>
      <c r="U102" s="99">
        <v>10.077992636034839</v>
      </c>
      <c r="V102" s="99">
        <v>11.73454896040576</v>
      </c>
      <c r="W102" s="99">
        <v>10.954711772435282</v>
      </c>
      <c r="DA102" s="63" t="s">
        <v>3010</v>
      </c>
    </row>
    <row r="103" spans="1:105" ht="12" customHeight="1" x14ac:dyDescent="0.25">
      <c r="A103" s="109" t="s">
        <v>120</v>
      </c>
      <c r="B103" s="110">
        <v>13.606395589066087</v>
      </c>
      <c r="C103" s="110">
        <v>14.736683073426599</v>
      </c>
      <c r="D103" s="110">
        <v>15.858874628016917</v>
      </c>
      <c r="E103" s="110">
        <v>14.183380558459561</v>
      </c>
      <c r="F103" s="110">
        <v>14.55958654280686</v>
      </c>
      <c r="G103" s="110">
        <v>15.448762089140507</v>
      </c>
      <c r="H103" s="110">
        <v>14.474007040798195</v>
      </c>
      <c r="I103" s="110">
        <v>15.229571696058841</v>
      </c>
      <c r="J103" s="110">
        <v>12.610329650919143</v>
      </c>
      <c r="K103" s="110">
        <v>12.281386227557039</v>
      </c>
      <c r="L103" s="110">
        <v>15.464831345963793</v>
      </c>
      <c r="M103" s="110">
        <v>12.31260225008416</v>
      </c>
      <c r="N103" s="110">
        <v>9.6593963346954723</v>
      </c>
      <c r="O103" s="110">
        <v>7.6393154550923636</v>
      </c>
      <c r="P103" s="110">
        <v>6.7755413466171248</v>
      </c>
      <c r="Q103" s="110">
        <v>6.7594043678359013</v>
      </c>
      <c r="R103" s="110">
        <v>9.6232017241885739</v>
      </c>
      <c r="S103" s="110">
        <v>8.4436209782008937</v>
      </c>
      <c r="T103" s="110">
        <v>10.237646400312572</v>
      </c>
      <c r="U103" s="110">
        <v>10.243531673442394</v>
      </c>
      <c r="V103" s="110">
        <v>11.053359466940519</v>
      </c>
      <c r="W103" s="110">
        <v>12.108878711879999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38.472998503205673</v>
      </c>
      <c r="C124" s="118">
        <f t="shared" si="42"/>
        <v>33.521384003626324</v>
      </c>
      <c r="D124" s="118">
        <f t="shared" si="42"/>
        <v>40.788623956027806</v>
      </c>
      <c r="E124" s="118">
        <f t="shared" si="42"/>
        <v>42.101088068176196</v>
      </c>
      <c r="F124" s="118">
        <f t="shared" si="42"/>
        <v>45.272036866609795</v>
      </c>
      <c r="G124" s="118">
        <f t="shared" si="42"/>
        <v>41.15272689428577</v>
      </c>
      <c r="H124" s="118">
        <f t="shared" si="42"/>
        <v>43.127727035832883</v>
      </c>
      <c r="I124" s="118">
        <f t="shared" si="42"/>
        <v>44.594271513925719</v>
      </c>
      <c r="J124" s="118">
        <f t="shared" si="42"/>
        <v>37.481341940882906</v>
      </c>
      <c r="K124" s="118">
        <f t="shared" si="42"/>
        <v>36.761776870023908</v>
      </c>
      <c r="L124" s="118">
        <f t="shared" si="42"/>
        <v>43.908828208828638</v>
      </c>
      <c r="M124" s="118">
        <f t="shared" si="42"/>
        <v>38.595501488445493</v>
      </c>
      <c r="N124" s="118">
        <f t="shared" si="42"/>
        <v>39.681213066809605</v>
      </c>
      <c r="O124" s="118">
        <f t="shared" si="42"/>
        <v>37.414896523138054</v>
      </c>
      <c r="P124" s="118">
        <f t="shared" si="42"/>
        <v>36.475797009267893</v>
      </c>
      <c r="Q124" s="118">
        <f t="shared" si="42"/>
        <v>36.290197128882298</v>
      </c>
      <c r="R124" s="118">
        <f t="shared" ref="R124:V124" si="43">R125+R128+R130+R139</f>
        <v>38.053178352851376</v>
      </c>
      <c r="S124" s="118">
        <f t="shared" si="43"/>
        <v>37.369474671040528</v>
      </c>
      <c r="T124" s="118">
        <f t="shared" si="43"/>
        <v>43.303147706227435</v>
      </c>
      <c r="U124" s="118">
        <f t="shared" si="43"/>
        <v>39.394375053414038</v>
      </c>
      <c r="V124" s="118">
        <f t="shared" si="43"/>
        <v>41.942670522346695</v>
      </c>
      <c r="W124" s="118">
        <f t="shared" ref="W124" si="44">W125+W128+W130+W139</f>
        <v>43.07065530540585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16.059309628572354</v>
      </c>
      <c r="C125" s="123">
        <f t="shared" si="45"/>
        <v>10.568013477739205</v>
      </c>
      <c r="D125" s="123">
        <f t="shared" si="45"/>
        <v>17.206381527976877</v>
      </c>
      <c r="E125" s="123">
        <f t="shared" si="45"/>
        <v>18.609503259086971</v>
      </c>
      <c r="F125" s="123">
        <f t="shared" si="45"/>
        <v>21.817625988769475</v>
      </c>
      <c r="G125" s="123">
        <f t="shared" si="45"/>
        <v>17.141873662836911</v>
      </c>
      <c r="H125" s="123">
        <f t="shared" si="45"/>
        <v>19.972328730091807</v>
      </c>
      <c r="I125" s="123">
        <f t="shared" si="45"/>
        <v>21.163194806069264</v>
      </c>
      <c r="J125" s="123">
        <f t="shared" si="45"/>
        <v>16.245517451463684</v>
      </c>
      <c r="K125" s="123">
        <f t="shared" si="45"/>
        <v>15.572252414077276</v>
      </c>
      <c r="L125" s="123">
        <f t="shared" si="45"/>
        <v>20.707953418830048</v>
      </c>
      <c r="M125" s="123">
        <f t="shared" si="45"/>
        <v>18.267208777165958</v>
      </c>
      <c r="N125" s="123">
        <f t="shared" si="45"/>
        <v>21.859788897608293</v>
      </c>
      <c r="O125" s="123">
        <f t="shared" si="45"/>
        <v>20.867393099482666</v>
      </c>
      <c r="P125" s="123">
        <f t="shared" si="45"/>
        <v>21.050787466256931</v>
      </c>
      <c r="Q125" s="123">
        <f t="shared" si="45"/>
        <v>21.192801900269419</v>
      </c>
      <c r="R125" s="123">
        <f t="shared" ref="R125:V125" si="46">SUM(R126:R127)</f>
        <v>21.058164709206618</v>
      </c>
      <c r="S125" s="123">
        <f t="shared" si="46"/>
        <v>20.721254246827328</v>
      </c>
      <c r="T125" s="123">
        <f t="shared" si="46"/>
        <v>25.268292142990781</v>
      </c>
      <c r="U125" s="123">
        <f t="shared" si="46"/>
        <v>21.224272290667241</v>
      </c>
      <c r="V125" s="123">
        <f t="shared" si="46"/>
        <v>22.763279016708545</v>
      </c>
      <c r="W125" s="123">
        <f t="shared" ref="W125" si="47">SUM(W126:W127)</f>
        <v>23.125722802480336</v>
      </c>
      <c r="DA125" s="130" t="s">
        <v>3031</v>
      </c>
    </row>
    <row r="126" spans="1:105" ht="12" customHeight="1" x14ac:dyDescent="0.25">
      <c r="A126" s="97" t="s">
        <v>203</v>
      </c>
      <c r="B126" s="99">
        <v>15.978654832526967</v>
      </c>
      <c r="C126" s="99">
        <v>10.516839029845343</v>
      </c>
      <c r="D126" s="99">
        <v>17.12628929313777</v>
      </c>
      <c r="E126" s="99">
        <v>18.53651959566114</v>
      </c>
      <c r="F126" s="99">
        <v>21.736065713787948</v>
      </c>
      <c r="G126" s="99">
        <v>17.078028233728396</v>
      </c>
      <c r="H126" s="99">
        <v>19.897512666468142</v>
      </c>
      <c r="I126" s="99">
        <v>21.082010879311561</v>
      </c>
      <c r="J126" s="99">
        <v>16.181005761058007</v>
      </c>
      <c r="K126" s="99">
        <v>15.51395782881816</v>
      </c>
      <c r="L126" s="99">
        <v>20.651489211066689</v>
      </c>
      <c r="M126" s="99">
        <v>18.213184138607271</v>
      </c>
      <c r="N126" s="99">
        <v>21.797565529973362</v>
      </c>
      <c r="O126" s="99">
        <v>20.808847073572199</v>
      </c>
      <c r="P126" s="99">
        <v>20.992800062939967</v>
      </c>
      <c r="Q126" s="99">
        <v>21.134836449935325</v>
      </c>
      <c r="R126" s="99">
        <v>20.998312420496347</v>
      </c>
      <c r="S126" s="99">
        <v>20.663069167108564</v>
      </c>
      <c r="T126" s="99">
        <v>25.198706057367673</v>
      </c>
      <c r="U126" s="99">
        <v>21.166620886556437</v>
      </c>
      <c r="V126" s="99">
        <v>22.700712840150764</v>
      </c>
      <c r="W126" s="99">
        <v>23.062405069911048</v>
      </c>
      <c r="DA126" s="63" t="s">
        <v>3032</v>
      </c>
    </row>
    <row r="127" spans="1:105" ht="12" customHeight="1" x14ac:dyDescent="0.25">
      <c r="A127" s="97" t="s">
        <v>53</v>
      </c>
      <c r="B127" s="99">
        <v>8.0654796045386445E-2</v>
      </c>
      <c r="C127" s="99">
        <v>5.1174447893861545E-2</v>
      </c>
      <c r="D127" s="99">
        <v>8.0092234839105728E-2</v>
      </c>
      <c r="E127" s="99">
        <v>7.2983663425830861E-2</v>
      </c>
      <c r="F127" s="99">
        <v>8.156027498152861E-2</v>
      </c>
      <c r="G127" s="99">
        <v>6.384542910851386E-2</v>
      </c>
      <c r="H127" s="99">
        <v>7.4816063623665482E-2</v>
      </c>
      <c r="I127" s="99">
        <v>8.1183926757702071E-2</v>
      </c>
      <c r="J127" s="99">
        <v>6.4511690405678654E-2</v>
      </c>
      <c r="K127" s="99">
        <v>5.8294585259115142E-2</v>
      </c>
      <c r="L127" s="99">
        <v>5.6464207763357942E-2</v>
      </c>
      <c r="M127" s="99">
        <v>5.4024638558687603E-2</v>
      </c>
      <c r="N127" s="99">
        <v>6.2223367634930436E-2</v>
      </c>
      <c r="O127" s="99">
        <v>5.8546025910466523E-2</v>
      </c>
      <c r="P127" s="99">
        <v>5.7987403316962997E-2</v>
      </c>
      <c r="Q127" s="99">
        <v>5.796545033409458E-2</v>
      </c>
      <c r="R127" s="99">
        <v>5.9852288710269937E-2</v>
      </c>
      <c r="S127" s="99">
        <v>5.8185079718764174E-2</v>
      </c>
      <c r="T127" s="99">
        <v>6.9586085623108543E-2</v>
      </c>
      <c r="U127" s="99">
        <v>5.7651404110805042E-2</v>
      </c>
      <c r="V127" s="99">
        <v>6.2566176557779268E-2</v>
      </c>
      <c r="W127" s="99">
        <v>6.3317732569288271E-2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0.2576580464526097</v>
      </c>
      <c r="C128" s="123">
        <f t="shared" si="48"/>
        <v>0.30525314796368935</v>
      </c>
      <c r="D128" s="123">
        <f t="shared" si="48"/>
        <v>0.25816880164434108</v>
      </c>
      <c r="E128" s="123">
        <f t="shared" si="48"/>
        <v>0.56674353863203109</v>
      </c>
      <c r="F128" s="123">
        <f t="shared" si="48"/>
        <v>0.42705112102016635</v>
      </c>
      <c r="G128" s="123">
        <f t="shared" si="48"/>
        <v>0.58734694482319383</v>
      </c>
      <c r="H128" s="123">
        <f t="shared" si="48"/>
        <v>0.70131309789207774</v>
      </c>
      <c r="I128" s="123">
        <f t="shared" si="48"/>
        <v>0.29832029916191694</v>
      </c>
      <c r="J128" s="123">
        <f t="shared" si="48"/>
        <v>0.25337466594352998</v>
      </c>
      <c r="K128" s="123">
        <f t="shared" si="48"/>
        <v>0.35399250509160313</v>
      </c>
      <c r="L128" s="123">
        <f t="shared" si="48"/>
        <v>0.51517545262539022</v>
      </c>
      <c r="M128" s="123">
        <f t="shared" si="48"/>
        <v>0.56388958378486009</v>
      </c>
      <c r="N128" s="123">
        <f t="shared" si="48"/>
        <v>0.72407194283600695</v>
      </c>
      <c r="O128" s="123">
        <f t="shared" si="48"/>
        <v>0.92101267639114226</v>
      </c>
      <c r="P128" s="123">
        <f t="shared" si="48"/>
        <v>1.1172403475552091</v>
      </c>
      <c r="Q128" s="123">
        <f t="shared" si="48"/>
        <v>1.118593520965111</v>
      </c>
      <c r="R128" s="123">
        <f t="shared" si="48"/>
        <v>1.13363144523147</v>
      </c>
      <c r="S128" s="123">
        <f t="shared" si="48"/>
        <v>1.0455909413586049</v>
      </c>
      <c r="T128" s="123">
        <f t="shared" si="48"/>
        <v>1.0985956551043083</v>
      </c>
      <c r="U128" s="123">
        <f t="shared" si="48"/>
        <v>1.0698371438311189</v>
      </c>
      <c r="V128" s="123">
        <f t="shared" si="48"/>
        <v>1.0777613019827776</v>
      </c>
      <c r="W128" s="123">
        <f t="shared" si="48"/>
        <v>0.98975584745311007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0.2576580464526097</v>
      </c>
      <c r="C129" s="99">
        <f>RES_hhdet_tesh!C129/RES_summary!C$19</f>
        <v>0.30525314796368935</v>
      </c>
      <c r="D129" s="99">
        <f>RES_hhdet_tesh!D129/RES_summary!D$19</f>
        <v>0.25816880164434108</v>
      </c>
      <c r="E129" s="99">
        <f>RES_hhdet_tesh!E129/RES_summary!E$19</f>
        <v>0.56674353863203109</v>
      </c>
      <c r="F129" s="99">
        <f>RES_hhdet_tesh!F129/RES_summary!F$19</f>
        <v>0.42705112102016635</v>
      </c>
      <c r="G129" s="99">
        <f>RES_hhdet_tesh!G129/RES_summary!G$19</f>
        <v>0.58734694482319383</v>
      </c>
      <c r="H129" s="99">
        <f>RES_hhdet_tesh!H129/RES_summary!H$19</f>
        <v>0.70131309789207774</v>
      </c>
      <c r="I129" s="99">
        <f>RES_hhdet_tesh!I129/RES_summary!I$19</f>
        <v>0.29832029916191694</v>
      </c>
      <c r="J129" s="99">
        <f>RES_hhdet_tesh!J129/RES_summary!J$19</f>
        <v>0.25337466594352998</v>
      </c>
      <c r="K129" s="99">
        <f>RES_hhdet_tesh!K129/RES_summary!K$19</f>
        <v>0.35399250509160313</v>
      </c>
      <c r="L129" s="99">
        <f>RES_hhdet_tesh!L129/RES_summary!L$19</f>
        <v>0.51517545262539022</v>
      </c>
      <c r="M129" s="99">
        <f>RES_hhdet_tesh!M129/RES_summary!M$19</f>
        <v>0.56388958378486009</v>
      </c>
      <c r="N129" s="99">
        <f>RES_hhdet_tesh!N129/RES_summary!N$19</f>
        <v>0.72407194283600695</v>
      </c>
      <c r="O129" s="99">
        <f>RES_hhdet_tesh!O129/RES_summary!O$19</f>
        <v>0.92101267639114226</v>
      </c>
      <c r="P129" s="99">
        <f>RES_hhdet_tesh!P129/RES_summary!P$19</f>
        <v>1.1172403475552091</v>
      </c>
      <c r="Q129" s="99">
        <f>RES_hhdet_tesh!Q129/RES_summary!Q$19</f>
        <v>1.118593520965111</v>
      </c>
      <c r="R129" s="99">
        <f>RES_hhdet_tesh!R129/RES_summary!R$19</f>
        <v>1.13363144523147</v>
      </c>
      <c r="S129" s="99">
        <f>RES_hhdet_tesh!S129/RES_summary!S$19</f>
        <v>1.0455909413586049</v>
      </c>
      <c r="T129" s="99">
        <f>RES_hhdet_tesh!T129/RES_summary!T$19</f>
        <v>1.0985956551043083</v>
      </c>
      <c r="U129" s="99">
        <f>RES_hhdet_tesh!U129/RES_summary!U$19</f>
        <v>1.0698371438311189</v>
      </c>
      <c r="V129" s="99">
        <f>RES_hhdet_tesh!V129/RES_summary!V$19</f>
        <v>1.0777613019827776</v>
      </c>
      <c r="W129" s="99">
        <f>RES_hhdet_tesh!W129/RES_summary!W$19</f>
        <v>0.98975584745311007</v>
      </c>
      <c r="DA129" s="63" t="s">
        <v>3035</v>
      </c>
    </row>
    <row r="130" spans="1:105" ht="12" customHeight="1" x14ac:dyDescent="0.25">
      <c r="A130" s="121" t="s">
        <v>55</v>
      </c>
      <c r="B130" s="123">
        <v>8.0822244156820062</v>
      </c>
      <c r="C130" s="123">
        <v>8.3044044453117216</v>
      </c>
      <c r="D130" s="123">
        <v>8.428051950827923</v>
      </c>
      <c r="E130" s="123">
        <v>7.7644596528485943</v>
      </c>
      <c r="F130" s="123">
        <v>7.7252016785370516</v>
      </c>
      <c r="G130" s="123">
        <v>8.3048177091189679</v>
      </c>
      <c r="H130" s="123">
        <v>7.9944600316731398</v>
      </c>
      <c r="I130" s="123">
        <v>8.2372548561329602</v>
      </c>
      <c r="J130" s="123">
        <v>8.221631138557937</v>
      </c>
      <c r="K130" s="123">
        <v>8.3269190015119214</v>
      </c>
      <c r="L130" s="123">
        <v>8.1734129937957594</v>
      </c>
      <c r="M130" s="123">
        <v>7.6691215695501773</v>
      </c>
      <c r="N130" s="123">
        <v>7.2387745694794408</v>
      </c>
      <c r="O130" s="123">
        <v>7.1101955446962135</v>
      </c>
      <c r="P130" s="123">
        <v>6.7028968071212205</v>
      </c>
      <c r="Q130" s="123">
        <v>6.538784279085653</v>
      </c>
      <c r="R130" s="123">
        <v>6.6854646575620258</v>
      </c>
      <c r="S130" s="123">
        <v>6.7889833662038495</v>
      </c>
      <c r="T130" s="123">
        <v>6.9214430312341708</v>
      </c>
      <c r="U130" s="123">
        <v>6.9112212621338447</v>
      </c>
      <c r="V130" s="123">
        <v>6.8447707308054344</v>
      </c>
      <c r="W130" s="123">
        <v>7.1640637772408402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8.082224415682008</v>
      </c>
      <c r="C135" s="102">
        <v>8.3025466724070665</v>
      </c>
      <c r="D135" s="102">
        <v>8.4270465093868356</v>
      </c>
      <c r="E135" s="102">
        <v>7.7648961802601573</v>
      </c>
      <c r="F135" s="102">
        <v>7.7259270569984997</v>
      </c>
      <c r="G135" s="102">
        <v>8.3029707519198741</v>
      </c>
      <c r="H135" s="102">
        <v>7.9955941930786807</v>
      </c>
      <c r="I135" s="102">
        <v>8.2388018483181238</v>
      </c>
      <c r="J135" s="102">
        <v>8.2218841578619664</v>
      </c>
      <c r="K135" s="102">
        <v>8.3275396555210062</v>
      </c>
      <c r="L135" s="102">
        <v>8.1731357978363466</v>
      </c>
      <c r="M135" s="102">
        <v>7.6664705675938043</v>
      </c>
      <c r="N135" s="102">
        <v>7.2334115104880325</v>
      </c>
      <c r="O135" s="102">
        <v>7.1068860707187422</v>
      </c>
      <c r="P135" s="102">
        <v>6.6959570813168812</v>
      </c>
      <c r="Q135" s="102">
        <v>6.5353350511812458</v>
      </c>
      <c r="R135" s="102">
        <v>6.6838089869936779</v>
      </c>
      <c r="S135" s="102">
        <v>6.7848184338771045</v>
      </c>
      <c r="T135" s="102">
        <v>6.9316088484234566</v>
      </c>
      <c r="U135" s="102">
        <v>6.9157814891832521</v>
      </c>
      <c r="V135" s="102">
        <v>6.8589550816181744</v>
      </c>
      <c r="W135" s="102">
        <v>7.1816531680424029</v>
      </c>
      <c r="DA135" s="131" t="s">
        <v>3041</v>
      </c>
    </row>
    <row r="136" spans="1:105" ht="12" customHeight="1" x14ac:dyDescent="0.25">
      <c r="A136" s="107" t="s">
        <v>121</v>
      </c>
      <c r="B136" s="105">
        <v>8.0822244156820062</v>
      </c>
      <c r="C136" s="105">
        <v>8.3052565199997215</v>
      </c>
      <c r="D136" s="105">
        <v>8.4285149669958113</v>
      </c>
      <c r="E136" s="105">
        <v>7.7642498999190996</v>
      </c>
      <c r="F136" s="105">
        <v>7.7248491919160056</v>
      </c>
      <c r="G136" s="105">
        <v>8.3056943560402452</v>
      </c>
      <c r="H136" s="105">
        <v>7.993876645135467</v>
      </c>
      <c r="I136" s="105">
        <v>8.2364249703665049</v>
      </c>
      <c r="J136" s="105">
        <v>8.2215072125229067</v>
      </c>
      <c r="K136" s="105">
        <v>8.3266437438957386</v>
      </c>
      <c r="L136" s="105">
        <v>8.1734985522916439</v>
      </c>
      <c r="M136" s="105">
        <v>7.6697290116388341</v>
      </c>
      <c r="N136" s="105">
        <v>7.2396659570315833</v>
      </c>
      <c r="O136" s="105">
        <v>7.1106459519639404</v>
      </c>
      <c r="P136" s="105">
        <v>6.7037798529008894</v>
      </c>
      <c r="Q136" s="105">
        <v>6.5391691240073362</v>
      </c>
      <c r="R136" s="105">
        <v>6.6856334217035283</v>
      </c>
      <c r="S136" s="105">
        <v>6.7893447541780443</v>
      </c>
      <c r="T136" s="105">
        <v>6.9202476183049146</v>
      </c>
      <c r="U136" s="105">
        <v>6.9107041993527369</v>
      </c>
      <c r="V136" s="105">
        <v>6.8430726042996843</v>
      </c>
      <c r="W136" s="105">
        <v>7.1620255216543933</v>
      </c>
      <c r="DA136" s="132" t="s">
        <v>3042</v>
      </c>
    </row>
    <row r="137" spans="1:105" ht="12" customHeight="1" x14ac:dyDescent="0.25">
      <c r="A137" s="108" t="s">
        <v>53</v>
      </c>
      <c r="B137" s="99">
        <v>1.3395165059468948</v>
      </c>
      <c r="C137" s="99">
        <v>1.5799321612180304</v>
      </c>
      <c r="D137" s="99">
        <v>1.716563940431219</v>
      </c>
      <c r="E137" s="99">
        <v>1.1385851283334083</v>
      </c>
      <c r="F137" s="99">
        <v>1.1519048982013975</v>
      </c>
      <c r="G137" s="99">
        <v>1.7002530283542445</v>
      </c>
      <c r="H137" s="99">
        <v>1.4015543791989193</v>
      </c>
      <c r="I137" s="99">
        <v>1.5026481133433558</v>
      </c>
      <c r="J137" s="99">
        <v>1.4533850161290043</v>
      </c>
      <c r="K137" s="99">
        <v>1.5871189464563498</v>
      </c>
      <c r="L137" s="99">
        <v>1.0988686100099607</v>
      </c>
      <c r="M137" s="99">
        <v>0.78688648335739275</v>
      </c>
      <c r="N137" s="99">
        <v>0.72923297689025735</v>
      </c>
      <c r="O137" s="99">
        <v>0.62192835922857281</v>
      </c>
      <c r="P137" s="99">
        <v>0.63976595940939418</v>
      </c>
      <c r="Q137" s="99">
        <v>0.66669746192040313</v>
      </c>
      <c r="R137" s="99">
        <v>0.73481250124521691</v>
      </c>
      <c r="S137" s="99">
        <v>0.73495293973106335</v>
      </c>
      <c r="T137" s="99">
        <v>0.57227760668572603</v>
      </c>
      <c r="U137" s="99">
        <v>0.59575125522819528</v>
      </c>
      <c r="V137" s="99">
        <v>0.54202750408205502</v>
      </c>
      <c r="W137" s="99">
        <v>0.51844540710493314</v>
      </c>
      <c r="DA137" s="63" t="s">
        <v>3043</v>
      </c>
    </row>
    <row r="138" spans="1:105" ht="12" customHeight="1" x14ac:dyDescent="0.25">
      <c r="A138" s="108" t="s">
        <v>52</v>
      </c>
      <c r="B138" s="99">
        <v>6.7427079097351124</v>
      </c>
      <c r="C138" s="99">
        <v>6.7253243587816929</v>
      </c>
      <c r="D138" s="99">
        <v>6.7119510265645914</v>
      </c>
      <c r="E138" s="99">
        <v>6.6256647715856918</v>
      </c>
      <c r="F138" s="99">
        <v>6.5729442937146079</v>
      </c>
      <c r="G138" s="99">
        <v>6.605441327686</v>
      </c>
      <c r="H138" s="99">
        <v>6.5923222659365459</v>
      </c>
      <c r="I138" s="99">
        <v>6.7337768570231491</v>
      </c>
      <c r="J138" s="99">
        <v>6.7681221963939038</v>
      </c>
      <c r="K138" s="99">
        <v>6.7395247974393886</v>
      </c>
      <c r="L138" s="99">
        <v>7.0746299422816836</v>
      </c>
      <c r="M138" s="99">
        <v>6.8828425282814418</v>
      </c>
      <c r="N138" s="99">
        <v>6.5104329801413252</v>
      </c>
      <c r="O138" s="99">
        <v>6.4887175927353677</v>
      </c>
      <c r="P138" s="99">
        <v>6.0640138934914942</v>
      </c>
      <c r="Q138" s="99">
        <v>5.8724716620869328</v>
      </c>
      <c r="R138" s="99">
        <v>5.9508209204583116</v>
      </c>
      <c r="S138" s="99">
        <v>6.0543918144469826</v>
      </c>
      <c r="T138" s="99">
        <v>6.3479700116191893</v>
      </c>
      <c r="U138" s="99">
        <v>6.3149529441245411</v>
      </c>
      <c r="V138" s="99">
        <v>6.3010451002176291</v>
      </c>
      <c r="W138" s="99">
        <v>6.6435801145494597</v>
      </c>
      <c r="DA138" s="63" t="s">
        <v>3044</v>
      </c>
    </row>
    <row r="139" spans="1:105" ht="12" customHeight="1" x14ac:dyDescent="0.25">
      <c r="A139" s="121" t="s">
        <v>54</v>
      </c>
      <c r="B139" s="123">
        <v>14.073806412498708</v>
      </c>
      <c r="C139" s="123">
        <v>14.343712932611709</v>
      </c>
      <c r="D139" s="123">
        <v>14.896021675578663</v>
      </c>
      <c r="E139" s="123">
        <v>15.1603816176086</v>
      </c>
      <c r="F139" s="123">
        <v>15.302158078283101</v>
      </c>
      <c r="G139" s="123">
        <v>15.118688577506697</v>
      </c>
      <c r="H139" s="123">
        <v>14.459625176175857</v>
      </c>
      <c r="I139" s="123">
        <v>14.895501552561576</v>
      </c>
      <c r="J139" s="123">
        <v>12.760818684917759</v>
      </c>
      <c r="K139" s="123">
        <v>12.508612949343108</v>
      </c>
      <c r="L139" s="123">
        <v>14.51228634357744</v>
      </c>
      <c r="M139" s="123">
        <v>12.095281557944492</v>
      </c>
      <c r="N139" s="123">
        <v>9.8585776568858634</v>
      </c>
      <c r="O139" s="123">
        <v>8.5162952025680276</v>
      </c>
      <c r="P139" s="123">
        <v>7.6048723883345328</v>
      </c>
      <c r="Q139" s="123">
        <v>7.440017428562113</v>
      </c>
      <c r="R139" s="123">
        <v>9.1759175408512661</v>
      </c>
      <c r="S139" s="123">
        <v>8.8136461166507463</v>
      </c>
      <c r="T139" s="123">
        <v>10.01481687689817</v>
      </c>
      <c r="U139" s="123">
        <v>10.189044356781837</v>
      </c>
      <c r="V139" s="123">
        <v>11.256859472849939</v>
      </c>
      <c r="W139" s="123">
        <v>11.791112878231559</v>
      </c>
      <c r="DA139" s="130" t="s">
        <v>3045</v>
      </c>
    </row>
    <row r="140" spans="1:105" ht="12" customHeight="1" x14ac:dyDescent="0.25">
      <c r="A140" s="97" t="s">
        <v>50</v>
      </c>
      <c r="B140" s="99">
        <v>14.578295498367085</v>
      </c>
      <c r="C140" s="99">
        <v>13.92145476078908</v>
      </c>
      <c r="D140" s="99">
        <v>13.870985159053012</v>
      </c>
      <c r="E140" s="99">
        <v>16.16546691416977</v>
      </c>
      <c r="F140" s="99">
        <v>16.088530832305889</v>
      </c>
      <c r="G140" s="99">
        <v>14.75539338126039</v>
      </c>
      <c r="H140" s="99">
        <v>14.441957187337971</v>
      </c>
      <c r="I140" s="99">
        <v>14.444392631805414</v>
      </c>
      <c r="J140" s="99">
        <v>12.987340595232316</v>
      </c>
      <c r="K140" s="99">
        <v>12.87223160253337</v>
      </c>
      <c r="L140" s="99">
        <v>13.095652555144722</v>
      </c>
      <c r="M140" s="99">
        <v>11.810480154930202</v>
      </c>
      <c r="N140" s="99">
        <v>10.067862379477221</v>
      </c>
      <c r="O140" s="99">
        <v>9.3295324790870211</v>
      </c>
      <c r="P140" s="99">
        <v>8.3552804656909672</v>
      </c>
      <c r="Q140" s="99">
        <v>8.073260426598571</v>
      </c>
      <c r="R140" s="99">
        <v>8.6620929327088234</v>
      </c>
      <c r="S140" s="99">
        <v>9.3201661083181726</v>
      </c>
      <c r="T140" s="99">
        <v>9.6364815140841777</v>
      </c>
      <c r="U140" s="99">
        <v>10.077992636034889</v>
      </c>
      <c r="V140" s="99">
        <v>11.734548960405748</v>
      </c>
      <c r="W140" s="99">
        <v>10.95471177243529</v>
      </c>
      <c r="DA140" s="63" t="s">
        <v>3046</v>
      </c>
    </row>
    <row r="141" spans="1:105" ht="12" customHeight="1" x14ac:dyDescent="0.25">
      <c r="A141" s="109" t="s">
        <v>120</v>
      </c>
      <c r="B141" s="110">
        <v>13.606395589066086</v>
      </c>
      <c r="C141" s="110">
        <v>14.736683073426599</v>
      </c>
      <c r="D141" s="110">
        <v>15.858874628016917</v>
      </c>
      <c r="E141" s="110">
        <v>14.183380558459563</v>
      </c>
      <c r="F141" s="110">
        <v>14.559586542806864</v>
      </c>
      <c r="G141" s="110">
        <v>15.44876208914051</v>
      </c>
      <c r="H141" s="110">
        <v>14.474007040798195</v>
      </c>
      <c r="I141" s="110">
        <v>15.229571696058839</v>
      </c>
      <c r="J141" s="110">
        <v>12.610329650919146</v>
      </c>
      <c r="K141" s="110">
        <v>12.281386227557032</v>
      </c>
      <c r="L141" s="110">
        <v>15.464831345963788</v>
      </c>
      <c r="M141" s="110">
        <v>12.312602250084151</v>
      </c>
      <c r="N141" s="110">
        <v>9.6593963346954634</v>
      </c>
      <c r="O141" s="110">
        <v>7.6393154550923672</v>
      </c>
      <c r="P141" s="110">
        <v>6.7755413466171328</v>
      </c>
      <c r="Q141" s="110">
        <v>6.7594043678359101</v>
      </c>
      <c r="R141" s="110">
        <v>9.6232017241885863</v>
      </c>
      <c r="S141" s="110">
        <v>8.4436209782009009</v>
      </c>
      <c r="T141" s="110">
        <v>10.237646400312594</v>
      </c>
      <c r="U141" s="110">
        <v>10.243531673442368</v>
      </c>
      <c r="V141" s="110">
        <v>11.053359466940512</v>
      </c>
      <c r="W141" s="110">
        <v>12.108878711879941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38.116758986646857</v>
      </c>
      <c r="C143" s="118">
        <f t="shared" si="49"/>
        <v>37.942891432594131</v>
      </c>
      <c r="D143" s="118">
        <f t="shared" si="49"/>
        <v>39.321545914457154</v>
      </c>
      <c r="E143" s="118">
        <f t="shared" si="49"/>
        <v>47.013654262454821</v>
      </c>
      <c r="F143" s="118">
        <f t="shared" si="49"/>
        <v>46.587338957106546</v>
      </c>
      <c r="G143" s="118">
        <f t="shared" si="49"/>
        <v>48.050034741760321</v>
      </c>
      <c r="H143" s="118">
        <f t="shared" si="49"/>
        <v>46.52412010194579</v>
      </c>
      <c r="I143" s="118">
        <f t="shared" si="49"/>
        <v>46.125455220060701</v>
      </c>
      <c r="J143" s="118">
        <f t="shared" si="49"/>
        <v>42.373162419701195</v>
      </c>
      <c r="K143" s="118">
        <f t="shared" si="49"/>
        <v>49.791835124591131</v>
      </c>
      <c r="L143" s="118">
        <f t="shared" si="49"/>
        <v>46.278270214545188</v>
      </c>
      <c r="M143" s="118">
        <f t="shared" si="49"/>
        <v>40.735774449197038</v>
      </c>
      <c r="N143" s="118">
        <f t="shared" si="49"/>
        <v>39.7871912702674</v>
      </c>
      <c r="O143" s="118">
        <f t="shared" si="49"/>
        <v>41.479067685005163</v>
      </c>
      <c r="P143" s="118">
        <f t="shared" si="49"/>
        <v>40.874533468152244</v>
      </c>
      <c r="Q143" s="118">
        <f t="shared" si="49"/>
        <v>39.457461072992032</v>
      </c>
      <c r="R143" s="118">
        <f t="shared" ref="R143:V143" si="50">R144+R146+R148+R157</f>
        <v>41.168729893220259</v>
      </c>
      <c r="S143" s="118">
        <f t="shared" si="50"/>
        <v>40.939073884798525</v>
      </c>
      <c r="T143" s="118">
        <f t="shared" si="50"/>
        <v>42.560553283453977</v>
      </c>
      <c r="U143" s="118">
        <f t="shared" si="50"/>
        <v>43.166586798938326</v>
      </c>
      <c r="V143" s="118">
        <f t="shared" si="50"/>
        <v>45.876475437405333</v>
      </c>
      <c r="W143" s="118">
        <f t="shared" ref="W143" si="51">W144+W146+W148+W157</f>
        <v>46.672707588603622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13.027352543773883</v>
      </c>
      <c r="C144" s="123">
        <f t="shared" si="52"/>
        <v>13.004204883237703</v>
      </c>
      <c r="D144" s="123">
        <f t="shared" si="52"/>
        <v>14.649024914892866</v>
      </c>
      <c r="E144" s="123">
        <f t="shared" si="52"/>
        <v>19.600761847960779</v>
      </c>
      <c r="F144" s="123">
        <f t="shared" si="52"/>
        <v>19.709097251690977</v>
      </c>
      <c r="G144" s="123">
        <f t="shared" si="52"/>
        <v>20.389962370213073</v>
      </c>
      <c r="H144" s="123">
        <f t="shared" si="52"/>
        <v>18.396764871821169</v>
      </c>
      <c r="I144" s="123">
        <f t="shared" si="52"/>
        <v>20.44913462300207</v>
      </c>
      <c r="J144" s="123">
        <f t="shared" si="52"/>
        <v>19.166434822347515</v>
      </c>
      <c r="K144" s="123">
        <f t="shared" si="52"/>
        <v>25.588579930482101</v>
      </c>
      <c r="L144" s="123">
        <f t="shared" si="52"/>
        <v>17.871699345043083</v>
      </c>
      <c r="M144" s="123">
        <f t="shared" si="52"/>
        <v>16.177220681693381</v>
      </c>
      <c r="N144" s="123">
        <f t="shared" si="52"/>
        <v>18.386141144415252</v>
      </c>
      <c r="O144" s="123">
        <f t="shared" si="52"/>
        <v>21.909160603020986</v>
      </c>
      <c r="P144" s="123">
        <f t="shared" si="52"/>
        <v>23.101238638705503</v>
      </c>
      <c r="Q144" s="123">
        <f t="shared" si="52"/>
        <v>22.024324142739427</v>
      </c>
      <c r="R144" s="123">
        <f t="shared" si="52"/>
        <v>21.430012127715003</v>
      </c>
      <c r="S144" s="123">
        <f t="shared" si="52"/>
        <v>21.501928016347545</v>
      </c>
      <c r="T144" s="123">
        <f t="shared" si="52"/>
        <v>21.705797113227344</v>
      </c>
      <c r="U144" s="123">
        <f t="shared" si="52"/>
        <v>22.091956714946928</v>
      </c>
      <c r="V144" s="123">
        <f t="shared" si="52"/>
        <v>22.777193300671872</v>
      </c>
      <c r="W144" s="123">
        <f t="shared" si="52"/>
        <v>23.354999784333366</v>
      </c>
      <c r="DA144" s="130" t="s">
        <v>3049</v>
      </c>
    </row>
    <row r="145" spans="1:105" ht="12" customHeight="1" x14ac:dyDescent="0.25">
      <c r="A145" s="97" t="s">
        <v>53</v>
      </c>
      <c r="B145" s="99">
        <v>13.027352543773883</v>
      </c>
      <c r="C145" s="99">
        <v>13.004204883237703</v>
      </c>
      <c r="D145" s="99">
        <v>14.649024914892866</v>
      </c>
      <c r="E145" s="99">
        <v>19.600761847960779</v>
      </c>
      <c r="F145" s="99">
        <v>19.709097251690977</v>
      </c>
      <c r="G145" s="99">
        <v>20.389962370213073</v>
      </c>
      <c r="H145" s="99">
        <v>18.396764871821169</v>
      </c>
      <c r="I145" s="99">
        <v>20.44913462300207</v>
      </c>
      <c r="J145" s="99">
        <v>19.166434822347515</v>
      </c>
      <c r="K145" s="99">
        <v>25.588579930482101</v>
      </c>
      <c r="L145" s="99">
        <v>17.871699345043083</v>
      </c>
      <c r="M145" s="99">
        <v>16.177220681693381</v>
      </c>
      <c r="N145" s="99">
        <v>18.386141144415252</v>
      </c>
      <c r="O145" s="99">
        <v>21.909160603020986</v>
      </c>
      <c r="P145" s="99">
        <v>23.101238638705503</v>
      </c>
      <c r="Q145" s="99">
        <v>22.024324142739427</v>
      </c>
      <c r="R145" s="99">
        <v>21.430012127715003</v>
      </c>
      <c r="S145" s="99">
        <v>21.501928016347545</v>
      </c>
      <c r="T145" s="99">
        <v>21.705797113227344</v>
      </c>
      <c r="U145" s="99">
        <v>22.091956714946928</v>
      </c>
      <c r="V145" s="99">
        <v>22.777193300671872</v>
      </c>
      <c r="W145" s="99">
        <v>23.354999784333366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2.5661937771889267</v>
      </c>
      <c r="C146" s="123">
        <f t="shared" si="53"/>
        <v>2.330342421661169</v>
      </c>
      <c r="D146" s="123">
        <f t="shared" si="53"/>
        <v>1.601668275281497</v>
      </c>
      <c r="E146" s="123">
        <f t="shared" si="53"/>
        <v>3.9060730329712618</v>
      </c>
      <c r="F146" s="123">
        <f t="shared" si="53"/>
        <v>3.3496494779338448</v>
      </c>
      <c r="G146" s="123">
        <f t="shared" si="53"/>
        <v>4.4153308385466161</v>
      </c>
      <c r="H146" s="123">
        <f t="shared" si="53"/>
        <v>5.5296887863696069</v>
      </c>
      <c r="I146" s="123">
        <f t="shared" si="53"/>
        <v>2.4428535591489271</v>
      </c>
      <c r="J146" s="123">
        <f t="shared" si="53"/>
        <v>2.1340675997760421</v>
      </c>
      <c r="K146" s="123">
        <f t="shared" si="53"/>
        <v>3.321309318516485</v>
      </c>
      <c r="L146" s="123">
        <f t="shared" si="53"/>
        <v>5.1676456454404587</v>
      </c>
      <c r="M146" s="123">
        <f t="shared" si="53"/>
        <v>4.7769689951668637</v>
      </c>
      <c r="N146" s="123">
        <f t="shared" si="53"/>
        <v>4.1098793098877335</v>
      </c>
      <c r="O146" s="123">
        <f t="shared" si="53"/>
        <v>3.5861313038599674</v>
      </c>
      <c r="P146" s="123">
        <f t="shared" si="53"/>
        <v>3.2522531045961949</v>
      </c>
      <c r="Q146" s="123">
        <f t="shared" si="53"/>
        <v>3.3648593449367734</v>
      </c>
      <c r="R146" s="123">
        <f t="shared" si="53"/>
        <v>3.6627812484445466</v>
      </c>
      <c r="S146" s="123">
        <f t="shared" si="53"/>
        <v>3.5761142912614927</v>
      </c>
      <c r="T146" s="123">
        <f t="shared" si="53"/>
        <v>3.7680852652597348</v>
      </c>
      <c r="U146" s="123">
        <f t="shared" si="53"/>
        <v>3.8248649893774807</v>
      </c>
      <c r="V146" s="123">
        <f t="shared" si="53"/>
        <v>4.0324044832884613</v>
      </c>
      <c r="W146" s="123">
        <f t="shared" si="53"/>
        <v>4.2852136462357846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2.5661937771889267</v>
      </c>
      <c r="C147" s="99">
        <f>RES_hhdet_tesh!C147/RES_summary!C$19</f>
        <v>2.330342421661169</v>
      </c>
      <c r="D147" s="99">
        <f>RES_hhdet_tesh!D147/RES_summary!D$19</f>
        <v>1.601668275281497</v>
      </c>
      <c r="E147" s="99">
        <f>RES_hhdet_tesh!E147/RES_summary!E$19</f>
        <v>3.9060730329712618</v>
      </c>
      <c r="F147" s="99">
        <f>RES_hhdet_tesh!F147/RES_summary!F$19</f>
        <v>3.3496494779338448</v>
      </c>
      <c r="G147" s="99">
        <f>RES_hhdet_tesh!G147/RES_summary!G$19</f>
        <v>4.4153308385466161</v>
      </c>
      <c r="H147" s="99">
        <f>RES_hhdet_tesh!H147/RES_summary!H$19</f>
        <v>5.5296887863696069</v>
      </c>
      <c r="I147" s="99">
        <f>RES_hhdet_tesh!I147/RES_summary!I$19</f>
        <v>2.4428535591489271</v>
      </c>
      <c r="J147" s="99">
        <f>RES_hhdet_tesh!J147/RES_summary!J$19</f>
        <v>2.1340675997760421</v>
      </c>
      <c r="K147" s="99">
        <f>RES_hhdet_tesh!K147/RES_summary!K$19</f>
        <v>3.321309318516485</v>
      </c>
      <c r="L147" s="99">
        <f>RES_hhdet_tesh!L147/RES_summary!L$19</f>
        <v>5.1676456454404587</v>
      </c>
      <c r="M147" s="99">
        <f>RES_hhdet_tesh!M147/RES_summary!M$19</f>
        <v>4.7769689951668637</v>
      </c>
      <c r="N147" s="99">
        <f>RES_hhdet_tesh!N147/RES_summary!N$19</f>
        <v>4.1098793098877335</v>
      </c>
      <c r="O147" s="99">
        <f>RES_hhdet_tesh!O147/RES_summary!O$19</f>
        <v>3.5861313038599674</v>
      </c>
      <c r="P147" s="99">
        <f>RES_hhdet_tesh!P147/RES_summary!P$19</f>
        <v>3.2522531045961949</v>
      </c>
      <c r="Q147" s="99">
        <f>RES_hhdet_tesh!Q147/RES_summary!Q$19</f>
        <v>3.3648593449367734</v>
      </c>
      <c r="R147" s="99">
        <f>RES_hhdet_tesh!R147/RES_summary!R$19</f>
        <v>3.6627812484445466</v>
      </c>
      <c r="S147" s="99">
        <f>RES_hhdet_tesh!S147/RES_summary!S$19</f>
        <v>3.5761142912614927</v>
      </c>
      <c r="T147" s="99">
        <f>RES_hhdet_tesh!T147/RES_summary!T$19</f>
        <v>3.7680852652597348</v>
      </c>
      <c r="U147" s="99">
        <f>RES_hhdet_tesh!U147/RES_summary!U$19</f>
        <v>3.8248649893774807</v>
      </c>
      <c r="V147" s="99">
        <f>RES_hhdet_tesh!V147/RES_summary!V$19</f>
        <v>4.0324044832884613</v>
      </c>
      <c r="W147" s="99">
        <f>RES_hhdet_tesh!W147/RES_summary!W$19</f>
        <v>4.2852136462357846</v>
      </c>
      <c r="DA147" s="63" t="s">
        <v>3052</v>
      </c>
    </row>
    <row r="148" spans="1:105" ht="12" customHeight="1" x14ac:dyDescent="0.25">
      <c r="A148" s="121" t="s">
        <v>55</v>
      </c>
      <c r="B148" s="123">
        <v>8.4493792454540095</v>
      </c>
      <c r="C148" s="123">
        <v>8.2660931754826414</v>
      </c>
      <c r="D148" s="123">
        <v>8.186906969881262</v>
      </c>
      <c r="E148" s="123">
        <v>8.3196894999496287</v>
      </c>
      <c r="F148" s="123">
        <v>8.2194440620053477</v>
      </c>
      <c r="G148" s="123">
        <v>8.1118883981824439</v>
      </c>
      <c r="H148" s="123">
        <v>8.1373828814624538</v>
      </c>
      <c r="I148" s="123">
        <v>8.3109435337628099</v>
      </c>
      <c r="J148" s="123">
        <v>8.3271754129343254</v>
      </c>
      <c r="K148" s="123">
        <v>8.3871231466654699</v>
      </c>
      <c r="L148" s="123">
        <v>8.6975583321963601</v>
      </c>
      <c r="M148" s="123">
        <v>7.681643152306604</v>
      </c>
      <c r="N148" s="123">
        <v>7.43701974414987</v>
      </c>
      <c r="O148" s="123">
        <v>7.4852651963121142</v>
      </c>
      <c r="P148" s="123">
        <v>6.9591702087775538</v>
      </c>
      <c r="Q148" s="123">
        <v>6.6942465002864333</v>
      </c>
      <c r="R148" s="123">
        <v>6.8633553547906443</v>
      </c>
      <c r="S148" s="123">
        <v>7.0681597000682954</v>
      </c>
      <c r="T148" s="123">
        <v>7.0665873975391476</v>
      </c>
      <c r="U148" s="123">
        <v>7.0613903323746143</v>
      </c>
      <c r="V148" s="123">
        <v>7.8031706825619818</v>
      </c>
      <c r="W148" s="123">
        <v>7.2440469028020846</v>
      </c>
      <c r="DA148" s="130" t="s">
        <v>3053</v>
      </c>
    </row>
    <row r="149" spans="1:105" ht="12" customHeight="1" x14ac:dyDescent="0.25">
      <c r="A149" s="97" t="s">
        <v>124</v>
      </c>
      <c r="B149" s="99">
        <v>8.4728050168238127</v>
      </c>
      <c r="C149" s="99">
        <v>8.2634429661968785</v>
      </c>
      <c r="D149" s="99">
        <v>8.1672351062603816</v>
      </c>
      <c r="E149" s="99">
        <v>8.3620005059883979</v>
      </c>
      <c r="F149" s="99">
        <v>8.2600083024430191</v>
      </c>
      <c r="G149" s="99">
        <v>8.095792558084618</v>
      </c>
      <c r="H149" s="99">
        <v>8.1527372805757707</v>
      </c>
      <c r="I149" s="99">
        <v>8.3221569964001976</v>
      </c>
      <c r="J149" s="99">
        <v>8.3459242895403847</v>
      </c>
      <c r="K149" s="99">
        <v>8.4020363560300471</v>
      </c>
      <c r="L149" s="99">
        <v>8.8109342110192674</v>
      </c>
      <c r="M149" s="99">
        <v>7.6875804338166569</v>
      </c>
      <c r="N149" s="99">
        <v>7.4935983388661365</v>
      </c>
      <c r="O149" s="99">
        <v>7.5956024129201074</v>
      </c>
      <c r="P149" s="99">
        <v>7.0476756589745806</v>
      </c>
      <c r="Q149" s="99">
        <v>6.757581961175843</v>
      </c>
      <c r="R149" s="99">
        <v>6.9385933797912411</v>
      </c>
      <c r="S149" s="99">
        <v>7.1793633988870091</v>
      </c>
      <c r="T149" s="99">
        <v>7.1313755384035584</v>
      </c>
      <c r="U149" s="99">
        <v>7.1285970079881213</v>
      </c>
      <c r="V149" s="99">
        <v>8.2244647523416781</v>
      </c>
      <c r="W149" s="99">
        <v>7.2917710273067424</v>
      </c>
      <c r="DA149" s="63" t="s">
        <v>3054</v>
      </c>
    </row>
    <row r="150" spans="1:105" ht="12" customHeight="1" x14ac:dyDescent="0.25">
      <c r="A150" s="97" t="s">
        <v>123</v>
      </c>
      <c r="B150" s="99">
        <v>8.4728050168238109</v>
      </c>
      <c r="C150" s="99">
        <v>8.2637597897622275</v>
      </c>
      <c r="D150" s="99">
        <v>8.1674187582826043</v>
      </c>
      <c r="E150" s="99">
        <v>8.3606124701307607</v>
      </c>
      <c r="F150" s="99">
        <v>8.2594550056490199</v>
      </c>
      <c r="G150" s="99">
        <v>8.0958181055222482</v>
      </c>
      <c r="H150" s="99">
        <v>8.1529740848804355</v>
      </c>
      <c r="I150" s="99">
        <v>8.322907249041462</v>
      </c>
      <c r="J150" s="99">
        <v>8.3451100931286621</v>
      </c>
      <c r="K150" s="99">
        <v>8.4015785997266192</v>
      </c>
      <c r="L150" s="99">
        <v>8.8128941838737997</v>
      </c>
      <c r="M150" s="99">
        <v>7.6920507652103796</v>
      </c>
      <c r="N150" s="99">
        <v>7.4976179267603156</v>
      </c>
      <c r="O150" s="99">
        <v>7.5979868751546302</v>
      </c>
      <c r="P150" s="99">
        <v>7.0489841118299008</v>
      </c>
      <c r="Q150" s="99">
        <v>6.757209440648702</v>
      </c>
      <c r="R150" s="99">
        <v>6.9364977827358976</v>
      </c>
      <c r="S150" s="99">
        <v>7.1792203978630953</v>
      </c>
      <c r="T150" s="99">
        <v>7.132342710303929</v>
      </c>
      <c r="U150" s="99">
        <v>7.1295293996003153</v>
      </c>
      <c r="V150" s="99">
        <v>8.2262893145477118</v>
      </c>
      <c r="W150" s="99">
        <v>7.2919436661330126</v>
      </c>
      <c r="DA150" s="63" t="s">
        <v>3055</v>
      </c>
    </row>
    <row r="151" spans="1:105" ht="12" customHeight="1" x14ac:dyDescent="0.25">
      <c r="A151" s="100" t="s">
        <v>50</v>
      </c>
      <c r="B151" s="102">
        <v>1.5219693715677309</v>
      </c>
      <c r="C151" s="102">
        <v>1.5656844894732538</v>
      </c>
      <c r="D151" s="102">
        <v>1.6055079763111357</v>
      </c>
      <c r="E151" s="102">
        <v>1.4348004412830193</v>
      </c>
      <c r="F151" s="102">
        <v>1.4204995550982795</v>
      </c>
      <c r="G151" s="102">
        <v>1.5995203412759114</v>
      </c>
      <c r="H151" s="102">
        <v>1.4850185285759443</v>
      </c>
      <c r="I151" s="102">
        <v>1.5450623106093577</v>
      </c>
      <c r="J151" s="102">
        <v>1.5226763095942339</v>
      </c>
      <c r="K151" s="102">
        <v>1.6054865781570808</v>
      </c>
      <c r="L151" s="102">
        <v>1.4464697304628138</v>
      </c>
      <c r="M151" s="102">
        <v>0.84472977478355282</v>
      </c>
      <c r="N151" s="102">
        <v>0.87541134501745288</v>
      </c>
      <c r="O151" s="102">
        <v>0.8402195807481232</v>
      </c>
      <c r="P151" s="102">
        <v>0.81858994079979397</v>
      </c>
      <c r="Q151" s="102">
        <v>0.79948509233998122</v>
      </c>
      <c r="R151" s="102">
        <v>0.87401949529671008</v>
      </c>
      <c r="S151" s="102">
        <v>0.91479125957926188</v>
      </c>
      <c r="T151" s="102">
        <v>0.68737258535027512</v>
      </c>
      <c r="U151" s="102">
        <v>0.71772161645484123</v>
      </c>
      <c r="V151" s="102">
        <v>1.2027610476219799</v>
      </c>
      <c r="W151" s="102">
        <v>0.63039162256591053</v>
      </c>
      <c r="DA151" s="131" t="s">
        <v>3056</v>
      </c>
    </row>
    <row r="152" spans="1:105" ht="12" customHeight="1" x14ac:dyDescent="0.25">
      <c r="A152" s="103" t="s">
        <v>52</v>
      </c>
      <c r="B152" s="105">
        <v>6.9508356452560802</v>
      </c>
      <c r="C152" s="105">
        <v>6.6980753002889726</v>
      </c>
      <c r="D152" s="105">
        <v>6.5619107819714673</v>
      </c>
      <c r="E152" s="105">
        <v>6.9258120288477398</v>
      </c>
      <c r="F152" s="105">
        <v>6.8389554505507402</v>
      </c>
      <c r="G152" s="105">
        <v>6.4962977642463358</v>
      </c>
      <c r="H152" s="105">
        <v>6.6679555563044905</v>
      </c>
      <c r="I152" s="105">
        <v>6.7778449384321036</v>
      </c>
      <c r="J152" s="105">
        <v>6.8224337835344269</v>
      </c>
      <c r="K152" s="105">
        <v>6.796092021569538</v>
      </c>
      <c r="L152" s="105">
        <v>7.3664244534109855</v>
      </c>
      <c r="M152" s="105">
        <v>6.8473209904268275</v>
      </c>
      <c r="N152" s="105">
        <v>6.622206581742863</v>
      </c>
      <c r="O152" s="105">
        <v>6.7577672944065084</v>
      </c>
      <c r="P152" s="105">
        <v>6.230394171030107</v>
      </c>
      <c r="Q152" s="105">
        <v>5.9577243483087212</v>
      </c>
      <c r="R152" s="105">
        <v>6.0624782874391885</v>
      </c>
      <c r="S152" s="105">
        <v>6.264429138283834</v>
      </c>
      <c r="T152" s="105">
        <v>6.4449701249536533</v>
      </c>
      <c r="U152" s="105">
        <v>6.4118077831454734</v>
      </c>
      <c r="V152" s="105">
        <v>7.0235282669257311</v>
      </c>
      <c r="W152" s="105">
        <v>6.6615520435671023</v>
      </c>
      <c r="DA152" s="132" t="s">
        <v>3057</v>
      </c>
    </row>
    <row r="153" spans="1:105" ht="12" customHeight="1" x14ac:dyDescent="0.25">
      <c r="A153" s="106" t="s">
        <v>122</v>
      </c>
      <c r="B153" s="102">
        <v>8.0822244156820098</v>
      </c>
      <c r="C153" s="102">
        <v>8.3003555483006899</v>
      </c>
      <c r="D153" s="102">
        <v>8.4197558862253068</v>
      </c>
      <c r="E153" s="102">
        <v>7.7564512910459928</v>
      </c>
      <c r="F153" s="102">
        <v>7.7158019056152156</v>
      </c>
      <c r="G153" s="102">
        <v>8.2898290979589895</v>
      </c>
      <c r="H153" s="102">
        <v>7.9787183933400518</v>
      </c>
      <c r="I153" s="102">
        <v>8.2171108653348526</v>
      </c>
      <c r="J153" s="102">
        <v>8.1984846509708209</v>
      </c>
      <c r="K153" s="102">
        <v>8.3009548403748354</v>
      </c>
      <c r="L153" s="102">
        <v>8.1470929566867429</v>
      </c>
      <c r="M153" s="102">
        <v>7.6442368305798061</v>
      </c>
      <c r="N153" s="102">
        <v>7.2178313684626429</v>
      </c>
      <c r="O153" s="102">
        <v>7.1011411697569837</v>
      </c>
      <c r="P153" s="102">
        <v>6.6816167800020372</v>
      </c>
      <c r="Q153" s="102">
        <v>6.5151385690688404</v>
      </c>
      <c r="R153" s="102">
        <v>6.666579835157493</v>
      </c>
      <c r="S153" s="102">
        <v>6.7713215299442258</v>
      </c>
      <c r="T153" s="102">
        <v>6.9178879011979522</v>
      </c>
      <c r="U153" s="102">
        <v>6.9004749350945769</v>
      </c>
      <c r="V153" s="102">
        <v>6.832419342659195</v>
      </c>
      <c r="W153" s="102">
        <v>7.1493488238448286</v>
      </c>
      <c r="DA153" s="131" t="s">
        <v>3058</v>
      </c>
    </row>
    <row r="154" spans="1:105" ht="12" customHeight="1" x14ac:dyDescent="0.25">
      <c r="A154" s="107" t="s">
        <v>121</v>
      </c>
      <c r="B154" s="105">
        <v>8.082224415682008</v>
      </c>
      <c r="C154" s="105">
        <v>8.3028784097928696</v>
      </c>
      <c r="D154" s="105">
        <v>8.421442905075903</v>
      </c>
      <c r="E154" s="105">
        <v>7.7562127028722294</v>
      </c>
      <c r="F154" s="105">
        <v>7.7149250102104538</v>
      </c>
      <c r="G154" s="105">
        <v>8.2913161499405721</v>
      </c>
      <c r="H154" s="105">
        <v>7.9775898465852952</v>
      </c>
      <c r="I154" s="105">
        <v>8.2159019148072403</v>
      </c>
      <c r="J154" s="105">
        <v>8.1982023010528042</v>
      </c>
      <c r="K154" s="105">
        <v>8.301939842064467</v>
      </c>
      <c r="L154" s="105">
        <v>8.1562712214531423</v>
      </c>
      <c r="M154" s="105">
        <v>7.6593203551980631</v>
      </c>
      <c r="N154" s="105">
        <v>7.2346484648519853</v>
      </c>
      <c r="O154" s="105">
        <v>7.1087215279753151</v>
      </c>
      <c r="P154" s="105">
        <v>6.6869982060338211</v>
      </c>
      <c r="Q154" s="105">
        <v>6.5163864369490101</v>
      </c>
      <c r="R154" s="105">
        <v>6.6648496829135659</v>
      </c>
      <c r="S154" s="105">
        <v>6.7748209672168045</v>
      </c>
      <c r="T154" s="105">
        <v>6.9063985079676113</v>
      </c>
      <c r="U154" s="105">
        <v>6.8952167531495947</v>
      </c>
      <c r="V154" s="105">
        <v>6.8211608267953538</v>
      </c>
      <c r="W154" s="105">
        <v>7.1356736914093695</v>
      </c>
      <c r="DA154" s="132" t="s">
        <v>3059</v>
      </c>
    </row>
    <row r="155" spans="1:105" ht="12" customHeight="1" x14ac:dyDescent="0.25">
      <c r="A155" s="108" t="s">
        <v>53</v>
      </c>
      <c r="B155" s="99">
        <v>1.3395165059468945</v>
      </c>
      <c r="C155" s="99">
        <v>1.5794797666664979</v>
      </c>
      <c r="D155" s="99">
        <v>1.7151236337432969</v>
      </c>
      <c r="E155" s="99">
        <v>1.1374065169866576</v>
      </c>
      <c r="F155" s="99">
        <v>1.1504250358463852</v>
      </c>
      <c r="G155" s="99">
        <v>1.6973096755874166</v>
      </c>
      <c r="H155" s="99">
        <v>1.398698839284501</v>
      </c>
      <c r="I155" s="99">
        <v>1.4989039001893325</v>
      </c>
      <c r="J155" s="99">
        <v>1.4492652108114008</v>
      </c>
      <c r="K155" s="99">
        <v>1.5824102028312188</v>
      </c>
      <c r="L155" s="99">
        <v>1.0965525181954734</v>
      </c>
      <c r="M155" s="99">
        <v>0.78581859281644784</v>
      </c>
      <c r="N155" s="99">
        <v>0.72872757777649155</v>
      </c>
      <c r="O155" s="99">
        <v>0.6217600406451701</v>
      </c>
      <c r="P155" s="99">
        <v>0.63816442614846491</v>
      </c>
      <c r="Q155" s="99">
        <v>0.66437466534648582</v>
      </c>
      <c r="R155" s="99">
        <v>0.73252817751368848</v>
      </c>
      <c r="S155" s="99">
        <v>0.73338072616559236</v>
      </c>
      <c r="T155" s="99">
        <v>0.57113233903697924</v>
      </c>
      <c r="U155" s="99">
        <v>0.59441612855374504</v>
      </c>
      <c r="V155" s="99">
        <v>0.54029191149705125</v>
      </c>
      <c r="W155" s="99">
        <v>0.51653784822818216</v>
      </c>
      <c r="DA155" s="63" t="s">
        <v>3060</v>
      </c>
    </row>
    <row r="156" spans="1:105" ht="12" customHeight="1" x14ac:dyDescent="0.25">
      <c r="A156" s="108" t="s">
        <v>52</v>
      </c>
      <c r="B156" s="99">
        <v>6.7427079097351124</v>
      </c>
      <c r="C156" s="99">
        <v>6.7233986431263721</v>
      </c>
      <c r="D156" s="99">
        <v>6.7063192713326067</v>
      </c>
      <c r="E156" s="99">
        <v>6.618806185885572</v>
      </c>
      <c r="F156" s="99">
        <v>6.5644999743640691</v>
      </c>
      <c r="G156" s="99">
        <v>6.5940064743531552</v>
      </c>
      <c r="H156" s="99">
        <v>6.5788910073007942</v>
      </c>
      <c r="I156" s="99">
        <v>6.716998014617908</v>
      </c>
      <c r="J156" s="99">
        <v>6.7489370902414034</v>
      </c>
      <c r="K156" s="99">
        <v>6.7195296392332482</v>
      </c>
      <c r="L156" s="99">
        <v>7.05971870325767</v>
      </c>
      <c r="M156" s="99">
        <v>6.8735017623816166</v>
      </c>
      <c r="N156" s="99">
        <v>6.5059208870754928</v>
      </c>
      <c r="O156" s="99">
        <v>6.486961487330146</v>
      </c>
      <c r="P156" s="99">
        <v>6.0488337798853546</v>
      </c>
      <c r="Q156" s="99">
        <v>5.8520117716025242</v>
      </c>
      <c r="R156" s="99">
        <v>5.9323215053998775</v>
      </c>
      <c r="S156" s="99">
        <v>6.0414402410512125</v>
      </c>
      <c r="T156" s="99">
        <v>6.3352661689306329</v>
      </c>
      <c r="U156" s="99">
        <v>6.3008006245958512</v>
      </c>
      <c r="V156" s="99">
        <v>6.2808689152983019</v>
      </c>
      <c r="W156" s="99">
        <v>6.619135843181188</v>
      </c>
      <c r="DA156" s="63" t="s">
        <v>3061</v>
      </c>
    </row>
    <row r="157" spans="1:105" ht="12" customHeight="1" x14ac:dyDescent="0.25">
      <c r="A157" s="121" t="s">
        <v>54</v>
      </c>
      <c r="B157" s="123">
        <v>14.07383342023004</v>
      </c>
      <c r="C157" s="123">
        <v>14.342250952212614</v>
      </c>
      <c r="D157" s="123">
        <v>14.883945754401532</v>
      </c>
      <c r="E157" s="123">
        <v>15.187129881573151</v>
      </c>
      <c r="F157" s="123">
        <v>15.309148165476378</v>
      </c>
      <c r="G157" s="123">
        <v>15.132853134818186</v>
      </c>
      <c r="H157" s="123">
        <v>14.46028356229256</v>
      </c>
      <c r="I157" s="123">
        <v>14.922523504146891</v>
      </c>
      <c r="J157" s="123">
        <v>12.745484584643314</v>
      </c>
      <c r="K157" s="123">
        <v>12.494822728927074</v>
      </c>
      <c r="L157" s="123">
        <v>14.541366891865284</v>
      </c>
      <c r="M157" s="123">
        <v>12.099941620030183</v>
      </c>
      <c r="N157" s="123">
        <v>9.8541510718145453</v>
      </c>
      <c r="O157" s="123">
        <v>8.4985105818120914</v>
      </c>
      <c r="P157" s="123">
        <v>7.5618715160729879</v>
      </c>
      <c r="Q157" s="123">
        <v>7.3740310850293982</v>
      </c>
      <c r="R157" s="123">
        <v>9.2125811622700624</v>
      </c>
      <c r="S157" s="123">
        <v>8.7928718771211933</v>
      </c>
      <c r="T157" s="123">
        <v>10.020083507427751</v>
      </c>
      <c r="U157" s="123">
        <v>10.188374762239308</v>
      </c>
      <c r="V157" s="123">
        <v>11.263706970883014</v>
      </c>
      <c r="W157" s="123">
        <v>11.788447255232384</v>
      </c>
      <c r="DA157" s="130" t="s">
        <v>3062</v>
      </c>
    </row>
    <row r="158" spans="1:105" ht="12" customHeight="1" x14ac:dyDescent="0.25">
      <c r="A158" s="97" t="s">
        <v>50</v>
      </c>
      <c r="B158" s="99">
        <v>14.578295498367085</v>
      </c>
      <c r="C158" s="99">
        <v>13.92145476078908</v>
      </c>
      <c r="D158" s="99">
        <v>13.87098515905301</v>
      </c>
      <c r="E158" s="99">
        <v>16.16546691416977</v>
      </c>
      <c r="F158" s="99">
        <v>16.088530832305889</v>
      </c>
      <c r="G158" s="99">
        <v>14.755393381260394</v>
      </c>
      <c r="H158" s="99">
        <v>14.441957187337962</v>
      </c>
      <c r="I158" s="99">
        <v>14.444392631805405</v>
      </c>
      <c r="J158" s="99">
        <v>12.987340595232316</v>
      </c>
      <c r="K158" s="99">
        <v>12.872231602533382</v>
      </c>
      <c r="L158" s="99">
        <v>13.095652555144737</v>
      </c>
      <c r="M158" s="99">
        <v>11.810480154930238</v>
      </c>
      <c r="N158" s="99">
        <v>10.067862379477228</v>
      </c>
      <c r="O158" s="99">
        <v>9.3295324790870762</v>
      </c>
      <c r="P158" s="99">
        <v>8.3552804656909494</v>
      </c>
      <c r="Q158" s="99">
        <v>8.0732604265985817</v>
      </c>
      <c r="R158" s="99">
        <v>8.662092932708763</v>
      </c>
      <c r="S158" s="99">
        <v>9.3201661083182099</v>
      </c>
      <c r="T158" s="99">
        <v>9.6364815140842293</v>
      </c>
      <c r="U158" s="99">
        <v>10.077992636034818</v>
      </c>
      <c r="V158" s="99">
        <v>11.734548960405798</v>
      </c>
      <c r="W158" s="99">
        <v>10.954711772435278</v>
      </c>
      <c r="DA158" s="63" t="s">
        <v>3063</v>
      </c>
    </row>
    <row r="159" spans="1:105" ht="12" customHeight="1" x14ac:dyDescent="0.25">
      <c r="A159" s="109" t="s">
        <v>120</v>
      </c>
      <c r="B159" s="110">
        <v>13.606395589066086</v>
      </c>
      <c r="C159" s="110">
        <v>14.736683073426603</v>
      </c>
      <c r="D159" s="110">
        <v>15.858874628016919</v>
      </c>
      <c r="E159" s="110">
        <v>14.183380558459563</v>
      </c>
      <c r="F159" s="110">
        <v>14.559586542806855</v>
      </c>
      <c r="G159" s="110">
        <v>15.448762089140507</v>
      </c>
      <c r="H159" s="110">
        <v>14.474007040798194</v>
      </c>
      <c r="I159" s="110">
        <v>15.229571696058848</v>
      </c>
      <c r="J159" s="110">
        <v>12.61032965091913</v>
      </c>
      <c r="K159" s="110">
        <v>12.281386227557038</v>
      </c>
      <c r="L159" s="110">
        <v>15.464831345963784</v>
      </c>
      <c r="M159" s="110">
        <v>12.31260225008417</v>
      </c>
      <c r="N159" s="110">
        <v>9.6593963346954883</v>
      </c>
      <c r="O159" s="110">
        <v>7.6393154550923565</v>
      </c>
      <c r="P159" s="110">
        <v>6.7755413466171115</v>
      </c>
      <c r="Q159" s="110">
        <v>6.7594043678359137</v>
      </c>
      <c r="R159" s="110">
        <v>9.6232017241885863</v>
      </c>
      <c r="S159" s="110">
        <v>8.4436209782009026</v>
      </c>
      <c r="T159" s="110">
        <v>10.237646400312546</v>
      </c>
      <c r="U159" s="110">
        <v>10.243531673442401</v>
      </c>
      <c r="V159" s="110">
        <v>11.05335946694041</v>
      </c>
      <c r="W159" s="110">
        <v>12.108878711879967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36.470030712450495</v>
      </c>
      <c r="C161" s="118">
        <f t="shared" si="54"/>
        <v>37.930522807924774</v>
      </c>
      <c r="D161" s="118">
        <f t="shared" si="54"/>
        <v>40.853370426929828</v>
      </c>
      <c r="E161" s="118">
        <f t="shared" si="54"/>
        <v>44.449896676378522</v>
      </c>
      <c r="F161" s="118">
        <f t="shared" si="54"/>
        <v>44.850165603805507</v>
      </c>
      <c r="G161" s="118">
        <f t="shared" si="54"/>
        <v>45.925548512772245</v>
      </c>
      <c r="H161" s="118">
        <f t="shared" si="54"/>
        <v>44.528518083822277</v>
      </c>
      <c r="I161" s="118">
        <f t="shared" si="54"/>
        <v>46.512360882698829</v>
      </c>
      <c r="J161" s="118">
        <f t="shared" si="54"/>
        <v>42.976574084153029</v>
      </c>
      <c r="K161" s="118">
        <f t="shared" si="54"/>
        <v>46.349251094706062</v>
      </c>
      <c r="L161" s="118">
        <f t="shared" si="54"/>
        <v>43.006997447644736</v>
      </c>
      <c r="M161" s="118">
        <f t="shared" si="54"/>
        <v>41.179878900128251</v>
      </c>
      <c r="N161" s="118">
        <f t="shared" si="54"/>
        <v>39.659600144178839</v>
      </c>
      <c r="O161" s="118">
        <f t="shared" si="54"/>
        <v>44.679523444600186</v>
      </c>
      <c r="P161" s="118">
        <f t="shared" si="54"/>
        <v>17.973024826209002</v>
      </c>
      <c r="Q161" s="118">
        <f t="shared" si="54"/>
        <v>20.048161280584296</v>
      </c>
      <c r="R161" s="118">
        <f t="shared" ref="R161:V161" si="55">R162+R164+R166+R175</f>
        <v>49.031522965719304</v>
      </c>
      <c r="S161" s="118">
        <f t="shared" si="55"/>
        <v>42.54115152776837</v>
      </c>
      <c r="T161" s="118">
        <f t="shared" si="55"/>
        <v>43.867100192263187</v>
      </c>
      <c r="U161" s="118">
        <f t="shared" si="55"/>
        <v>42.389934032771073</v>
      </c>
      <c r="V161" s="118">
        <f t="shared" si="55"/>
        <v>44.501059174197351</v>
      </c>
      <c r="W161" s="118">
        <f t="shared" ref="W161" si="56">W162+W164+W166+W175</f>
        <v>45.776575920923733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12.663730253323481</v>
      </c>
      <c r="C162" s="123">
        <f t="shared" si="57"/>
        <v>13.862799832068056</v>
      </c>
      <c r="D162" s="123">
        <f t="shared" si="57"/>
        <v>16.56045441732995</v>
      </c>
      <c r="E162" s="123">
        <f t="shared" si="57"/>
        <v>18.349382517611211</v>
      </c>
      <c r="F162" s="123">
        <f t="shared" si="57"/>
        <v>19.352792213545637</v>
      </c>
      <c r="G162" s="123">
        <f t="shared" si="57"/>
        <v>20.224157470152697</v>
      </c>
      <c r="H162" s="123">
        <f t="shared" si="57"/>
        <v>18.966472002834536</v>
      </c>
      <c r="I162" s="123">
        <f t="shared" si="57"/>
        <v>21.92320810999664</v>
      </c>
      <c r="J162" s="123">
        <f t="shared" si="57"/>
        <v>20.603281644561495</v>
      </c>
      <c r="K162" s="123">
        <f t="shared" si="57"/>
        <v>23.474273168497696</v>
      </c>
      <c r="L162" s="123">
        <f t="shared" si="57"/>
        <v>16.920013126979569</v>
      </c>
      <c r="M162" s="123">
        <f t="shared" si="57"/>
        <v>18.848305898799232</v>
      </c>
      <c r="N162" s="123">
        <f t="shared" si="57"/>
        <v>19.761685692186706</v>
      </c>
      <c r="O162" s="123">
        <f t="shared" si="57"/>
        <v>26.278672190132973</v>
      </c>
      <c r="P162" s="123">
        <f t="shared" si="57"/>
        <v>0.88629465954473841</v>
      </c>
      <c r="Q162" s="123">
        <f t="shared" si="57"/>
        <v>2.6837922859939041</v>
      </c>
      <c r="R162" s="123">
        <f t="shared" si="57"/>
        <v>23.767110019439095</v>
      </c>
      <c r="S162" s="123">
        <f t="shared" si="57"/>
        <v>21.018177490328494</v>
      </c>
      <c r="T162" s="123">
        <f t="shared" si="57"/>
        <v>22.497889003162825</v>
      </c>
      <c r="U162" s="123">
        <f t="shared" si="57"/>
        <v>22.091727071626675</v>
      </c>
      <c r="V162" s="123">
        <f t="shared" si="57"/>
        <v>22.745770154256956</v>
      </c>
      <c r="W162" s="123">
        <f t="shared" si="57"/>
        <v>23.783359616691435</v>
      </c>
      <c r="DA162" s="130" t="s">
        <v>3066</v>
      </c>
    </row>
    <row r="163" spans="1:105" ht="12" customHeight="1" x14ac:dyDescent="0.25">
      <c r="A163" s="97" t="s">
        <v>53</v>
      </c>
      <c r="B163" s="110">
        <v>12.663730253323481</v>
      </c>
      <c r="C163" s="110">
        <v>13.862799832068056</v>
      </c>
      <c r="D163" s="110">
        <v>16.56045441732995</v>
      </c>
      <c r="E163" s="110">
        <v>18.349382517611211</v>
      </c>
      <c r="F163" s="110">
        <v>19.352792213545637</v>
      </c>
      <c r="G163" s="110">
        <v>20.224157470152697</v>
      </c>
      <c r="H163" s="110">
        <v>18.966472002834536</v>
      </c>
      <c r="I163" s="110">
        <v>21.92320810999664</v>
      </c>
      <c r="J163" s="110">
        <v>20.603281644561495</v>
      </c>
      <c r="K163" s="110">
        <v>23.474273168497696</v>
      </c>
      <c r="L163" s="110">
        <v>16.920013126979569</v>
      </c>
      <c r="M163" s="110">
        <v>18.848305898799232</v>
      </c>
      <c r="N163" s="110">
        <v>19.761685692186706</v>
      </c>
      <c r="O163" s="110">
        <v>26.278672190132973</v>
      </c>
      <c r="P163" s="110">
        <v>0.88629465954473841</v>
      </c>
      <c r="Q163" s="110">
        <v>2.6837922859939041</v>
      </c>
      <c r="R163" s="110">
        <v>23.767110019439095</v>
      </c>
      <c r="S163" s="110">
        <v>21.018177490328494</v>
      </c>
      <c r="T163" s="110">
        <v>22.497889003162825</v>
      </c>
      <c r="U163" s="110">
        <v>22.091727071626675</v>
      </c>
      <c r="V163" s="110">
        <v>22.745770154256956</v>
      </c>
      <c r="W163" s="110">
        <v>23.783359616691435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1.2830955777957151</v>
      </c>
      <c r="C164" s="123">
        <f t="shared" si="58"/>
        <v>1.4560511078346594</v>
      </c>
      <c r="D164" s="123">
        <f t="shared" si="58"/>
        <v>1.2064822983051937</v>
      </c>
      <c r="E164" s="123">
        <f t="shared" si="58"/>
        <v>2.6067177996060766</v>
      </c>
      <c r="F164" s="123">
        <f t="shared" si="58"/>
        <v>1.9621782518389042</v>
      </c>
      <c r="G164" s="123">
        <f t="shared" si="58"/>
        <v>2.4498468771866513</v>
      </c>
      <c r="H164" s="123">
        <f t="shared" si="58"/>
        <v>2.9531674452866374</v>
      </c>
      <c r="I164" s="123">
        <f t="shared" si="58"/>
        <v>1.3535729015007236</v>
      </c>
      <c r="J164" s="123">
        <f t="shared" si="58"/>
        <v>1.2726783744666303</v>
      </c>
      <c r="K164" s="123">
        <f t="shared" si="58"/>
        <v>1.9642966705694782</v>
      </c>
      <c r="L164" s="123">
        <f t="shared" si="58"/>
        <v>2.792472505974442</v>
      </c>
      <c r="M164" s="123">
        <f t="shared" si="58"/>
        <v>2.523635426720674</v>
      </c>
      <c r="N164" s="123">
        <f t="shared" si="58"/>
        <v>2.6029666620347007</v>
      </c>
      <c r="O164" s="123">
        <f t="shared" si="58"/>
        <v>2.4709798091094046</v>
      </c>
      <c r="P164" s="123">
        <f t="shared" si="58"/>
        <v>2.5572930466544741</v>
      </c>
      <c r="Q164" s="123">
        <f t="shared" si="58"/>
        <v>3.2137045007591998</v>
      </c>
      <c r="R164" s="123">
        <f t="shared" si="58"/>
        <v>9.2041220224985665</v>
      </c>
      <c r="S164" s="123">
        <f t="shared" si="58"/>
        <v>5.5487059648863069</v>
      </c>
      <c r="T164" s="123">
        <f t="shared" si="58"/>
        <v>4.2811479105180306</v>
      </c>
      <c r="U164" s="123">
        <f t="shared" si="58"/>
        <v>3.0362054169337056</v>
      </c>
      <c r="V164" s="123">
        <f t="shared" si="58"/>
        <v>2.6655019623696408</v>
      </c>
      <c r="W164" s="123">
        <f t="shared" si="58"/>
        <v>2.9806290409359923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1.2830955777957151</v>
      </c>
      <c r="C165" s="99">
        <f>RES_hhdet_tesh!C165/RES_summary!C$19</f>
        <v>1.4560511078346594</v>
      </c>
      <c r="D165" s="99">
        <f>RES_hhdet_tesh!D165/RES_summary!D$19</f>
        <v>1.2064822983051937</v>
      </c>
      <c r="E165" s="99">
        <f>RES_hhdet_tesh!E165/RES_summary!E$19</f>
        <v>2.6067177996060766</v>
      </c>
      <c r="F165" s="99">
        <f>RES_hhdet_tesh!F165/RES_summary!F$19</f>
        <v>1.9621782518389042</v>
      </c>
      <c r="G165" s="99">
        <f>RES_hhdet_tesh!G165/RES_summary!G$19</f>
        <v>2.4498468771866513</v>
      </c>
      <c r="H165" s="99">
        <f>RES_hhdet_tesh!H165/RES_summary!H$19</f>
        <v>2.9531674452866374</v>
      </c>
      <c r="I165" s="99">
        <f>RES_hhdet_tesh!I165/RES_summary!I$19</f>
        <v>1.3535729015007236</v>
      </c>
      <c r="J165" s="99">
        <f>RES_hhdet_tesh!J165/RES_summary!J$19</f>
        <v>1.2726783744666303</v>
      </c>
      <c r="K165" s="99">
        <f>RES_hhdet_tesh!K165/RES_summary!K$19</f>
        <v>1.9642966705694782</v>
      </c>
      <c r="L165" s="99">
        <f>RES_hhdet_tesh!L165/RES_summary!L$19</f>
        <v>2.792472505974442</v>
      </c>
      <c r="M165" s="99">
        <f>RES_hhdet_tesh!M165/RES_summary!M$19</f>
        <v>2.523635426720674</v>
      </c>
      <c r="N165" s="99">
        <f>RES_hhdet_tesh!N165/RES_summary!N$19</f>
        <v>2.6029666620347007</v>
      </c>
      <c r="O165" s="99">
        <f>RES_hhdet_tesh!O165/RES_summary!O$19</f>
        <v>2.4709798091094046</v>
      </c>
      <c r="P165" s="99">
        <f>RES_hhdet_tesh!P165/RES_summary!P$19</f>
        <v>2.5572930466544741</v>
      </c>
      <c r="Q165" s="99">
        <f>RES_hhdet_tesh!Q165/RES_summary!Q$19</f>
        <v>3.2137045007591998</v>
      </c>
      <c r="R165" s="99">
        <f>RES_hhdet_tesh!R165/RES_summary!R$19</f>
        <v>9.2041220224985665</v>
      </c>
      <c r="S165" s="99">
        <f>RES_hhdet_tesh!S165/RES_summary!S$19</f>
        <v>5.5487059648863069</v>
      </c>
      <c r="T165" s="99">
        <f>RES_hhdet_tesh!T165/RES_summary!T$19</f>
        <v>4.2811479105180306</v>
      </c>
      <c r="U165" s="99">
        <f>RES_hhdet_tesh!U165/RES_summary!U$19</f>
        <v>3.0362054169337056</v>
      </c>
      <c r="V165" s="99">
        <f>RES_hhdet_tesh!V165/RES_summary!V$19</f>
        <v>2.6655019623696408</v>
      </c>
      <c r="W165" s="99">
        <f>RES_hhdet_tesh!W165/RES_summary!W$19</f>
        <v>2.9806290409359923</v>
      </c>
      <c r="DA165" s="63" t="s">
        <v>3069</v>
      </c>
    </row>
    <row r="166" spans="1:105" ht="12" customHeight="1" x14ac:dyDescent="0.25">
      <c r="A166" s="121" t="s">
        <v>55</v>
      </c>
      <c r="B166" s="123">
        <v>8.4493777387824824</v>
      </c>
      <c r="C166" s="123">
        <v>8.2678731647907888</v>
      </c>
      <c r="D166" s="123">
        <v>8.19042182427029</v>
      </c>
      <c r="E166" s="123">
        <v>8.3308450843497184</v>
      </c>
      <c r="F166" s="123">
        <v>8.2315790103964073</v>
      </c>
      <c r="G166" s="123">
        <v>8.1213091061783018</v>
      </c>
      <c r="H166" s="123">
        <v>8.14864042473571</v>
      </c>
      <c r="I166" s="123">
        <v>8.3238880842524452</v>
      </c>
      <c r="J166" s="123">
        <v>8.3449265462352269</v>
      </c>
      <c r="K166" s="123">
        <v>8.4083632041633258</v>
      </c>
      <c r="L166" s="123">
        <v>8.7339218523784652</v>
      </c>
      <c r="M166" s="123">
        <v>7.6988103853360537</v>
      </c>
      <c r="N166" s="123">
        <v>7.4592113687994681</v>
      </c>
      <c r="O166" s="123">
        <v>7.5088058265398834</v>
      </c>
      <c r="P166" s="123">
        <v>6.998051456029355</v>
      </c>
      <c r="Q166" s="123">
        <v>6.7395758680236613</v>
      </c>
      <c r="R166" s="123">
        <v>6.9209623411598891</v>
      </c>
      <c r="S166" s="123">
        <v>7.1186820778990922</v>
      </c>
      <c r="T166" s="123">
        <v>7.094584499319283</v>
      </c>
      <c r="U166" s="123">
        <v>7.0758084786620437</v>
      </c>
      <c r="V166" s="123">
        <v>7.8187829654760108</v>
      </c>
      <c r="W166" s="123">
        <v>7.2443546584755687</v>
      </c>
      <c r="DA166" s="130" t="s">
        <v>3070</v>
      </c>
    </row>
    <row r="167" spans="1:105" ht="12" customHeight="1" x14ac:dyDescent="0.25">
      <c r="A167" s="97" t="s">
        <v>124</v>
      </c>
      <c r="B167" s="99">
        <v>8.4728050168238092</v>
      </c>
      <c r="C167" s="99">
        <v>8.2654262390788027</v>
      </c>
      <c r="D167" s="99">
        <v>8.1734238874202081</v>
      </c>
      <c r="E167" s="99">
        <v>8.3705951135318131</v>
      </c>
      <c r="F167" s="99">
        <v>8.2697511116057267</v>
      </c>
      <c r="G167" s="99">
        <v>8.1059788591299515</v>
      </c>
      <c r="H167" s="99">
        <v>8.163735364454924</v>
      </c>
      <c r="I167" s="99">
        <v>8.3341997116522961</v>
      </c>
      <c r="J167" s="99">
        <v>8.3607666408616481</v>
      </c>
      <c r="K167" s="99">
        <v>8.4208191932254213</v>
      </c>
      <c r="L167" s="99">
        <v>8.830887216292691</v>
      </c>
      <c r="M167" s="99">
        <v>7.7046576029141978</v>
      </c>
      <c r="N167" s="99">
        <v>7.5112762222714835</v>
      </c>
      <c r="O167" s="99">
        <v>7.6140942343175491</v>
      </c>
      <c r="P167" s="99">
        <v>7.0783349449633031</v>
      </c>
      <c r="Q167" s="99">
        <v>6.795266534286168</v>
      </c>
      <c r="R167" s="99">
        <v>6.9843065997151488</v>
      </c>
      <c r="S167" s="99">
        <v>7.2164176416599792</v>
      </c>
      <c r="T167" s="99">
        <v>7.1575697501719038</v>
      </c>
      <c r="U167" s="99">
        <v>7.1409402886032316</v>
      </c>
      <c r="V167" s="99">
        <v>8.2293194860212342</v>
      </c>
      <c r="W167" s="99">
        <v>7.2911401215780947</v>
      </c>
      <c r="DA167" s="63" t="s">
        <v>3071</v>
      </c>
    </row>
    <row r="168" spans="1:105" ht="12" customHeight="1" x14ac:dyDescent="0.25">
      <c r="A168" s="97" t="s">
        <v>123</v>
      </c>
      <c r="B168" s="99">
        <v>8.4728050168238109</v>
      </c>
      <c r="C168" s="99">
        <v>8.2652480249058708</v>
      </c>
      <c r="D168" s="99">
        <v>8.1732079729987159</v>
      </c>
      <c r="E168" s="99">
        <v>8.3702729500804551</v>
      </c>
      <c r="F168" s="99">
        <v>8.2694163610310945</v>
      </c>
      <c r="G168" s="99">
        <v>8.1053733805630106</v>
      </c>
      <c r="H168" s="99">
        <v>8.1632529299130372</v>
      </c>
      <c r="I168" s="99">
        <v>8.3337339579008916</v>
      </c>
      <c r="J168" s="99">
        <v>8.3613915740556877</v>
      </c>
      <c r="K168" s="99">
        <v>8.4213368287394559</v>
      </c>
      <c r="L168" s="99">
        <v>8.8310651278457293</v>
      </c>
      <c r="M168" s="99">
        <v>7.7064058085606026</v>
      </c>
      <c r="N168" s="99">
        <v>7.5145361089873575</v>
      </c>
      <c r="O168" s="99">
        <v>7.6171504003841424</v>
      </c>
      <c r="P168" s="99">
        <v>7.0802395743799318</v>
      </c>
      <c r="Q168" s="99">
        <v>6.7939285909736276</v>
      </c>
      <c r="R168" s="99">
        <v>6.9872811882492112</v>
      </c>
      <c r="S168" s="99">
        <v>7.2182941393711504</v>
      </c>
      <c r="T168" s="99">
        <v>7.1572777566422188</v>
      </c>
      <c r="U168" s="99">
        <v>7.1419891418180832</v>
      </c>
      <c r="V168" s="99">
        <v>8.2269329616785214</v>
      </c>
      <c r="W168" s="99">
        <v>7.287274440613035</v>
      </c>
      <c r="DA168" s="63" t="s">
        <v>3072</v>
      </c>
    </row>
    <row r="169" spans="1:105" ht="12" customHeight="1" x14ac:dyDescent="0.25">
      <c r="A169" s="100" t="s">
        <v>50</v>
      </c>
      <c r="B169" s="102">
        <v>1.5219693715677305</v>
      </c>
      <c r="C169" s="102">
        <v>1.5659664563673039</v>
      </c>
      <c r="D169" s="102">
        <v>1.6066459895168224</v>
      </c>
      <c r="E169" s="102">
        <v>1.4364583175384185</v>
      </c>
      <c r="F169" s="102">
        <v>1.4222127554097692</v>
      </c>
      <c r="G169" s="102">
        <v>1.6014082118524202</v>
      </c>
      <c r="H169" s="102">
        <v>1.4868907625812111</v>
      </c>
      <c r="I169" s="102">
        <v>1.5470721779917647</v>
      </c>
      <c r="J169" s="102">
        <v>1.5256470823001704</v>
      </c>
      <c r="K169" s="102">
        <v>1.609262246159437</v>
      </c>
      <c r="L169" s="102">
        <v>1.4494521468950259</v>
      </c>
      <c r="M169" s="102">
        <v>0.84630622466751282</v>
      </c>
      <c r="N169" s="102">
        <v>0.87738668822689558</v>
      </c>
      <c r="O169" s="102">
        <v>0.84233876960677501</v>
      </c>
      <c r="P169" s="102">
        <v>0.82221959960347357</v>
      </c>
      <c r="Q169" s="102">
        <v>0.80382955044003079</v>
      </c>
      <c r="R169" s="102">
        <v>0.88041835648666866</v>
      </c>
      <c r="S169" s="102">
        <v>0.9197701173423245</v>
      </c>
      <c r="T169" s="102">
        <v>0.68977567616679347</v>
      </c>
      <c r="U169" s="102">
        <v>0.71897592453380887</v>
      </c>
      <c r="V169" s="102">
        <v>1.2028551549002158</v>
      </c>
      <c r="W169" s="102">
        <v>0.6299879660394162</v>
      </c>
      <c r="DA169" s="131" t="s">
        <v>3073</v>
      </c>
    </row>
    <row r="170" spans="1:105" ht="12" customHeight="1" x14ac:dyDescent="0.25">
      <c r="A170" s="103" t="s">
        <v>52</v>
      </c>
      <c r="B170" s="105">
        <v>6.950835645256082</v>
      </c>
      <c r="C170" s="105">
        <v>6.6992815685385674</v>
      </c>
      <c r="D170" s="105">
        <v>6.5665619834818933</v>
      </c>
      <c r="E170" s="105">
        <v>6.9338146325420364</v>
      </c>
      <c r="F170" s="105">
        <v>6.8472036056213268</v>
      </c>
      <c r="G170" s="105">
        <v>6.5039651687105904</v>
      </c>
      <c r="H170" s="105">
        <v>6.676362167331825</v>
      </c>
      <c r="I170" s="105">
        <v>6.786661779909128</v>
      </c>
      <c r="J170" s="105">
        <v>6.835744491755519</v>
      </c>
      <c r="K170" s="105">
        <v>6.8120745825800189</v>
      </c>
      <c r="L170" s="105">
        <v>7.3816129809507034</v>
      </c>
      <c r="M170" s="105">
        <v>6.8600995838930894</v>
      </c>
      <c r="N170" s="105">
        <v>6.637149420760462</v>
      </c>
      <c r="O170" s="105">
        <v>6.7748116307773678</v>
      </c>
      <c r="P170" s="105">
        <v>6.2580199747764578</v>
      </c>
      <c r="Q170" s="105">
        <v>5.9900990405335968</v>
      </c>
      <c r="R170" s="105">
        <v>6.1068628317625429</v>
      </c>
      <c r="S170" s="105">
        <v>6.2985240220288246</v>
      </c>
      <c r="T170" s="105">
        <v>6.4675020804754269</v>
      </c>
      <c r="U170" s="105">
        <v>6.4230132172842715</v>
      </c>
      <c r="V170" s="105">
        <v>7.0240778067783047</v>
      </c>
      <c r="W170" s="105">
        <v>6.6572864745736187</v>
      </c>
      <c r="DA170" s="132" t="s">
        <v>3074</v>
      </c>
    </row>
    <row r="171" spans="1:105" ht="12" customHeight="1" x14ac:dyDescent="0.25">
      <c r="A171" s="106" t="s">
        <v>122</v>
      </c>
      <c r="B171" s="102">
        <v>8.0822244156820098</v>
      </c>
      <c r="C171" s="102">
        <v>8.3025262290475847</v>
      </c>
      <c r="D171" s="102">
        <v>8.4266056556789266</v>
      </c>
      <c r="E171" s="102">
        <v>7.7642057402476095</v>
      </c>
      <c r="F171" s="102">
        <v>7.7247846420315396</v>
      </c>
      <c r="G171" s="102">
        <v>8.3001123229138649</v>
      </c>
      <c r="H171" s="102">
        <v>7.9904585745962198</v>
      </c>
      <c r="I171" s="102">
        <v>8.230096634488989</v>
      </c>
      <c r="J171" s="102">
        <v>8.2130846709249123</v>
      </c>
      <c r="K171" s="102">
        <v>8.3190796135728711</v>
      </c>
      <c r="L171" s="102">
        <v>8.1648619763943753</v>
      </c>
      <c r="M171" s="102">
        <v>7.660977525807664</v>
      </c>
      <c r="N171" s="102">
        <v>7.2342034117883314</v>
      </c>
      <c r="O171" s="102">
        <v>7.1187137873550883</v>
      </c>
      <c r="P171" s="102">
        <v>6.7102412241183167</v>
      </c>
      <c r="Q171" s="102">
        <v>6.5517624208853826</v>
      </c>
      <c r="R171" s="102">
        <v>6.7186926254528565</v>
      </c>
      <c r="S171" s="102">
        <v>6.8078880828562962</v>
      </c>
      <c r="T171" s="102">
        <v>6.9338814058495917</v>
      </c>
      <c r="U171" s="102">
        <v>6.9010015049580344</v>
      </c>
      <c r="V171" s="102">
        <v>6.827697166658913</v>
      </c>
      <c r="W171" s="102">
        <v>7.1375969488759639</v>
      </c>
      <c r="DA171" s="131" t="s">
        <v>3075</v>
      </c>
    </row>
    <row r="172" spans="1:105" ht="12" customHeight="1" x14ac:dyDescent="0.25">
      <c r="A172" s="107" t="s">
        <v>121</v>
      </c>
      <c r="B172" s="105">
        <v>8.0822244156820062</v>
      </c>
      <c r="C172" s="105">
        <v>8.3052363338622577</v>
      </c>
      <c r="D172" s="105">
        <v>8.4280994937288654</v>
      </c>
      <c r="E172" s="105">
        <v>7.7636449331207444</v>
      </c>
      <c r="F172" s="105">
        <v>7.7237867260066713</v>
      </c>
      <c r="G172" s="105">
        <v>8.3021053880992461</v>
      </c>
      <c r="H172" s="105">
        <v>7.9888981992299417</v>
      </c>
      <c r="I172" s="105">
        <v>8.2285714158391627</v>
      </c>
      <c r="J172" s="105">
        <v>8.2143757652439948</v>
      </c>
      <c r="K172" s="105">
        <v>8.320956611426821</v>
      </c>
      <c r="L172" s="105">
        <v>8.1729120368601187</v>
      </c>
      <c r="M172" s="105">
        <v>7.6741232025625816</v>
      </c>
      <c r="N172" s="105">
        <v>7.2515062432951405</v>
      </c>
      <c r="O172" s="105">
        <v>7.1270078895233322</v>
      </c>
      <c r="P172" s="105">
        <v>6.7208592100267532</v>
      </c>
      <c r="Q172" s="105">
        <v>6.557261801333869</v>
      </c>
      <c r="R172" s="105">
        <v>6.7128620011765809</v>
      </c>
      <c r="S172" s="105">
        <v>6.8146999680116895</v>
      </c>
      <c r="T172" s="105">
        <v>6.9336110061328355</v>
      </c>
      <c r="U172" s="105">
        <v>6.9091545950647006</v>
      </c>
      <c r="V172" s="105">
        <v>6.8263943544593788</v>
      </c>
      <c r="W172" s="105">
        <v>7.1356960350554344</v>
      </c>
      <c r="DA172" s="132" t="s">
        <v>3076</v>
      </c>
    </row>
    <row r="173" spans="1:105" ht="12" customHeight="1" x14ac:dyDescent="0.25">
      <c r="A173" s="108" t="s">
        <v>53</v>
      </c>
      <c r="B173" s="99">
        <v>1.3395165059468948</v>
      </c>
      <c r="C173" s="99">
        <v>1.57992832115268</v>
      </c>
      <c r="D173" s="99">
        <v>1.7164793245254453</v>
      </c>
      <c r="E173" s="99">
        <v>1.1384964132342521</v>
      </c>
      <c r="F173" s="99">
        <v>1.1517464666702792</v>
      </c>
      <c r="G173" s="99">
        <v>1.6995183331741948</v>
      </c>
      <c r="H173" s="99">
        <v>1.4006815157597836</v>
      </c>
      <c r="I173" s="99">
        <v>1.5012153158692079</v>
      </c>
      <c r="J173" s="99">
        <v>1.4521243301804834</v>
      </c>
      <c r="K173" s="99">
        <v>1.5860349375843428</v>
      </c>
      <c r="L173" s="99">
        <v>1.0987897571915666</v>
      </c>
      <c r="M173" s="99">
        <v>0.78733731146852137</v>
      </c>
      <c r="N173" s="99">
        <v>0.73042561854671639</v>
      </c>
      <c r="O173" s="99">
        <v>0.62335944622810135</v>
      </c>
      <c r="P173" s="99">
        <v>0.64139590423716109</v>
      </c>
      <c r="Q173" s="99">
        <v>0.66854209108111096</v>
      </c>
      <c r="R173" s="99">
        <v>0.73780517214502994</v>
      </c>
      <c r="S173" s="99">
        <v>0.73769766541804283</v>
      </c>
      <c r="T173" s="99">
        <v>0.57338270696900928</v>
      </c>
      <c r="U173" s="99">
        <v>0.59561766845135433</v>
      </c>
      <c r="V173" s="99">
        <v>0.54070644983403926</v>
      </c>
      <c r="W173" s="99">
        <v>0.51653946564222886</v>
      </c>
      <c r="DA173" s="63" t="s">
        <v>3077</v>
      </c>
    </row>
    <row r="174" spans="1:105" ht="12" customHeight="1" x14ac:dyDescent="0.25">
      <c r="A174" s="115" t="s">
        <v>52</v>
      </c>
      <c r="B174" s="110">
        <v>6.7427079097351124</v>
      </c>
      <c r="C174" s="110">
        <v>6.7253080127095775</v>
      </c>
      <c r="D174" s="110">
        <v>6.7116201692034183</v>
      </c>
      <c r="E174" s="110">
        <v>6.6251485198864914</v>
      </c>
      <c r="F174" s="110">
        <v>6.5720402593363927</v>
      </c>
      <c r="G174" s="110">
        <v>6.60258705492505</v>
      </c>
      <c r="H174" s="110">
        <v>6.5882166834701579</v>
      </c>
      <c r="I174" s="110">
        <v>6.7273560999699544</v>
      </c>
      <c r="J174" s="110">
        <v>6.7622514350635097</v>
      </c>
      <c r="K174" s="110">
        <v>6.7349216738424778</v>
      </c>
      <c r="L174" s="110">
        <v>7.0741222796685523</v>
      </c>
      <c r="M174" s="110">
        <v>6.8867858910940605</v>
      </c>
      <c r="N174" s="110">
        <v>6.5210806247484241</v>
      </c>
      <c r="O174" s="110">
        <v>6.5036484432952291</v>
      </c>
      <c r="P174" s="110">
        <v>6.0794633057895897</v>
      </c>
      <c r="Q174" s="110">
        <v>5.8887197102527571</v>
      </c>
      <c r="R174" s="110">
        <v>5.9750568290315513</v>
      </c>
      <c r="S174" s="110">
        <v>6.0770023025936464</v>
      </c>
      <c r="T174" s="110">
        <v>6.3602282991638255</v>
      </c>
      <c r="U174" s="110">
        <v>6.313536926613347</v>
      </c>
      <c r="V174" s="110">
        <v>6.2856879046253402</v>
      </c>
      <c r="W174" s="110">
        <v>6.6191565694132057</v>
      </c>
      <c r="DA174" s="60" t="s">
        <v>3078</v>
      </c>
    </row>
    <row r="175" spans="1:105" ht="12" customHeight="1" x14ac:dyDescent="0.25">
      <c r="A175" s="121" t="s">
        <v>54</v>
      </c>
      <c r="B175" s="123">
        <v>14.073827142548812</v>
      </c>
      <c r="C175" s="123">
        <v>14.343798703231274</v>
      </c>
      <c r="D175" s="123">
        <v>14.896011887024393</v>
      </c>
      <c r="E175" s="123">
        <v>15.162951274811517</v>
      </c>
      <c r="F175" s="123">
        <v>15.30361612802456</v>
      </c>
      <c r="G175" s="123">
        <v>15.130235059254595</v>
      </c>
      <c r="H175" s="123">
        <v>14.460238210965395</v>
      </c>
      <c r="I175" s="123">
        <v>14.911691786949023</v>
      </c>
      <c r="J175" s="123">
        <v>12.755687518889683</v>
      </c>
      <c r="K175" s="123">
        <v>12.502318051475564</v>
      </c>
      <c r="L175" s="123">
        <v>14.560589962312259</v>
      </c>
      <c r="M175" s="123">
        <v>12.109127189272295</v>
      </c>
      <c r="N175" s="123">
        <v>9.8357364211579643</v>
      </c>
      <c r="O175" s="123">
        <v>8.4210656188179289</v>
      </c>
      <c r="P175" s="123">
        <v>7.5313856639804353</v>
      </c>
      <c r="Q175" s="123">
        <v>7.4110886258075315</v>
      </c>
      <c r="R175" s="123">
        <v>9.1393285826217596</v>
      </c>
      <c r="S175" s="123">
        <v>8.8555859946544739</v>
      </c>
      <c r="T175" s="123">
        <v>9.9934787792630519</v>
      </c>
      <c r="U175" s="123">
        <v>10.186193065548649</v>
      </c>
      <c r="V175" s="123">
        <v>11.271004092094746</v>
      </c>
      <c r="W175" s="123">
        <v>11.768232604820735</v>
      </c>
      <c r="DA175" s="130" t="s">
        <v>3079</v>
      </c>
    </row>
    <row r="176" spans="1:105" ht="12" customHeight="1" x14ac:dyDescent="0.25">
      <c r="A176" s="97" t="s">
        <v>50</v>
      </c>
      <c r="B176" s="99">
        <v>14.578295498367085</v>
      </c>
      <c r="C176" s="99">
        <v>13.921454760789079</v>
      </c>
      <c r="D176" s="99">
        <v>13.87098515905301</v>
      </c>
      <c r="E176" s="99">
        <v>16.165466914169766</v>
      </c>
      <c r="F176" s="99">
        <v>16.088530832305889</v>
      </c>
      <c r="G176" s="99">
        <v>14.755393381260406</v>
      </c>
      <c r="H176" s="99">
        <v>14.441957187337971</v>
      </c>
      <c r="I176" s="99">
        <v>14.444392631805403</v>
      </c>
      <c r="J176" s="99">
        <v>12.987340595232313</v>
      </c>
      <c r="K176" s="99">
        <v>12.872231602533363</v>
      </c>
      <c r="L176" s="99">
        <v>13.095652555144747</v>
      </c>
      <c r="M176" s="99">
        <v>11.810480154930197</v>
      </c>
      <c r="N176" s="99">
        <v>10.06786237947721</v>
      </c>
      <c r="O176" s="99">
        <v>9.3295324790870211</v>
      </c>
      <c r="P176" s="99">
        <v>8.3552804656909636</v>
      </c>
      <c r="Q176" s="99">
        <v>8.0732604265985692</v>
      </c>
      <c r="R176" s="99">
        <v>8.6620929327088145</v>
      </c>
      <c r="S176" s="99">
        <v>9.3201661083181548</v>
      </c>
      <c r="T176" s="99">
        <v>9.6364815140841849</v>
      </c>
      <c r="U176" s="99">
        <v>10.077992636034869</v>
      </c>
      <c r="V176" s="99">
        <v>11.734548960405766</v>
      </c>
      <c r="W176" s="99">
        <v>10.954711772435282</v>
      </c>
      <c r="DA176" s="63" t="s">
        <v>3080</v>
      </c>
    </row>
    <row r="177" spans="1:105" ht="12" customHeight="1" x14ac:dyDescent="0.25">
      <c r="A177" s="109" t="s">
        <v>120</v>
      </c>
      <c r="B177" s="110">
        <v>13.606395589066091</v>
      </c>
      <c r="C177" s="110">
        <v>14.736683073426605</v>
      </c>
      <c r="D177" s="110">
        <v>15.858874628016912</v>
      </c>
      <c r="E177" s="110">
        <v>14.183380558459561</v>
      </c>
      <c r="F177" s="110">
        <v>14.55958654280686</v>
      </c>
      <c r="G177" s="110">
        <v>15.448762089140503</v>
      </c>
      <c r="H177" s="110">
        <v>14.474007040798195</v>
      </c>
      <c r="I177" s="110">
        <v>15.229571696058837</v>
      </c>
      <c r="J177" s="110">
        <v>12.610329650919128</v>
      </c>
      <c r="K177" s="110">
        <v>12.281386227557046</v>
      </c>
      <c r="L177" s="110">
        <v>15.464831345963745</v>
      </c>
      <c r="M177" s="110">
        <v>12.312602250084158</v>
      </c>
      <c r="N177" s="110">
        <v>9.6593963346954865</v>
      </c>
      <c r="O177" s="110">
        <v>7.639315455092377</v>
      </c>
      <c r="P177" s="110">
        <v>6.7755413466171355</v>
      </c>
      <c r="Q177" s="110">
        <v>6.7594043678358844</v>
      </c>
      <c r="R177" s="110">
        <v>9.6232017241885721</v>
      </c>
      <c r="S177" s="110">
        <v>8.4436209782008991</v>
      </c>
      <c r="T177" s="110">
        <v>10.237646400312606</v>
      </c>
      <c r="U177" s="110">
        <v>10.243531673442394</v>
      </c>
      <c r="V177" s="110">
        <v>11.053359466940478</v>
      </c>
      <c r="W177" s="110">
        <v>12.108878711879967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12.929442743491871</v>
      </c>
      <c r="C24" s="118">
        <f t="shared" si="7"/>
        <v>12.409411860648529</v>
      </c>
      <c r="D24" s="118">
        <f t="shared" si="7"/>
        <v>12.162895880299565</v>
      </c>
      <c r="E24" s="118">
        <f t="shared" si="7"/>
        <v>16.528062100576268</v>
      </c>
      <c r="F24" s="118">
        <f t="shared" si="7"/>
        <v>16.295206248541547</v>
      </c>
      <c r="G24" s="118">
        <f t="shared" si="7"/>
        <v>14.570303503168642</v>
      </c>
      <c r="H24" s="118">
        <f t="shared" si="7"/>
        <v>14.355789176117238</v>
      </c>
      <c r="I24" s="118">
        <f t="shared" si="7"/>
        <v>14.65578682903139</v>
      </c>
      <c r="J24" s="118">
        <f t="shared" si="7"/>
        <v>12.461375528199417</v>
      </c>
      <c r="K24" s="118">
        <f t="shared" si="7"/>
        <v>8.4613492999390427</v>
      </c>
      <c r="L24" s="118">
        <f t="shared" si="7"/>
        <v>16.186292627063136</v>
      </c>
      <c r="M24" s="118">
        <f t="shared" si="7"/>
        <v>13.130463101807329</v>
      </c>
      <c r="N24" s="118">
        <f t="shared" si="7"/>
        <v>12.307353149578901</v>
      </c>
      <c r="O24" s="118">
        <f t="shared" si="7"/>
        <v>12.350241583619612</v>
      </c>
      <c r="P24" s="118">
        <f t="shared" si="7"/>
        <v>11.924546730056857</v>
      </c>
      <c r="Q24" s="118">
        <f t="shared" si="7"/>
        <v>11.620330743873291</v>
      </c>
      <c r="R24" s="118">
        <f t="shared" ref="R24:V24" si="8">R25+R28+R30+R39</f>
        <v>11.82640828348265</v>
      </c>
      <c r="S24" s="118">
        <f t="shared" si="8"/>
        <v>11.804970494798479</v>
      </c>
      <c r="T24" s="118">
        <f t="shared" si="8"/>
        <v>11.024247484691871</v>
      </c>
      <c r="U24" s="118">
        <f t="shared" si="8"/>
        <v>10.787753167835493</v>
      </c>
      <c r="V24" s="118">
        <f t="shared" si="8"/>
        <v>11.509280768051152</v>
      </c>
      <c r="W24" s="118">
        <f t="shared" ref="W24" si="9">W25+W28+W30+W39</f>
        <v>10.241347120548774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6.9187046731459194</v>
      </c>
      <c r="C25" s="123">
        <f t="shared" si="10"/>
        <v>6.6271547665491415</v>
      </c>
      <c r="D25" s="123">
        <f t="shared" si="10"/>
        <v>6.4450930984715535</v>
      </c>
      <c r="E25" s="123">
        <f t="shared" si="10"/>
        <v>10.260245169762817</v>
      </c>
      <c r="F25" s="123">
        <f t="shared" si="10"/>
        <v>10.157936334872074</v>
      </c>
      <c r="G25" s="123">
        <f t="shared" si="10"/>
        <v>8.8318374889755287</v>
      </c>
      <c r="H25" s="123">
        <f t="shared" si="10"/>
        <v>8.7352434278225548</v>
      </c>
      <c r="I25" s="123">
        <f t="shared" si="10"/>
        <v>9.0253571113275957</v>
      </c>
      <c r="J25" s="123">
        <f t="shared" si="10"/>
        <v>7.1059681529513483</v>
      </c>
      <c r="K25" s="123">
        <f t="shared" si="10"/>
        <v>3.2278577852152033</v>
      </c>
      <c r="L25" s="123">
        <f t="shared" si="10"/>
        <v>10.939530346068883</v>
      </c>
      <c r="M25" s="123">
        <f t="shared" si="10"/>
        <v>8.5784800049607366</v>
      </c>
      <c r="N25" s="123">
        <f t="shared" si="10"/>
        <v>8.026142699828819</v>
      </c>
      <c r="O25" s="123">
        <f t="shared" si="10"/>
        <v>8.1845011906226972</v>
      </c>
      <c r="P25" s="123">
        <f t="shared" si="10"/>
        <v>8.1278964786629082</v>
      </c>
      <c r="Q25" s="123">
        <f t="shared" si="10"/>
        <v>7.9857539826193369</v>
      </c>
      <c r="R25" s="123">
        <f t="shared" ref="R25:V25" si="11">SUM(R26:R27)</f>
        <v>8.0882298056091226</v>
      </c>
      <c r="S25" s="123">
        <f t="shared" si="11"/>
        <v>8.0787209210032103</v>
      </c>
      <c r="T25" s="123">
        <f t="shared" si="11"/>
        <v>7.6473428999318482</v>
      </c>
      <c r="U25" s="123">
        <f t="shared" si="11"/>
        <v>7.7062948549693502</v>
      </c>
      <c r="V25" s="123">
        <f t="shared" si="11"/>
        <v>8.344717401504635</v>
      </c>
      <c r="W25" s="123">
        <f t="shared" ref="W25" si="12">SUM(W26:W27)</f>
        <v>7.5148480172978944</v>
      </c>
      <c r="DA25" s="130" t="s">
        <v>3104</v>
      </c>
    </row>
    <row r="26" spans="1:105" ht="12" customHeight="1" x14ac:dyDescent="0.25">
      <c r="A26" s="97" t="s">
        <v>74</v>
      </c>
      <c r="B26" s="99">
        <v>6.9187046731459194</v>
      </c>
      <c r="C26" s="99">
        <v>6.6271547665491415</v>
      </c>
      <c r="D26" s="99">
        <v>6.4450930984715535</v>
      </c>
      <c r="E26" s="99">
        <v>10.260245169762817</v>
      </c>
      <c r="F26" s="99">
        <v>10.157936334872074</v>
      </c>
      <c r="G26" s="99">
        <v>8.8318374889755287</v>
      </c>
      <c r="H26" s="99">
        <v>8.7352434278225548</v>
      </c>
      <c r="I26" s="99">
        <v>9.0253571113275957</v>
      </c>
      <c r="J26" s="99">
        <v>7.1059681529513483</v>
      </c>
      <c r="K26" s="99">
        <v>3.2278577852152033</v>
      </c>
      <c r="L26" s="99">
        <v>10.939530346068883</v>
      </c>
      <c r="M26" s="99">
        <v>8.5784800049607366</v>
      </c>
      <c r="N26" s="99">
        <v>8.026142699828819</v>
      </c>
      <c r="O26" s="99">
        <v>8.1845011906226972</v>
      </c>
      <c r="P26" s="99">
        <v>8.1278964786629082</v>
      </c>
      <c r="Q26" s="99">
        <v>7.9857539826193369</v>
      </c>
      <c r="R26" s="99">
        <v>8.0882298056091226</v>
      </c>
      <c r="S26" s="99">
        <v>8.0787209210032103</v>
      </c>
      <c r="T26" s="99">
        <v>7.6473428999318482</v>
      </c>
      <c r="U26" s="99">
        <v>7.7062948549693502</v>
      </c>
      <c r="V26" s="99">
        <v>8.344717401504635</v>
      </c>
      <c r="W26" s="99">
        <v>7.5148480172978944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3.159297887808679</v>
      </c>
      <c r="C30" s="123">
        <v>3.0582622192015689</v>
      </c>
      <c r="D30" s="123">
        <v>2.9953965885726648</v>
      </c>
      <c r="E30" s="123">
        <v>3.0432097736102728</v>
      </c>
      <c r="F30" s="123">
        <v>2.9765171056109456</v>
      </c>
      <c r="G30" s="123">
        <v>2.8938567503092703</v>
      </c>
      <c r="H30" s="123">
        <v>2.8830624056199583</v>
      </c>
      <c r="I30" s="123">
        <v>2.9241296810050508</v>
      </c>
      <c r="J30" s="123">
        <v>2.9319545152258089</v>
      </c>
      <c r="K30" s="123">
        <v>2.8973778855870473</v>
      </c>
      <c r="L30" s="123">
        <v>2.8162077160395311</v>
      </c>
      <c r="M30" s="123">
        <v>2.2177526087362898</v>
      </c>
      <c r="N30" s="123">
        <v>1.984954418213136</v>
      </c>
      <c r="O30" s="123">
        <v>1.9589404303510172</v>
      </c>
      <c r="P30" s="123">
        <v>1.8196232521408418</v>
      </c>
      <c r="Q30" s="123">
        <v>1.7373532296119492</v>
      </c>
      <c r="R30" s="123">
        <v>1.7604956613454799</v>
      </c>
      <c r="S30" s="123">
        <v>1.7646246998918385</v>
      </c>
      <c r="T30" s="123">
        <v>1.6211631608034309</v>
      </c>
      <c r="U30" s="123">
        <v>1.5340187330149655</v>
      </c>
      <c r="V30" s="123">
        <v>1.6466249821451475</v>
      </c>
      <c r="W30" s="123">
        <v>1.4221931113904338</v>
      </c>
      <c r="DA30" s="130" t="s">
        <v>3109</v>
      </c>
    </row>
    <row r="31" spans="1:105" ht="12" customHeight="1" x14ac:dyDescent="0.25">
      <c r="A31" s="97" t="s">
        <v>141</v>
      </c>
      <c r="B31" s="99">
        <v>3.4062094314397142</v>
      </c>
      <c r="C31" s="99">
        <v>3.305389254026319</v>
      </c>
      <c r="D31" s="99">
        <v>3.2494708583713758</v>
      </c>
      <c r="E31" s="99">
        <v>3.3061311844557548</v>
      </c>
      <c r="F31" s="99">
        <v>3.2466042459092024</v>
      </c>
      <c r="G31" s="99">
        <v>3.1671759288318042</v>
      </c>
      <c r="H31" s="99">
        <v>3.1700393968034128</v>
      </c>
      <c r="I31" s="99">
        <v>3.2238635427700206</v>
      </c>
      <c r="J31" s="99">
        <v>3.234202516465166</v>
      </c>
      <c r="K31" s="99">
        <v>3.2465744976975457</v>
      </c>
      <c r="L31" s="99">
        <v>3.3738083861536956</v>
      </c>
      <c r="M31" s="99">
        <v>2.8984734092611513</v>
      </c>
      <c r="N31" s="99">
        <v>2.7620008766495818</v>
      </c>
      <c r="O31" s="99">
        <v>2.7498764196810939</v>
      </c>
      <c r="P31" s="99">
        <v>2.5554393538937705</v>
      </c>
      <c r="Q31" s="99">
        <v>2.4464603602188246</v>
      </c>
      <c r="R31" s="99">
        <v>2.4900007445260477</v>
      </c>
      <c r="S31" s="99">
        <v>2.489794736671973</v>
      </c>
      <c r="T31" s="99">
        <v>2.3672693870718708</v>
      </c>
      <c r="U31" s="99">
        <v>2.240462180678926</v>
      </c>
      <c r="V31" s="99">
        <v>2.481384660590626</v>
      </c>
      <c r="W31" s="99">
        <v>2.170174195248141</v>
      </c>
      <c r="DA31" s="63" t="s">
        <v>3110</v>
      </c>
    </row>
    <row r="32" spans="1:105" ht="12" customHeight="1" x14ac:dyDescent="0.25">
      <c r="A32" s="97" t="s">
        <v>140</v>
      </c>
      <c r="B32" s="99">
        <v>0.61185716153063952</v>
      </c>
      <c r="C32" s="99">
        <v>0.62737296681170551</v>
      </c>
      <c r="D32" s="99">
        <v>0.64060597773500483</v>
      </c>
      <c r="E32" s="99">
        <v>0.56630568403513115</v>
      </c>
      <c r="F32" s="99">
        <v>0.5577065665360057</v>
      </c>
      <c r="G32" s="99">
        <v>0.62533064566093099</v>
      </c>
      <c r="H32" s="99">
        <v>0.57714214226816907</v>
      </c>
      <c r="I32" s="99">
        <v>0.59825618949441428</v>
      </c>
      <c r="J32" s="99">
        <v>0.59013977946376839</v>
      </c>
      <c r="K32" s="99">
        <v>0.62062263442680021</v>
      </c>
      <c r="L32" s="99">
        <v>0.54873359576908265</v>
      </c>
      <c r="M32" s="99">
        <v>0.315834998008865</v>
      </c>
      <c r="N32" s="99">
        <v>0.32221560386702675</v>
      </c>
      <c r="O32" s="99">
        <v>0.30488308476702303</v>
      </c>
      <c r="P32" s="99">
        <v>0.29749146753450323</v>
      </c>
      <c r="Q32" s="99">
        <v>0.29019908475471262</v>
      </c>
      <c r="R32" s="99">
        <v>0.31520393520441209</v>
      </c>
      <c r="S32" s="99">
        <v>0.31655785314384399</v>
      </c>
      <c r="T32" s="99">
        <v>0.2271146443156602</v>
      </c>
      <c r="U32" s="99">
        <v>0.2252062099634595</v>
      </c>
      <c r="V32" s="99">
        <v>0.36102503148155696</v>
      </c>
      <c r="W32" s="99">
        <v>0.18742706453735475</v>
      </c>
      <c r="DA32" s="63" t="s">
        <v>3111</v>
      </c>
    </row>
    <row r="33" spans="1:105" ht="12" customHeight="1" x14ac:dyDescent="0.25">
      <c r="A33" s="100" t="s">
        <v>50</v>
      </c>
      <c r="B33" s="102">
        <v>0.61185716153063952</v>
      </c>
      <c r="C33" s="102">
        <v>0.62737296681170551</v>
      </c>
      <c r="D33" s="102">
        <v>0.64060597773500483</v>
      </c>
      <c r="E33" s="102">
        <v>0.56630568403513115</v>
      </c>
      <c r="F33" s="102">
        <v>0.5577065665360057</v>
      </c>
      <c r="G33" s="102">
        <v>0.62533064566093099</v>
      </c>
      <c r="H33" s="102">
        <v>0.57714214226816907</v>
      </c>
      <c r="I33" s="102">
        <v>0.59825618949441428</v>
      </c>
      <c r="J33" s="102">
        <v>0.59013977946376839</v>
      </c>
      <c r="K33" s="102">
        <v>0.62062263442680021</v>
      </c>
      <c r="L33" s="102">
        <v>0.54873359576908265</v>
      </c>
      <c r="M33" s="102">
        <v>0.315834998008865</v>
      </c>
      <c r="N33" s="102">
        <v>0.32221560386702675</v>
      </c>
      <c r="O33" s="102">
        <v>0.30488308476702303</v>
      </c>
      <c r="P33" s="102">
        <v>0.29749146753450323</v>
      </c>
      <c r="Q33" s="102">
        <v>0.29019908475471262</v>
      </c>
      <c r="R33" s="102">
        <v>0.31520393520441209</v>
      </c>
      <c r="S33" s="102">
        <v>0.31655785314384399</v>
      </c>
      <c r="T33" s="102">
        <v>0.2271146443156602</v>
      </c>
      <c r="U33" s="102">
        <v>0.2252062099634595</v>
      </c>
      <c r="V33" s="102">
        <v>0.36102503148155696</v>
      </c>
      <c r="W33" s="102">
        <v>0.18742706453735475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2.8514401825372726</v>
      </c>
      <c r="C39" s="123">
        <v>2.7239948748978198</v>
      </c>
      <c r="D39" s="123">
        <v>2.7224061932553481</v>
      </c>
      <c r="E39" s="123">
        <v>3.2246071572031774</v>
      </c>
      <c r="F39" s="123">
        <v>3.1607528080585277</v>
      </c>
      <c r="G39" s="123">
        <v>2.8446092638838421</v>
      </c>
      <c r="H39" s="123">
        <v>2.7374833426747252</v>
      </c>
      <c r="I39" s="123">
        <v>2.7063000366987437</v>
      </c>
      <c r="J39" s="123">
        <v>2.4234528600222602</v>
      </c>
      <c r="K39" s="123">
        <v>2.3361136291367921</v>
      </c>
      <c r="L39" s="123">
        <v>2.4305545649547229</v>
      </c>
      <c r="M39" s="123">
        <v>2.3342304881103035</v>
      </c>
      <c r="N39" s="123">
        <v>2.296256031536946</v>
      </c>
      <c r="O39" s="123">
        <v>2.206799962645897</v>
      </c>
      <c r="P39" s="123">
        <v>1.9770269992531064</v>
      </c>
      <c r="Q39" s="123">
        <v>1.8972235316420054</v>
      </c>
      <c r="R39" s="123">
        <v>1.9776828165280467</v>
      </c>
      <c r="S39" s="123">
        <v>1.9616248739034292</v>
      </c>
      <c r="T39" s="123">
        <v>1.7557414239565929</v>
      </c>
      <c r="U39" s="123">
        <v>1.5474395798511766</v>
      </c>
      <c r="V39" s="123">
        <v>1.5179383844013687</v>
      </c>
      <c r="W39" s="123">
        <v>1.3043059918604465</v>
      </c>
      <c r="DA39" s="130" t="s">
        <v>3118</v>
      </c>
    </row>
    <row r="40" spans="1:105" ht="12" customHeight="1" x14ac:dyDescent="0.25">
      <c r="A40" s="97" t="s">
        <v>50</v>
      </c>
      <c r="B40" s="99">
        <v>5.9287842003616369</v>
      </c>
      <c r="C40" s="99">
        <v>5.6509062455702619</v>
      </c>
      <c r="D40" s="99">
        <v>5.6177561473557249</v>
      </c>
      <c r="E40" s="99">
        <v>6.5296065449888063</v>
      </c>
      <c r="F40" s="99">
        <v>6.4839633205531912</v>
      </c>
      <c r="G40" s="99">
        <v>5.93624054484994</v>
      </c>
      <c r="H40" s="99">
        <v>5.7965359248218338</v>
      </c>
      <c r="I40" s="99">
        <v>5.7884660254725802</v>
      </c>
      <c r="J40" s="99">
        <v>5.2038034699405866</v>
      </c>
      <c r="K40" s="99">
        <v>5.1493854434158131</v>
      </c>
      <c r="L40" s="99">
        <v>5.2181573744590457</v>
      </c>
      <c r="M40" s="99">
        <v>4.6883232750294219</v>
      </c>
      <c r="N40" s="99">
        <v>3.9890440615689431</v>
      </c>
      <c r="O40" s="99">
        <v>3.6952891262468892</v>
      </c>
      <c r="P40" s="99">
        <v>3.3093850781086513</v>
      </c>
      <c r="Q40" s="99">
        <v>3.1976140126631467</v>
      </c>
      <c r="R40" s="99">
        <v>3.4304104494187793</v>
      </c>
      <c r="S40" s="99">
        <v>3.6854346744420372</v>
      </c>
      <c r="T40" s="99">
        <v>3.7960433893833749</v>
      </c>
      <c r="U40" s="99">
        <v>3.9381252457247493</v>
      </c>
      <c r="V40" s="99">
        <v>4.5378035798614693</v>
      </c>
      <c r="W40" s="99">
        <v>4.2177539616564088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14.221231797191692</v>
      </c>
      <c r="C43" s="118">
        <f t="shared" si="14"/>
        <v>17.40911230863593</v>
      </c>
      <c r="D43" s="118">
        <f t="shared" si="14"/>
        <v>17.891233171436216</v>
      </c>
      <c r="E43" s="118">
        <f t="shared" si="14"/>
        <v>16.449187514896774</v>
      </c>
      <c r="F43" s="118">
        <f t="shared" si="14"/>
        <v>16.633055565089517</v>
      </c>
      <c r="G43" s="118">
        <f t="shared" si="14"/>
        <v>17.22534404392616</v>
      </c>
      <c r="H43" s="118">
        <f t="shared" si="14"/>
        <v>15.936311245010854</v>
      </c>
      <c r="I43" s="118">
        <f t="shared" si="14"/>
        <v>16.690654260576551</v>
      </c>
      <c r="J43" s="118">
        <f t="shared" si="14"/>
        <v>16.376402937864938</v>
      </c>
      <c r="K43" s="118">
        <f t="shared" si="14"/>
        <v>15.842320764257314</v>
      </c>
      <c r="L43" s="118">
        <f t="shared" si="14"/>
        <v>15.528094951592934</v>
      </c>
      <c r="M43" s="118">
        <f t="shared" si="14"/>
        <v>17.040515368872651</v>
      </c>
      <c r="N43" s="118">
        <f t="shared" si="14"/>
        <v>13.566796793027162</v>
      </c>
      <c r="O43" s="118">
        <f t="shared" si="14"/>
        <v>14.375551386737421</v>
      </c>
      <c r="P43" s="118">
        <f t="shared" si="14"/>
        <v>14.81087849382785</v>
      </c>
      <c r="Q43" s="118">
        <f t="shared" si="14"/>
        <v>14.564668646626354</v>
      </c>
      <c r="R43" s="118">
        <f t="shared" ref="R43:V43" si="15">R44+R47+R49+R58</f>
        <v>15.023373977351646</v>
      </c>
      <c r="S43" s="118">
        <f t="shared" si="15"/>
        <v>13.604444271893106</v>
      </c>
      <c r="T43" s="118">
        <f t="shared" si="15"/>
        <v>15.541630716613385</v>
      </c>
      <c r="U43" s="118">
        <f t="shared" si="15"/>
        <v>13.810887728967076</v>
      </c>
      <c r="V43" s="118">
        <f t="shared" si="15"/>
        <v>15.32425094417129</v>
      </c>
      <c r="W43" s="118">
        <f t="shared" ref="W43" si="16">W44+W47+W49+W58</f>
        <v>14.202814063134905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7.6823646337562659</v>
      </c>
      <c r="C44" s="123">
        <f t="shared" si="17"/>
        <v>10.000395181541045</v>
      </c>
      <c r="D44" s="123">
        <f t="shared" si="17"/>
        <v>10.497303746805127</v>
      </c>
      <c r="E44" s="123">
        <f t="shared" si="17"/>
        <v>9.50946971518837</v>
      </c>
      <c r="F44" s="123">
        <f t="shared" si="17"/>
        <v>9.8776611459529065</v>
      </c>
      <c r="G44" s="123">
        <f t="shared" si="17"/>
        <v>10.763759911749398</v>
      </c>
      <c r="H44" s="123">
        <f t="shared" si="17"/>
        <v>9.9740912733234364</v>
      </c>
      <c r="I44" s="123">
        <f t="shared" si="17"/>
        <v>10.738228360910913</v>
      </c>
      <c r="J44" s="123">
        <f t="shared" si="17"/>
        <v>10.647446590628252</v>
      </c>
      <c r="K44" s="123">
        <f t="shared" si="17"/>
        <v>10.576550911839458</v>
      </c>
      <c r="L44" s="123">
        <f t="shared" si="17"/>
        <v>9.0646760240929307</v>
      </c>
      <c r="M44" s="123">
        <f t="shared" si="17"/>
        <v>10.494473537333505</v>
      </c>
      <c r="N44" s="123">
        <f t="shared" si="17"/>
        <v>8.5833363815625354</v>
      </c>
      <c r="O44" s="123">
        <f t="shared" si="17"/>
        <v>9.5669124883367012</v>
      </c>
      <c r="P44" s="123">
        <f t="shared" si="17"/>
        <v>10.24417930774481</v>
      </c>
      <c r="Q44" s="123">
        <f t="shared" si="17"/>
        <v>10.196363897837283</v>
      </c>
      <c r="R44" s="123">
        <f t="shared" ref="R44:V44" si="18">SUM(R45:R46)</f>
        <v>10.550657517355969</v>
      </c>
      <c r="S44" s="123">
        <f t="shared" si="18"/>
        <v>9.4545380411365407</v>
      </c>
      <c r="T44" s="123">
        <f t="shared" si="18"/>
        <v>11.046772289475291</v>
      </c>
      <c r="U44" s="123">
        <f t="shared" si="18"/>
        <v>9.7999859819952988</v>
      </c>
      <c r="V44" s="123">
        <f t="shared" si="18"/>
        <v>10.753793613295462</v>
      </c>
      <c r="W44" s="123">
        <f t="shared" ref="W44" si="19">SUM(W45:W46)</f>
        <v>10.211461446375987</v>
      </c>
      <c r="DA44" s="130" t="s">
        <v>3122</v>
      </c>
    </row>
    <row r="45" spans="1:105" ht="12" customHeight="1" x14ac:dyDescent="0.25">
      <c r="A45" s="97" t="s">
        <v>216</v>
      </c>
      <c r="B45" s="99">
        <v>7.6823646337562659</v>
      </c>
      <c r="C45" s="99">
        <v>10.000395181541045</v>
      </c>
      <c r="D45" s="99">
        <v>10.497303746805127</v>
      </c>
      <c r="E45" s="99">
        <v>9.50946971518837</v>
      </c>
      <c r="F45" s="99">
        <v>9.8776611459529065</v>
      </c>
      <c r="G45" s="99">
        <v>10.763759911749398</v>
      </c>
      <c r="H45" s="99">
        <v>9.9740912733234364</v>
      </c>
      <c r="I45" s="99">
        <v>10.738228360910913</v>
      </c>
      <c r="J45" s="99">
        <v>10.647446590628252</v>
      </c>
      <c r="K45" s="99">
        <v>10.576550911839458</v>
      </c>
      <c r="L45" s="99">
        <v>9.0646760240929307</v>
      </c>
      <c r="M45" s="99">
        <v>10.494473537333505</v>
      </c>
      <c r="N45" s="99">
        <v>8.5833363815625354</v>
      </c>
      <c r="O45" s="99">
        <v>9.5669124883367012</v>
      </c>
      <c r="P45" s="99">
        <v>10.24417930774481</v>
      </c>
      <c r="Q45" s="99">
        <v>10.196363897837283</v>
      </c>
      <c r="R45" s="99">
        <v>10.550657517355969</v>
      </c>
      <c r="S45" s="99">
        <v>9.4545380411365407</v>
      </c>
      <c r="T45" s="99">
        <v>11.046772289475291</v>
      </c>
      <c r="U45" s="99">
        <v>9.7999859819952988</v>
      </c>
      <c r="V45" s="99">
        <v>10.753793613295462</v>
      </c>
      <c r="W45" s="99">
        <v>10.211461446375987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3.6874273454481101</v>
      </c>
      <c r="C49" s="123">
        <v>4.6851575038143158</v>
      </c>
      <c r="D49" s="123">
        <v>4.6740165863950232</v>
      </c>
      <c r="E49" s="123">
        <v>3.7394551427127354</v>
      </c>
      <c r="F49" s="123">
        <v>3.6183481284739467</v>
      </c>
      <c r="G49" s="123">
        <v>3.8618709966799991</v>
      </c>
      <c r="H49" s="123">
        <v>3.7308523690684989</v>
      </c>
      <c r="I49" s="123">
        <v>3.9386931121077566</v>
      </c>
      <c r="J49" s="123">
        <v>4.0422016487829122</v>
      </c>
      <c r="K49" s="123">
        <v>3.5245489404287231</v>
      </c>
      <c r="L49" s="123">
        <v>4.4741277397281767</v>
      </c>
      <c r="M49" s="123">
        <v>4.6538271271330052</v>
      </c>
      <c r="N49" s="123">
        <v>3.2669618408440613</v>
      </c>
      <c r="O49" s="123">
        <v>3.1357028519321894</v>
      </c>
      <c r="P49" s="123">
        <v>3.0333304074330969</v>
      </c>
      <c r="Q49" s="123">
        <v>2.9268467106645049</v>
      </c>
      <c r="R49" s="123">
        <v>3.0925088686304387</v>
      </c>
      <c r="S49" s="123">
        <v>2.8050366811071834</v>
      </c>
      <c r="T49" s="123">
        <v>3.2928157567642411</v>
      </c>
      <c r="U49" s="123">
        <v>2.8474862552990468</v>
      </c>
      <c r="V49" s="123">
        <v>3.2762560923519328</v>
      </c>
      <c r="W49" s="123">
        <v>2.8640546245797034</v>
      </c>
      <c r="DA49" s="130" t="s">
        <v>3127</v>
      </c>
    </row>
    <row r="50" spans="1:105" ht="12" customHeight="1" x14ac:dyDescent="0.25">
      <c r="A50" s="97" t="s">
        <v>138</v>
      </c>
      <c r="B50" s="99">
        <v>3.8463076523059416</v>
      </c>
      <c r="C50" s="99">
        <v>4.9146648682065397</v>
      </c>
      <c r="D50" s="99">
        <v>4.8920894427899979</v>
      </c>
      <c r="E50" s="99">
        <v>3.9083998226876755</v>
      </c>
      <c r="F50" s="99">
        <v>3.7776620507794916</v>
      </c>
      <c r="G50" s="99">
        <v>4.0230622360808157</v>
      </c>
      <c r="H50" s="99">
        <v>3.886718322223913</v>
      </c>
      <c r="I50" s="99">
        <v>4.1021044766469714</v>
      </c>
      <c r="J50" s="99">
        <v>4.2159940784423293</v>
      </c>
      <c r="K50" s="99">
        <v>3.6684329462272434</v>
      </c>
      <c r="L50" s="99">
        <v>4.7029047673933002</v>
      </c>
      <c r="M50" s="99">
        <v>4.9601150178295965</v>
      </c>
      <c r="N50" s="99">
        <v>3.4815942640423745</v>
      </c>
      <c r="O50" s="99">
        <v>3.3436621099100603</v>
      </c>
      <c r="P50" s="99">
        <v>3.2436565822105381</v>
      </c>
      <c r="Q50" s="99">
        <v>3.134897122329277</v>
      </c>
      <c r="R50" s="99">
        <v>3.312522258386692</v>
      </c>
      <c r="S50" s="99">
        <v>3.0043438779309546</v>
      </c>
      <c r="T50" s="99">
        <v>3.5477995079152422</v>
      </c>
      <c r="U50" s="99">
        <v>3.0644280311148271</v>
      </c>
      <c r="V50" s="99">
        <v>3.5219361308757255</v>
      </c>
      <c r="W50" s="99">
        <v>3.0788135984067626</v>
      </c>
      <c r="DA50" s="63" t="s">
        <v>3128</v>
      </c>
    </row>
    <row r="51" spans="1:105" ht="12" customHeight="1" x14ac:dyDescent="0.25">
      <c r="A51" s="97" t="s">
        <v>137</v>
      </c>
      <c r="B51" s="99">
        <v>0.66424450531933743</v>
      </c>
      <c r="C51" s="99">
        <v>0.94467041425461695</v>
      </c>
      <c r="D51" s="99">
        <v>0.98774934254610269</v>
      </c>
      <c r="E51" s="99">
        <v>0.66241908578343578</v>
      </c>
      <c r="F51" s="99">
        <v>0.64220130186096758</v>
      </c>
      <c r="G51" s="99">
        <v>0.78894378827908407</v>
      </c>
      <c r="H51" s="99">
        <v>0.69749181342858213</v>
      </c>
      <c r="I51" s="99">
        <v>0.75874904150438616</v>
      </c>
      <c r="J51" s="99">
        <v>0.76934410509597106</v>
      </c>
      <c r="K51" s="99">
        <v>0.67893640254698473</v>
      </c>
      <c r="L51" s="99">
        <v>0.79594728085246569</v>
      </c>
      <c r="M51" s="99">
        <v>0.69937235260614028</v>
      </c>
      <c r="N51" s="99">
        <v>0.4423991970565484</v>
      </c>
      <c r="O51" s="99">
        <v>0.35407469573627698</v>
      </c>
      <c r="P51" s="99">
        <v>0.36041031696525949</v>
      </c>
      <c r="Q51" s="99">
        <v>0.36494780546214189</v>
      </c>
      <c r="R51" s="99">
        <v>0.42915808685066764</v>
      </c>
      <c r="S51" s="99">
        <v>0.36367867621468236</v>
      </c>
      <c r="T51" s="99">
        <v>0.38857557293212952</v>
      </c>
      <c r="U51" s="99">
        <v>0.34618392826365924</v>
      </c>
      <c r="V51" s="99">
        <v>0.50591930603533219</v>
      </c>
      <c r="W51" s="99">
        <v>0.29177224212897163</v>
      </c>
      <c r="DA51" s="63" t="s">
        <v>3129</v>
      </c>
    </row>
    <row r="52" spans="1:105" ht="12" customHeight="1" x14ac:dyDescent="0.25">
      <c r="A52" s="100" t="s">
        <v>216</v>
      </c>
      <c r="B52" s="102">
        <v>0.66424450531933743</v>
      </c>
      <c r="C52" s="102">
        <v>0.94467041425461695</v>
      </c>
      <c r="D52" s="102">
        <v>0.98774934254610269</v>
      </c>
      <c r="E52" s="102">
        <v>0.66241908578343578</v>
      </c>
      <c r="F52" s="102">
        <v>0.64220130186096758</v>
      </c>
      <c r="G52" s="102">
        <v>0.78894378827908407</v>
      </c>
      <c r="H52" s="102">
        <v>0.69749181342858213</v>
      </c>
      <c r="I52" s="102">
        <v>0.75874904150438616</v>
      </c>
      <c r="J52" s="102">
        <v>0.76934410509597106</v>
      </c>
      <c r="K52" s="102">
        <v>0.67893640254698473</v>
      </c>
      <c r="L52" s="102">
        <v>0.79594728085246569</v>
      </c>
      <c r="M52" s="102">
        <v>0.69937235260614028</v>
      </c>
      <c r="N52" s="102">
        <v>0.4423991970565484</v>
      </c>
      <c r="O52" s="102">
        <v>0.35407469573627698</v>
      </c>
      <c r="P52" s="102">
        <v>0.36041031696525949</v>
      </c>
      <c r="Q52" s="102">
        <v>0.36494780546214189</v>
      </c>
      <c r="R52" s="102">
        <v>0.42915808685066764</v>
      </c>
      <c r="S52" s="102">
        <v>0.36367867621468236</v>
      </c>
      <c r="T52" s="102">
        <v>0.38857557293212952</v>
      </c>
      <c r="U52" s="102">
        <v>0.34618392826365924</v>
      </c>
      <c r="V52" s="102">
        <v>0.50591930603533219</v>
      </c>
      <c r="W52" s="102">
        <v>0.29177224212897163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2.8514398179873162</v>
      </c>
      <c r="C58" s="123">
        <v>2.7235596232805688</v>
      </c>
      <c r="D58" s="123">
        <v>2.7199128382360662</v>
      </c>
      <c r="E58" s="123">
        <v>3.2002626569956694</v>
      </c>
      <c r="F58" s="123">
        <v>3.1370462906626631</v>
      </c>
      <c r="G58" s="123">
        <v>2.5997131354967649</v>
      </c>
      <c r="H58" s="123">
        <v>2.2313676026189189</v>
      </c>
      <c r="I58" s="123">
        <v>2.0137327875578821</v>
      </c>
      <c r="J58" s="123">
        <v>1.6867546984537722</v>
      </c>
      <c r="K58" s="123">
        <v>1.7412209119891329</v>
      </c>
      <c r="L58" s="123">
        <v>1.9892911877718265</v>
      </c>
      <c r="M58" s="123">
        <v>1.8922147044061399</v>
      </c>
      <c r="N58" s="123">
        <v>1.716498570620566</v>
      </c>
      <c r="O58" s="123">
        <v>1.6729360464685299</v>
      </c>
      <c r="P58" s="123">
        <v>1.5333687786499433</v>
      </c>
      <c r="Q58" s="123">
        <v>1.4414580381245661</v>
      </c>
      <c r="R58" s="123">
        <v>1.3802075913652376</v>
      </c>
      <c r="S58" s="123">
        <v>1.344869549649383</v>
      </c>
      <c r="T58" s="123">
        <v>1.2020426703738523</v>
      </c>
      <c r="U58" s="123">
        <v>1.1634154916727308</v>
      </c>
      <c r="V58" s="123">
        <v>1.294201238523895</v>
      </c>
      <c r="W58" s="123">
        <v>1.1272979921792166</v>
      </c>
      <c r="DA58" s="130" t="s">
        <v>3136</v>
      </c>
    </row>
    <row r="59" spans="1:105" ht="12" customHeight="1" x14ac:dyDescent="0.25">
      <c r="A59" s="97" t="s">
        <v>50</v>
      </c>
      <c r="B59" s="99">
        <v>5.9287842003616369</v>
      </c>
      <c r="C59" s="99">
        <v>5.6556025117870137</v>
      </c>
      <c r="D59" s="99">
        <v>5.6250547866357614</v>
      </c>
      <c r="E59" s="99">
        <v>6.5433125673764492</v>
      </c>
      <c r="F59" s="99">
        <v>6.4958657766275385</v>
      </c>
      <c r="G59" s="99">
        <v>5.9360480287394841</v>
      </c>
      <c r="H59" s="99">
        <v>5.7831524129207548</v>
      </c>
      <c r="I59" s="99">
        <v>5.769330817638938</v>
      </c>
      <c r="J59" s="99">
        <v>5.1797442452023024</v>
      </c>
      <c r="K59" s="99">
        <v>5.1242231801428915</v>
      </c>
      <c r="L59" s="99">
        <v>5.203725606558808</v>
      </c>
      <c r="M59" s="99">
        <v>4.6893167942815923</v>
      </c>
      <c r="N59" s="99">
        <v>3.9949323251422353</v>
      </c>
      <c r="O59" s="99">
        <v>3.7001810531695689</v>
      </c>
      <c r="P59" s="99">
        <v>3.312527054300952</v>
      </c>
      <c r="Q59" s="99">
        <v>3.1995345831947608</v>
      </c>
      <c r="R59" s="99">
        <v>3.4302561988680109</v>
      </c>
      <c r="S59" s="99">
        <v>3.6818395850844392</v>
      </c>
      <c r="T59" s="99">
        <v>3.7894396885277959</v>
      </c>
      <c r="U59" s="99">
        <v>3.949058218213072</v>
      </c>
      <c r="V59" s="99">
        <v>4.5741308440937338</v>
      </c>
      <c r="W59" s="99">
        <v>4.2465645603426339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12.371714471230682</v>
      </c>
      <c r="C62" s="118">
        <f t="shared" si="21"/>
        <v>13.832023186999029</v>
      </c>
      <c r="D62" s="118">
        <f t="shared" si="21"/>
        <v>14.812418649515404</v>
      </c>
      <c r="E62" s="118">
        <f t="shared" si="21"/>
        <v>14.454721744028371</v>
      </c>
      <c r="F62" s="118">
        <f t="shared" si="21"/>
        <v>15.048711549740453</v>
      </c>
      <c r="G62" s="118">
        <f t="shared" si="21"/>
        <v>15.304406154235711</v>
      </c>
      <c r="H62" s="118">
        <f t="shared" si="21"/>
        <v>14.476761239961592</v>
      </c>
      <c r="I62" s="118">
        <f t="shared" si="21"/>
        <v>14.712857481670177</v>
      </c>
      <c r="J62" s="118">
        <f t="shared" si="21"/>
        <v>13.919456815292094</v>
      </c>
      <c r="K62" s="118">
        <f t="shared" si="21"/>
        <v>14.36325907956639</v>
      </c>
      <c r="L62" s="118">
        <f t="shared" si="21"/>
        <v>14.402713496171724</v>
      </c>
      <c r="M62" s="118">
        <f t="shared" si="21"/>
        <v>12.011201517187521</v>
      </c>
      <c r="N62" s="118">
        <f t="shared" si="21"/>
        <v>11.82268625480263</v>
      </c>
      <c r="O62" s="118">
        <f t="shared" si="21"/>
        <v>11.371484156110547</v>
      </c>
      <c r="P62" s="118">
        <f t="shared" si="21"/>
        <v>11.784020479914616</v>
      </c>
      <c r="Q62" s="118">
        <f t="shared" si="21"/>
        <v>11.877306546968651</v>
      </c>
      <c r="R62" s="118">
        <f t="shared" ref="R62:V62" si="22">R63+R66+R68+R77</f>
        <v>11.094679500693262</v>
      </c>
      <c r="S62" s="118">
        <f t="shared" si="22"/>
        <v>11.178610300461283</v>
      </c>
      <c r="T62" s="118">
        <f t="shared" si="22"/>
        <v>11.834727427467573</v>
      </c>
      <c r="U62" s="118">
        <f t="shared" si="22"/>
        <v>11.969971325762545</v>
      </c>
      <c r="V62" s="118">
        <f t="shared" si="22"/>
        <v>12.310469697452065</v>
      </c>
      <c r="W62" s="118">
        <f t="shared" ref="W62" si="23">W63+W66+W68+W77</f>
        <v>12.129659376505693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5.2015162452431438</v>
      </c>
      <c r="C63" s="123">
        <f t="shared" si="24"/>
        <v>5.7531369691679073</v>
      </c>
      <c r="D63" s="123">
        <f t="shared" si="24"/>
        <v>6.195552854364891</v>
      </c>
      <c r="E63" s="123">
        <f t="shared" si="24"/>
        <v>6.4404345755002037</v>
      </c>
      <c r="F63" s="123">
        <f t="shared" si="24"/>
        <v>6.9200935361276663</v>
      </c>
      <c r="G63" s="123">
        <f t="shared" si="24"/>
        <v>7.1225081623464339</v>
      </c>
      <c r="H63" s="123">
        <f t="shared" si="24"/>
        <v>6.7514384115199979</v>
      </c>
      <c r="I63" s="123">
        <f t="shared" si="24"/>
        <v>7.0129074097632857</v>
      </c>
      <c r="J63" s="123">
        <f t="shared" si="24"/>
        <v>6.6918529662449568</v>
      </c>
      <c r="K63" s="123">
        <f t="shared" si="24"/>
        <v>7.3918816467639976</v>
      </c>
      <c r="L63" s="123">
        <f t="shared" si="24"/>
        <v>6.0457787153370735</v>
      </c>
      <c r="M63" s="123">
        <f t="shared" si="24"/>
        <v>5.4243678075609667</v>
      </c>
      <c r="N63" s="123">
        <f t="shared" si="24"/>
        <v>5.9912147979470172</v>
      </c>
      <c r="O63" s="123">
        <f t="shared" si="24"/>
        <v>6.341922270744055</v>
      </c>
      <c r="P63" s="123">
        <f t="shared" si="24"/>
        <v>6.839826468841812</v>
      </c>
      <c r="Q63" s="123">
        <f t="shared" si="24"/>
        <v>6.9115268664333938</v>
      </c>
      <c r="R63" s="123">
        <f t="shared" ref="R63:V63" si="25">SUM(R64:R65)</f>
        <v>6.1627620561385354</v>
      </c>
      <c r="S63" s="123">
        <f t="shared" si="25"/>
        <v>6.2082694075537042</v>
      </c>
      <c r="T63" s="123">
        <f t="shared" si="25"/>
        <v>6.3631773891784551</v>
      </c>
      <c r="U63" s="123">
        <f t="shared" si="25"/>
        <v>6.4097101171973652</v>
      </c>
      <c r="V63" s="123">
        <f t="shared" si="25"/>
        <v>6.4259109214211554</v>
      </c>
      <c r="W63" s="123">
        <f t="shared" ref="W63" si="26">SUM(W64:W65)</f>
        <v>6.3471064245990387</v>
      </c>
      <c r="DA63" s="130" t="s">
        <v>3140</v>
      </c>
    </row>
    <row r="64" spans="1:105" ht="12" customHeight="1" x14ac:dyDescent="0.25">
      <c r="A64" s="97" t="s">
        <v>217</v>
      </c>
      <c r="B64" s="99">
        <v>5.2015162452431438</v>
      </c>
      <c r="C64" s="99">
        <v>5.7531369691679073</v>
      </c>
      <c r="D64" s="99">
        <v>6.195552854364891</v>
      </c>
      <c r="E64" s="99">
        <v>6.4404345755002037</v>
      </c>
      <c r="F64" s="99">
        <v>6.9200935361276663</v>
      </c>
      <c r="G64" s="99">
        <v>7.1225081623464339</v>
      </c>
      <c r="H64" s="99">
        <v>6.7514384115199979</v>
      </c>
      <c r="I64" s="99">
        <v>7.0129074097632857</v>
      </c>
      <c r="J64" s="99">
        <v>6.6918529662449568</v>
      </c>
      <c r="K64" s="99">
        <v>7.3918816467639976</v>
      </c>
      <c r="L64" s="99">
        <v>6.0457787153370735</v>
      </c>
      <c r="M64" s="99">
        <v>5.4243678075609667</v>
      </c>
      <c r="N64" s="99">
        <v>5.9912147979470172</v>
      </c>
      <c r="O64" s="99">
        <v>6.341922270744055</v>
      </c>
      <c r="P64" s="99">
        <v>6.839826468841812</v>
      </c>
      <c r="Q64" s="99">
        <v>6.9115268664333938</v>
      </c>
      <c r="R64" s="99">
        <v>6.1627620561385354</v>
      </c>
      <c r="S64" s="99">
        <v>6.2082694075537042</v>
      </c>
      <c r="T64" s="99">
        <v>6.3631773891784551</v>
      </c>
      <c r="U64" s="99">
        <v>6.4097101171973652</v>
      </c>
      <c r="V64" s="99">
        <v>6.4259109214211554</v>
      </c>
      <c r="W64" s="99">
        <v>6.3471064245990387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2.7061693641010676</v>
      </c>
      <c r="C68" s="123">
        <v>2.9554887975594153</v>
      </c>
      <c r="D68" s="123">
        <v>3.0477201583617979</v>
      </c>
      <c r="E68" s="123">
        <v>2.8209941885311469</v>
      </c>
      <c r="F68" s="123">
        <v>2.833763775804</v>
      </c>
      <c r="G68" s="123">
        <v>2.8245464991309777</v>
      </c>
      <c r="H68" s="123">
        <v>2.737843143255394</v>
      </c>
      <c r="I68" s="123">
        <v>2.7374193630981729</v>
      </c>
      <c r="J68" s="123">
        <v>2.663303646380859</v>
      </c>
      <c r="K68" s="123">
        <v>2.554960578207325</v>
      </c>
      <c r="L68" s="123">
        <v>3.0731499325823775</v>
      </c>
      <c r="M68" s="123">
        <v>2.4685455799649785</v>
      </c>
      <c r="N68" s="123">
        <v>2.3364594028917125</v>
      </c>
      <c r="O68" s="123">
        <v>2.1461549672988189</v>
      </c>
      <c r="P68" s="123">
        <v>2.1219593150566034</v>
      </c>
      <c r="Q68" s="123">
        <v>2.0962744485200333</v>
      </c>
      <c r="R68" s="123">
        <v>1.9110791839072025</v>
      </c>
      <c r="S68" s="123">
        <v>1.9563527861204599</v>
      </c>
      <c r="T68" s="123">
        <v>2.0002451328398232</v>
      </c>
      <c r="U68" s="123">
        <v>1.9715161559831851</v>
      </c>
      <c r="V68" s="123">
        <v>2.0615668368321667</v>
      </c>
      <c r="W68" s="123">
        <v>1.869682728493314</v>
      </c>
      <c r="DA68" s="130" t="s">
        <v>3145</v>
      </c>
    </row>
    <row r="69" spans="1:105" ht="12" customHeight="1" x14ac:dyDescent="0.25">
      <c r="A69" s="97" t="s">
        <v>134</v>
      </c>
      <c r="B69" s="99">
        <v>2.8309363913324996</v>
      </c>
      <c r="C69" s="99">
        <v>3.090428094786982</v>
      </c>
      <c r="D69" s="99">
        <v>3.1832823915002884</v>
      </c>
      <c r="E69" s="99">
        <v>2.947140737353692</v>
      </c>
      <c r="F69" s="99">
        <v>2.9589493552782078</v>
      </c>
      <c r="G69" s="99">
        <v>2.9445873689390671</v>
      </c>
      <c r="H69" s="99">
        <v>2.8542075023709668</v>
      </c>
      <c r="I69" s="99">
        <v>2.8513394872679512</v>
      </c>
      <c r="J69" s="99">
        <v>2.7767582439465439</v>
      </c>
      <c r="K69" s="99">
        <v>2.6616974947632408</v>
      </c>
      <c r="L69" s="99">
        <v>3.231775413863307</v>
      </c>
      <c r="M69" s="99">
        <v>2.6128388551884609</v>
      </c>
      <c r="N69" s="99">
        <v>2.4891537102244192</v>
      </c>
      <c r="O69" s="99">
        <v>2.2880887937121543</v>
      </c>
      <c r="P69" s="99">
        <v>2.2772152723356784</v>
      </c>
      <c r="Q69" s="99">
        <v>2.2568742748192241</v>
      </c>
      <c r="R69" s="99">
        <v>2.0540185022778248</v>
      </c>
      <c r="S69" s="99">
        <v>2.098204717773092</v>
      </c>
      <c r="T69" s="99">
        <v>2.1570883638005194</v>
      </c>
      <c r="U69" s="99">
        <v>2.1240818576690144</v>
      </c>
      <c r="V69" s="99">
        <v>2.2147312146353499</v>
      </c>
      <c r="W69" s="99">
        <v>2.0196473573906291</v>
      </c>
      <c r="DA69" s="63" t="s">
        <v>3146</v>
      </c>
    </row>
    <row r="70" spans="1:105" ht="12" customHeight="1" x14ac:dyDescent="0.25">
      <c r="A70" s="97" t="s">
        <v>133</v>
      </c>
      <c r="B70" s="99">
        <v>0.49717015502114742</v>
      </c>
      <c r="C70" s="99">
        <v>0.5846096085970085</v>
      </c>
      <c r="D70" s="99">
        <v>0.63249633753608792</v>
      </c>
      <c r="E70" s="99">
        <v>0.49700347416120921</v>
      </c>
      <c r="F70" s="99">
        <v>0.50511371690870632</v>
      </c>
      <c r="G70" s="99">
        <v>0.58478766050408815</v>
      </c>
      <c r="H70" s="99">
        <v>0.52041220573577429</v>
      </c>
      <c r="I70" s="99">
        <v>0.53130526261807653</v>
      </c>
      <c r="J70" s="99">
        <v>0.50200297058451104</v>
      </c>
      <c r="K70" s="99">
        <v>0.49899848934254254</v>
      </c>
      <c r="L70" s="99">
        <v>0.54390241995401833</v>
      </c>
      <c r="M70" s="99">
        <v>0.2878848424265823</v>
      </c>
      <c r="N70" s="99">
        <v>0.28740786300339938</v>
      </c>
      <c r="O70" s="99">
        <v>0.22367475146877722</v>
      </c>
      <c r="P70" s="99">
        <v>0.25782311232444316</v>
      </c>
      <c r="Q70" s="99">
        <v>0.27602555324903788</v>
      </c>
      <c r="R70" s="99">
        <v>0.26752852268567451</v>
      </c>
      <c r="S70" s="99">
        <v>0.25040165936434605</v>
      </c>
      <c r="T70" s="99">
        <v>0.21246840216627794</v>
      </c>
      <c r="U70" s="99">
        <v>0.22310440261126971</v>
      </c>
      <c r="V70" s="99">
        <v>0.3057561713326255</v>
      </c>
      <c r="W70" s="99">
        <v>0.19150093426872916</v>
      </c>
      <c r="DA70" s="63" t="s">
        <v>3147</v>
      </c>
    </row>
    <row r="71" spans="1:105" ht="12" customHeight="1" x14ac:dyDescent="0.25">
      <c r="A71" s="100" t="s">
        <v>217</v>
      </c>
      <c r="B71" s="102">
        <v>0.49717015502114742</v>
      </c>
      <c r="C71" s="102">
        <v>0.5846096085970085</v>
      </c>
      <c r="D71" s="102">
        <v>0.63249633753608792</v>
      </c>
      <c r="E71" s="102">
        <v>0.49700347416120921</v>
      </c>
      <c r="F71" s="102">
        <v>0.50511371690870632</v>
      </c>
      <c r="G71" s="102">
        <v>0.58478766050408815</v>
      </c>
      <c r="H71" s="102">
        <v>0.52041220573577429</v>
      </c>
      <c r="I71" s="102">
        <v>0.53130526261807653</v>
      </c>
      <c r="J71" s="102">
        <v>0.50200297058451104</v>
      </c>
      <c r="K71" s="102">
        <v>0.49899848934254254</v>
      </c>
      <c r="L71" s="102">
        <v>0.54390241995401833</v>
      </c>
      <c r="M71" s="102">
        <v>0.2878848424265823</v>
      </c>
      <c r="N71" s="102">
        <v>0.28740786300339938</v>
      </c>
      <c r="O71" s="102">
        <v>0.22367475146877722</v>
      </c>
      <c r="P71" s="102">
        <v>0.25782311232444316</v>
      </c>
      <c r="Q71" s="102">
        <v>0.27602555324903788</v>
      </c>
      <c r="R71" s="102">
        <v>0.26752852268567451</v>
      </c>
      <c r="S71" s="102">
        <v>0.25040165936434605</v>
      </c>
      <c r="T71" s="102">
        <v>0.21246840216627794</v>
      </c>
      <c r="U71" s="102">
        <v>0.22310440261126971</v>
      </c>
      <c r="V71" s="102">
        <v>0.3057561713326255</v>
      </c>
      <c r="W71" s="102">
        <v>0.19150093426872916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4.4640288618864696</v>
      </c>
      <c r="C77" s="123">
        <v>5.1233974202717061</v>
      </c>
      <c r="D77" s="123">
        <v>5.569145636788714</v>
      </c>
      <c r="E77" s="123">
        <v>5.19329297999702</v>
      </c>
      <c r="F77" s="123">
        <v>5.2948542378087868</v>
      </c>
      <c r="G77" s="123">
        <v>5.3573514927583004</v>
      </c>
      <c r="H77" s="123">
        <v>4.9874796851861998</v>
      </c>
      <c r="I77" s="123">
        <v>4.9625307088087176</v>
      </c>
      <c r="J77" s="123">
        <v>4.5643002026662778</v>
      </c>
      <c r="K77" s="123">
        <v>4.4164168545950675</v>
      </c>
      <c r="L77" s="123">
        <v>5.2837848482522736</v>
      </c>
      <c r="M77" s="123">
        <v>4.1182881296615754</v>
      </c>
      <c r="N77" s="123">
        <v>3.4950120539639005</v>
      </c>
      <c r="O77" s="123">
        <v>2.8834069180676738</v>
      </c>
      <c r="P77" s="123">
        <v>2.8222346960162015</v>
      </c>
      <c r="Q77" s="123">
        <v>2.8695052320152237</v>
      </c>
      <c r="R77" s="123">
        <v>3.0208382606475239</v>
      </c>
      <c r="S77" s="123">
        <v>3.0139881067871195</v>
      </c>
      <c r="T77" s="123">
        <v>3.471304905449295</v>
      </c>
      <c r="U77" s="123">
        <v>3.5887450525819951</v>
      </c>
      <c r="V77" s="123">
        <v>3.8229919391987432</v>
      </c>
      <c r="W77" s="123">
        <v>3.9128702234133401</v>
      </c>
      <c r="DA77" s="130" t="s">
        <v>3154</v>
      </c>
    </row>
    <row r="78" spans="1:105" ht="12" customHeight="1" x14ac:dyDescent="0.25">
      <c r="A78" s="97" t="s">
        <v>192</v>
      </c>
      <c r="B78" s="99">
        <v>4.6126308427449789</v>
      </c>
      <c r="C78" s="99">
        <v>5.2916151075051836</v>
      </c>
      <c r="D78" s="99">
        <v>5.7447311786359503</v>
      </c>
      <c r="E78" s="99">
        <v>5.3506823612119838</v>
      </c>
      <c r="F78" s="99">
        <v>5.4520286583345037</v>
      </c>
      <c r="G78" s="99">
        <v>5.5155311377507124</v>
      </c>
      <c r="H78" s="99">
        <v>5.1356888514439287</v>
      </c>
      <c r="I78" s="99">
        <v>5.1108524443482573</v>
      </c>
      <c r="J78" s="99">
        <v>4.6987070284134607</v>
      </c>
      <c r="K78" s="99">
        <v>4.5423972882619132</v>
      </c>
      <c r="L78" s="99">
        <v>5.427514837881751</v>
      </c>
      <c r="M78" s="99">
        <v>4.2286411391061485</v>
      </c>
      <c r="N78" s="99">
        <v>3.5878679237044091</v>
      </c>
      <c r="O78" s="99">
        <v>2.9598780064892827</v>
      </c>
      <c r="P78" s="99">
        <v>2.896651235805161</v>
      </c>
      <c r="Q78" s="99">
        <v>2.9450091673891849</v>
      </c>
      <c r="R78" s="99">
        <v>3.1004611248787342</v>
      </c>
      <c r="S78" s="99">
        <v>3.0933682231409261</v>
      </c>
      <c r="T78" s="99">
        <v>3.5624209694227496</v>
      </c>
      <c r="U78" s="99">
        <v>3.6827282093378311</v>
      </c>
      <c r="V78" s="99">
        <v>3.923096428978194</v>
      </c>
      <c r="W78" s="99">
        <v>4.0154914767833354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4.4908298508725526</v>
      </c>
      <c r="C81" s="118">
        <f t="shared" si="28"/>
        <v>4.3291412403483891</v>
      </c>
      <c r="D81" s="118">
        <f t="shared" si="28"/>
        <v>4.253320381023431</v>
      </c>
      <c r="E81" s="118">
        <f t="shared" si="28"/>
        <v>4.5835545337095205</v>
      </c>
      <c r="F81" s="118">
        <f t="shared" si="28"/>
        <v>4.4987468895618044</v>
      </c>
      <c r="G81" s="118">
        <f t="shared" si="28"/>
        <v>4.1222057294952403</v>
      </c>
      <c r="H81" s="118">
        <f t="shared" si="28"/>
        <v>3.8832082393977845</v>
      </c>
      <c r="I81" s="118">
        <f t="shared" si="28"/>
        <v>3.7300116424974776</v>
      </c>
      <c r="J81" s="118">
        <f t="shared" si="28"/>
        <v>3.4454408498651392</v>
      </c>
      <c r="K81" s="118">
        <f t="shared" si="28"/>
        <v>3.2775775763325079</v>
      </c>
      <c r="L81" s="118">
        <f t="shared" si="28"/>
        <v>3.2417629469247631</v>
      </c>
      <c r="M81" s="118">
        <f t="shared" si="28"/>
        <v>2.7438734217066916</v>
      </c>
      <c r="N81" s="118">
        <f t="shared" si="28"/>
        <v>2.3548342967268385</v>
      </c>
      <c r="O81" s="118">
        <f t="shared" si="28"/>
        <v>2.0966026173130503</v>
      </c>
      <c r="P81" s="118">
        <f t="shared" si="28"/>
        <v>1.8041498288351532</v>
      </c>
      <c r="Q81" s="118">
        <f t="shared" si="28"/>
        <v>1.637069973709961</v>
      </c>
      <c r="R81" s="118">
        <f t="shared" ref="R81:V81" si="29">R82+R85+R87+R100</f>
        <v>1.6161706024432139</v>
      </c>
      <c r="S81" s="118">
        <f t="shared" si="29"/>
        <v>1.6508935567539431</v>
      </c>
      <c r="T81" s="118">
        <f t="shared" si="29"/>
        <v>1.595325483632692</v>
      </c>
      <c r="U81" s="118">
        <f t="shared" si="29"/>
        <v>1.5846302734162547</v>
      </c>
      <c r="V81" s="118">
        <f t="shared" si="29"/>
        <v>1.7953045640319105</v>
      </c>
      <c r="W81" s="118">
        <f t="shared" ref="W81" si="30">W82+W85+W87+W100</f>
        <v>1.5823012443853961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2.7655185165569716</v>
      </c>
      <c r="C87" s="123">
        <v>2.6690552611509801</v>
      </c>
      <c r="D87" s="123">
        <v>2.6047741252835883</v>
      </c>
      <c r="E87" s="123">
        <v>2.6313542549117144</v>
      </c>
      <c r="F87" s="123">
        <v>2.547419657600464</v>
      </c>
      <c r="G87" s="123">
        <v>2.4311917648702228</v>
      </c>
      <c r="H87" s="123">
        <v>2.3761157826451398</v>
      </c>
      <c r="I87" s="123">
        <v>2.3610652996046637</v>
      </c>
      <c r="J87" s="123">
        <v>2.3126201897405152</v>
      </c>
      <c r="K87" s="123">
        <v>2.2587383355687329</v>
      </c>
      <c r="L87" s="123">
        <v>2.258893043834707</v>
      </c>
      <c r="M87" s="123">
        <v>1.8211665326423201</v>
      </c>
      <c r="N87" s="123">
        <v>1.6114538873226221</v>
      </c>
      <c r="O87" s="123">
        <v>1.474999575473452</v>
      </c>
      <c r="P87" s="123">
        <v>1.2694697951555352</v>
      </c>
      <c r="Q87" s="123">
        <v>1.1485783102204958</v>
      </c>
      <c r="R87" s="123">
        <v>1.1286429637918856</v>
      </c>
      <c r="S87" s="123">
        <v>1.1418300457432755</v>
      </c>
      <c r="T87" s="123">
        <v>1.0864517731609014</v>
      </c>
      <c r="U87" s="123">
        <v>1.0575143287890965</v>
      </c>
      <c r="V87" s="123">
        <v>1.1688857634987613</v>
      </c>
      <c r="W87" s="123">
        <v>1.0066872452344009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3.4062094314397142</v>
      </c>
      <c r="C92" s="102">
        <v>3.3065571443223658</v>
      </c>
      <c r="D92" s="102">
        <v>3.2550909758035598</v>
      </c>
      <c r="E92" s="102">
        <v>3.3163576834700055</v>
      </c>
      <c r="F92" s="102">
        <v>3.2552316162804216</v>
      </c>
      <c r="G92" s="102">
        <v>3.1651900036697072</v>
      </c>
      <c r="H92" s="102">
        <v>3.1555869619364287</v>
      </c>
      <c r="I92" s="102">
        <v>3.2056890746245341</v>
      </c>
      <c r="J92" s="102">
        <v>3.2093715743296256</v>
      </c>
      <c r="K92" s="102">
        <v>3.2225549013654757</v>
      </c>
      <c r="L92" s="102">
        <v>3.3685886019220259</v>
      </c>
      <c r="M92" s="102">
        <v>2.9159564428123597</v>
      </c>
      <c r="N92" s="102">
        <v>2.8079670864351631</v>
      </c>
      <c r="O92" s="102">
        <v>2.7985104850717799</v>
      </c>
      <c r="P92" s="102">
        <v>2.5493905333204245</v>
      </c>
      <c r="Q92" s="102">
        <v>2.3920546527299447</v>
      </c>
      <c r="R92" s="102">
        <v>2.3960982437590852</v>
      </c>
      <c r="S92" s="102">
        <v>2.4025063957528912</v>
      </c>
      <c r="T92" s="102">
        <v>2.3172678284626858</v>
      </c>
      <c r="U92" s="102">
        <v>2.2357196707250075</v>
      </c>
      <c r="V92" s="102">
        <v>2.5173971807960251</v>
      </c>
      <c r="W92" s="102">
        <v>2.191418459738566</v>
      </c>
      <c r="DA92" s="131" t="s">
        <v>3168</v>
      </c>
    </row>
    <row r="93" spans="1:105" ht="12" customHeight="1" x14ac:dyDescent="0.25">
      <c r="A93" s="107" t="s">
        <v>123</v>
      </c>
      <c r="B93" s="105">
        <v>0.6118571615306394</v>
      </c>
      <c r="C93" s="105">
        <v>0.62752542153637902</v>
      </c>
      <c r="D93" s="105">
        <v>0.64153802651164082</v>
      </c>
      <c r="E93" s="105">
        <v>0.5685423514231841</v>
      </c>
      <c r="F93" s="105">
        <v>0.55957156231562177</v>
      </c>
      <c r="G93" s="105">
        <v>0.62633281849003519</v>
      </c>
      <c r="H93" s="105">
        <v>0.57514772168355011</v>
      </c>
      <c r="I93" s="105">
        <v>0.59562546365506408</v>
      </c>
      <c r="J93" s="105">
        <v>0.58546652619345363</v>
      </c>
      <c r="K93" s="105">
        <v>0.61550365215653169</v>
      </c>
      <c r="L93" s="105">
        <v>0.5497155220052119</v>
      </c>
      <c r="M93" s="105">
        <v>0.31690630044287171</v>
      </c>
      <c r="N93" s="105">
        <v>0.32406893603240206</v>
      </c>
      <c r="O93" s="105">
        <v>0.30713185874760174</v>
      </c>
      <c r="P93" s="105">
        <v>0.29480807694254763</v>
      </c>
      <c r="Q93" s="105">
        <v>0.28376515786977274</v>
      </c>
      <c r="R93" s="105">
        <v>0.30445795831004407</v>
      </c>
      <c r="S93" s="105">
        <v>0.30660142811399071</v>
      </c>
      <c r="T93" s="105">
        <v>0.22281860898335384</v>
      </c>
      <c r="U93" s="105">
        <v>0.22452653665694286</v>
      </c>
      <c r="V93" s="105">
        <v>0.36532397481795514</v>
      </c>
      <c r="W93" s="105">
        <v>0.18949437068399436</v>
      </c>
      <c r="DA93" s="132" t="s">
        <v>3169</v>
      </c>
    </row>
    <row r="94" spans="1:105" ht="12" customHeight="1" x14ac:dyDescent="0.25">
      <c r="A94" s="108" t="s">
        <v>50</v>
      </c>
      <c r="B94" s="99">
        <v>0.6118571615306394</v>
      </c>
      <c r="C94" s="99">
        <v>0.62752542153637902</v>
      </c>
      <c r="D94" s="99">
        <v>0.64153802651164082</v>
      </c>
      <c r="E94" s="99">
        <v>0.5685423514231841</v>
      </c>
      <c r="F94" s="99">
        <v>0.55957156231562177</v>
      </c>
      <c r="G94" s="99">
        <v>0.62633281849003519</v>
      </c>
      <c r="H94" s="99">
        <v>0.57514772168355011</v>
      </c>
      <c r="I94" s="99">
        <v>0.59562546365506408</v>
      </c>
      <c r="J94" s="99">
        <v>0.58546652619345363</v>
      </c>
      <c r="K94" s="99">
        <v>0.61550365215653169</v>
      </c>
      <c r="L94" s="99">
        <v>0.5497155220052119</v>
      </c>
      <c r="M94" s="99">
        <v>0.31690630044287171</v>
      </c>
      <c r="N94" s="99">
        <v>0.32406893603240206</v>
      </c>
      <c r="O94" s="99">
        <v>0.30713185874760174</v>
      </c>
      <c r="P94" s="99">
        <v>0.29480807694254763</v>
      </c>
      <c r="Q94" s="99">
        <v>0.28376515786977274</v>
      </c>
      <c r="R94" s="99">
        <v>0.30445795831004407</v>
      </c>
      <c r="S94" s="99">
        <v>0.30660142811399071</v>
      </c>
      <c r="T94" s="99">
        <v>0.22281860898335384</v>
      </c>
      <c r="U94" s="99">
        <v>0.22452653665694286</v>
      </c>
      <c r="V94" s="99">
        <v>0.36532397481795514</v>
      </c>
      <c r="W94" s="99">
        <v>0.18949437068399436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1.7253113343155813</v>
      </c>
      <c r="C100" s="123">
        <v>1.660085979197409</v>
      </c>
      <c r="D100" s="123">
        <v>1.6485462557398425</v>
      </c>
      <c r="E100" s="123">
        <v>1.9522002787978057</v>
      </c>
      <c r="F100" s="123">
        <v>1.9513272319613402</v>
      </c>
      <c r="G100" s="123">
        <v>1.6910139646250173</v>
      </c>
      <c r="H100" s="123">
        <v>1.5070924567526447</v>
      </c>
      <c r="I100" s="123">
        <v>1.3689463428928137</v>
      </c>
      <c r="J100" s="123">
        <v>1.132820660124624</v>
      </c>
      <c r="K100" s="123">
        <v>1.0188392407637747</v>
      </c>
      <c r="L100" s="123">
        <v>0.98286990309005628</v>
      </c>
      <c r="M100" s="123">
        <v>0.92270688906437137</v>
      </c>
      <c r="N100" s="123">
        <v>0.74338040940421646</v>
      </c>
      <c r="O100" s="123">
        <v>0.62160304183959814</v>
      </c>
      <c r="P100" s="123">
        <v>0.53468003367961814</v>
      </c>
      <c r="Q100" s="123">
        <v>0.48849166348946516</v>
      </c>
      <c r="R100" s="123">
        <v>0.48752763865132842</v>
      </c>
      <c r="S100" s="123">
        <v>0.5090635110106676</v>
      </c>
      <c r="T100" s="123">
        <v>0.50887371047179075</v>
      </c>
      <c r="U100" s="123">
        <v>0.52711594462715827</v>
      </c>
      <c r="V100" s="123">
        <v>0.62641880053314924</v>
      </c>
      <c r="W100" s="123">
        <v>0.57561399915099531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5.9287842003616369</v>
      </c>
      <c r="C102" s="99">
        <v>5.6510221374850786</v>
      </c>
      <c r="D102" s="99">
        <v>5.6208206889651127</v>
      </c>
      <c r="E102" s="99">
        <v>6.5359706663487422</v>
      </c>
      <c r="F102" s="99">
        <v>6.4879767871879084</v>
      </c>
      <c r="G102" s="99">
        <v>5.9342587148925423</v>
      </c>
      <c r="H102" s="99">
        <v>5.7881185010445231</v>
      </c>
      <c r="I102" s="99">
        <v>5.7792251456811368</v>
      </c>
      <c r="J102" s="99">
        <v>5.1929261393926645</v>
      </c>
      <c r="K102" s="99">
        <v>5.1403148392049278</v>
      </c>
      <c r="L102" s="99">
        <v>5.22112407741424</v>
      </c>
      <c r="M102" s="99">
        <v>4.6959998292305931</v>
      </c>
      <c r="N102" s="99">
        <v>3.9961007168326619</v>
      </c>
      <c r="O102" s="99">
        <v>3.6988440096843807</v>
      </c>
      <c r="P102" s="99">
        <v>3.3105410713443897</v>
      </c>
      <c r="Q102" s="99">
        <v>3.1980482142087747</v>
      </c>
      <c r="R102" s="99">
        <v>3.4295848406931047</v>
      </c>
      <c r="S102" s="99">
        <v>3.6812844544343313</v>
      </c>
      <c r="T102" s="99">
        <v>3.7887122400078126</v>
      </c>
      <c r="U102" s="99">
        <v>3.9322439279350414</v>
      </c>
      <c r="V102" s="99">
        <v>4.5526094810771731</v>
      </c>
      <c r="W102" s="99">
        <v>4.2326523313518702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2.8512996847981968</v>
      </c>
      <c r="C124" s="118">
        <f t="shared" si="42"/>
        <v>2.7240369741249109</v>
      </c>
      <c r="D124" s="118">
        <f t="shared" si="42"/>
        <v>2.7217046228727866</v>
      </c>
      <c r="E124" s="118">
        <f t="shared" si="42"/>
        <v>3.2199210279744257</v>
      </c>
      <c r="F124" s="118">
        <f t="shared" si="42"/>
        <v>3.1498009819416573</v>
      </c>
      <c r="G124" s="118">
        <f t="shared" si="42"/>
        <v>2.8261899636718155</v>
      </c>
      <c r="H124" s="118">
        <f t="shared" si="42"/>
        <v>2.5992342772484762</v>
      </c>
      <c r="I124" s="118">
        <f t="shared" si="42"/>
        <v>2.4601485827900653</v>
      </c>
      <c r="J124" s="118">
        <f t="shared" si="42"/>
        <v>2.0730601717269086</v>
      </c>
      <c r="K124" s="118">
        <f t="shared" si="42"/>
        <v>1.9751003648459378</v>
      </c>
      <c r="L124" s="118">
        <f t="shared" si="42"/>
        <v>2.0950272392741272</v>
      </c>
      <c r="M124" s="118">
        <f t="shared" si="42"/>
        <v>2.0294266735387905</v>
      </c>
      <c r="N124" s="118">
        <f t="shared" si="42"/>
        <v>1.9466371649550351</v>
      </c>
      <c r="O124" s="118">
        <f t="shared" si="42"/>
        <v>1.918432383487098</v>
      </c>
      <c r="P124" s="118">
        <f t="shared" si="42"/>
        <v>1.7381880698795893</v>
      </c>
      <c r="Q124" s="118">
        <f t="shared" si="42"/>
        <v>1.6569792456726433</v>
      </c>
      <c r="R124" s="118">
        <f t="shared" ref="R124:V124" si="43">R125+R128+R130+R139</f>
        <v>1.5962971484524282</v>
      </c>
      <c r="S124" s="118">
        <f t="shared" si="43"/>
        <v>1.5541683619313196</v>
      </c>
      <c r="T124" s="118">
        <f t="shared" si="43"/>
        <v>1.4053207120333737</v>
      </c>
      <c r="U124" s="118">
        <f t="shared" si="43"/>
        <v>1.2976953984038859</v>
      </c>
      <c r="V124" s="118">
        <f t="shared" si="43"/>
        <v>1.3640267673099202</v>
      </c>
      <c r="W124" s="118">
        <f t="shared" ref="W124" si="44">W125+W128+W130+W139</f>
        <v>1.168602370261431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2.8512996847981968</v>
      </c>
      <c r="C139" s="123">
        <v>2.7240369741249109</v>
      </c>
      <c r="D139" s="123">
        <v>2.7217046228727866</v>
      </c>
      <c r="E139" s="123">
        <v>3.2199210279744257</v>
      </c>
      <c r="F139" s="123">
        <v>3.1498009819416573</v>
      </c>
      <c r="G139" s="123">
        <v>2.8261899636718155</v>
      </c>
      <c r="H139" s="123">
        <v>2.5992342772484762</v>
      </c>
      <c r="I139" s="123">
        <v>2.4601485827900653</v>
      </c>
      <c r="J139" s="123">
        <v>2.0730601717269086</v>
      </c>
      <c r="K139" s="123">
        <v>1.9751003648459378</v>
      </c>
      <c r="L139" s="123">
        <v>2.0950272392741272</v>
      </c>
      <c r="M139" s="123">
        <v>2.0294266735387905</v>
      </c>
      <c r="N139" s="123">
        <v>1.9466371649550351</v>
      </c>
      <c r="O139" s="123">
        <v>1.918432383487098</v>
      </c>
      <c r="P139" s="123">
        <v>1.7381880698795893</v>
      </c>
      <c r="Q139" s="123">
        <v>1.6569792456726433</v>
      </c>
      <c r="R139" s="123">
        <v>1.5962971484524282</v>
      </c>
      <c r="S139" s="123">
        <v>1.5541683619313196</v>
      </c>
      <c r="T139" s="123">
        <v>1.4053207120333737</v>
      </c>
      <c r="U139" s="123">
        <v>1.2976953984038859</v>
      </c>
      <c r="V139" s="123">
        <v>1.3640267673099202</v>
      </c>
      <c r="W139" s="123">
        <v>1.168602370261431</v>
      </c>
      <c r="DA139" s="130" t="s">
        <v>3213</v>
      </c>
    </row>
    <row r="140" spans="1:105" ht="12" customHeight="1" x14ac:dyDescent="0.25">
      <c r="A140" s="97" t="s">
        <v>50</v>
      </c>
      <c r="B140" s="99">
        <v>5.928784200361636</v>
      </c>
      <c r="C140" s="99">
        <v>5.6510961911076789</v>
      </c>
      <c r="D140" s="99">
        <v>5.6191840547802983</v>
      </c>
      <c r="E140" s="99">
        <v>6.5323998129247816</v>
      </c>
      <c r="F140" s="99">
        <v>6.4853956747877719</v>
      </c>
      <c r="G140" s="99">
        <v>5.9368341119989108</v>
      </c>
      <c r="H140" s="99">
        <v>5.7923697574789736</v>
      </c>
      <c r="I140" s="99">
        <v>5.7821903566049508</v>
      </c>
      <c r="J140" s="99">
        <v>5.1935104651412187</v>
      </c>
      <c r="K140" s="99">
        <v>5.1357468281479859</v>
      </c>
      <c r="L140" s="99">
        <v>5.21077123814809</v>
      </c>
      <c r="M140" s="99">
        <v>4.6890149448987897</v>
      </c>
      <c r="N140" s="99">
        <v>3.9920167947990937</v>
      </c>
      <c r="O140" s="99">
        <v>3.6974252635663452</v>
      </c>
      <c r="P140" s="99">
        <v>3.3109621516276335</v>
      </c>
      <c r="Q140" s="99">
        <v>3.1986342119972466</v>
      </c>
      <c r="R140" s="99">
        <v>3.4300681319524089</v>
      </c>
      <c r="S140" s="99">
        <v>3.6816382658225488</v>
      </c>
      <c r="T140" s="99">
        <v>3.7913713273655327</v>
      </c>
      <c r="U140" s="99">
        <v>3.9425550800798912</v>
      </c>
      <c r="V140" s="99">
        <v>4.5659001263637329</v>
      </c>
      <c r="W140" s="99">
        <v>4.2445161760368624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6.0107632790237355</v>
      </c>
      <c r="C143" s="118">
        <f t="shared" si="49"/>
        <v>5.743903372211423</v>
      </c>
      <c r="D143" s="118">
        <f t="shared" si="49"/>
        <v>5.6617508554388021</v>
      </c>
      <c r="E143" s="118">
        <f t="shared" si="49"/>
        <v>6.2695319627711044</v>
      </c>
      <c r="F143" s="118">
        <f t="shared" si="49"/>
        <v>6.0865562076562121</v>
      </c>
      <c r="G143" s="118">
        <f t="shared" si="49"/>
        <v>5.5312086100814817</v>
      </c>
      <c r="H143" s="118">
        <f t="shared" si="49"/>
        <v>5.306683409849855</v>
      </c>
      <c r="I143" s="118">
        <f t="shared" si="49"/>
        <v>5.085547554381062</v>
      </c>
      <c r="J143" s="118">
        <f t="shared" si="49"/>
        <v>4.6085909469252728</v>
      </c>
      <c r="K143" s="118">
        <f t="shared" si="49"/>
        <v>4.5359253317905015</v>
      </c>
      <c r="L143" s="118">
        <f t="shared" si="49"/>
        <v>4.7177154727261641</v>
      </c>
      <c r="M143" s="118">
        <f t="shared" si="49"/>
        <v>4.2322515617583472</v>
      </c>
      <c r="N143" s="118">
        <f t="shared" si="49"/>
        <v>4.0124604374417379</v>
      </c>
      <c r="O143" s="118">
        <f t="shared" si="49"/>
        <v>3.953193941724344</v>
      </c>
      <c r="P143" s="118">
        <f t="shared" si="49"/>
        <v>3.4855395384096854</v>
      </c>
      <c r="Q143" s="118">
        <f t="shared" si="49"/>
        <v>3.1789221625653603</v>
      </c>
      <c r="R143" s="118">
        <f t="shared" ref="R143:V143" si="50">R144+R146+R148+R157</f>
        <v>3.1233105802561854</v>
      </c>
      <c r="S143" s="118">
        <f t="shared" si="50"/>
        <v>3.1290088856963902</v>
      </c>
      <c r="T143" s="118">
        <f t="shared" si="50"/>
        <v>2.9479220134944963</v>
      </c>
      <c r="U143" s="118">
        <f t="shared" si="50"/>
        <v>2.8500203000762698</v>
      </c>
      <c r="V143" s="118">
        <f t="shared" si="50"/>
        <v>3.1028533899992086</v>
      </c>
      <c r="W143" s="118">
        <f t="shared" ref="W143" si="51">W144+W146+W148+W157</f>
        <v>2.6312113563745609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3.1592988416524799</v>
      </c>
      <c r="C148" s="123">
        <v>3.0182400513618806</v>
      </c>
      <c r="D148" s="123">
        <v>2.9216833057976972</v>
      </c>
      <c r="E148" s="123">
        <v>2.9801254527643097</v>
      </c>
      <c r="F148" s="123">
        <v>2.921625514551796</v>
      </c>
      <c r="G148" s="123">
        <v>2.8364732121454486</v>
      </c>
      <c r="H148" s="123">
        <v>2.8306873941263011</v>
      </c>
      <c r="I148" s="123">
        <v>2.8267201686907191</v>
      </c>
      <c r="J148" s="123">
        <v>2.7494717925153456</v>
      </c>
      <c r="K148" s="123">
        <v>2.6835225138105065</v>
      </c>
      <c r="L148" s="123">
        <v>2.6886632355899156</v>
      </c>
      <c r="M148" s="123">
        <v>2.2468577080342409</v>
      </c>
      <c r="N148" s="123">
        <v>2.1088855732764209</v>
      </c>
      <c r="O148" s="123">
        <v>2.0734901262668908</v>
      </c>
      <c r="P148" s="123">
        <v>1.837618061904716</v>
      </c>
      <c r="Q148" s="123">
        <v>1.6827712784447479</v>
      </c>
      <c r="R148" s="123">
        <v>1.6579157968806575</v>
      </c>
      <c r="S148" s="123">
        <v>1.6610418075900792</v>
      </c>
      <c r="T148" s="123">
        <v>1.5733228828454495</v>
      </c>
      <c r="U148" s="123">
        <v>1.5332012224249232</v>
      </c>
      <c r="V148" s="123">
        <v>1.692089574355979</v>
      </c>
      <c r="W148" s="123">
        <v>1.4551457763978177</v>
      </c>
      <c r="DA148" s="130" t="s">
        <v>3221</v>
      </c>
    </row>
    <row r="149" spans="1:105" ht="12" customHeight="1" x14ac:dyDescent="0.25">
      <c r="A149" s="97" t="s">
        <v>124</v>
      </c>
      <c r="B149" s="99">
        <v>3.4062094314397142</v>
      </c>
      <c r="C149" s="99">
        <v>3.2761403212016207</v>
      </c>
      <c r="D149" s="99">
        <v>3.1988616310281541</v>
      </c>
      <c r="E149" s="99">
        <v>3.2560494016224686</v>
      </c>
      <c r="F149" s="99">
        <v>3.2048540485228525</v>
      </c>
      <c r="G149" s="99">
        <v>3.1314723403331186</v>
      </c>
      <c r="H149" s="99">
        <v>3.1440483560811843</v>
      </c>
      <c r="I149" s="99">
        <v>3.1985438948755167</v>
      </c>
      <c r="J149" s="99">
        <v>3.1953073208196736</v>
      </c>
      <c r="K149" s="99">
        <v>3.1994562653214933</v>
      </c>
      <c r="L149" s="99">
        <v>3.3379944278278653</v>
      </c>
      <c r="M149" s="99">
        <v>2.8945170592698415</v>
      </c>
      <c r="N149" s="99">
        <v>2.7942313111330672</v>
      </c>
      <c r="O149" s="99">
        <v>2.7880751850780472</v>
      </c>
      <c r="P149" s="99">
        <v>2.537966867767822</v>
      </c>
      <c r="Q149" s="99">
        <v>2.3798598738358709</v>
      </c>
      <c r="R149" s="99">
        <v>2.3820703260217218</v>
      </c>
      <c r="S149" s="99">
        <v>2.3931974626238777</v>
      </c>
      <c r="T149" s="99">
        <v>2.315714653735256</v>
      </c>
      <c r="U149" s="99">
        <v>2.2533004505221519</v>
      </c>
      <c r="V149" s="99">
        <v>2.5375672632641466</v>
      </c>
      <c r="W149" s="99">
        <v>2.2008340140853999</v>
      </c>
      <c r="DA149" s="63" t="s">
        <v>3222</v>
      </c>
    </row>
    <row r="150" spans="1:105" ht="12" customHeight="1" x14ac:dyDescent="0.25">
      <c r="A150" s="97" t="s">
        <v>123</v>
      </c>
      <c r="B150" s="99">
        <v>0.6118571615306394</v>
      </c>
      <c r="C150" s="99">
        <v>0.62303522553494373</v>
      </c>
      <c r="D150" s="99">
        <v>0.63069629181265618</v>
      </c>
      <c r="E150" s="99">
        <v>0.55768668080196371</v>
      </c>
      <c r="F150" s="99">
        <v>0.5507137745805466</v>
      </c>
      <c r="G150" s="99">
        <v>0.61905379159361562</v>
      </c>
      <c r="H150" s="99">
        <v>0.57301406961840884</v>
      </c>
      <c r="I150" s="99">
        <v>0.59491307433014184</v>
      </c>
      <c r="J150" s="99">
        <v>0.58225738700986551</v>
      </c>
      <c r="K150" s="99">
        <v>0.6106083253736061</v>
      </c>
      <c r="L150" s="99">
        <v>0.54449952830656556</v>
      </c>
      <c r="M150" s="99">
        <v>0.3159340363003601</v>
      </c>
      <c r="N150" s="99">
        <v>0.32419658787147776</v>
      </c>
      <c r="O150" s="99">
        <v>0.30700532815443954</v>
      </c>
      <c r="P150" s="99">
        <v>0.29395428460003764</v>
      </c>
      <c r="Q150" s="99">
        <v>0.28254021473320318</v>
      </c>
      <c r="R150" s="99">
        <v>0.3028401610242778</v>
      </c>
      <c r="S150" s="99">
        <v>0.30606723953920112</v>
      </c>
      <c r="T150" s="99">
        <v>0.22272666831017862</v>
      </c>
      <c r="U150" s="99">
        <v>0.22626312313742045</v>
      </c>
      <c r="V150" s="99">
        <v>0.36763317097528336</v>
      </c>
      <c r="W150" s="99">
        <v>0.19032561617059235</v>
      </c>
      <c r="DA150" s="63" t="s">
        <v>3223</v>
      </c>
    </row>
    <row r="151" spans="1:105" ht="12" customHeight="1" x14ac:dyDescent="0.25">
      <c r="A151" s="100" t="s">
        <v>50</v>
      </c>
      <c r="B151" s="102">
        <v>0.6118571615306394</v>
      </c>
      <c r="C151" s="102">
        <v>0.62303522553494373</v>
      </c>
      <c r="D151" s="102">
        <v>0.63069629181265618</v>
      </c>
      <c r="E151" s="102">
        <v>0.55768668080196371</v>
      </c>
      <c r="F151" s="102">
        <v>0.5507137745805466</v>
      </c>
      <c r="G151" s="102">
        <v>0.61905379159361562</v>
      </c>
      <c r="H151" s="102">
        <v>0.57301406961840884</v>
      </c>
      <c r="I151" s="102">
        <v>0.59491307433014184</v>
      </c>
      <c r="J151" s="102">
        <v>0.58225738700986551</v>
      </c>
      <c r="K151" s="102">
        <v>0.6106083253736061</v>
      </c>
      <c r="L151" s="102">
        <v>0.54449952830656556</v>
      </c>
      <c r="M151" s="102">
        <v>0.3159340363003601</v>
      </c>
      <c r="N151" s="102">
        <v>0.32419658787147776</v>
      </c>
      <c r="O151" s="102">
        <v>0.30700532815443954</v>
      </c>
      <c r="P151" s="102">
        <v>0.29395428460003764</v>
      </c>
      <c r="Q151" s="102">
        <v>0.28254021473320318</v>
      </c>
      <c r="R151" s="102">
        <v>0.3028401610242778</v>
      </c>
      <c r="S151" s="102">
        <v>0.30606723953920112</v>
      </c>
      <c r="T151" s="102">
        <v>0.22272666831017862</v>
      </c>
      <c r="U151" s="102">
        <v>0.22626312313742045</v>
      </c>
      <c r="V151" s="102">
        <v>0.36763317097528336</v>
      </c>
      <c r="W151" s="102">
        <v>0.19032561617059235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2.8514644373712557</v>
      </c>
      <c r="C157" s="123">
        <v>2.7256633208495424</v>
      </c>
      <c r="D157" s="123">
        <v>2.7400675496411053</v>
      </c>
      <c r="E157" s="123">
        <v>3.2894065100067942</v>
      </c>
      <c r="F157" s="123">
        <v>3.1649306931044161</v>
      </c>
      <c r="G157" s="123">
        <v>2.6947353979360327</v>
      </c>
      <c r="H157" s="123">
        <v>2.4759960157235543</v>
      </c>
      <c r="I157" s="123">
        <v>2.2588273856903429</v>
      </c>
      <c r="J157" s="123">
        <v>1.859119154409927</v>
      </c>
      <c r="K157" s="123">
        <v>1.8524028179799945</v>
      </c>
      <c r="L157" s="123">
        <v>2.0290522371362489</v>
      </c>
      <c r="M157" s="123">
        <v>1.985393853724106</v>
      </c>
      <c r="N157" s="123">
        <v>1.9035748641653167</v>
      </c>
      <c r="O157" s="123">
        <v>1.8797038154574532</v>
      </c>
      <c r="P157" s="123">
        <v>1.6479214765049695</v>
      </c>
      <c r="Q157" s="123">
        <v>1.4961508841206121</v>
      </c>
      <c r="R157" s="123">
        <v>1.4653947833755279</v>
      </c>
      <c r="S157" s="123">
        <v>1.467967078106311</v>
      </c>
      <c r="T157" s="123">
        <v>1.374599130649047</v>
      </c>
      <c r="U157" s="123">
        <v>1.3168190776513466</v>
      </c>
      <c r="V157" s="123">
        <v>1.4107638156432296</v>
      </c>
      <c r="W157" s="123">
        <v>1.1760655799767432</v>
      </c>
      <c r="DA157" s="130" t="s">
        <v>3230</v>
      </c>
    </row>
    <row r="158" spans="1:105" ht="12" customHeight="1" x14ac:dyDescent="0.25">
      <c r="A158" s="97" t="s">
        <v>50</v>
      </c>
      <c r="B158" s="99">
        <v>5.928784200361636</v>
      </c>
      <c r="C158" s="99">
        <v>5.6335115482865312</v>
      </c>
      <c r="D158" s="99">
        <v>5.5870244215683593</v>
      </c>
      <c r="E158" s="99">
        <v>6.4955339064582347</v>
      </c>
      <c r="F158" s="99">
        <v>6.4557770349132557</v>
      </c>
      <c r="G158" s="99">
        <v>5.9145053515619459</v>
      </c>
      <c r="H158" s="99">
        <v>5.7824486291479804</v>
      </c>
      <c r="I158" s="99">
        <v>5.7762397555981728</v>
      </c>
      <c r="J158" s="99">
        <v>5.185961390245704</v>
      </c>
      <c r="K158" s="99">
        <v>5.1279121920159119</v>
      </c>
      <c r="L158" s="99">
        <v>5.2056010432799935</v>
      </c>
      <c r="M158" s="99">
        <v>4.6877982129771674</v>
      </c>
      <c r="N158" s="99">
        <v>3.992435343106524</v>
      </c>
      <c r="O158" s="99">
        <v>3.6977716587891885</v>
      </c>
      <c r="P158" s="99">
        <v>3.3106780366804971</v>
      </c>
      <c r="Q158" s="99">
        <v>3.198245128198967</v>
      </c>
      <c r="R158" s="99">
        <v>3.4299398030884474</v>
      </c>
      <c r="S158" s="99">
        <v>3.6842836982369294</v>
      </c>
      <c r="T158" s="99">
        <v>3.7982613626293191</v>
      </c>
      <c r="U158" s="99">
        <v>3.9520879215243969</v>
      </c>
      <c r="V158" s="99">
        <v>4.5686184573862905</v>
      </c>
      <c r="W158" s="99">
        <v>4.2360885077549648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6.0107232758564351</v>
      </c>
      <c r="C161" s="118">
        <f t="shared" si="54"/>
        <v>5.7846029203106841</v>
      </c>
      <c r="D161" s="118">
        <f t="shared" si="54"/>
        <v>5.7209052852930391</v>
      </c>
      <c r="E161" s="118">
        <f t="shared" si="54"/>
        <v>6.272954672342669</v>
      </c>
      <c r="F161" s="118">
        <f t="shared" si="54"/>
        <v>6.130821119345562</v>
      </c>
      <c r="G161" s="118">
        <f t="shared" si="54"/>
        <v>5.599645353167106</v>
      </c>
      <c r="H161" s="118">
        <f t="shared" si="54"/>
        <v>5.3329289001703852</v>
      </c>
      <c r="I161" s="118">
        <f t="shared" si="54"/>
        <v>5.198007420567393</v>
      </c>
      <c r="J161" s="118">
        <f t="shared" si="54"/>
        <v>4.828930084124158</v>
      </c>
      <c r="K161" s="118">
        <f t="shared" si="54"/>
        <v>4.7047170389664252</v>
      </c>
      <c r="L161" s="118">
        <f t="shared" si="54"/>
        <v>4.7995836418539337</v>
      </c>
      <c r="M161" s="118">
        <f t="shared" si="54"/>
        <v>4.2319716590403411</v>
      </c>
      <c r="N161" s="118">
        <f t="shared" si="54"/>
        <v>3.9178217418259305</v>
      </c>
      <c r="O161" s="118">
        <f t="shared" si="54"/>
        <v>3.8597393061629175</v>
      </c>
      <c r="P161" s="118">
        <f t="shared" si="54"/>
        <v>3.5519613274525605</v>
      </c>
      <c r="Q161" s="118">
        <f t="shared" si="54"/>
        <v>3.4349779781585639</v>
      </c>
      <c r="R161" s="118">
        <f t="shared" ref="R161:V161" si="55">R162+R164+R166+R175</f>
        <v>3.6103972521964915</v>
      </c>
      <c r="S161" s="118">
        <f t="shared" si="55"/>
        <v>3.5225979205195035</v>
      </c>
      <c r="T161" s="118">
        <f t="shared" si="55"/>
        <v>3.1489220056537803</v>
      </c>
      <c r="U161" s="118">
        <f t="shared" si="55"/>
        <v>2.8759900635242581</v>
      </c>
      <c r="V161" s="118">
        <f t="shared" si="55"/>
        <v>3.1293508453925245</v>
      </c>
      <c r="W161" s="118">
        <f t="shared" ref="W161" si="56">W162+W164+W166+W175</f>
        <v>2.7047242197920935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3.1592971335986313</v>
      </c>
      <c r="C166" s="123">
        <v>3.0607270259185557</v>
      </c>
      <c r="D166" s="123">
        <v>2.9990867583354839</v>
      </c>
      <c r="E166" s="123">
        <v>3.0455660966543179</v>
      </c>
      <c r="F166" s="123">
        <v>2.9757685382186092</v>
      </c>
      <c r="G166" s="123">
        <v>2.8746600815433125</v>
      </c>
      <c r="H166" s="123">
        <v>2.8461933985883174</v>
      </c>
      <c r="I166" s="123">
        <v>2.858325106263655</v>
      </c>
      <c r="J166" s="123">
        <v>2.8271212504642098</v>
      </c>
      <c r="K166" s="123">
        <v>2.7838746867475748</v>
      </c>
      <c r="L166" s="123">
        <v>2.8092694279905261</v>
      </c>
      <c r="M166" s="123">
        <v>2.3303390463972415</v>
      </c>
      <c r="N166" s="123">
        <v>2.1928661908217744</v>
      </c>
      <c r="O166" s="123">
        <v>2.1485284001067657</v>
      </c>
      <c r="P166" s="123">
        <v>1.9670494591090431</v>
      </c>
      <c r="Q166" s="123">
        <v>1.84786380289429</v>
      </c>
      <c r="R166" s="123">
        <v>1.8824304073980391</v>
      </c>
      <c r="S166" s="123">
        <v>1.7922199019097791</v>
      </c>
      <c r="T166" s="123">
        <v>1.6106354825122497</v>
      </c>
      <c r="U166" s="123">
        <v>1.5174051708779248</v>
      </c>
      <c r="V166" s="123">
        <v>1.6795576961012542</v>
      </c>
      <c r="W166" s="123">
        <v>1.4587787726738248</v>
      </c>
      <c r="DA166" s="130" t="s">
        <v>3238</v>
      </c>
    </row>
    <row r="167" spans="1:105" ht="12" customHeight="1" x14ac:dyDescent="0.25">
      <c r="A167" s="97" t="s">
        <v>124</v>
      </c>
      <c r="B167" s="99">
        <v>3.4062094314397133</v>
      </c>
      <c r="C167" s="99">
        <v>3.3072074163047627</v>
      </c>
      <c r="D167" s="99">
        <v>3.2521204092501521</v>
      </c>
      <c r="E167" s="99">
        <v>3.3074337666183471</v>
      </c>
      <c r="F167" s="99">
        <v>3.2459918800296141</v>
      </c>
      <c r="G167" s="99">
        <v>3.159080924578848</v>
      </c>
      <c r="H167" s="99">
        <v>3.1560494002182082</v>
      </c>
      <c r="I167" s="99">
        <v>3.207389075802455</v>
      </c>
      <c r="J167" s="99">
        <v>3.2111186125730726</v>
      </c>
      <c r="K167" s="99">
        <v>3.2215504368373331</v>
      </c>
      <c r="L167" s="99">
        <v>3.3628889306586496</v>
      </c>
      <c r="M167" s="99">
        <v>2.9137988653460742</v>
      </c>
      <c r="N167" s="99">
        <v>2.8233032285205715</v>
      </c>
      <c r="O167" s="99">
        <v>2.8425513711747175</v>
      </c>
      <c r="P167" s="99">
        <v>2.6344361727723373</v>
      </c>
      <c r="Q167" s="99">
        <v>2.5128762902087671</v>
      </c>
      <c r="R167" s="99">
        <v>2.5522943156070683</v>
      </c>
      <c r="S167" s="99">
        <v>2.4816377330332733</v>
      </c>
      <c r="T167" s="99">
        <v>2.3329076044875956</v>
      </c>
      <c r="U167" s="99">
        <v>2.1916081422439748</v>
      </c>
      <c r="V167" s="99">
        <v>2.47482739660424</v>
      </c>
      <c r="W167" s="99">
        <v>2.170818813569499</v>
      </c>
      <c r="DA167" s="63" t="s">
        <v>3239</v>
      </c>
    </row>
    <row r="168" spans="1:105" ht="12" customHeight="1" x14ac:dyDescent="0.25">
      <c r="A168" s="97" t="s">
        <v>123</v>
      </c>
      <c r="B168" s="99">
        <v>0.61185716153063929</v>
      </c>
      <c r="C168" s="99">
        <v>0.62760355035471727</v>
      </c>
      <c r="D168" s="99">
        <v>0.64102930750378762</v>
      </c>
      <c r="E168" s="99">
        <v>0.56632621927111015</v>
      </c>
      <c r="F168" s="99">
        <v>0.55752814928835859</v>
      </c>
      <c r="G168" s="99">
        <v>0.6245407384997097</v>
      </c>
      <c r="H168" s="99">
        <v>0.57514940232217915</v>
      </c>
      <c r="I168" s="99">
        <v>0.59610622655813705</v>
      </c>
      <c r="J168" s="99">
        <v>0.58595621636652007</v>
      </c>
      <c r="K168" s="99">
        <v>0.61540710981541635</v>
      </c>
      <c r="L168" s="99">
        <v>0.54811964293983406</v>
      </c>
      <c r="M168" s="99">
        <v>0.31711088485337746</v>
      </c>
      <c r="N168" s="99">
        <v>0.32703635076561915</v>
      </c>
      <c r="O168" s="99">
        <v>0.31267507912634207</v>
      </c>
      <c r="P168" s="99">
        <v>0.30465742762312226</v>
      </c>
      <c r="Q168" s="99">
        <v>0.29692326535724672</v>
      </c>
      <c r="R168" s="99">
        <v>0.32388652633307102</v>
      </c>
      <c r="S168" s="99">
        <v>0.31834180958625535</v>
      </c>
      <c r="T168" s="99">
        <v>0.22372832364323256</v>
      </c>
      <c r="U168" s="99">
        <v>0.22082325618022253</v>
      </c>
      <c r="V168" s="99">
        <v>0.35980665210567769</v>
      </c>
      <c r="W168" s="99">
        <v>0.18812374656993358</v>
      </c>
      <c r="DA168" s="63" t="s">
        <v>3240</v>
      </c>
    </row>
    <row r="169" spans="1:105" ht="12" customHeight="1" x14ac:dyDescent="0.25">
      <c r="A169" s="100" t="s">
        <v>50</v>
      </c>
      <c r="B169" s="102">
        <v>0.61185716153063929</v>
      </c>
      <c r="C169" s="102">
        <v>0.62760355035471727</v>
      </c>
      <c r="D169" s="102">
        <v>0.64102930750378762</v>
      </c>
      <c r="E169" s="102">
        <v>0.56632621927111015</v>
      </c>
      <c r="F169" s="102">
        <v>0.55752814928835859</v>
      </c>
      <c r="G169" s="102">
        <v>0.6245407384997097</v>
      </c>
      <c r="H169" s="102">
        <v>0.57514940232217915</v>
      </c>
      <c r="I169" s="102">
        <v>0.59610622655813705</v>
      </c>
      <c r="J169" s="102">
        <v>0.58595621636652007</v>
      </c>
      <c r="K169" s="102">
        <v>0.61540710981541635</v>
      </c>
      <c r="L169" s="102">
        <v>0.54811964293983406</v>
      </c>
      <c r="M169" s="102">
        <v>0.31711088485337746</v>
      </c>
      <c r="N169" s="102">
        <v>0.32703635076561915</v>
      </c>
      <c r="O169" s="102">
        <v>0.31267507912634207</v>
      </c>
      <c r="P169" s="102">
        <v>0.30465742762312226</v>
      </c>
      <c r="Q169" s="102">
        <v>0.29692326535724672</v>
      </c>
      <c r="R169" s="102">
        <v>0.32388652633307102</v>
      </c>
      <c r="S169" s="102">
        <v>0.31834180958625535</v>
      </c>
      <c r="T169" s="102">
        <v>0.22372832364323256</v>
      </c>
      <c r="U169" s="102">
        <v>0.22082325618022253</v>
      </c>
      <c r="V169" s="102">
        <v>0.35980665210567769</v>
      </c>
      <c r="W169" s="102">
        <v>0.18812374656993358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2.8514261422578033</v>
      </c>
      <c r="C175" s="123">
        <v>2.723875894392128</v>
      </c>
      <c r="D175" s="123">
        <v>2.7218185269575552</v>
      </c>
      <c r="E175" s="123">
        <v>3.2273885756883516</v>
      </c>
      <c r="F175" s="123">
        <v>3.1550525811269532</v>
      </c>
      <c r="G175" s="123">
        <v>2.7249852716237934</v>
      </c>
      <c r="H175" s="123">
        <v>2.4867355015820678</v>
      </c>
      <c r="I175" s="123">
        <v>2.3396823143037375</v>
      </c>
      <c r="J175" s="123">
        <v>2.0018088336599487</v>
      </c>
      <c r="K175" s="123">
        <v>1.9208423522188507</v>
      </c>
      <c r="L175" s="123">
        <v>1.9903142138634071</v>
      </c>
      <c r="M175" s="123">
        <v>1.9016326126430994</v>
      </c>
      <c r="N175" s="123">
        <v>1.7249555510041559</v>
      </c>
      <c r="O175" s="123">
        <v>1.7112109060561518</v>
      </c>
      <c r="P175" s="123">
        <v>1.5849118683435173</v>
      </c>
      <c r="Q175" s="123">
        <v>1.5871141752642739</v>
      </c>
      <c r="R175" s="123">
        <v>1.7279668447984524</v>
      </c>
      <c r="S175" s="123">
        <v>1.7303780186097244</v>
      </c>
      <c r="T175" s="123">
        <v>1.5382865231415308</v>
      </c>
      <c r="U175" s="123">
        <v>1.3585848926463333</v>
      </c>
      <c r="V175" s="123">
        <v>1.4497931492912701</v>
      </c>
      <c r="W175" s="123">
        <v>1.2459454471182685</v>
      </c>
      <c r="DA175" s="130" t="s">
        <v>3247</v>
      </c>
    </row>
    <row r="176" spans="1:105" ht="12" customHeight="1" x14ac:dyDescent="0.25">
      <c r="A176" s="97" t="s">
        <v>50</v>
      </c>
      <c r="B176" s="99">
        <v>5.9287842003616369</v>
      </c>
      <c r="C176" s="99">
        <v>5.6519956447117545</v>
      </c>
      <c r="D176" s="99">
        <v>5.6193620916231897</v>
      </c>
      <c r="E176" s="99">
        <v>6.5303737174483354</v>
      </c>
      <c r="F176" s="99">
        <v>6.4834782417580348</v>
      </c>
      <c r="G176" s="99">
        <v>5.9317399765251375</v>
      </c>
      <c r="H176" s="99">
        <v>5.7884010034156024</v>
      </c>
      <c r="I176" s="99">
        <v>5.7791307897998712</v>
      </c>
      <c r="J176" s="99">
        <v>5.1920398204072367</v>
      </c>
      <c r="K176" s="99">
        <v>5.1369730251523311</v>
      </c>
      <c r="L176" s="99">
        <v>5.2147693169152696</v>
      </c>
      <c r="M176" s="99">
        <v>4.6927212989326588</v>
      </c>
      <c r="N176" s="99">
        <v>3.9956074961597605</v>
      </c>
      <c r="O176" s="99">
        <v>3.699798144304328</v>
      </c>
      <c r="P176" s="99">
        <v>3.3125171694625672</v>
      </c>
      <c r="Q176" s="99">
        <v>3.1997697498622601</v>
      </c>
      <c r="R176" s="99">
        <v>3.4322304406970634</v>
      </c>
      <c r="S176" s="99">
        <v>3.6817554037266689</v>
      </c>
      <c r="T176" s="99">
        <v>3.7874139031866552</v>
      </c>
      <c r="U176" s="99">
        <v>3.9222932614938988</v>
      </c>
      <c r="V176" s="99">
        <v>4.5375982076063615</v>
      </c>
      <c r="W176" s="99">
        <v>4.2214750546539488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5.3355173566892864</v>
      </c>
      <c r="D24" s="117">
        <f t="shared" si="7"/>
        <v>5.7455914334033906</v>
      </c>
      <c r="E24" s="117">
        <f t="shared" si="7"/>
        <v>8.140316935695175</v>
      </c>
      <c r="F24" s="117">
        <f t="shared" si="7"/>
        <v>4.5755187041150513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0.80246228815103238</v>
      </c>
      <c r="M24" s="117">
        <f t="shared" si="7"/>
        <v>2.8813651923055552</v>
      </c>
      <c r="N24" s="117">
        <f t="shared" si="7"/>
        <v>3.5171315890452988</v>
      </c>
      <c r="O24" s="117">
        <f t="shared" si="7"/>
        <v>1.6763172085454627</v>
      </c>
      <c r="P24" s="117">
        <f t="shared" si="7"/>
        <v>4.4843210226789317E-4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0.88460098262662457</v>
      </c>
      <c r="T24" s="117">
        <f t="shared" si="8"/>
        <v>1.0539225214061225</v>
      </c>
      <c r="U24" s="117">
        <f t="shared" si="8"/>
        <v>1.0191750833530304</v>
      </c>
      <c r="V24" s="117">
        <f t="shared" si="8"/>
        <v>0.60713347484564328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2.2903334122440402</v>
      </c>
      <c r="D25" s="122">
        <f t="shared" si="10"/>
        <v>2.3991450957627731</v>
      </c>
      <c r="E25" s="122">
        <f t="shared" si="10"/>
        <v>4.2365428773148368</v>
      </c>
      <c r="F25" s="122">
        <f t="shared" si="10"/>
        <v>2.4011792593061161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0.42825185766454188</v>
      </c>
      <c r="M25" s="122">
        <f t="shared" si="10"/>
        <v>1.4750967225216238</v>
      </c>
      <c r="N25" s="122">
        <f t="shared" si="10"/>
        <v>1.8803220343305498</v>
      </c>
      <c r="O25" s="122">
        <f t="shared" si="10"/>
        <v>0.95169953721587619</v>
      </c>
      <c r="P25" s="122">
        <f t="shared" si="10"/>
        <v>2.745287983465093E-4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0.4965445718880156</v>
      </c>
      <c r="T25" s="122">
        <f t="shared" si="11"/>
        <v>0.5644326703288618</v>
      </c>
      <c r="U25" s="122">
        <f t="shared" si="11"/>
        <v>0.54597285020368824</v>
      </c>
      <c r="V25" s="122">
        <f t="shared" si="11"/>
        <v>0.32171470981693834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2.2609813428325714</v>
      </c>
      <c r="D26" s="98">
        <v>2.369272492978109</v>
      </c>
      <c r="E26" s="98">
        <v>4.1915680079885131</v>
      </c>
      <c r="F26" s="98">
        <v>2.3766182846926585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0.4248215455377381</v>
      </c>
      <c r="M26" s="98">
        <v>1.4620224514233509</v>
      </c>
      <c r="N26" s="98">
        <v>1.8638008897048142</v>
      </c>
      <c r="O26" s="98">
        <v>0.94313403636581383</v>
      </c>
      <c r="P26" s="98">
        <v>2.7199786662606974E-4</v>
      </c>
      <c r="Q26" s="98">
        <v>0</v>
      </c>
      <c r="R26" s="98">
        <v>0</v>
      </c>
      <c r="S26" s="98">
        <v>0.49158568672457464</v>
      </c>
      <c r="T26" s="98">
        <v>0.55885840044338808</v>
      </c>
      <c r="U26" s="98">
        <v>0.54062028365945725</v>
      </c>
      <c r="V26" s="98">
        <v>0.31850591544876522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2.9352069411468854E-2</v>
      </c>
      <c r="D27" s="98">
        <v>2.9872602784664096E-2</v>
      </c>
      <c r="E27" s="98">
        <v>4.4974869326323288E-2</v>
      </c>
      <c r="F27" s="98">
        <v>2.4560974613457728E-2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3.4303121268038058E-3</v>
      </c>
      <c r="M27" s="98">
        <v>1.307427109827289E-2</v>
      </c>
      <c r="N27" s="98">
        <v>1.6521144625735625E-2</v>
      </c>
      <c r="O27" s="98">
        <v>8.5655008500623436E-3</v>
      </c>
      <c r="P27" s="98">
        <v>2.5309317204395818E-6</v>
      </c>
      <c r="Q27" s="98">
        <v>0</v>
      </c>
      <c r="R27" s="98">
        <v>0</v>
      </c>
      <c r="S27" s="98">
        <v>4.9588851634409332E-3</v>
      </c>
      <c r="T27" s="98">
        <v>5.5742698854736603E-3</v>
      </c>
      <c r="U27" s="98">
        <v>5.3525665442309966E-3</v>
      </c>
      <c r="V27" s="98">
        <v>3.2087943681731322E-3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2.7325531847707672E-2</v>
      </c>
      <c r="D28" s="122">
        <f t="shared" si="13"/>
        <v>1.65022064654286E-2</v>
      </c>
      <c r="E28" s="122">
        <f t="shared" si="13"/>
        <v>4.0804228945656197E-2</v>
      </c>
      <c r="F28" s="122">
        <f t="shared" si="13"/>
        <v>2.0308692501842442E-2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3.1924556799626481E-3</v>
      </c>
      <c r="M28" s="122">
        <f t="shared" si="13"/>
        <v>1.5471936351721876E-2</v>
      </c>
      <c r="N28" s="122">
        <f t="shared" si="13"/>
        <v>2.0471431524788877E-2</v>
      </c>
      <c r="O28" s="122">
        <f t="shared" si="13"/>
        <v>8.8523839577947655E-3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2.2248045735813351E-3</v>
      </c>
      <c r="T28" s="122">
        <f t="shared" si="13"/>
        <v>2.1242622489286806E-3</v>
      </c>
      <c r="U28" s="122">
        <f t="shared" si="13"/>
        <v>1.7795352827433366E-3</v>
      </c>
      <c r="V28" s="122">
        <f t="shared" si="13"/>
        <v>5.2216926099869895E-4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2.7325531847707672E-2</v>
      </c>
      <c r="D29" s="98">
        <v>1.65022064654286E-2</v>
      </c>
      <c r="E29" s="98">
        <v>4.0804228945656197E-2</v>
      </c>
      <c r="F29" s="98">
        <v>2.0308692501842442E-2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3.1924556799626481E-3</v>
      </c>
      <c r="M29" s="98">
        <v>1.5471936351721876E-2</v>
      </c>
      <c r="N29" s="98">
        <v>2.0471431524788877E-2</v>
      </c>
      <c r="O29" s="98">
        <v>8.8523839577947655E-3</v>
      </c>
      <c r="P29" s="98">
        <v>0</v>
      </c>
      <c r="Q29" s="98">
        <v>0</v>
      </c>
      <c r="R29" s="98">
        <v>0</v>
      </c>
      <c r="S29" s="98">
        <v>2.2248045735813351E-3</v>
      </c>
      <c r="T29" s="98">
        <v>2.1242622489286806E-3</v>
      </c>
      <c r="U29" s="98">
        <v>1.7795352827433366E-3</v>
      </c>
      <c r="V29" s="98">
        <v>5.2216926099869895E-4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1.1518934132396081</v>
      </c>
      <c r="D30" s="122">
        <v>1.2345937638692748</v>
      </c>
      <c r="E30" s="122">
        <v>1.4015447667953564</v>
      </c>
      <c r="F30" s="122">
        <v>0.78538067698042302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0.13575385931246917</v>
      </c>
      <c r="M30" s="122">
        <v>0.50973238145785593</v>
      </c>
      <c r="N30" s="122">
        <v>0.6344956548290811</v>
      </c>
      <c r="O30" s="122">
        <v>0.3083168369509719</v>
      </c>
      <c r="P30" s="122">
        <v>9.2347966697268419E-5</v>
      </c>
      <c r="Q30" s="122">
        <v>0</v>
      </c>
      <c r="R30" s="122">
        <v>0</v>
      </c>
      <c r="S30" s="122">
        <v>0.15904618121306757</v>
      </c>
      <c r="T30" s="122">
        <v>0.18382194828897314</v>
      </c>
      <c r="U30" s="122">
        <v>0.17562994177257324</v>
      </c>
      <c r="V30" s="122">
        <v>0.10453699040288379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1.0769203109738914</v>
      </c>
      <c r="D31" s="98">
        <v>1.1448468780266225</v>
      </c>
      <c r="E31" s="98">
        <v>1.319807953851301</v>
      </c>
      <c r="F31" s="98">
        <v>0.73048737495650107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0.10795203615290959</v>
      </c>
      <c r="M31" s="98">
        <v>0.39113253317929475</v>
      </c>
      <c r="N31" s="98">
        <v>0.49175156608793313</v>
      </c>
      <c r="O31" s="98">
        <v>0.2464931107308522</v>
      </c>
      <c r="P31" s="98">
        <v>9.2347966697268419E-5</v>
      </c>
      <c r="Q31" s="98">
        <v>0</v>
      </c>
      <c r="R31" s="98">
        <v>0</v>
      </c>
      <c r="S31" s="98">
        <v>0.12269564225527674</v>
      </c>
      <c r="T31" s="98">
        <v>0.1217501689773061</v>
      </c>
      <c r="U31" s="98">
        <v>0.13091945244330122</v>
      </c>
      <c r="V31" s="98">
        <v>7.0348093245853394E-2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7.241700070061384E-3</v>
      </c>
      <c r="D32" s="98">
        <v>8.7420830726129533E-3</v>
      </c>
      <c r="E32" s="98">
        <v>2.874312247792957E-2</v>
      </c>
      <c r="F32" s="98">
        <v>6.6718779419731172E-3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6.4702405547032507E-3</v>
      </c>
      <c r="M32" s="98">
        <v>1.3506291278760107E-2</v>
      </c>
      <c r="N32" s="98">
        <v>1.8475698313062044E-2</v>
      </c>
      <c r="O32" s="98">
        <v>7.8886427148905508E-3</v>
      </c>
      <c r="P32" s="98">
        <v>0</v>
      </c>
      <c r="Q32" s="98">
        <v>0</v>
      </c>
      <c r="R32" s="98">
        <v>0</v>
      </c>
      <c r="S32" s="98">
        <v>6.6973850645895665E-3</v>
      </c>
      <c r="T32" s="98">
        <v>5.1245473134160545E-3</v>
      </c>
      <c r="U32" s="98">
        <v>5.2673168008337658E-3</v>
      </c>
      <c r="V32" s="98">
        <v>5.615310377576517E-3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2.0692180150231275E-3</v>
      </c>
      <c r="D33" s="101">
        <v>2.5752315445577317E-3</v>
      </c>
      <c r="E33" s="101">
        <v>7.4907434307445314E-3</v>
      </c>
      <c r="F33" s="101">
        <v>1.7379712776956129E-3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1.579360476217296E-3</v>
      </c>
      <c r="M33" s="101">
        <v>2.2491732604715989E-3</v>
      </c>
      <c r="N33" s="101">
        <v>3.1915078945648169E-3</v>
      </c>
      <c r="O33" s="101">
        <v>1.2568127769859794E-3</v>
      </c>
      <c r="P33" s="101">
        <v>0</v>
      </c>
      <c r="Q33" s="101">
        <v>0</v>
      </c>
      <c r="R33" s="101">
        <v>0</v>
      </c>
      <c r="S33" s="101">
        <v>1.09978226749028E-3</v>
      </c>
      <c r="T33" s="101">
        <v>6.3192634319944217E-4</v>
      </c>
      <c r="U33" s="101">
        <v>6.6799153369392396E-4</v>
      </c>
      <c r="V33" s="101">
        <v>1.0111280055663519E-3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5.172482055038256E-3</v>
      </c>
      <c r="D34" s="104">
        <v>6.1668515280552212E-3</v>
      </c>
      <c r="E34" s="104">
        <v>2.1252379047185039E-2</v>
      </c>
      <c r="F34" s="104">
        <v>4.9339066642775046E-3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4.8908800784859549E-3</v>
      </c>
      <c r="M34" s="104">
        <v>1.1257118018288508E-2</v>
      </c>
      <c r="N34" s="104">
        <v>1.5284190418497226E-2</v>
      </c>
      <c r="O34" s="104">
        <v>6.6318299379045705E-3</v>
      </c>
      <c r="P34" s="104">
        <v>0</v>
      </c>
      <c r="Q34" s="104">
        <v>0</v>
      </c>
      <c r="R34" s="104">
        <v>0</v>
      </c>
      <c r="S34" s="104">
        <v>5.597602797099286E-3</v>
      </c>
      <c r="T34" s="104">
        <v>4.492620970216612E-3</v>
      </c>
      <c r="U34" s="104">
        <v>4.599325267139842E-3</v>
      </c>
      <c r="V34" s="104">
        <v>4.6041823720101649E-3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2.3888192014037597E-2</v>
      </c>
      <c r="D35" s="101">
        <v>3.2547553074889359E-2</v>
      </c>
      <c r="E35" s="101">
        <v>2.4453739321155101E-2</v>
      </c>
      <c r="F35" s="101">
        <v>2.0078711498207551E-2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1.3619938791822502E-2</v>
      </c>
      <c r="N35" s="101">
        <v>1.2683907200128883E-2</v>
      </c>
      <c r="O35" s="101">
        <v>1.2328509980771899E-2</v>
      </c>
      <c r="P35" s="101">
        <v>0</v>
      </c>
      <c r="Q35" s="101">
        <v>0</v>
      </c>
      <c r="R35" s="101">
        <v>0</v>
      </c>
      <c r="S35" s="101">
        <v>1.842746380238753E-3</v>
      </c>
      <c r="T35" s="101">
        <v>1.2649843951806454E-2</v>
      </c>
      <c r="U35" s="101">
        <v>4.1172805016409988E-3</v>
      </c>
      <c r="V35" s="101">
        <v>5.7037560324726816E-3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4.3843210181617735E-2</v>
      </c>
      <c r="D36" s="104">
        <v>4.8457249695149779E-2</v>
      </c>
      <c r="E36" s="104">
        <v>2.8539951144970925E-2</v>
      </c>
      <c r="F36" s="104">
        <v>2.8142712583741361E-2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2.1331582604856326E-2</v>
      </c>
      <c r="M36" s="104">
        <v>9.1473618207978516E-2</v>
      </c>
      <c r="N36" s="104">
        <v>0.11158448322795703</v>
      </c>
      <c r="O36" s="104">
        <v>4.1606573524457215E-2</v>
      </c>
      <c r="P36" s="104">
        <v>0</v>
      </c>
      <c r="Q36" s="104">
        <v>0</v>
      </c>
      <c r="R36" s="104">
        <v>0</v>
      </c>
      <c r="S36" s="104">
        <v>2.7810407512962529E-2</v>
      </c>
      <c r="T36" s="104">
        <v>4.4297388046444508E-2</v>
      </c>
      <c r="U36" s="104">
        <v>3.5325892026797243E-2</v>
      </c>
      <c r="V36" s="104">
        <v>2.286983074698121E-2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1.1565481064156911E-2</v>
      </c>
      <c r="D37" s="98">
        <v>1.3580892372900097E-2</v>
      </c>
      <c r="E37" s="98">
        <v>5.9101340005055557E-3</v>
      </c>
      <c r="F37" s="98">
        <v>5.9103215192598769E-3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4.0193491961731057E-3</v>
      </c>
      <c r="M37" s="98">
        <v>1.3285144764250096E-2</v>
      </c>
      <c r="N37" s="98">
        <v>1.5799812781331826E-2</v>
      </c>
      <c r="O37" s="98">
        <v>5.0847986039295511E-3</v>
      </c>
      <c r="P37" s="98">
        <v>0</v>
      </c>
      <c r="Q37" s="98">
        <v>0</v>
      </c>
      <c r="R37" s="98">
        <v>0</v>
      </c>
      <c r="S37" s="98">
        <v>3.9666418567120667E-3</v>
      </c>
      <c r="T37" s="98">
        <v>4.8225457745279523E-3</v>
      </c>
      <c r="U37" s="98">
        <v>3.9673830833625223E-3</v>
      </c>
      <c r="V37" s="98">
        <v>2.3460338257077842E-3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3.2277729117460824E-2</v>
      </c>
      <c r="D38" s="98">
        <v>3.4876357322249682E-2</v>
      </c>
      <c r="E38" s="98">
        <v>2.262981714446537E-2</v>
      </c>
      <c r="F38" s="98">
        <v>2.2232391064481483E-2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1.7312233408683219E-2</v>
      </c>
      <c r="M38" s="98">
        <v>7.8188473443728423E-2</v>
      </c>
      <c r="N38" s="98">
        <v>9.5784670446625197E-2</v>
      </c>
      <c r="O38" s="98">
        <v>3.6521774920527661E-2</v>
      </c>
      <c r="P38" s="98">
        <v>0</v>
      </c>
      <c r="Q38" s="98">
        <v>0</v>
      </c>
      <c r="R38" s="98">
        <v>0</v>
      </c>
      <c r="S38" s="98">
        <v>2.3843765656250463E-2</v>
      </c>
      <c r="T38" s="98">
        <v>3.9474842271916555E-2</v>
      </c>
      <c r="U38" s="98">
        <v>3.1358508943434719E-2</v>
      </c>
      <c r="V38" s="98">
        <v>2.0523796921273426E-2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1.8659649993579306</v>
      </c>
      <c r="D39" s="122">
        <v>2.095350367305914</v>
      </c>
      <c r="E39" s="122">
        <v>2.4614250626393264</v>
      </c>
      <c r="F39" s="122">
        <v>1.3686500753266699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0.23526411549405868</v>
      </c>
      <c r="M39" s="122">
        <v>0.88106415197435339</v>
      </c>
      <c r="N39" s="122">
        <v>0.98184246836087907</v>
      </c>
      <c r="O39" s="122">
        <v>0.40744845042081984</v>
      </c>
      <c r="P39" s="122">
        <v>8.1555337224115495E-5</v>
      </c>
      <c r="Q39" s="122">
        <v>0</v>
      </c>
      <c r="R39" s="122">
        <v>0</v>
      </c>
      <c r="S39" s="122">
        <v>0.22678542495196008</v>
      </c>
      <c r="T39" s="122">
        <v>0.30354364053935889</v>
      </c>
      <c r="U39" s="122">
        <v>0.29579275609402578</v>
      </c>
      <c r="V39" s="122">
        <v>0.18035960536482248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1.0063164403611971</v>
      </c>
      <c r="D40" s="98">
        <v>1.1078855738772309</v>
      </c>
      <c r="E40" s="98">
        <v>1.5494978189260997</v>
      </c>
      <c r="F40" s="98">
        <v>0.72086204731120063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0.13233008286124939</v>
      </c>
      <c r="M40" s="98">
        <v>0.57002714731984627</v>
      </c>
      <c r="N40" s="98">
        <v>0.72803765807983234</v>
      </c>
      <c r="O40" s="98">
        <v>0.27878971062805946</v>
      </c>
      <c r="P40" s="98">
        <v>0</v>
      </c>
      <c r="Q40" s="98">
        <v>0</v>
      </c>
      <c r="R40" s="98">
        <v>0</v>
      </c>
      <c r="S40" s="98">
        <v>9.383489081666789E-2</v>
      </c>
      <c r="T40" s="98">
        <v>0.10830086708003789</v>
      </c>
      <c r="U40" s="98">
        <v>0.12175165971678187</v>
      </c>
      <c r="V40" s="98">
        <v>7.6860946945026376E-2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0.85964855899673343</v>
      </c>
      <c r="D41" s="33">
        <v>0.9874647934286831</v>
      </c>
      <c r="E41" s="33">
        <v>0.91192724371322675</v>
      </c>
      <c r="F41" s="33">
        <v>0.64778802801546942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0.10293403263280929</v>
      </c>
      <c r="M41" s="33">
        <v>0.31103700465450707</v>
      </c>
      <c r="N41" s="33">
        <v>0.25380481028104679</v>
      </c>
      <c r="O41" s="33">
        <v>0.12865873979276038</v>
      </c>
      <c r="P41" s="33">
        <v>8.1555337224115495E-5</v>
      </c>
      <c r="Q41" s="33">
        <v>0</v>
      </c>
      <c r="R41" s="33">
        <v>0</v>
      </c>
      <c r="S41" s="33">
        <v>0.1329505341352922</v>
      </c>
      <c r="T41" s="33">
        <v>0.19524277345932101</v>
      </c>
      <c r="U41" s="33">
        <v>0.17404109637724388</v>
      </c>
      <c r="V41" s="33">
        <v>0.10349865841979611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0.10686748614439252</v>
      </c>
      <c r="D43" s="117">
        <f t="shared" si="14"/>
        <v>0.68496946948150805</v>
      </c>
      <c r="E43" s="117">
        <f t="shared" si="14"/>
        <v>3.6566480277003273E-2</v>
      </c>
      <c r="F43" s="117">
        <f t="shared" si="14"/>
        <v>0.50873322015121425</v>
      </c>
      <c r="G43" s="117">
        <f t="shared" si="14"/>
        <v>2.1927920272518646</v>
      </c>
      <c r="H43" s="117">
        <f t="shared" si="14"/>
        <v>3.747295941500346</v>
      </c>
      <c r="I43" s="117">
        <f t="shared" si="14"/>
        <v>4.3839185551327926</v>
      </c>
      <c r="J43" s="117">
        <f t="shared" si="14"/>
        <v>6.189639647318649</v>
      </c>
      <c r="K43" s="117">
        <f t="shared" si="14"/>
        <v>7.9824426818938017</v>
      </c>
      <c r="L43" s="117">
        <f t="shared" si="14"/>
        <v>7.0051821245255299</v>
      </c>
      <c r="M43" s="117">
        <f t="shared" si="14"/>
        <v>2.3214344638228113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4.1252444703602424E-4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0.66726300932211213</v>
      </c>
      <c r="U43" s="117">
        <f t="shared" si="15"/>
        <v>0.29982941978797373</v>
      </c>
      <c r="V43" s="117">
        <f t="shared" si="15"/>
        <v>1.4718825056899698</v>
      </c>
      <c r="W43" s="117">
        <f t="shared" ref="W43" si="16">W44+W47+W49+W58</f>
        <v>2.1100344691182022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5.5100576452435546E-2</v>
      </c>
      <c r="D44" s="122">
        <f t="shared" si="17"/>
        <v>0.32240120503519037</v>
      </c>
      <c r="E44" s="122">
        <f t="shared" si="17"/>
        <v>1.6901595058752786E-2</v>
      </c>
      <c r="F44" s="122">
        <f t="shared" si="17"/>
        <v>0.24013829956337662</v>
      </c>
      <c r="G44" s="122">
        <f t="shared" si="17"/>
        <v>1.0818036832181501</v>
      </c>
      <c r="H44" s="122">
        <f t="shared" si="17"/>
        <v>1.833532740901668</v>
      </c>
      <c r="I44" s="122">
        <f t="shared" si="17"/>
        <v>2.2103335845528838</v>
      </c>
      <c r="J44" s="122">
        <f t="shared" si="17"/>
        <v>3.2558367484831643</v>
      </c>
      <c r="K44" s="122">
        <f t="shared" si="17"/>
        <v>4.2839395832793326</v>
      </c>
      <c r="L44" s="122">
        <f t="shared" si="17"/>
        <v>3.1762574166739892</v>
      </c>
      <c r="M44" s="122">
        <f t="shared" si="17"/>
        <v>1.1951905067141009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2.7058973455694663E-4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0.36938499874617647</v>
      </c>
      <c r="U44" s="122">
        <f t="shared" si="18"/>
        <v>0.15682999695376823</v>
      </c>
      <c r="V44" s="122">
        <f t="shared" si="18"/>
        <v>0.75785520251892824</v>
      </c>
      <c r="W44" s="122">
        <f t="shared" ref="W44" si="19">SUM(W45:W46)</f>
        <v>1.0881163113748167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5.4428816916639471E-2</v>
      </c>
      <c r="D45" s="98">
        <v>0.31857926434779932</v>
      </c>
      <c r="E45" s="98">
        <v>1.6730637557392101E-2</v>
      </c>
      <c r="F45" s="98">
        <v>0.23779602369751676</v>
      </c>
      <c r="G45" s="98">
        <v>1.0711688576441056</v>
      </c>
      <c r="H45" s="98">
        <v>1.8151926209873182</v>
      </c>
      <c r="I45" s="98">
        <v>2.1874265583592289</v>
      </c>
      <c r="J45" s="98">
        <v>3.2204806207462675</v>
      </c>
      <c r="K45" s="98">
        <v>4.2394849879496759</v>
      </c>
      <c r="L45" s="98">
        <v>3.1518661333889368</v>
      </c>
      <c r="M45" s="98">
        <v>1.1850174473353854</v>
      </c>
      <c r="N45" s="98">
        <v>0</v>
      </c>
      <c r="O45" s="98">
        <v>0</v>
      </c>
      <c r="P45" s="98">
        <v>0</v>
      </c>
      <c r="Q45" s="98">
        <v>2.6810226300824126E-4</v>
      </c>
      <c r="R45" s="98">
        <v>0</v>
      </c>
      <c r="S45" s="98">
        <v>0</v>
      </c>
      <c r="T45" s="98">
        <v>0.36583351227266503</v>
      </c>
      <c r="U45" s="98">
        <v>0.15533245600656759</v>
      </c>
      <c r="V45" s="98">
        <v>0.75049027329801765</v>
      </c>
      <c r="W45" s="98">
        <v>1.0775425772423852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6.7175953579607414E-4</v>
      </c>
      <c r="D46" s="98">
        <v>3.8219406873910822E-3</v>
      </c>
      <c r="E46" s="98">
        <v>1.709575013606861E-4</v>
      </c>
      <c r="F46" s="98">
        <v>2.3422758658598669E-3</v>
      </c>
      <c r="G46" s="98">
        <v>1.063482557404442E-2</v>
      </c>
      <c r="H46" s="98">
        <v>1.8340119914349893E-2</v>
      </c>
      <c r="I46" s="98">
        <v>2.2907026193654981E-2</v>
      </c>
      <c r="J46" s="98">
        <v>3.5356127736896614E-2</v>
      </c>
      <c r="K46" s="98">
        <v>4.4454595329656912E-2</v>
      </c>
      <c r="L46" s="98">
        <v>2.4391283285052447E-2</v>
      </c>
      <c r="M46" s="98">
        <v>1.017305937871541E-2</v>
      </c>
      <c r="N46" s="98">
        <v>0</v>
      </c>
      <c r="O46" s="98">
        <v>0</v>
      </c>
      <c r="P46" s="98">
        <v>0</v>
      </c>
      <c r="Q46" s="98">
        <v>2.4874715487053807E-6</v>
      </c>
      <c r="R46" s="98">
        <v>0</v>
      </c>
      <c r="S46" s="98">
        <v>0</v>
      </c>
      <c r="T46" s="98">
        <v>3.5514864735114661E-3</v>
      </c>
      <c r="U46" s="98">
        <v>1.4975409472006566E-3</v>
      </c>
      <c r="V46" s="98">
        <v>7.3649292209105851E-3</v>
      </c>
      <c r="W46" s="98">
        <v>1.0573734132431348E-2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4.977328205411233E-4</v>
      </c>
      <c r="D47" s="122">
        <f t="shared" si="20"/>
        <v>1.6399708288624697E-3</v>
      </c>
      <c r="E47" s="122">
        <f t="shared" si="20"/>
        <v>2.0300611415749348E-4</v>
      </c>
      <c r="F47" s="122">
        <f t="shared" si="20"/>
        <v>2.5031644246456966E-3</v>
      </c>
      <c r="G47" s="122">
        <f t="shared" si="20"/>
        <v>1.2098393169112114E-2</v>
      </c>
      <c r="H47" s="122">
        <f t="shared" si="20"/>
        <v>2.2824937539104525E-2</v>
      </c>
      <c r="I47" s="122">
        <f t="shared" si="20"/>
        <v>7.5876201887920746E-3</v>
      </c>
      <c r="J47" s="122">
        <f t="shared" si="20"/>
        <v>8.06505615312819E-3</v>
      </c>
      <c r="K47" s="122">
        <f t="shared" si="20"/>
        <v>1.3964535993034788E-2</v>
      </c>
      <c r="L47" s="122">
        <f t="shared" si="20"/>
        <v>2.9837181931958591E-2</v>
      </c>
      <c r="M47" s="122">
        <f t="shared" si="20"/>
        <v>1.0893506206824586E-2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1.2314563761905391E-3</v>
      </c>
      <c r="U47" s="122">
        <f t="shared" si="20"/>
        <v>5.4290906931152641E-4</v>
      </c>
      <c r="V47" s="122">
        <f t="shared" si="20"/>
        <v>1.259349394173333E-3</v>
      </c>
      <c r="W47" s="122">
        <f t="shared" si="20"/>
        <v>3.1782727970806239E-3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4.977328205411233E-4</v>
      </c>
      <c r="D48" s="98">
        <v>1.6399708288624697E-3</v>
      </c>
      <c r="E48" s="98">
        <v>2.0300611415749348E-4</v>
      </c>
      <c r="F48" s="98">
        <v>2.5031644246456966E-3</v>
      </c>
      <c r="G48" s="98">
        <v>1.2098393169112114E-2</v>
      </c>
      <c r="H48" s="98">
        <v>2.2824937539104525E-2</v>
      </c>
      <c r="I48" s="98">
        <v>7.5876201887920746E-3</v>
      </c>
      <c r="J48" s="98">
        <v>8.06505615312819E-3</v>
      </c>
      <c r="K48" s="98">
        <v>1.3964535993034788E-2</v>
      </c>
      <c r="L48" s="98">
        <v>2.9837181931958591E-2</v>
      </c>
      <c r="M48" s="98">
        <v>1.0893506206824586E-2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1.2314563761905391E-3</v>
      </c>
      <c r="U48" s="98">
        <v>5.4290906931152641E-4</v>
      </c>
      <c r="V48" s="98">
        <v>1.259349394173333E-3</v>
      </c>
      <c r="W48" s="98">
        <v>3.1782727970806239E-3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1.6006124969200078E-2</v>
      </c>
      <c r="D49" s="122">
        <v>0.15460245074441531</v>
      </c>
      <c r="E49" s="122">
        <v>6.6528776909444438E-3</v>
      </c>
      <c r="F49" s="122">
        <v>9.5150783589146887E-2</v>
      </c>
      <c r="G49" s="122">
        <v>0.42416746224263951</v>
      </c>
      <c r="H49" s="122">
        <v>0.74024308312095499</v>
      </c>
      <c r="I49" s="122">
        <v>0.8661941238745845</v>
      </c>
      <c r="J49" s="122">
        <v>1.3042356639024999</v>
      </c>
      <c r="K49" s="122">
        <v>1.5076456547209436</v>
      </c>
      <c r="L49" s="122">
        <v>1.6215881118517348</v>
      </c>
      <c r="M49" s="122">
        <v>0.49738807804729063</v>
      </c>
      <c r="N49" s="122">
        <v>0</v>
      </c>
      <c r="O49" s="122">
        <v>0</v>
      </c>
      <c r="P49" s="122">
        <v>0</v>
      </c>
      <c r="Q49" s="122">
        <v>6.1018095933232852E-5</v>
      </c>
      <c r="R49" s="122">
        <v>0</v>
      </c>
      <c r="S49" s="122">
        <v>0</v>
      </c>
      <c r="T49" s="122">
        <v>0.11975289311482248</v>
      </c>
      <c r="U49" s="122">
        <v>5.4043290474982422E-2</v>
      </c>
      <c r="V49" s="122">
        <v>0.27985549726688874</v>
      </c>
      <c r="W49" s="122">
        <v>0.38140333653652708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0.14948949531115269</v>
      </c>
      <c r="E50" s="98">
        <v>4.9435275710151124E-3</v>
      </c>
      <c r="F50" s="98">
        <v>8.824729904154377E-2</v>
      </c>
      <c r="G50" s="98">
        <v>0.40852658873645514</v>
      </c>
      <c r="H50" s="98">
        <v>0.71073577896698237</v>
      </c>
      <c r="I50" s="98">
        <v>0.83940037643298904</v>
      </c>
      <c r="J50" s="98">
        <v>1.2632916327422186</v>
      </c>
      <c r="K50" s="98">
        <v>1.4671611462537948</v>
      </c>
      <c r="L50" s="98">
        <v>1.5230086027374046</v>
      </c>
      <c r="M50" s="98">
        <v>0.3890338620038451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8.9837608372692584E-2</v>
      </c>
      <c r="U50" s="98">
        <v>4.9542408668532038E-2</v>
      </c>
      <c r="V50" s="98">
        <v>0.26664615544012732</v>
      </c>
      <c r="W50" s="98">
        <v>0.37065144229923064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1.3569817063063146E-3</v>
      </c>
      <c r="E51" s="98">
        <v>0</v>
      </c>
      <c r="F51" s="98">
        <v>0</v>
      </c>
      <c r="G51" s="98">
        <v>9.5795559997009154E-4</v>
      </c>
      <c r="H51" s="98">
        <v>5.545934043077648E-3</v>
      </c>
      <c r="I51" s="98">
        <v>6.8459557717409723E-3</v>
      </c>
      <c r="J51" s="98">
        <v>1.8580366715278001E-2</v>
      </c>
      <c r="K51" s="98">
        <v>9.787479554361482E-3</v>
      </c>
      <c r="L51" s="98">
        <v>7.8403066361722326E-2</v>
      </c>
      <c r="M51" s="98">
        <v>8.6448514801515552E-2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1.4479220391694855E-2</v>
      </c>
      <c r="U51" s="98">
        <v>0</v>
      </c>
      <c r="V51" s="98">
        <v>8.1403113650698744E-3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4.4094588562495411E-4</v>
      </c>
      <c r="E52" s="101">
        <v>0</v>
      </c>
      <c r="F52" s="101">
        <v>0</v>
      </c>
      <c r="G52" s="101">
        <v>2.9938320033617009E-4</v>
      </c>
      <c r="H52" s="101">
        <v>1.5988066239082809E-3</v>
      </c>
      <c r="I52" s="101">
        <v>2.0177862099879972E-3</v>
      </c>
      <c r="J52" s="101">
        <v>5.4093101033354492E-3</v>
      </c>
      <c r="K52" s="101">
        <v>2.8626198155493852E-3</v>
      </c>
      <c r="L52" s="101">
        <v>2.1273794168616387E-2</v>
      </c>
      <c r="M52" s="101">
        <v>1.9783872407991475E-2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2.1068554411818362E-3</v>
      </c>
      <c r="U52" s="101">
        <v>0</v>
      </c>
      <c r="V52" s="101">
        <v>1.4616063897938385E-3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9.1603582068136048E-4</v>
      </c>
      <c r="E53" s="104">
        <v>0</v>
      </c>
      <c r="F53" s="104">
        <v>0</v>
      </c>
      <c r="G53" s="104">
        <v>6.585723996339214E-4</v>
      </c>
      <c r="H53" s="104">
        <v>3.9471274191693667E-3</v>
      </c>
      <c r="I53" s="104">
        <v>4.8281695617529751E-3</v>
      </c>
      <c r="J53" s="104">
        <v>1.3171056611942553E-2</v>
      </c>
      <c r="K53" s="104">
        <v>6.9248597388120977E-3</v>
      </c>
      <c r="L53" s="104">
        <v>5.7129272193105936E-2</v>
      </c>
      <c r="M53" s="104">
        <v>6.6664642393524071E-2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1.2372364950513019E-2</v>
      </c>
      <c r="U53" s="104">
        <v>0</v>
      </c>
      <c r="V53" s="104">
        <v>6.6787049752760359E-3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5.6665013614693848E-3</v>
      </c>
      <c r="D54" s="101">
        <v>1.4640767819154381E-3</v>
      </c>
      <c r="E54" s="101">
        <v>8.2894031597135944E-4</v>
      </c>
      <c r="F54" s="101">
        <v>2.8830970356400589E-3</v>
      </c>
      <c r="G54" s="101">
        <v>4.1973582167864482E-3</v>
      </c>
      <c r="H54" s="101">
        <v>1.2320706454225271E-2</v>
      </c>
      <c r="I54" s="101">
        <v>9.5017149719955497E-3</v>
      </c>
      <c r="J54" s="101">
        <v>4.7870601430505021E-3</v>
      </c>
      <c r="K54" s="101">
        <v>8.2549006502097202E-3</v>
      </c>
      <c r="L54" s="101">
        <v>0</v>
      </c>
      <c r="M54" s="101">
        <v>2.8248761938594815E-3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3.3959312622299201E-3</v>
      </c>
      <c r="U54" s="101">
        <v>5.0415679611930586E-4</v>
      </c>
      <c r="V54" s="101">
        <v>9.9195757086481431E-4</v>
      </c>
      <c r="W54" s="101">
        <v>1.6345186249484703E-3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1.0339623607730691E-2</v>
      </c>
      <c r="D55" s="104">
        <v>2.2918969450408683E-3</v>
      </c>
      <c r="E55" s="104">
        <v>8.8040980395797188E-4</v>
      </c>
      <c r="F55" s="104">
        <v>4.0203875119630512E-3</v>
      </c>
      <c r="G55" s="104">
        <v>1.0485559689427808E-2</v>
      </c>
      <c r="H55" s="104">
        <v>1.1640663656669707E-2</v>
      </c>
      <c r="I55" s="104">
        <v>1.044607669785888E-2</v>
      </c>
      <c r="J55" s="104">
        <v>1.7576604301953069E-2</v>
      </c>
      <c r="K55" s="104">
        <v>2.2442128262577594E-2</v>
      </c>
      <c r="L55" s="104">
        <v>2.0176442752607784E-2</v>
      </c>
      <c r="M55" s="104">
        <v>1.9080825048070515E-2</v>
      </c>
      <c r="N55" s="104">
        <v>0</v>
      </c>
      <c r="O55" s="104">
        <v>0</v>
      </c>
      <c r="P55" s="104">
        <v>0</v>
      </c>
      <c r="Q55" s="104">
        <v>6.1018095933232852E-5</v>
      </c>
      <c r="R55" s="104">
        <v>0</v>
      </c>
      <c r="S55" s="104">
        <v>0</v>
      </c>
      <c r="T55" s="104">
        <v>1.204013308820512E-2</v>
      </c>
      <c r="U55" s="104">
        <v>3.996725010331075E-3</v>
      </c>
      <c r="V55" s="104">
        <v>4.0770728908267337E-3</v>
      </c>
      <c r="W55" s="104">
        <v>9.1173756123480044E-3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2.7275083314008079E-3</v>
      </c>
      <c r="D56" s="98">
        <v>6.4233950412365332E-4</v>
      </c>
      <c r="E56" s="98">
        <v>1.8231775837035128E-4</v>
      </c>
      <c r="F56" s="98">
        <v>8.4433164560855384E-4</v>
      </c>
      <c r="G56" s="98">
        <v>2.9402944470223224E-3</v>
      </c>
      <c r="H56" s="98">
        <v>2.8299425278371293E-3</v>
      </c>
      <c r="I56" s="98">
        <v>2.6293589714971046E-3</v>
      </c>
      <c r="J56" s="98">
        <v>4.2901777301688091E-3</v>
      </c>
      <c r="K56" s="98">
        <v>5.8566088697635035E-3</v>
      </c>
      <c r="L56" s="98">
        <v>3.8016949075716732E-3</v>
      </c>
      <c r="M56" s="98">
        <v>2.7711981656677932E-3</v>
      </c>
      <c r="N56" s="98">
        <v>0</v>
      </c>
      <c r="O56" s="98">
        <v>0</v>
      </c>
      <c r="P56" s="98">
        <v>0</v>
      </c>
      <c r="Q56" s="98">
        <v>8.385201839276526E-6</v>
      </c>
      <c r="R56" s="98">
        <v>0</v>
      </c>
      <c r="S56" s="98">
        <v>0</v>
      </c>
      <c r="T56" s="98">
        <v>1.3107791567394291E-3</v>
      </c>
      <c r="U56" s="98">
        <v>4.488645094315263E-4</v>
      </c>
      <c r="V56" s="98">
        <v>4.182344424660116E-4</v>
      </c>
      <c r="W56" s="98">
        <v>8.5107459883516066E-4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7.6121152763298826E-3</v>
      </c>
      <c r="D57" s="98">
        <v>1.6495574409172149E-3</v>
      </c>
      <c r="E57" s="98">
        <v>6.9809204558762058E-4</v>
      </c>
      <c r="F57" s="98">
        <v>3.1760558663544974E-3</v>
      </c>
      <c r="G57" s="98">
        <v>7.545265242405487E-3</v>
      </c>
      <c r="H57" s="98">
        <v>8.8107211288325771E-3</v>
      </c>
      <c r="I57" s="98">
        <v>7.8167177263617754E-3</v>
      </c>
      <c r="J57" s="98">
        <v>1.3286426571784261E-2</v>
      </c>
      <c r="K57" s="98">
        <v>1.658551939281409E-2</v>
      </c>
      <c r="L57" s="98">
        <v>1.6374747845036113E-2</v>
      </c>
      <c r="M57" s="98">
        <v>1.6309626882402721E-2</v>
      </c>
      <c r="N57" s="98">
        <v>0</v>
      </c>
      <c r="O57" s="98">
        <v>0</v>
      </c>
      <c r="P57" s="98">
        <v>0</v>
      </c>
      <c r="Q57" s="98">
        <v>5.2632894093956322E-5</v>
      </c>
      <c r="R57" s="98">
        <v>0</v>
      </c>
      <c r="S57" s="98">
        <v>0</v>
      </c>
      <c r="T57" s="98">
        <v>1.0729353931465692E-2</v>
      </c>
      <c r="U57" s="98">
        <v>3.5478605008995483E-3</v>
      </c>
      <c r="V57" s="98">
        <v>3.6588384483607224E-3</v>
      </c>
      <c r="W57" s="98">
        <v>8.2663010135128438E-3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3.5263051902215778E-2</v>
      </c>
      <c r="D58" s="122">
        <v>0.20632584287303996</v>
      </c>
      <c r="E58" s="122">
        <v>1.2809001413148551E-2</v>
      </c>
      <c r="F58" s="122">
        <v>0.17094097257404511</v>
      </c>
      <c r="G58" s="122">
        <v>0.67472248862196316</v>
      </c>
      <c r="H58" s="122">
        <v>1.1506951799386185</v>
      </c>
      <c r="I58" s="122">
        <v>1.299803226516532</v>
      </c>
      <c r="J58" s="122">
        <v>1.6215021787798571</v>
      </c>
      <c r="K58" s="122">
        <v>2.1768929079004913</v>
      </c>
      <c r="L58" s="122">
        <v>2.1774994140678476</v>
      </c>
      <c r="M58" s="122">
        <v>0.61796237285459532</v>
      </c>
      <c r="N58" s="122">
        <v>0</v>
      </c>
      <c r="O58" s="122">
        <v>0</v>
      </c>
      <c r="P58" s="122">
        <v>0</v>
      </c>
      <c r="Q58" s="122">
        <v>8.0916616545844729E-5</v>
      </c>
      <c r="R58" s="122">
        <v>0</v>
      </c>
      <c r="S58" s="122">
        <v>0</v>
      </c>
      <c r="T58" s="122">
        <v>0.17689366108492272</v>
      </c>
      <c r="U58" s="122">
        <v>8.8413223289911538E-2</v>
      </c>
      <c r="V58" s="122">
        <v>0.43291245650997945</v>
      </c>
      <c r="W58" s="122">
        <v>0.63733654840977783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1.9056562675228182E-2</v>
      </c>
      <c r="D59" s="98">
        <v>0.10903960530267037</v>
      </c>
      <c r="E59" s="98">
        <v>8.0584967017122058E-3</v>
      </c>
      <c r="F59" s="98">
        <v>9.0076392267567376E-2</v>
      </c>
      <c r="G59" s="98">
        <v>0.24716733898035539</v>
      </c>
      <c r="H59" s="98">
        <v>0.42413906969206883</v>
      </c>
      <c r="I59" s="98">
        <v>0.42565161718164091</v>
      </c>
      <c r="J59" s="98">
        <v>0.56658876775771005</v>
      </c>
      <c r="K59" s="98">
        <v>1.0569075260804415</v>
      </c>
      <c r="L59" s="98">
        <v>1.2250338716047644</v>
      </c>
      <c r="M59" s="98">
        <v>0.39980550575817081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6.311057721930266E-2</v>
      </c>
      <c r="U59" s="98">
        <v>3.6411711317168416E-2</v>
      </c>
      <c r="V59" s="98">
        <v>0.18431519463967014</v>
      </c>
      <c r="W59" s="98">
        <v>0.15327620664695316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1.6206489226987596E-2</v>
      </c>
      <c r="D60" s="33">
        <v>9.7286237570369583E-2</v>
      </c>
      <c r="E60" s="33">
        <v>4.7505047114363439E-3</v>
      </c>
      <c r="F60" s="33">
        <v>8.0864580306477751E-2</v>
      </c>
      <c r="G60" s="33">
        <v>0.42755514964160779</v>
      </c>
      <c r="H60" s="33">
        <v>0.72655611024654965</v>
      </c>
      <c r="I60" s="33">
        <v>0.874151609334891</v>
      </c>
      <c r="J60" s="33">
        <v>1.054913411022147</v>
      </c>
      <c r="K60" s="33">
        <v>1.1199853818200496</v>
      </c>
      <c r="L60" s="33">
        <v>0.95246554246308335</v>
      </c>
      <c r="M60" s="33">
        <v>0.21815686709642446</v>
      </c>
      <c r="N60" s="33">
        <v>0</v>
      </c>
      <c r="O60" s="33">
        <v>0</v>
      </c>
      <c r="P60" s="33">
        <v>0</v>
      </c>
      <c r="Q60" s="33">
        <v>8.0916616545844729E-5</v>
      </c>
      <c r="R60" s="33">
        <v>0</v>
      </c>
      <c r="S60" s="33">
        <v>0</v>
      </c>
      <c r="T60" s="33">
        <v>0.11378308386562005</v>
      </c>
      <c r="U60" s="33">
        <v>5.2001511972743122E-2</v>
      </c>
      <c r="V60" s="33">
        <v>0.24859726187030931</v>
      </c>
      <c r="W60" s="33">
        <v>0.4840603417628247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8.763618643753718</v>
      </c>
      <c r="D62" s="117">
        <f t="shared" si="21"/>
        <v>10.127843458912984</v>
      </c>
      <c r="E62" s="117">
        <f t="shared" si="21"/>
        <v>8.6615058463209316</v>
      </c>
      <c r="F62" s="117">
        <f t="shared" si="21"/>
        <v>9.1285316873815461</v>
      </c>
      <c r="G62" s="117">
        <f t="shared" si="21"/>
        <v>7.9514747814666578</v>
      </c>
      <c r="H62" s="117">
        <f t="shared" si="21"/>
        <v>7.4346243400587042</v>
      </c>
      <c r="I62" s="117">
        <f t="shared" si="21"/>
        <v>6.6040800340350625</v>
      </c>
      <c r="J62" s="117">
        <f t="shared" si="21"/>
        <v>9.7453061156871073</v>
      </c>
      <c r="K62" s="117">
        <f t="shared" si="21"/>
        <v>13.742395821618974</v>
      </c>
      <c r="L62" s="117">
        <f t="shared" si="21"/>
        <v>13.734568848954904</v>
      </c>
      <c r="M62" s="117">
        <f t="shared" si="21"/>
        <v>7.3953588439430824</v>
      </c>
      <c r="N62" s="117">
        <f t="shared" si="21"/>
        <v>4.7882343364102091</v>
      </c>
      <c r="O62" s="117">
        <f t="shared" si="21"/>
        <v>2.1920320795026065</v>
      </c>
      <c r="P62" s="117">
        <f t="shared" si="21"/>
        <v>6.8597032288316857</v>
      </c>
      <c r="Q62" s="117">
        <f t="shared" si="21"/>
        <v>6.2281580473907976</v>
      </c>
      <c r="R62" s="117">
        <f t="shared" ref="R62:V62" si="22">R63+R66+R68+R77</f>
        <v>4.6898158682241489</v>
      </c>
      <c r="S62" s="117">
        <f t="shared" si="22"/>
        <v>7.4156380588285273</v>
      </c>
      <c r="T62" s="117">
        <f t="shared" si="22"/>
        <v>8.9591158668881938</v>
      </c>
      <c r="U62" s="117">
        <f t="shared" si="22"/>
        <v>8.6130469039994395</v>
      </c>
      <c r="V62" s="117">
        <f t="shared" si="22"/>
        <v>6.5365334471620846</v>
      </c>
      <c r="W62" s="117">
        <f t="shared" ref="W62" si="23">W63+W66+W68+W77</f>
        <v>4.3909072945958094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3.4718419976616119</v>
      </c>
      <c r="D63" s="122">
        <f t="shared" si="24"/>
        <v>4.0423607648115549</v>
      </c>
      <c r="E63" s="122">
        <f t="shared" si="24"/>
        <v>3.6760903517742434</v>
      </c>
      <c r="F63" s="122">
        <f t="shared" si="24"/>
        <v>4.0228952170089647</v>
      </c>
      <c r="G63" s="122">
        <f t="shared" si="24"/>
        <v>3.5332963840652729</v>
      </c>
      <c r="H63" s="122">
        <f t="shared" si="24"/>
        <v>3.3074900646415193</v>
      </c>
      <c r="I63" s="122">
        <f t="shared" si="24"/>
        <v>3.0071666020679122</v>
      </c>
      <c r="J63" s="122">
        <f t="shared" si="24"/>
        <v>4.4875860793162721</v>
      </c>
      <c r="K63" s="122">
        <f t="shared" si="24"/>
        <v>6.7825011518210898</v>
      </c>
      <c r="L63" s="122">
        <f t="shared" si="24"/>
        <v>5.4881837593599974</v>
      </c>
      <c r="M63" s="122">
        <f t="shared" si="24"/>
        <v>3.1869047574145788</v>
      </c>
      <c r="N63" s="122">
        <f t="shared" si="24"/>
        <v>2.3236036802795939</v>
      </c>
      <c r="O63" s="122">
        <f t="shared" si="24"/>
        <v>1.1633008527957447</v>
      </c>
      <c r="P63" s="122">
        <f t="shared" si="24"/>
        <v>3.7955512696918583</v>
      </c>
      <c r="Q63" s="122">
        <f t="shared" si="24"/>
        <v>3.4057415785033043</v>
      </c>
      <c r="R63" s="122">
        <f t="shared" ref="R63:V63" si="25">SUM(R64:R65)</f>
        <v>2.4005090812375163</v>
      </c>
      <c r="S63" s="122">
        <f t="shared" si="25"/>
        <v>3.7836376656976451</v>
      </c>
      <c r="T63" s="122">
        <f t="shared" si="25"/>
        <v>4.3879275679521328</v>
      </c>
      <c r="U63" s="122">
        <f t="shared" si="25"/>
        <v>4.1697597347781787</v>
      </c>
      <c r="V63" s="122">
        <f t="shared" si="25"/>
        <v>3.0466701403329295</v>
      </c>
      <c r="W63" s="122">
        <f t="shared" ref="W63" si="26">SUM(W64:W65)</f>
        <v>2.0240428693776495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3.4225340890395546</v>
      </c>
      <c r="D64" s="98">
        <v>3.9863985920331664</v>
      </c>
      <c r="E64" s="98">
        <v>3.6325687300643152</v>
      </c>
      <c r="F64" s="98">
        <v>3.9768811523078078</v>
      </c>
      <c r="G64" s="98">
        <v>3.492506025808634</v>
      </c>
      <c r="H64" s="98">
        <v>3.2685963132477118</v>
      </c>
      <c r="I64" s="98">
        <v>2.9705025943431274</v>
      </c>
      <c r="J64" s="98">
        <v>4.4302476519186227</v>
      </c>
      <c r="K64" s="98">
        <v>6.6997185629728548</v>
      </c>
      <c r="L64" s="98">
        <v>5.4386440260397872</v>
      </c>
      <c r="M64" s="98">
        <v>3.1552077977115252</v>
      </c>
      <c r="N64" s="98">
        <v>2.3008930128479874</v>
      </c>
      <c r="O64" s="98">
        <v>1.1518080148067145</v>
      </c>
      <c r="P64" s="98">
        <v>3.7577153829452739</v>
      </c>
      <c r="Q64" s="98">
        <v>3.3712626771434557</v>
      </c>
      <c r="R64" s="98">
        <v>2.374941835062649</v>
      </c>
      <c r="S64" s="98">
        <v>3.7434325943686422</v>
      </c>
      <c r="T64" s="98">
        <v>4.3418375667997404</v>
      </c>
      <c r="U64" s="98">
        <v>4.1262743975925202</v>
      </c>
      <c r="V64" s="98">
        <v>3.0143408849329538</v>
      </c>
      <c r="W64" s="98">
        <v>2.0025611455809984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4.9307908622057216E-2</v>
      </c>
      <c r="D65" s="98">
        <v>5.5962172778388657E-2</v>
      </c>
      <c r="E65" s="98">
        <v>4.3521621709927974E-2</v>
      </c>
      <c r="F65" s="98">
        <v>4.6014064701156994E-2</v>
      </c>
      <c r="G65" s="98">
        <v>4.0790358256638903E-2</v>
      </c>
      <c r="H65" s="98">
        <v>3.8893751393807519E-2</v>
      </c>
      <c r="I65" s="98">
        <v>3.6664007724784925E-2</v>
      </c>
      <c r="J65" s="98">
        <v>5.7338427397649668E-2</v>
      </c>
      <c r="K65" s="98">
        <v>8.2782588848235306E-2</v>
      </c>
      <c r="L65" s="98">
        <v>4.9539733320210347E-2</v>
      </c>
      <c r="M65" s="98">
        <v>3.1696959703053564E-2</v>
      </c>
      <c r="N65" s="98">
        <v>2.2710667431606504E-2</v>
      </c>
      <c r="O65" s="98">
        <v>1.1492837989030122E-2</v>
      </c>
      <c r="P65" s="98">
        <v>3.7835886746584592E-2</v>
      </c>
      <c r="Q65" s="98">
        <v>3.4478901359848727E-2</v>
      </c>
      <c r="R65" s="98">
        <v>2.556724617486739E-2</v>
      </c>
      <c r="S65" s="98">
        <v>4.0205071329002758E-2</v>
      </c>
      <c r="T65" s="98">
        <v>4.6090001152392014E-2</v>
      </c>
      <c r="U65" s="98">
        <v>4.348533718565812E-2</v>
      </c>
      <c r="V65" s="98">
        <v>3.2329255399975554E-2</v>
      </c>
      <c r="W65" s="98">
        <v>2.1481723796651052E-2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4.3103662258861274E-2</v>
      </c>
      <c r="D66" s="122">
        <f t="shared" si="27"/>
        <v>2.5932038731387802E-2</v>
      </c>
      <c r="E66" s="122">
        <f t="shared" si="27"/>
        <v>5.0210178901620058E-2</v>
      </c>
      <c r="F66" s="122">
        <f t="shared" si="27"/>
        <v>4.4065139777253494E-2</v>
      </c>
      <c r="G66" s="122">
        <f t="shared" si="27"/>
        <v>4.3829178889919794E-2</v>
      </c>
      <c r="H66" s="122">
        <f t="shared" si="27"/>
        <v>4.5459667265383162E-2</v>
      </c>
      <c r="I66" s="122">
        <f t="shared" si="27"/>
        <v>1.203056128793268E-2</v>
      </c>
      <c r="J66" s="122">
        <f t="shared" si="27"/>
        <v>1.3642513817466841E-2</v>
      </c>
      <c r="K66" s="122">
        <f t="shared" si="27"/>
        <v>2.4562621344891546E-2</v>
      </c>
      <c r="L66" s="122">
        <f t="shared" si="27"/>
        <v>5.9919937377760475E-2</v>
      </c>
      <c r="M66" s="122">
        <f t="shared" si="27"/>
        <v>4.3153019756503201E-2</v>
      </c>
      <c r="N66" s="122">
        <f t="shared" si="27"/>
        <v>2.8968176222174364E-2</v>
      </c>
      <c r="O66" s="122">
        <f t="shared" si="27"/>
        <v>1.2484131222531079E-2</v>
      </c>
      <c r="P66" s="122">
        <f t="shared" si="27"/>
        <v>1.8979127413417715E-2</v>
      </c>
      <c r="Q66" s="122">
        <f t="shared" si="27"/>
        <v>1.9176938176897959E-2</v>
      </c>
      <c r="R66" s="122">
        <f t="shared" si="27"/>
        <v>1.1741993318018257E-2</v>
      </c>
      <c r="S66" s="122">
        <f t="shared" si="27"/>
        <v>1.8670319462081208E-2</v>
      </c>
      <c r="T66" s="122">
        <f t="shared" si="27"/>
        <v>1.6901738763215154E-2</v>
      </c>
      <c r="U66" s="122">
        <f t="shared" si="27"/>
        <v>1.399498934225268E-2</v>
      </c>
      <c r="V66" s="122">
        <f t="shared" si="27"/>
        <v>5.5902826765743072E-3</v>
      </c>
      <c r="W66" s="122">
        <f t="shared" si="27"/>
        <v>6.4194816891529442E-3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4.3103662258861274E-2</v>
      </c>
      <c r="D67" s="98">
        <v>2.5932038731387802E-2</v>
      </c>
      <c r="E67" s="98">
        <v>5.0210178901620058E-2</v>
      </c>
      <c r="F67" s="98">
        <v>4.4065139777253494E-2</v>
      </c>
      <c r="G67" s="98">
        <v>4.3829178889919794E-2</v>
      </c>
      <c r="H67" s="98">
        <v>4.5459667265383162E-2</v>
      </c>
      <c r="I67" s="98">
        <v>1.203056128793268E-2</v>
      </c>
      <c r="J67" s="98">
        <v>1.3642513817466841E-2</v>
      </c>
      <c r="K67" s="98">
        <v>2.4562621344891546E-2</v>
      </c>
      <c r="L67" s="98">
        <v>5.9919937377760475E-2</v>
      </c>
      <c r="M67" s="98">
        <v>4.3153019756503201E-2</v>
      </c>
      <c r="N67" s="98">
        <v>2.8968176222174364E-2</v>
      </c>
      <c r="O67" s="98">
        <v>1.2484131222531079E-2</v>
      </c>
      <c r="P67" s="98">
        <v>1.8979127413417715E-2</v>
      </c>
      <c r="Q67" s="98">
        <v>1.9176938176897959E-2</v>
      </c>
      <c r="R67" s="98">
        <v>1.1741993318018257E-2</v>
      </c>
      <c r="S67" s="98">
        <v>1.8670319462081208E-2</v>
      </c>
      <c r="T67" s="98">
        <v>1.6901738763215154E-2</v>
      </c>
      <c r="U67" s="98">
        <v>1.399498934225268E-2</v>
      </c>
      <c r="V67" s="98">
        <v>5.5902826765743072E-3</v>
      </c>
      <c r="W67" s="98">
        <v>6.4194816891529442E-3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1.8355582174004006</v>
      </c>
      <c r="D68" s="122">
        <v>2.0544817670175379</v>
      </c>
      <c r="E68" s="122">
        <v>1.6665566343615985</v>
      </c>
      <c r="F68" s="122">
        <v>1.6945379574801984</v>
      </c>
      <c r="G68" s="122">
        <v>1.451021201786945</v>
      </c>
      <c r="H68" s="122">
        <v>1.3888264001675719</v>
      </c>
      <c r="I68" s="122">
        <v>1.2218762896343682</v>
      </c>
      <c r="J68" s="122">
        <v>1.8499451712563793</v>
      </c>
      <c r="K68" s="122">
        <v>2.4390330065031591</v>
      </c>
      <c r="L68" s="122">
        <v>2.8489922263144072</v>
      </c>
      <c r="M68" s="122">
        <v>1.473158888853578</v>
      </c>
      <c r="N68" s="122">
        <v>0.91009168035958798</v>
      </c>
      <c r="O68" s="122">
        <v>0.40758727068222561</v>
      </c>
      <c r="P68" s="122">
        <v>1.1855392861718157</v>
      </c>
      <c r="Q68" s="122">
        <v>1.0724408301744461</v>
      </c>
      <c r="R68" s="122">
        <v>0.79963058913777241</v>
      </c>
      <c r="S68" s="122">
        <v>1.29675921465643</v>
      </c>
      <c r="T68" s="122">
        <v>1.5138698514689592</v>
      </c>
      <c r="U68" s="122">
        <v>1.444972289444779</v>
      </c>
      <c r="V68" s="122">
        <v>1.1314818439288126</v>
      </c>
      <c r="W68" s="122">
        <v>0.71016139404495526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1.7608369679494515</v>
      </c>
      <c r="D69" s="98">
        <v>1.9784660631395199</v>
      </c>
      <c r="E69" s="98">
        <v>1.5985639592115586</v>
      </c>
      <c r="F69" s="98">
        <v>1.6286254505171069</v>
      </c>
      <c r="G69" s="98">
        <v>1.396228677391917</v>
      </c>
      <c r="H69" s="98">
        <v>1.3209673122661969</v>
      </c>
      <c r="I69" s="98">
        <v>1.174878285084775</v>
      </c>
      <c r="J69" s="98">
        <v>1.7672491563346642</v>
      </c>
      <c r="K69" s="98">
        <v>2.3334581457783434</v>
      </c>
      <c r="L69" s="98">
        <v>2.6028705093605078</v>
      </c>
      <c r="M69" s="98">
        <v>1.3292297979780612</v>
      </c>
      <c r="N69" s="98">
        <v>0.78758663062353007</v>
      </c>
      <c r="O69" s="98">
        <v>0.37880792995040635</v>
      </c>
      <c r="P69" s="98">
        <v>0.97289338793121261</v>
      </c>
      <c r="Q69" s="98">
        <v>0.94587829493545583</v>
      </c>
      <c r="R69" s="98">
        <v>0.75563815088853903</v>
      </c>
      <c r="S69" s="98">
        <v>1.2425055992758371</v>
      </c>
      <c r="T69" s="98">
        <v>1.3661141577404377</v>
      </c>
      <c r="U69" s="98">
        <v>1.3560050686490248</v>
      </c>
      <c r="V69" s="98">
        <v>1.0665510728452261</v>
      </c>
      <c r="W69" s="98">
        <v>0.63271821593379429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1.9258114156796204E-2</v>
      </c>
      <c r="D70" s="98">
        <v>2.0402329111121355E-2</v>
      </c>
      <c r="E70" s="98">
        <v>2.5665040249635406E-2</v>
      </c>
      <c r="F70" s="98">
        <v>1.8687737524337812E-2</v>
      </c>
      <c r="G70" s="98">
        <v>5.9201899778637138E-3</v>
      </c>
      <c r="H70" s="98">
        <v>9.8009495934317063E-3</v>
      </c>
      <c r="I70" s="98">
        <v>3.9416119368396261E-3</v>
      </c>
      <c r="J70" s="98">
        <v>3.2515702913857997E-2</v>
      </c>
      <c r="K70" s="98">
        <v>2.8605789038869841E-2</v>
      </c>
      <c r="L70" s="98">
        <v>0.18959687351720436</v>
      </c>
      <c r="M70" s="98">
        <v>6.7580723467774273E-2</v>
      </c>
      <c r="N70" s="98">
        <v>7.7002127112523883E-2</v>
      </c>
      <c r="O70" s="98">
        <v>1.2413118855887792E-2</v>
      </c>
      <c r="P70" s="98">
        <v>0.12368381677007392</v>
      </c>
      <c r="Q70" s="98">
        <v>6.109628812899609E-2</v>
      </c>
      <c r="R70" s="98">
        <v>0</v>
      </c>
      <c r="S70" s="98">
        <v>1.8008635975275321E-2</v>
      </c>
      <c r="T70" s="98">
        <v>5.3857289075301663E-2</v>
      </c>
      <c r="U70" s="98">
        <v>4.4230043955378259E-2</v>
      </c>
      <c r="V70" s="98">
        <v>5.6461152226127485E-2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5.5148294925537935E-3</v>
      </c>
      <c r="D71" s="101">
        <v>6.0578242052436509E-3</v>
      </c>
      <c r="E71" s="101">
        <v>6.5706856962503904E-3</v>
      </c>
      <c r="F71" s="101">
        <v>4.7988739628900042E-3</v>
      </c>
      <c r="G71" s="101">
        <v>1.7183680314209018E-3</v>
      </c>
      <c r="H71" s="101">
        <v>2.6112798410761603E-3</v>
      </c>
      <c r="I71" s="101">
        <v>1.0578188079172969E-3</v>
      </c>
      <c r="J71" s="101">
        <v>8.483629028964124E-3</v>
      </c>
      <c r="K71" s="101">
        <v>7.6501501034779732E-3</v>
      </c>
      <c r="L71" s="101">
        <v>4.654388654392435E-2</v>
      </c>
      <c r="M71" s="101">
        <v>1.1032395585333199E-2</v>
      </c>
      <c r="N71" s="101">
        <v>1.2911923574349289E-2</v>
      </c>
      <c r="O71" s="101">
        <v>1.7200228274391355E-3</v>
      </c>
      <c r="P71" s="101">
        <v>1.9285935184522436E-2</v>
      </c>
      <c r="Q71" s="101">
        <v>9.9854618193616629E-3</v>
      </c>
      <c r="R71" s="101">
        <v>0</v>
      </c>
      <c r="S71" s="101">
        <v>2.7093403378772867E-3</v>
      </c>
      <c r="T71" s="101">
        <v>6.5901789935250204E-3</v>
      </c>
      <c r="U71" s="101">
        <v>5.6467474016718092E-3</v>
      </c>
      <c r="V71" s="101">
        <v>9.2909385173692832E-3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1.3743284664242411E-2</v>
      </c>
      <c r="D72" s="104">
        <v>1.4344504905877705E-2</v>
      </c>
      <c r="E72" s="104">
        <v>1.9094354553385016E-2</v>
      </c>
      <c r="F72" s="104">
        <v>1.388886356144781E-2</v>
      </c>
      <c r="G72" s="104">
        <v>4.2018219464428118E-3</v>
      </c>
      <c r="H72" s="104">
        <v>7.1896697523555469E-3</v>
      </c>
      <c r="I72" s="104">
        <v>2.8837931289223294E-3</v>
      </c>
      <c r="J72" s="104">
        <v>2.4032073884893871E-2</v>
      </c>
      <c r="K72" s="104">
        <v>2.0955638935391867E-2</v>
      </c>
      <c r="L72" s="104">
        <v>0.14305298697328001</v>
      </c>
      <c r="M72" s="104">
        <v>5.6548327882441074E-2</v>
      </c>
      <c r="N72" s="104">
        <v>6.40902035381746E-2</v>
      </c>
      <c r="O72" s="104">
        <v>1.0693096028448656E-2</v>
      </c>
      <c r="P72" s="104">
        <v>0.10439788158555149</v>
      </c>
      <c r="Q72" s="104">
        <v>5.1110826309634427E-2</v>
      </c>
      <c r="R72" s="104">
        <v>0</v>
      </c>
      <c r="S72" s="104">
        <v>1.5299295637398035E-2</v>
      </c>
      <c r="T72" s="104">
        <v>4.7267110081776642E-2</v>
      </c>
      <c r="U72" s="104">
        <v>3.8583296553706452E-2</v>
      </c>
      <c r="V72" s="104">
        <v>4.71702137087582E-2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1.9554985090561007E-2</v>
      </c>
      <c r="D73" s="101">
        <v>2.229901560148129E-2</v>
      </c>
      <c r="E73" s="101">
        <v>1.9583714964823366E-2</v>
      </c>
      <c r="F73" s="101">
        <v>1.9666840493116115E-2</v>
      </c>
      <c r="G73" s="101">
        <v>1.4028012987681025E-2</v>
      </c>
      <c r="H73" s="101">
        <v>2.9952062242168329E-2</v>
      </c>
      <c r="I73" s="101">
        <v>2.0423226434059402E-2</v>
      </c>
      <c r="J73" s="101">
        <v>1.077088532186363E-2</v>
      </c>
      <c r="K73" s="101">
        <v>2.0582218954522901E-2</v>
      </c>
      <c r="L73" s="101">
        <v>0</v>
      </c>
      <c r="M73" s="101">
        <v>9.8870666785081853E-3</v>
      </c>
      <c r="N73" s="101">
        <v>4.6381451701963837E-3</v>
      </c>
      <c r="O73" s="101">
        <v>3.7721560388928937E-3</v>
      </c>
      <c r="P73" s="101">
        <v>8.2907455043963983E-3</v>
      </c>
      <c r="Q73" s="101">
        <v>7.5600740693562958E-3</v>
      </c>
      <c r="R73" s="101">
        <v>5.4941150330248293E-3</v>
      </c>
      <c r="S73" s="101">
        <v>2.2615523757475602E-3</v>
      </c>
      <c r="T73" s="101">
        <v>2.0884977262714006E-2</v>
      </c>
      <c r="U73" s="101">
        <v>4.7054634304468552E-3</v>
      </c>
      <c r="V73" s="101">
        <v>1.6532626181080237E-3</v>
      </c>
      <c r="W73" s="101">
        <v>1.1957794150938813E-2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3.5908150203591858E-2</v>
      </c>
      <c r="D74" s="104">
        <v>3.3314359165415468E-2</v>
      </c>
      <c r="E74" s="104">
        <v>2.274391993558094E-2</v>
      </c>
      <c r="F74" s="104">
        <v>2.7557928945637647E-2</v>
      </c>
      <c r="G74" s="104">
        <v>3.484432142948319E-2</v>
      </c>
      <c r="H74" s="104">
        <v>2.8106076065774876E-2</v>
      </c>
      <c r="I74" s="104">
        <v>2.2633166178694243E-2</v>
      </c>
      <c r="J74" s="104">
        <v>3.940942668599344E-2</v>
      </c>
      <c r="K74" s="104">
        <v>5.6386852731422576E-2</v>
      </c>
      <c r="L74" s="104">
        <v>5.6524843436695088E-2</v>
      </c>
      <c r="M74" s="104">
        <v>6.6461300729234368E-2</v>
      </c>
      <c r="N74" s="104">
        <v>4.0864777453337775E-2</v>
      </c>
      <c r="O74" s="104">
        <v>1.2594065837038558E-2</v>
      </c>
      <c r="P74" s="104">
        <v>8.0671335966132851E-2</v>
      </c>
      <c r="Q74" s="104">
        <v>5.790617304063797E-2</v>
      </c>
      <c r="R74" s="104">
        <v>3.8498323216208483E-2</v>
      </c>
      <c r="S74" s="104">
        <v>3.3983427029569774E-2</v>
      </c>
      <c r="T74" s="104">
        <v>7.3013427390505925E-2</v>
      </c>
      <c r="U74" s="104">
        <v>4.0031713409928983E-2</v>
      </c>
      <c r="V74" s="104">
        <v>6.8163562393509453E-3</v>
      </c>
      <c r="W74" s="104">
        <v>6.5485383960222174E-2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9.4722769958725701E-3</v>
      </c>
      <c r="D75" s="98">
        <v>9.3368635063688157E-3</v>
      </c>
      <c r="E75" s="98">
        <v>4.7098754245674087E-3</v>
      </c>
      <c r="F75" s="98">
        <v>5.7875096435349976E-3</v>
      </c>
      <c r="G75" s="98">
        <v>9.7708246239511017E-3</v>
      </c>
      <c r="H75" s="98">
        <v>6.832821761290961E-3</v>
      </c>
      <c r="I75" s="98">
        <v>5.6969444382437267E-3</v>
      </c>
      <c r="J75" s="98">
        <v>9.6192325788538331E-3</v>
      </c>
      <c r="K75" s="98">
        <v>1.4714992178151315E-2</v>
      </c>
      <c r="L75" s="98">
        <v>1.0650549855563391E-2</v>
      </c>
      <c r="M75" s="98">
        <v>9.6524879927754586E-3</v>
      </c>
      <c r="N75" s="98">
        <v>5.7862510488533615E-3</v>
      </c>
      <c r="O75" s="98">
        <v>1.5391387216331924E-3</v>
      </c>
      <c r="P75" s="98">
        <v>1.0557760365057692E-2</v>
      </c>
      <c r="Q75" s="98">
        <v>7.9575565454734244E-3</v>
      </c>
      <c r="R75" s="98">
        <v>5.6279707341289681E-3</v>
      </c>
      <c r="S75" s="98">
        <v>4.8471092711309923E-3</v>
      </c>
      <c r="T75" s="98">
        <v>7.9487891109225241E-3</v>
      </c>
      <c r="U75" s="98">
        <v>4.4958848444673826E-3</v>
      </c>
      <c r="V75" s="98">
        <v>6.9923570849786312E-4</v>
      </c>
      <c r="W75" s="98">
        <v>6.1128277755751696E-3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2.6435873207719288E-2</v>
      </c>
      <c r="D76" s="98">
        <v>2.3977495659046652E-2</v>
      </c>
      <c r="E76" s="98">
        <v>1.8034044511013533E-2</v>
      </c>
      <c r="F76" s="98">
        <v>2.1770419302102648E-2</v>
      </c>
      <c r="G76" s="98">
        <v>2.5073496805532086E-2</v>
      </c>
      <c r="H76" s="98">
        <v>2.1273254304483916E-2</v>
      </c>
      <c r="I76" s="98">
        <v>1.6936221740450515E-2</v>
      </c>
      <c r="J76" s="98">
        <v>2.9790194107139605E-2</v>
      </c>
      <c r="K76" s="98">
        <v>4.167186055327126E-2</v>
      </c>
      <c r="L76" s="98">
        <v>4.5874293581131695E-2</v>
      </c>
      <c r="M76" s="98">
        <v>5.6808812736458915E-2</v>
      </c>
      <c r="N76" s="98">
        <v>3.5078526404484417E-2</v>
      </c>
      <c r="O76" s="98">
        <v>1.1054927115405365E-2</v>
      </c>
      <c r="P76" s="98">
        <v>7.0113575601075159E-2</v>
      </c>
      <c r="Q76" s="98">
        <v>4.9948616495164543E-2</v>
      </c>
      <c r="R76" s="98">
        <v>3.2870352482079514E-2</v>
      </c>
      <c r="S76" s="98">
        <v>2.9136317758438782E-2</v>
      </c>
      <c r="T76" s="98">
        <v>6.5064638279583406E-2</v>
      </c>
      <c r="U76" s="98">
        <v>3.55358285654616E-2</v>
      </c>
      <c r="V76" s="98">
        <v>6.1171205308530822E-3</v>
      </c>
      <c r="W76" s="98">
        <v>5.9372556184647006E-2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3.4131147664328441</v>
      </c>
      <c r="D77" s="122">
        <v>4.0050688883525041</v>
      </c>
      <c r="E77" s="122">
        <v>3.2686486812834703</v>
      </c>
      <c r="F77" s="122">
        <v>3.3670333731151283</v>
      </c>
      <c r="G77" s="122">
        <v>2.9233280167245197</v>
      </c>
      <c r="H77" s="122">
        <v>2.69284820798423</v>
      </c>
      <c r="I77" s="122">
        <v>2.3630065810448495</v>
      </c>
      <c r="J77" s="122">
        <v>3.3941323512969896</v>
      </c>
      <c r="K77" s="122">
        <v>4.4962990419498317</v>
      </c>
      <c r="L77" s="122">
        <v>5.3374729259027394</v>
      </c>
      <c r="M77" s="122">
        <v>2.6921421779184223</v>
      </c>
      <c r="N77" s="122">
        <v>1.525570799548853</v>
      </c>
      <c r="O77" s="122">
        <v>0.6086598248021049</v>
      </c>
      <c r="P77" s="122">
        <v>1.859633545554594</v>
      </c>
      <c r="Q77" s="122">
        <v>1.7307987005361491</v>
      </c>
      <c r="R77" s="122">
        <v>1.4779342045308417</v>
      </c>
      <c r="S77" s="122">
        <v>2.3165708590123706</v>
      </c>
      <c r="T77" s="122">
        <v>3.0404167087038867</v>
      </c>
      <c r="U77" s="122">
        <v>2.9843198904342296</v>
      </c>
      <c r="V77" s="122">
        <v>2.3527911802237682</v>
      </c>
      <c r="W77" s="122">
        <v>1.6502835494840524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3.3030163341842869</v>
      </c>
      <c r="D78" s="98">
        <v>3.8945077255776006</v>
      </c>
      <c r="E78" s="98">
        <v>3.1821216311823082</v>
      </c>
      <c r="F78" s="98">
        <v>3.2683925273102439</v>
      </c>
      <c r="G78" s="98">
        <v>2.8200931515146466</v>
      </c>
      <c r="H78" s="98">
        <v>2.5798823546834169</v>
      </c>
      <c r="I78" s="98">
        <v>2.2775096211349792</v>
      </c>
      <c r="J78" s="98">
        <v>3.3072197206199818</v>
      </c>
      <c r="K78" s="98">
        <v>4.3785846348140574</v>
      </c>
      <c r="L78" s="98">
        <v>5.2127608067996976</v>
      </c>
      <c r="M78" s="98">
        <v>2.6172436349915844</v>
      </c>
      <c r="N78" s="98">
        <v>1.4829782681683554</v>
      </c>
      <c r="O78" s="98">
        <v>0.5892274739815806</v>
      </c>
      <c r="P78" s="98">
        <v>1.8020554774743685</v>
      </c>
      <c r="Q78" s="98">
        <v>1.6825723970748256</v>
      </c>
      <c r="R78" s="98">
        <v>1.4262442742343084</v>
      </c>
      <c r="S78" s="98">
        <v>2.2570200989309375</v>
      </c>
      <c r="T78" s="98">
        <v>2.9679554731932107</v>
      </c>
      <c r="U78" s="98">
        <v>2.9169755900190779</v>
      </c>
      <c r="V78" s="98">
        <v>2.2957792073654057</v>
      </c>
      <c r="W78" s="98">
        <v>1.6027516649091476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0.11009843224855705</v>
      </c>
      <c r="D79" s="33">
        <v>0.11056116277490345</v>
      </c>
      <c r="E79" s="33">
        <v>8.6527050101161976E-2</v>
      </c>
      <c r="F79" s="33">
        <v>9.8640845804884497E-2</v>
      </c>
      <c r="G79" s="33">
        <v>0.10323486520987327</v>
      </c>
      <c r="H79" s="33">
        <v>0.11296585330081295</v>
      </c>
      <c r="I79" s="33">
        <v>8.5496959909870218E-2</v>
      </c>
      <c r="J79" s="33">
        <v>8.6912630677007663E-2</v>
      </c>
      <c r="K79" s="33">
        <v>0.11771440713577469</v>
      </c>
      <c r="L79" s="33">
        <v>0.12471211910304197</v>
      </c>
      <c r="M79" s="33">
        <v>7.4898542926837813E-2</v>
      </c>
      <c r="N79" s="33">
        <v>4.2592531380497504E-2</v>
      </c>
      <c r="O79" s="33">
        <v>1.9432350820524295E-2</v>
      </c>
      <c r="P79" s="33">
        <v>5.7578068080225545E-2</v>
      </c>
      <c r="Q79" s="33">
        <v>4.8226303461323457E-2</v>
      </c>
      <c r="R79" s="33">
        <v>5.1689930296533224E-2</v>
      </c>
      <c r="S79" s="33">
        <v>5.9550760081432973E-2</v>
      </c>
      <c r="T79" s="33">
        <v>7.2461235510675834E-2</v>
      </c>
      <c r="U79" s="33">
        <v>6.7344300415151562E-2</v>
      </c>
      <c r="V79" s="33">
        <v>5.7011972858362264E-2</v>
      </c>
      <c r="W79" s="33">
        <v>4.7531884574904912E-2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47.643126321963535</v>
      </c>
      <c r="D81" s="117">
        <f t="shared" si="28"/>
        <v>28.264087917360794</v>
      </c>
      <c r="E81" s="117">
        <f t="shared" si="28"/>
        <v>27.139606295051912</v>
      </c>
      <c r="F81" s="117">
        <f t="shared" si="28"/>
        <v>33.518897163357295</v>
      </c>
      <c r="G81" s="117">
        <f t="shared" si="28"/>
        <v>37.194860216376604</v>
      </c>
      <c r="H81" s="117">
        <f t="shared" si="28"/>
        <v>50.652876008386116</v>
      </c>
      <c r="I81" s="117">
        <f t="shared" si="28"/>
        <v>27.39614410670352</v>
      </c>
      <c r="J81" s="117">
        <f t="shared" si="28"/>
        <v>22.805489153024865</v>
      </c>
      <c r="K81" s="117">
        <f t="shared" si="28"/>
        <v>12.530156895970336</v>
      </c>
      <c r="L81" s="117">
        <f t="shared" si="28"/>
        <v>8.7158299269757133</v>
      </c>
      <c r="M81" s="117">
        <f t="shared" si="28"/>
        <v>44.250280572042698</v>
      </c>
      <c r="N81" s="117">
        <f t="shared" si="28"/>
        <v>34.210429851299551</v>
      </c>
      <c r="O81" s="117">
        <f t="shared" si="28"/>
        <v>19.760322899772714</v>
      </c>
      <c r="P81" s="117">
        <f t="shared" si="28"/>
        <v>21.175201805903711</v>
      </c>
      <c r="Q81" s="117">
        <f t="shared" si="28"/>
        <v>20.96770092097341</v>
      </c>
      <c r="R81" s="117">
        <f t="shared" ref="R81:V81" si="29">R82+R85+R87+R100</f>
        <v>21.211496246751995</v>
      </c>
      <c r="S81" s="117">
        <f t="shared" si="29"/>
        <v>28.819173895574664</v>
      </c>
      <c r="T81" s="117">
        <f t="shared" si="29"/>
        <v>24.253512161546709</v>
      </c>
      <c r="U81" s="117">
        <f t="shared" si="29"/>
        <v>25.626304562182714</v>
      </c>
      <c r="V81" s="117">
        <f t="shared" si="29"/>
        <v>19.012329211584373</v>
      </c>
      <c r="W81" s="117">
        <f t="shared" ref="W81" si="30">W82+W85+W87+W100</f>
        <v>20.851565741684496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20.837704086183916</v>
      </c>
      <c r="D82" s="122">
        <f t="shared" si="31"/>
        <v>12.36052534610919</v>
      </c>
      <c r="E82" s="122">
        <f t="shared" si="31"/>
        <v>11.945807736088721</v>
      </c>
      <c r="F82" s="122">
        <f t="shared" si="31"/>
        <v>15.535761961012982</v>
      </c>
      <c r="G82" s="122">
        <f t="shared" si="31"/>
        <v>17.649124182643007</v>
      </c>
      <c r="H82" s="122">
        <f t="shared" si="31"/>
        <v>24.187145502097547</v>
      </c>
      <c r="I82" s="122">
        <f t="shared" si="31"/>
        <v>13.174669011724554</v>
      </c>
      <c r="J82" s="122">
        <f t="shared" si="31"/>
        <v>10.78096020248466</v>
      </c>
      <c r="K82" s="122">
        <f t="shared" si="31"/>
        <v>6.1941509723935315</v>
      </c>
      <c r="L82" s="122">
        <f t="shared" si="31"/>
        <v>3.5582628059928902</v>
      </c>
      <c r="M82" s="122">
        <f t="shared" si="31"/>
        <v>19.711576095412802</v>
      </c>
      <c r="N82" s="122">
        <f t="shared" si="31"/>
        <v>16.883787865225763</v>
      </c>
      <c r="O82" s="122">
        <f t="shared" si="31"/>
        <v>10.423086469152549</v>
      </c>
      <c r="P82" s="122">
        <f t="shared" si="31"/>
        <v>11.820370446819268</v>
      </c>
      <c r="Q82" s="122">
        <f t="shared" si="31"/>
        <v>11.842930643883737</v>
      </c>
      <c r="R82" s="122">
        <f t="shared" ref="R82:V82" si="32">SUM(R83:R84)</f>
        <v>11.644606372875653</v>
      </c>
      <c r="S82" s="122">
        <f t="shared" si="32"/>
        <v>15.580202164271531</v>
      </c>
      <c r="T82" s="122">
        <f t="shared" si="32"/>
        <v>12.666621930446038</v>
      </c>
      <c r="U82" s="122">
        <f t="shared" si="32"/>
        <v>13.079693164647676</v>
      </c>
      <c r="V82" s="122">
        <f t="shared" si="32"/>
        <v>9.2776501646032195</v>
      </c>
      <c r="W82" s="122">
        <f t="shared" ref="W82" si="33">SUM(W83:W84)</f>
        <v>10.10182162316541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20.724290570783175</v>
      </c>
      <c r="D83" s="98">
        <v>12.294581621597862</v>
      </c>
      <c r="E83" s="98">
        <v>11.891058154959973</v>
      </c>
      <c r="F83" s="98">
        <v>15.466579844695865</v>
      </c>
      <c r="G83" s="98">
        <v>17.569326339369006</v>
      </c>
      <c r="H83" s="98">
        <v>24.075086514459858</v>
      </c>
      <c r="I83" s="98">
        <v>13.111003609551879</v>
      </c>
      <c r="J83" s="98">
        <v>10.72604713877006</v>
      </c>
      <c r="K83" s="98">
        <v>6.1638751837263461</v>
      </c>
      <c r="L83" s="98">
        <v>3.5453693336944601</v>
      </c>
      <c r="M83" s="98">
        <v>19.632886703309762</v>
      </c>
      <c r="N83" s="98">
        <v>16.818033792600264</v>
      </c>
      <c r="O83" s="98">
        <v>10.382632928034431</v>
      </c>
      <c r="P83" s="98">
        <v>11.77489476403772</v>
      </c>
      <c r="Q83" s="98">
        <v>11.797178895506679</v>
      </c>
      <c r="R83" s="98">
        <v>11.597091386677175</v>
      </c>
      <c r="S83" s="98">
        <v>15.516252418840304</v>
      </c>
      <c r="T83" s="98">
        <v>12.614717481018992</v>
      </c>
      <c r="U83" s="98">
        <v>13.025969241476808</v>
      </c>
      <c r="V83" s="98">
        <v>9.2385751018665463</v>
      </c>
      <c r="W83" s="98">
        <v>10.058988902317727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0.11341351540073946</v>
      </c>
      <c r="D84" s="98">
        <v>6.5943724511328558E-2</v>
      </c>
      <c r="E84" s="98">
        <v>5.4749581128748483E-2</v>
      </c>
      <c r="F84" s="98">
        <v>6.9182116317118028E-2</v>
      </c>
      <c r="G84" s="98">
        <v>7.9797843274001939E-2</v>
      </c>
      <c r="H84" s="98">
        <v>0.11205898763769004</v>
      </c>
      <c r="I84" s="98">
        <v>6.366540217267333E-2</v>
      </c>
      <c r="J84" s="98">
        <v>5.4913063714600981E-2</v>
      </c>
      <c r="K84" s="98">
        <v>3.027578866718527E-2</v>
      </c>
      <c r="L84" s="98">
        <v>1.2893472298430369E-2</v>
      </c>
      <c r="M84" s="98">
        <v>7.8689392103039699E-2</v>
      </c>
      <c r="N84" s="98">
        <v>6.575407262549833E-2</v>
      </c>
      <c r="O84" s="98">
        <v>4.0453541118119107E-2</v>
      </c>
      <c r="P84" s="98">
        <v>4.5475682781548413E-2</v>
      </c>
      <c r="Q84" s="98">
        <v>4.5751748377056915E-2</v>
      </c>
      <c r="R84" s="98">
        <v>4.7514986198478479E-2</v>
      </c>
      <c r="S84" s="98">
        <v>6.3949745431227056E-2</v>
      </c>
      <c r="T84" s="98">
        <v>5.1904449427045127E-2</v>
      </c>
      <c r="U84" s="98">
        <v>5.3723923170867945E-2</v>
      </c>
      <c r="V84" s="98">
        <v>3.9075062736673105E-2</v>
      </c>
      <c r="W84" s="98">
        <v>4.2832720847682755E-2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0.23881220729563102</v>
      </c>
      <c r="D85" s="122">
        <f t="shared" si="34"/>
        <v>7.7420289545882412E-2</v>
      </c>
      <c r="E85" s="122">
        <f t="shared" si="34"/>
        <v>0.15766808199565324</v>
      </c>
      <c r="F85" s="122">
        <f t="shared" si="34"/>
        <v>0.16709803272446178</v>
      </c>
      <c r="G85" s="122">
        <f t="shared" si="34"/>
        <v>0.21650624503088362</v>
      </c>
      <c r="H85" s="122">
        <f t="shared" si="34"/>
        <v>0.31492073543536708</v>
      </c>
      <c r="I85" s="122">
        <f t="shared" si="34"/>
        <v>5.0372565968178552E-2</v>
      </c>
      <c r="J85" s="122">
        <f t="shared" si="34"/>
        <v>2.9929737607225716E-2</v>
      </c>
      <c r="K85" s="122">
        <f t="shared" si="34"/>
        <v>2.08636817514984E-2</v>
      </c>
      <c r="L85" s="122">
        <f t="shared" si="34"/>
        <v>4.6167820602536755E-2</v>
      </c>
      <c r="M85" s="122">
        <f t="shared" si="34"/>
        <v>0.27160089629672313</v>
      </c>
      <c r="N85" s="122">
        <f t="shared" si="34"/>
        <v>0.20810420821005812</v>
      </c>
      <c r="O85" s="122">
        <f t="shared" si="34"/>
        <v>0.10418574965712302</v>
      </c>
      <c r="P85" s="122">
        <f t="shared" si="34"/>
        <v>5.8871352045765483E-2</v>
      </c>
      <c r="Q85" s="122">
        <f t="shared" si="34"/>
        <v>6.6981650091557446E-2</v>
      </c>
      <c r="R85" s="122">
        <f t="shared" si="34"/>
        <v>5.109526792609035E-2</v>
      </c>
      <c r="S85" s="122">
        <f t="shared" si="34"/>
        <v>7.1374135914622827E-2</v>
      </c>
      <c r="T85" s="122">
        <f t="shared" si="34"/>
        <v>4.8242303537264386E-2</v>
      </c>
      <c r="U85" s="122">
        <f t="shared" si="34"/>
        <v>4.4397897223698156E-2</v>
      </c>
      <c r="V85" s="122">
        <f t="shared" si="34"/>
        <v>1.677084802972292E-2</v>
      </c>
      <c r="W85" s="122">
        <f t="shared" si="34"/>
        <v>3.1405111400856063E-2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0.23881220729563102</v>
      </c>
      <c r="D86" s="98">
        <v>7.7420289545882412E-2</v>
      </c>
      <c r="E86" s="98">
        <v>0.15766808199565324</v>
      </c>
      <c r="F86" s="98">
        <v>0.16709803272446178</v>
      </c>
      <c r="G86" s="98">
        <v>0.21650624503088362</v>
      </c>
      <c r="H86" s="98">
        <v>0.31492073543536708</v>
      </c>
      <c r="I86" s="98">
        <v>5.0372565968178552E-2</v>
      </c>
      <c r="J86" s="98">
        <v>2.9929737607225716E-2</v>
      </c>
      <c r="K86" s="98">
        <v>2.08636817514984E-2</v>
      </c>
      <c r="L86" s="98">
        <v>4.6167820602536755E-2</v>
      </c>
      <c r="M86" s="98">
        <v>0.27160089629672313</v>
      </c>
      <c r="N86" s="98">
        <v>0.20810420821005812</v>
      </c>
      <c r="O86" s="98">
        <v>0.10418574965712302</v>
      </c>
      <c r="P86" s="98">
        <v>5.8871352045765483E-2</v>
      </c>
      <c r="Q86" s="98">
        <v>6.6981650091557446E-2</v>
      </c>
      <c r="R86" s="98">
        <v>5.109526792609035E-2</v>
      </c>
      <c r="S86" s="98">
        <v>7.1374135914622827E-2</v>
      </c>
      <c r="T86" s="98">
        <v>4.8242303537264386E-2</v>
      </c>
      <c r="U86" s="98">
        <v>4.4397897223698156E-2</v>
      </c>
      <c r="V86" s="98">
        <v>1.677084802972292E-2</v>
      </c>
      <c r="W86" s="98">
        <v>3.1405111400856063E-2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10.059182384588583</v>
      </c>
      <c r="D87" s="122">
        <v>5.7865529134323728</v>
      </c>
      <c r="E87" s="122">
        <v>5.4083739065268173</v>
      </c>
      <c r="F87" s="122">
        <v>6.4556892748615677</v>
      </c>
      <c r="G87" s="122">
        <v>7.0341865124896641</v>
      </c>
      <c r="H87" s="122">
        <v>9.7608870854008458</v>
      </c>
      <c r="I87" s="122">
        <v>5.1847982063561115</v>
      </c>
      <c r="J87" s="122">
        <v>4.113621308099578</v>
      </c>
      <c r="K87" s="122">
        <v>2.183905736095066</v>
      </c>
      <c r="L87" s="122">
        <v>1.8879537804847049</v>
      </c>
      <c r="M87" s="122">
        <v>8.8026461879029529</v>
      </c>
      <c r="N87" s="122">
        <v>6.3844884317004889</v>
      </c>
      <c r="O87" s="122">
        <v>3.5395917631229796</v>
      </c>
      <c r="P87" s="122">
        <v>3.6721136112621329</v>
      </c>
      <c r="Q87" s="122">
        <v>3.5392124418844251</v>
      </c>
      <c r="R87" s="122">
        <v>3.5816942331706727</v>
      </c>
      <c r="S87" s="122">
        <v>5.0428802068251102</v>
      </c>
      <c r="T87" s="122">
        <v>4.1678453708803316</v>
      </c>
      <c r="U87" s="122">
        <v>4.3983003464117463</v>
      </c>
      <c r="V87" s="122">
        <v>3.2925628848718147</v>
      </c>
      <c r="W87" s="122">
        <v>3.4572074342156709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0.12437950582390227</v>
      </c>
      <c r="D88" s="98">
        <v>9.8837973267402124E-2</v>
      </c>
      <c r="E88" s="98">
        <v>7.4374810057279153E-2</v>
      </c>
      <c r="F88" s="98">
        <v>0.1240545636077937</v>
      </c>
      <c r="G88" s="98">
        <v>0.16650575990023112</v>
      </c>
      <c r="H88" s="98">
        <v>0.26004374459635105</v>
      </c>
      <c r="I88" s="98">
        <v>0.17286373093521301</v>
      </c>
      <c r="J88" s="98">
        <v>0.68583790036669001</v>
      </c>
      <c r="K88" s="98">
        <v>0.198502691331255</v>
      </c>
      <c r="L88" s="98">
        <v>0.24690177432018978</v>
      </c>
      <c r="M88" s="98">
        <v>1.3295769795049373</v>
      </c>
      <c r="N88" s="98">
        <v>1.455012977216904</v>
      </c>
      <c r="O88" s="98">
        <v>1.0140543630744276</v>
      </c>
      <c r="P88" s="98">
        <v>0.38010513606827978</v>
      </c>
      <c r="Q88" s="98">
        <v>0.31943165871034385</v>
      </c>
      <c r="R88" s="98">
        <v>0.31743931515856272</v>
      </c>
      <c r="S88" s="98">
        <v>0.54509585682945383</v>
      </c>
      <c r="T88" s="98">
        <v>0.40083464217813897</v>
      </c>
      <c r="U88" s="98">
        <v>0.42885053033432052</v>
      </c>
      <c r="V88" s="98">
        <v>0.46035554561341757</v>
      </c>
      <c r="W88" s="98">
        <v>0.67697482438623702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9.9075755454093974E-4</v>
      </c>
      <c r="D89" s="98">
        <v>5.7876712867101904E-4</v>
      </c>
      <c r="E89" s="98">
        <v>1.9456512046141755E-3</v>
      </c>
      <c r="F89" s="98">
        <v>1.2400887546933598E-3</v>
      </c>
      <c r="G89" s="98">
        <v>4.67558009664832E-4</v>
      </c>
      <c r="H89" s="98">
        <v>3.5971424942763549E-3</v>
      </c>
      <c r="I89" s="98">
        <v>3.1962994667133544E-4</v>
      </c>
      <c r="J89" s="98">
        <v>1.8913573930882582E-2</v>
      </c>
      <c r="K89" s="98">
        <v>2.2151862658576953E-3</v>
      </c>
      <c r="L89" s="98">
        <v>1.3388212522863976E-2</v>
      </c>
      <c r="M89" s="98">
        <v>5.9432548576199326E-2</v>
      </c>
      <c r="N89" s="98">
        <v>6.1769850870217503E-2</v>
      </c>
      <c r="O89" s="98">
        <v>3.1836886739614115E-2</v>
      </c>
      <c r="P89" s="98">
        <v>3.3083942148311979E-2</v>
      </c>
      <c r="Q89" s="98">
        <v>2.0721449008433833E-2</v>
      </c>
      <c r="R89" s="98">
        <v>1.2812275432929859E-4</v>
      </c>
      <c r="S89" s="98">
        <v>2.8265851572682542E-2</v>
      </c>
      <c r="T89" s="98">
        <v>1.5190218722661766E-2</v>
      </c>
      <c r="U89" s="98">
        <v>1.8694177305918769E-2</v>
      </c>
      <c r="V89" s="98">
        <v>2.356014491435518E-2</v>
      </c>
      <c r="W89" s="98">
        <v>2.4335402496096632E-2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2.7799731697400698E-4</v>
      </c>
      <c r="D90" s="101">
        <v>1.6557084854779778E-4</v>
      </c>
      <c r="E90" s="101">
        <v>4.7699372396992171E-4</v>
      </c>
      <c r="F90" s="101">
        <v>3.0077169062607149E-4</v>
      </c>
      <c r="G90" s="101">
        <v>1.273403208096656E-4</v>
      </c>
      <c r="H90" s="101">
        <v>9.0184729584473922E-4</v>
      </c>
      <c r="I90" s="101">
        <v>7.9947690284828875E-5</v>
      </c>
      <c r="J90" s="101">
        <v>4.6328094780483681E-3</v>
      </c>
      <c r="K90" s="101">
        <v>5.5021126021878423E-4</v>
      </c>
      <c r="L90" s="101">
        <v>2.6830788842060198E-3</v>
      </c>
      <c r="M90" s="101">
        <v>8.4572151880419593E-3</v>
      </c>
      <c r="N90" s="101">
        <v>9.5464961551960641E-3</v>
      </c>
      <c r="O90" s="101">
        <v>4.4448541149846796E-3</v>
      </c>
      <c r="P90" s="101">
        <v>4.9101469856454869E-3</v>
      </c>
      <c r="Q90" s="101">
        <v>3.1499016175948729E-3</v>
      </c>
      <c r="R90" s="101">
        <v>1.9655541173986731E-5</v>
      </c>
      <c r="S90" s="101">
        <v>4.2012038022154405E-3</v>
      </c>
      <c r="T90" s="101">
        <v>1.7594726241921383E-3</v>
      </c>
      <c r="U90" s="101">
        <v>2.2451938320825673E-3</v>
      </c>
      <c r="V90" s="101">
        <v>3.5535854180882131E-3</v>
      </c>
      <c r="W90" s="101">
        <v>2.4975641079240138E-3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7.1276023756693271E-4</v>
      </c>
      <c r="D91" s="104">
        <v>4.1319628012322123E-4</v>
      </c>
      <c r="E91" s="104">
        <v>1.4686574806442537E-3</v>
      </c>
      <c r="F91" s="104">
        <v>9.3931706406728832E-4</v>
      </c>
      <c r="G91" s="104">
        <v>3.402176888551664E-4</v>
      </c>
      <c r="H91" s="104">
        <v>2.6952951984316157E-3</v>
      </c>
      <c r="I91" s="104">
        <v>2.3968225638650658E-4</v>
      </c>
      <c r="J91" s="104">
        <v>1.4280764452834216E-2</v>
      </c>
      <c r="K91" s="104">
        <v>1.664975005638911E-3</v>
      </c>
      <c r="L91" s="104">
        <v>1.0705133638657957E-2</v>
      </c>
      <c r="M91" s="104">
        <v>5.0975333388157365E-2</v>
      </c>
      <c r="N91" s="104">
        <v>5.2223354715021437E-2</v>
      </c>
      <c r="O91" s="104">
        <v>2.7392032624629435E-2</v>
      </c>
      <c r="P91" s="104">
        <v>2.8173795162666489E-2</v>
      </c>
      <c r="Q91" s="104">
        <v>1.7571547390838958E-2</v>
      </c>
      <c r="R91" s="104">
        <v>1.0846721315531186E-4</v>
      </c>
      <c r="S91" s="104">
        <v>2.4064647770467101E-2</v>
      </c>
      <c r="T91" s="104">
        <v>1.3430746098469627E-2</v>
      </c>
      <c r="U91" s="104">
        <v>1.64489834738362E-2</v>
      </c>
      <c r="V91" s="104">
        <v>2.0006559496266969E-2</v>
      </c>
      <c r="W91" s="104">
        <v>2.1837838388172617E-2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9.2874292716938189</v>
      </c>
      <c r="D92" s="101">
        <v>5.2738871369371854</v>
      </c>
      <c r="E92" s="101">
        <v>5.0212477516573131</v>
      </c>
      <c r="F92" s="101">
        <v>5.8880141278966818</v>
      </c>
      <c r="G92" s="101">
        <v>6.2596945293131414</v>
      </c>
      <c r="H92" s="101">
        <v>8.6132221322169542</v>
      </c>
      <c r="I92" s="101">
        <v>4.3519891017767245</v>
      </c>
      <c r="J92" s="101">
        <v>2.8899872522503145</v>
      </c>
      <c r="K92" s="101">
        <v>1.6751988840515637</v>
      </c>
      <c r="L92" s="101">
        <v>1.2940141340751978</v>
      </c>
      <c r="M92" s="101">
        <v>5.6885068247882682</v>
      </c>
      <c r="N92" s="101">
        <v>3.7725906488405516</v>
      </c>
      <c r="O92" s="101">
        <v>1.9932174375060367</v>
      </c>
      <c r="P92" s="101">
        <v>2.4061262722973287</v>
      </c>
      <c r="Q92" s="101">
        <v>2.3075500104920663</v>
      </c>
      <c r="R92" s="101">
        <v>2.3943069868207716</v>
      </c>
      <c r="S92" s="101">
        <v>3.4478609122168677</v>
      </c>
      <c r="T92" s="101">
        <v>2.4855765266597718</v>
      </c>
      <c r="U92" s="101">
        <v>2.9449738792393401</v>
      </c>
      <c r="V92" s="101">
        <v>1.8898012334298764</v>
      </c>
      <c r="W92" s="101">
        <v>1.9670808676708558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6.2706539243031517E-2</v>
      </c>
      <c r="D93" s="104">
        <v>4.0197241791827779E-2</v>
      </c>
      <c r="E93" s="104">
        <v>0.10928975222983536</v>
      </c>
      <c r="F93" s="104">
        <v>5.3781845361515E-2</v>
      </c>
      <c r="G93" s="104">
        <v>2.4043741644277406E-2</v>
      </c>
      <c r="H93" s="104">
        <v>9.036682418589248E-2</v>
      </c>
      <c r="I93" s="104">
        <v>2.1954915475362529E-2</v>
      </c>
      <c r="J93" s="104">
        <v>6.1874494165688326E-2</v>
      </c>
      <c r="K93" s="104">
        <v>2.3329146824894884E-2</v>
      </c>
      <c r="L93" s="104">
        <v>7.7901696278627142E-2</v>
      </c>
      <c r="M93" s="104">
        <v>0.19697283173024199</v>
      </c>
      <c r="N93" s="104">
        <v>0.14174213339017097</v>
      </c>
      <c r="O93" s="104">
        <v>6.3969720924385187E-2</v>
      </c>
      <c r="P93" s="104">
        <v>8.7425372535270551E-2</v>
      </c>
      <c r="Q93" s="104">
        <v>6.6516006374770259E-2</v>
      </c>
      <c r="R93" s="104">
        <v>6.7151597274840311E-2</v>
      </c>
      <c r="S93" s="104">
        <v>0.18759443216269561</v>
      </c>
      <c r="T93" s="104">
        <v>0.10422131289363039</v>
      </c>
      <c r="U93" s="104">
        <v>0.11841461567444012</v>
      </c>
      <c r="V93" s="104">
        <v>0.1519253418822091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1.79175469028139E-2</v>
      </c>
      <c r="D94" s="98">
        <v>1.184125158805985E-2</v>
      </c>
      <c r="E94" s="98">
        <v>2.8481995795409724E-2</v>
      </c>
      <c r="F94" s="98">
        <v>1.4009744079960982E-2</v>
      </c>
      <c r="G94" s="98">
        <v>7.0643968774806165E-3</v>
      </c>
      <c r="H94" s="98">
        <v>2.4637855650342481E-2</v>
      </c>
      <c r="I94" s="98">
        <v>6.0684372272076402E-3</v>
      </c>
      <c r="J94" s="98">
        <v>1.6778458882571314E-2</v>
      </c>
      <c r="K94" s="98">
        <v>6.5620706905869259E-3</v>
      </c>
      <c r="L94" s="98">
        <v>1.9015500133656243E-2</v>
      </c>
      <c r="M94" s="98">
        <v>3.28014565229858E-2</v>
      </c>
      <c r="N94" s="98">
        <v>2.4484657090734722E-2</v>
      </c>
      <c r="O94" s="98">
        <v>1.0191609064286304E-2</v>
      </c>
      <c r="P94" s="98">
        <v>1.4085576714772187E-2</v>
      </c>
      <c r="Q94" s="98">
        <v>1.0579208288039169E-2</v>
      </c>
      <c r="R94" s="98">
        <v>1.1116590871997897E-2</v>
      </c>
      <c r="S94" s="98">
        <v>3.0805012401520667E-2</v>
      </c>
      <c r="T94" s="98">
        <v>1.2851904590263979E-2</v>
      </c>
      <c r="U94" s="98">
        <v>1.5017126124562142E-2</v>
      </c>
      <c r="V94" s="98">
        <v>2.7356629928378524E-2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4.4788992340217625E-2</v>
      </c>
      <c r="D95" s="98">
        <v>2.8355990203767927E-2</v>
      </c>
      <c r="E95" s="98">
        <v>8.0807756434425643E-2</v>
      </c>
      <c r="F95" s="98">
        <v>3.977210128155402E-2</v>
      </c>
      <c r="G95" s="98">
        <v>1.697934476679679E-2</v>
      </c>
      <c r="H95" s="98">
        <v>6.5728968535549992E-2</v>
      </c>
      <c r="I95" s="98">
        <v>1.5886478248154888E-2</v>
      </c>
      <c r="J95" s="98">
        <v>4.5096035283117009E-2</v>
      </c>
      <c r="K95" s="98">
        <v>1.6767076134307959E-2</v>
      </c>
      <c r="L95" s="98">
        <v>5.8886196144970898E-2</v>
      </c>
      <c r="M95" s="98">
        <v>0.16417137520725619</v>
      </c>
      <c r="N95" s="98">
        <v>0.11725747629943624</v>
      </c>
      <c r="O95" s="98">
        <v>5.3778111860098884E-2</v>
      </c>
      <c r="P95" s="98">
        <v>7.3339795820498363E-2</v>
      </c>
      <c r="Q95" s="98">
        <v>5.5936798086731097E-2</v>
      </c>
      <c r="R95" s="98">
        <v>5.6035006402842411E-2</v>
      </c>
      <c r="S95" s="98">
        <v>0.15678941976117494</v>
      </c>
      <c r="T95" s="98">
        <v>9.1369408303366415E-2</v>
      </c>
      <c r="U95" s="98">
        <v>0.10339748954987797</v>
      </c>
      <c r="V95" s="98">
        <v>0.12456871195383057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0.2054384513207233</v>
      </c>
      <c r="D96" s="101">
        <v>0.14967369562812441</v>
      </c>
      <c r="E96" s="101">
        <v>9.315216800728153E-2</v>
      </c>
      <c r="F96" s="101">
        <v>0.16155640174711616</v>
      </c>
      <c r="G96" s="101">
        <v>0.16800478546663652</v>
      </c>
      <c r="H96" s="101">
        <v>0.40913242466961852</v>
      </c>
      <c r="I96" s="101">
        <v>0.30252586749916865</v>
      </c>
      <c r="J96" s="101">
        <v>9.8461123396834202E-2</v>
      </c>
      <c r="K96" s="101">
        <v>7.6165216665935023E-2</v>
      </c>
      <c r="L96" s="101">
        <v>0</v>
      </c>
      <c r="M96" s="101">
        <v>0.19814488731214364</v>
      </c>
      <c r="N96" s="101">
        <v>9.7306392550242482E-2</v>
      </c>
      <c r="O96" s="101">
        <v>0.10010014073940167</v>
      </c>
      <c r="P96" s="101">
        <v>7.1112373810905211E-2</v>
      </c>
      <c r="Q96" s="101">
        <v>9.491179945767958E-2</v>
      </c>
      <c r="R96" s="101">
        <v>0.1005589539377878</v>
      </c>
      <c r="S96" s="101">
        <v>5.168065984578684E-2</v>
      </c>
      <c r="T96" s="101">
        <v>0.25817567421102972</v>
      </c>
      <c r="U96" s="101">
        <v>9.343705954744469E-2</v>
      </c>
      <c r="V96" s="101">
        <v>0.1532574446986138</v>
      </c>
      <c r="W96" s="101">
        <v>0.12138451472643642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0.3782378589525669</v>
      </c>
      <c r="D97" s="104">
        <v>0.22337809867916175</v>
      </c>
      <c r="E97" s="104">
        <v>0.10836377337049369</v>
      </c>
      <c r="F97" s="104">
        <v>0.22704224749376797</v>
      </c>
      <c r="G97" s="104">
        <v>0.41547013815571276</v>
      </c>
      <c r="H97" s="104">
        <v>0.38452481723775384</v>
      </c>
      <c r="I97" s="104">
        <v>0.33514496072297234</v>
      </c>
      <c r="J97" s="104">
        <v>0.35854696398916819</v>
      </c>
      <c r="K97" s="104">
        <v>0.20849461095555966</v>
      </c>
      <c r="L97" s="104">
        <v>0.25574796328782612</v>
      </c>
      <c r="M97" s="104">
        <v>1.3300121159911624</v>
      </c>
      <c r="N97" s="104">
        <v>0.85606642883240147</v>
      </c>
      <c r="O97" s="104">
        <v>0.33641321413911363</v>
      </c>
      <c r="P97" s="104">
        <v>0.6942605144020364</v>
      </c>
      <c r="Q97" s="104">
        <v>0.73008151784113084</v>
      </c>
      <c r="R97" s="104">
        <v>0.70210925722438089</v>
      </c>
      <c r="S97" s="104">
        <v>0.78238249419762318</v>
      </c>
      <c r="T97" s="104">
        <v>0.90384699621509879</v>
      </c>
      <c r="U97" s="104">
        <v>0.79393008431028267</v>
      </c>
      <c r="V97" s="104">
        <v>0.61366317433334261</v>
      </c>
      <c r="W97" s="104">
        <v>0.6674318249360448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9.9776060588220222E-2</v>
      </c>
      <c r="D98" s="98">
        <v>6.2605160955480341E-2</v>
      </c>
      <c r="E98" s="98">
        <v>2.2440277426084072E-2</v>
      </c>
      <c r="F98" s="98">
        <v>4.7681710750184875E-2</v>
      </c>
      <c r="G98" s="98">
        <v>0.1165035130508614</v>
      </c>
      <c r="H98" s="98">
        <v>9.3481193633356718E-2</v>
      </c>
      <c r="I98" s="98">
        <v>8.4358600335532122E-2</v>
      </c>
      <c r="J98" s="98">
        <v>8.751577800241217E-2</v>
      </c>
      <c r="K98" s="98">
        <v>5.4409785628770621E-2</v>
      </c>
      <c r="L98" s="98">
        <v>4.8188659496356971E-2</v>
      </c>
      <c r="M98" s="98">
        <v>0.19316392906832699</v>
      </c>
      <c r="N98" s="98">
        <v>0.12121478643498758</v>
      </c>
      <c r="O98" s="98">
        <v>4.1113537998809138E-2</v>
      </c>
      <c r="P98" s="98">
        <v>9.0860477940461648E-2</v>
      </c>
      <c r="Q98" s="98">
        <v>0.10032894000694362</v>
      </c>
      <c r="R98" s="98">
        <v>0.10263954431543175</v>
      </c>
      <c r="S98" s="98">
        <v>0.11159243703985847</v>
      </c>
      <c r="T98" s="98">
        <v>9.8399560440150274E-2</v>
      </c>
      <c r="U98" s="98">
        <v>8.9164762873527051E-2</v>
      </c>
      <c r="V98" s="98">
        <v>6.2950818504298289E-2</v>
      </c>
      <c r="W98" s="98">
        <v>6.230238796874326E-2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0.2784617983643467</v>
      </c>
      <c r="D99" s="98">
        <v>0.1607729377236814</v>
      </c>
      <c r="E99" s="98">
        <v>8.5923495944409622E-2</v>
      </c>
      <c r="F99" s="98">
        <v>0.1793605367435831</v>
      </c>
      <c r="G99" s="98">
        <v>0.29896662510485134</v>
      </c>
      <c r="H99" s="98">
        <v>0.29104362360439712</v>
      </c>
      <c r="I99" s="98">
        <v>0.25078636038744023</v>
      </c>
      <c r="J99" s="98">
        <v>0.27103118598675602</v>
      </c>
      <c r="K99" s="98">
        <v>0.15408482532678902</v>
      </c>
      <c r="L99" s="98">
        <v>0.20755930379146914</v>
      </c>
      <c r="M99" s="98">
        <v>1.1368481869228355</v>
      </c>
      <c r="N99" s="98">
        <v>0.73485164239741385</v>
      </c>
      <c r="O99" s="98">
        <v>0.2952996761403045</v>
      </c>
      <c r="P99" s="98">
        <v>0.60340003646157481</v>
      </c>
      <c r="Q99" s="98">
        <v>0.62975257783418725</v>
      </c>
      <c r="R99" s="98">
        <v>0.59946971290894913</v>
      </c>
      <c r="S99" s="98">
        <v>0.67079005715776474</v>
      </c>
      <c r="T99" s="98">
        <v>0.80544743577494848</v>
      </c>
      <c r="U99" s="98">
        <v>0.70476532143675563</v>
      </c>
      <c r="V99" s="98">
        <v>0.55071235582904432</v>
      </c>
      <c r="W99" s="98">
        <v>0.60512943696730159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16.507427643895404</v>
      </c>
      <c r="D100" s="122">
        <v>10.039589368273347</v>
      </c>
      <c r="E100" s="122">
        <v>9.627756570440722</v>
      </c>
      <c r="F100" s="122">
        <v>11.360347894758284</v>
      </c>
      <c r="G100" s="122">
        <v>12.295043276213047</v>
      </c>
      <c r="H100" s="122">
        <v>16.389922685452351</v>
      </c>
      <c r="I100" s="122">
        <v>8.9863043226546786</v>
      </c>
      <c r="J100" s="122">
        <v>7.8809779048334025</v>
      </c>
      <c r="K100" s="122">
        <v>4.1312365057302385</v>
      </c>
      <c r="L100" s="122">
        <v>3.2234455198955811</v>
      </c>
      <c r="M100" s="122">
        <v>15.464457392430221</v>
      </c>
      <c r="N100" s="122">
        <v>10.734049346163236</v>
      </c>
      <c r="O100" s="122">
        <v>5.6934589178400614</v>
      </c>
      <c r="P100" s="122">
        <v>5.6238463957765443</v>
      </c>
      <c r="Q100" s="122">
        <v>5.518576185113691</v>
      </c>
      <c r="R100" s="122">
        <v>5.9341003727795787</v>
      </c>
      <c r="S100" s="122">
        <v>8.1247173885634005</v>
      </c>
      <c r="T100" s="122">
        <v>7.370802556683075</v>
      </c>
      <c r="U100" s="122">
        <v>8.1039131538995939</v>
      </c>
      <c r="V100" s="122">
        <v>6.4253453140796166</v>
      </c>
      <c r="W100" s="122">
        <v>7.2611315729025607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1.1277329011739707</v>
      </c>
      <c r="D101" s="98">
        <v>1.2304778702918322</v>
      </c>
      <c r="E101" s="98">
        <v>1.1437628774924369</v>
      </c>
      <c r="F101" s="98">
        <v>1.0805660869279357</v>
      </c>
      <c r="G101" s="98">
        <v>1.7063460157518584</v>
      </c>
      <c r="H101" s="98">
        <v>3.468559703332835</v>
      </c>
      <c r="I101" s="98">
        <v>4.8739216914725372</v>
      </c>
      <c r="J101" s="98">
        <v>5.6021162334485055</v>
      </c>
      <c r="K101" s="98">
        <v>2.6400565543961858</v>
      </c>
      <c r="L101" s="98">
        <v>1.2983585507583135</v>
      </c>
      <c r="M101" s="98">
        <v>5.9236598418551898</v>
      </c>
      <c r="N101" s="98">
        <v>7.5754396182523331</v>
      </c>
      <c r="O101" s="98">
        <v>4.9508241157413444</v>
      </c>
      <c r="P101" s="98">
        <v>3.6188484169630142</v>
      </c>
      <c r="Q101" s="98">
        <v>3.6050072215639091</v>
      </c>
      <c r="R101" s="98">
        <v>2.5883657183072861</v>
      </c>
      <c r="S101" s="98">
        <v>3.5707071565514257</v>
      </c>
      <c r="T101" s="98">
        <v>2.3816397342126496</v>
      </c>
      <c r="U101" s="98">
        <v>3.0634153799510497</v>
      </c>
      <c r="V101" s="98">
        <v>3.3076347383182836</v>
      </c>
      <c r="W101" s="98">
        <v>3.9028700290402742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8.2939358006959001</v>
      </c>
      <c r="D102" s="98">
        <v>4.6580423865237774</v>
      </c>
      <c r="E102" s="98">
        <v>5.3405168610378366</v>
      </c>
      <c r="F102" s="98">
        <v>5.4136162661978648</v>
      </c>
      <c r="G102" s="98">
        <v>3.8784310218194258</v>
      </c>
      <c r="H102" s="98">
        <v>4.7619660726609521</v>
      </c>
      <c r="I102" s="98">
        <v>1.3470674983708042</v>
      </c>
      <c r="J102" s="98">
        <v>0.79619881495761635</v>
      </c>
      <c r="K102" s="98">
        <v>0.72404239717694618</v>
      </c>
      <c r="L102" s="98">
        <v>1.0830009589549365</v>
      </c>
      <c r="M102" s="98">
        <v>6.1734838914892807</v>
      </c>
      <c r="N102" s="98">
        <v>2.3421167359401047</v>
      </c>
      <c r="O102" s="98">
        <v>0.50824933841040343</v>
      </c>
      <c r="P102" s="98">
        <v>0.97764539580134735</v>
      </c>
      <c r="Q102" s="98">
        <v>0.60158694287545567</v>
      </c>
      <c r="R102" s="98">
        <v>0.68353208549124045</v>
      </c>
      <c r="S102" s="98">
        <v>1.8850084749403089</v>
      </c>
      <c r="T102" s="98">
        <v>1.7800299347557884</v>
      </c>
      <c r="U102" s="98">
        <v>2.0746547836652698</v>
      </c>
      <c r="V102" s="98">
        <v>1.3274093269695093</v>
      </c>
      <c r="W102" s="98">
        <v>0.8073837383423893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7.0857589420255334</v>
      </c>
      <c r="D103" s="33">
        <v>4.1510691114577378</v>
      </c>
      <c r="E103" s="33">
        <v>3.1434768319104491</v>
      </c>
      <c r="F103" s="33">
        <v>4.8661655416324825</v>
      </c>
      <c r="G103" s="33">
        <v>6.7102662386417622</v>
      </c>
      <c r="H103" s="33">
        <v>8.1593969094585646</v>
      </c>
      <c r="I103" s="33">
        <v>2.7653151328113363</v>
      </c>
      <c r="J103" s="33">
        <v>1.4826628564272806</v>
      </c>
      <c r="K103" s="33">
        <v>0.76713755415710638</v>
      </c>
      <c r="L103" s="33">
        <v>0.8420860101823312</v>
      </c>
      <c r="M103" s="33">
        <v>3.3673136590857502</v>
      </c>
      <c r="N103" s="33">
        <v>0.81649299197079739</v>
      </c>
      <c r="O103" s="33">
        <v>0.23438546368831431</v>
      </c>
      <c r="P103" s="33">
        <v>1.027352583012183</v>
      </c>
      <c r="Q103" s="33">
        <v>1.3119820206743262</v>
      </c>
      <c r="R103" s="33">
        <v>2.6622025689810522</v>
      </c>
      <c r="S103" s="33">
        <v>2.6690017570716655</v>
      </c>
      <c r="T103" s="33">
        <v>3.2091328877146372</v>
      </c>
      <c r="U103" s="33">
        <v>2.9658429902832752</v>
      </c>
      <c r="V103" s="33">
        <v>1.790301248791824</v>
      </c>
      <c r="W103" s="33">
        <v>2.5508778055198968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7.9458185226355685E-2</v>
      </c>
      <c r="D124" s="117">
        <f t="shared" si="42"/>
        <v>7.9945778859815797E-2</v>
      </c>
      <c r="E124" s="117">
        <f t="shared" si="42"/>
        <v>9.1378506766240694E-2</v>
      </c>
      <c r="F124" s="117">
        <f t="shared" si="42"/>
        <v>9.0048854360572916E-2</v>
      </c>
      <c r="G124" s="117">
        <f t="shared" si="42"/>
        <v>0</v>
      </c>
      <c r="H124" s="117">
        <f t="shared" si="42"/>
        <v>0</v>
      </c>
      <c r="I124" s="117">
        <f t="shared" si="42"/>
        <v>1.2603556525452026E-2</v>
      </c>
      <c r="J124" s="117">
        <f t="shared" si="42"/>
        <v>4.3274092859506549E-2</v>
      </c>
      <c r="K124" s="117">
        <f t="shared" si="42"/>
        <v>6.6740119790518304E-2</v>
      </c>
      <c r="L124" s="117">
        <f t="shared" si="42"/>
        <v>8.7485257190576912E-2</v>
      </c>
      <c r="M124" s="117">
        <f t="shared" si="42"/>
        <v>9.9358578207028217E-2</v>
      </c>
      <c r="N124" s="117">
        <f t="shared" si="42"/>
        <v>7.783083478854444E-2</v>
      </c>
      <c r="O124" s="117">
        <f t="shared" si="42"/>
        <v>3.4082697627480119E-2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3.45461352002112E-2</v>
      </c>
      <c r="S124" s="117">
        <f t="shared" si="43"/>
        <v>4.8100509323745426E-2</v>
      </c>
      <c r="T124" s="117">
        <f t="shared" si="43"/>
        <v>4.4032767142147759E-2</v>
      </c>
      <c r="U124" s="117">
        <f t="shared" si="43"/>
        <v>2.1035185199736389E-2</v>
      </c>
      <c r="V124" s="117">
        <f t="shared" si="43"/>
        <v>8.7007023049534289E-4</v>
      </c>
      <c r="W124" s="117">
        <f t="shared" ref="W124" si="44">W125+W128+W130+W139</f>
        <v>1.8724311040257319E-2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2.3974243900268127E-2</v>
      </c>
      <c r="D125" s="122">
        <f t="shared" si="45"/>
        <v>3.2228762319329439E-2</v>
      </c>
      <c r="E125" s="122">
        <f t="shared" si="45"/>
        <v>3.8003002761522658E-2</v>
      </c>
      <c r="F125" s="122">
        <f t="shared" si="45"/>
        <v>4.155209655324469E-2</v>
      </c>
      <c r="G125" s="122">
        <f t="shared" si="45"/>
        <v>0</v>
      </c>
      <c r="H125" s="122">
        <f t="shared" si="45"/>
        <v>0</v>
      </c>
      <c r="I125" s="122">
        <f t="shared" si="45"/>
        <v>5.715868457338554E-3</v>
      </c>
      <c r="J125" s="122">
        <f t="shared" si="45"/>
        <v>1.8145176219528669E-2</v>
      </c>
      <c r="K125" s="122">
        <f t="shared" si="45"/>
        <v>2.6784422543225009E-2</v>
      </c>
      <c r="L125" s="122">
        <f t="shared" si="45"/>
        <v>3.9581281514239279E-2</v>
      </c>
      <c r="M125" s="122">
        <f t="shared" si="45"/>
        <v>4.4615629776220703E-2</v>
      </c>
      <c r="N125" s="122">
        <f t="shared" si="45"/>
        <v>4.0811611416502878E-2</v>
      </c>
      <c r="O125" s="122">
        <f t="shared" si="45"/>
        <v>1.8208190131117807E-2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1.8690304917752327E-2</v>
      </c>
      <c r="S125" s="122">
        <f t="shared" si="46"/>
        <v>2.5829454526447155E-2</v>
      </c>
      <c r="T125" s="122">
        <f t="shared" si="46"/>
        <v>2.459321422611082E-2</v>
      </c>
      <c r="U125" s="122">
        <f t="shared" si="46"/>
        <v>1.0712073244892284E-2</v>
      </c>
      <c r="V125" s="122">
        <f t="shared" si="46"/>
        <v>4.2851312791639427E-4</v>
      </c>
      <c r="W125" s="122">
        <f t="shared" ref="W125" si="47">SUM(W126:W127)</f>
        <v>9.3029481126118314E-3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2.3883551897221127E-2</v>
      </c>
      <c r="D126" s="98">
        <v>3.2111356236109313E-2</v>
      </c>
      <c r="E126" s="98">
        <v>3.7886158964957221E-2</v>
      </c>
      <c r="F126" s="98">
        <v>4.1430094966627404E-2</v>
      </c>
      <c r="G126" s="98">
        <v>0</v>
      </c>
      <c r="H126" s="98">
        <v>0</v>
      </c>
      <c r="I126" s="98">
        <v>5.6985442476680118E-3</v>
      </c>
      <c r="J126" s="98">
        <v>1.8088123866852105E-2</v>
      </c>
      <c r="K126" s="98">
        <v>2.6704859795541352E-2</v>
      </c>
      <c r="L126" s="98">
        <v>3.9495458412488256E-2</v>
      </c>
      <c r="M126" s="98">
        <v>4.4510357877461999E-2</v>
      </c>
      <c r="N126" s="98">
        <v>4.0718525591246335E-2</v>
      </c>
      <c r="O126" s="98">
        <v>1.8167022531257734E-2</v>
      </c>
      <c r="P126" s="98">
        <v>0</v>
      </c>
      <c r="Q126" s="98">
        <v>0</v>
      </c>
      <c r="R126" s="98">
        <v>1.8646740723229947E-2</v>
      </c>
      <c r="S126" s="98">
        <v>2.5769704054877794E-2</v>
      </c>
      <c r="T126" s="98">
        <v>2.4537175107870738E-2</v>
      </c>
      <c r="U126" s="98">
        <v>1.0687896866526311E-2</v>
      </c>
      <c r="V126" s="98">
        <v>4.2753064570965585E-4</v>
      </c>
      <c r="W126" s="98">
        <v>9.2816236813362332E-3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9.0692003046998599E-5</v>
      </c>
      <c r="D127" s="98">
        <v>1.1740608322012604E-4</v>
      </c>
      <c r="E127" s="98">
        <v>1.1684379656543932E-4</v>
      </c>
      <c r="F127" s="98">
        <v>1.2200158661728838E-4</v>
      </c>
      <c r="G127" s="98">
        <v>0</v>
      </c>
      <c r="H127" s="98">
        <v>0</v>
      </c>
      <c r="I127" s="98">
        <v>1.7324209670542259E-5</v>
      </c>
      <c r="J127" s="98">
        <v>5.7052352676562957E-5</v>
      </c>
      <c r="K127" s="98">
        <v>7.9562747683656804E-5</v>
      </c>
      <c r="L127" s="98">
        <v>8.5823101751022601E-5</v>
      </c>
      <c r="M127" s="98">
        <v>1.0527189875870131E-4</v>
      </c>
      <c r="N127" s="98">
        <v>9.308582525654563E-5</v>
      </c>
      <c r="O127" s="98">
        <v>4.1167599860073236E-5</v>
      </c>
      <c r="P127" s="98">
        <v>0</v>
      </c>
      <c r="Q127" s="98">
        <v>0</v>
      </c>
      <c r="R127" s="98">
        <v>4.3564194522381091E-5</v>
      </c>
      <c r="S127" s="98">
        <v>5.9750471569361172E-5</v>
      </c>
      <c r="T127" s="98">
        <v>5.6039118240081697E-5</v>
      </c>
      <c r="U127" s="98">
        <v>2.4176378365973146E-5</v>
      </c>
      <c r="V127" s="98">
        <v>9.8248220673844497E-7</v>
      </c>
      <c r="W127" s="98">
        <v>2.1324431275597741E-5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5.475061025952356E-4</v>
      </c>
      <c r="D128" s="122">
        <f t="shared" si="48"/>
        <v>2.7332847147707823E-4</v>
      </c>
      <c r="E128" s="122">
        <f t="shared" si="48"/>
        <v>6.090183424724804E-4</v>
      </c>
      <c r="F128" s="122">
        <f t="shared" si="48"/>
        <v>5.1952469190759745E-4</v>
      </c>
      <c r="G128" s="122">
        <f t="shared" si="48"/>
        <v>0</v>
      </c>
      <c r="H128" s="122">
        <f t="shared" si="48"/>
        <v>0</v>
      </c>
      <c r="I128" s="122">
        <f t="shared" si="48"/>
        <v>2.8850266877536404E-5</v>
      </c>
      <c r="J128" s="122">
        <f t="shared" si="48"/>
        <v>7.8555741751248594E-5</v>
      </c>
      <c r="K128" s="122">
        <f t="shared" si="48"/>
        <v>1.6624447610755696E-4</v>
      </c>
      <c r="L128" s="122">
        <f t="shared" si="48"/>
        <v>4.9114702768656131E-4</v>
      </c>
      <c r="M128" s="122">
        <f t="shared" si="48"/>
        <v>6.8413324004212384E-4</v>
      </c>
      <c r="N128" s="122">
        <f t="shared" si="48"/>
        <v>5.2829500709132581E-4</v>
      </c>
      <c r="O128" s="122">
        <f t="shared" si="48"/>
        <v>2.2698420404601967E-4</v>
      </c>
      <c r="P128" s="122">
        <f t="shared" si="48"/>
        <v>0</v>
      </c>
      <c r="Q128" s="122">
        <f t="shared" si="48"/>
        <v>0</v>
      </c>
      <c r="R128" s="122">
        <f t="shared" si="48"/>
        <v>9.5983596605053872E-5</v>
      </c>
      <c r="S128" s="122">
        <f t="shared" si="48"/>
        <v>1.2025970668007218E-4</v>
      </c>
      <c r="T128" s="122">
        <f t="shared" si="48"/>
        <v>9.2359228214290443E-5</v>
      </c>
      <c r="U128" s="122">
        <f t="shared" si="48"/>
        <v>3.0161614961751465E-5</v>
      </c>
      <c r="V128" s="122">
        <f t="shared" si="48"/>
        <v>0</v>
      </c>
      <c r="W128" s="122">
        <f t="shared" si="48"/>
        <v>3.1468047495847761E-5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5.475061025952356E-4</v>
      </c>
      <c r="D129" s="98">
        <v>2.7332847147707823E-4</v>
      </c>
      <c r="E129" s="98">
        <v>6.090183424724804E-4</v>
      </c>
      <c r="F129" s="98">
        <v>5.1952469190759745E-4</v>
      </c>
      <c r="G129" s="98">
        <v>0</v>
      </c>
      <c r="H129" s="98">
        <v>0</v>
      </c>
      <c r="I129" s="98">
        <v>2.8850266877536404E-5</v>
      </c>
      <c r="J129" s="98">
        <v>7.8555741751248594E-5</v>
      </c>
      <c r="K129" s="98">
        <v>1.6624447610755696E-4</v>
      </c>
      <c r="L129" s="98">
        <v>4.9114702768656131E-4</v>
      </c>
      <c r="M129" s="98">
        <v>6.8413324004212384E-4</v>
      </c>
      <c r="N129" s="98">
        <v>5.2829500709132581E-4</v>
      </c>
      <c r="O129" s="98">
        <v>2.2698420404601967E-4</v>
      </c>
      <c r="P129" s="98">
        <v>0</v>
      </c>
      <c r="Q129" s="98">
        <v>0</v>
      </c>
      <c r="R129" s="98">
        <v>9.5983596605053872E-5</v>
      </c>
      <c r="S129" s="98">
        <v>1.2025970668007218E-4</v>
      </c>
      <c r="T129" s="98">
        <v>9.2359228214290443E-5</v>
      </c>
      <c r="U129" s="98">
        <v>3.0161614961751465E-5</v>
      </c>
      <c r="V129" s="98">
        <v>0</v>
      </c>
      <c r="W129" s="98">
        <v>3.1468047495847761E-5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1.7140969788599879E-2</v>
      </c>
      <c r="D130" s="122">
        <v>1.4809102349450246E-2</v>
      </c>
      <c r="E130" s="122">
        <v>1.501279834920821E-2</v>
      </c>
      <c r="F130" s="122">
        <v>1.3704001343933361E-2</v>
      </c>
      <c r="G130" s="122">
        <v>0</v>
      </c>
      <c r="H130" s="122">
        <v>0</v>
      </c>
      <c r="I130" s="122">
        <v>2.1699902017969829E-3</v>
      </c>
      <c r="J130" s="122">
        <v>8.3915107942353299E-3</v>
      </c>
      <c r="K130" s="122">
        <v>1.3445560042488217E-2</v>
      </c>
      <c r="L130" s="122">
        <v>1.3322612962599794E-2</v>
      </c>
      <c r="M130" s="122">
        <v>1.6339946226166271E-2</v>
      </c>
      <c r="N130" s="122">
        <v>1.1767561835618435E-2</v>
      </c>
      <c r="O130" s="122">
        <v>5.6399294346859818E-3</v>
      </c>
      <c r="P130" s="122">
        <v>0</v>
      </c>
      <c r="Q130" s="122">
        <v>0</v>
      </c>
      <c r="R130" s="122">
        <v>5.5486675013432718E-3</v>
      </c>
      <c r="S130" s="122">
        <v>7.9483742404151819E-3</v>
      </c>
      <c r="T130" s="122">
        <v>6.6585156000552818E-3</v>
      </c>
      <c r="U130" s="122">
        <v>3.4303432484218753E-3</v>
      </c>
      <c r="V130" s="122">
        <v>1.2740852783833543E-4</v>
      </c>
      <c r="W130" s="122">
        <v>3.0255937713559639E-3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5.9998249709675832E-3</v>
      </c>
      <c r="D135" s="101">
        <v>5.9689284185783249E-3</v>
      </c>
      <c r="E135" s="101">
        <v>6.9423751462601348E-3</v>
      </c>
      <c r="F135" s="101">
        <v>5.6632263200072589E-3</v>
      </c>
      <c r="G135" s="101">
        <v>0</v>
      </c>
      <c r="H135" s="101">
        <v>0</v>
      </c>
      <c r="I135" s="101">
        <v>9.8293603158574661E-4</v>
      </c>
      <c r="J135" s="101">
        <v>1.8495459643604211E-3</v>
      </c>
      <c r="K135" s="101">
        <v>3.6321562860922771E-3</v>
      </c>
      <c r="L135" s="101">
        <v>0</v>
      </c>
      <c r="M135" s="101">
        <v>2.1186571453946116E-3</v>
      </c>
      <c r="N135" s="101">
        <v>1.2305283104602647E-3</v>
      </c>
      <c r="O135" s="101">
        <v>1.2880532815731833E-3</v>
      </c>
      <c r="P135" s="101">
        <v>0</v>
      </c>
      <c r="Q135" s="101">
        <v>0</v>
      </c>
      <c r="R135" s="101">
        <v>6.6595333733634305E-4</v>
      </c>
      <c r="S135" s="101">
        <v>5.0256719461056886E-4</v>
      </c>
      <c r="T135" s="101">
        <v>1.4432707864477164E-3</v>
      </c>
      <c r="U135" s="101">
        <v>3.3610453074620392E-4</v>
      </c>
      <c r="V135" s="101">
        <v>0</v>
      </c>
      <c r="W135" s="101">
        <v>4.3013648024959754E-4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1.1141144817632297E-2</v>
      </c>
      <c r="D136" s="104">
        <v>8.840173930871921E-3</v>
      </c>
      <c r="E136" s="104">
        <v>8.0704232029480752E-3</v>
      </c>
      <c r="F136" s="104">
        <v>8.0407750239261024E-3</v>
      </c>
      <c r="G136" s="104">
        <v>0</v>
      </c>
      <c r="H136" s="104">
        <v>0</v>
      </c>
      <c r="I136" s="104">
        <v>1.1870541702112363E-3</v>
      </c>
      <c r="J136" s="104">
        <v>6.5419648298749092E-3</v>
      </c>
      <c r="K136" s="104">
        <v>9.813403756395939E-3</v>
      </c>
      <c r="L136" s="104">
        <v>1.3322612962599794E-2</v>
      </c>
      <c r="M136" s="104">
        <v>1.4221289080771658E-2</v>
      </c>
      <c r="N136" s="104">
        <v>1.053703352515817E-2</v>
      </c>
      <c r="O136" s="104">
        <v>4.3518761531127987E-3</v>
      </c>
      <c r="P136" s="104">
        <v>0</v>
      </c>
      <c r="Q136" s="104">
        <v>0</v>
      </c>
      <c r="R136" s="104">
        <v>4.8827141640069285E-3</v>
      </c>
      <c r="S136" s="104">
        <v>7.4458070458046123E-3</v>
      </c>
      <c r="T136" s="104">
        <v>5.215244813607565E-3</v>
      </c>
      <c r="U136" s="104">
        <v>3.0942387176756715E-3</v>
      </c>
      <c r="V136" s="104">
        <v>1.2740852783833543E-4</v>
      </c>
      <c r="W136" s="104">
        <v>2.5954572911063662E-3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2.9389430857729632E-3</v>
      </c>
      <c r="D137" s="98">
        <v>2.4775952301912337E-3</v>
      </c>
      <c r="E137" s="98">
        <v>1.6712461183948869E-3</v>
      </c>
      <c r="F137" s="98">
        <v>1.6886632912171077E-3</v>
      </c>
      <c r="G137" s="98">
        <v>0</v>
      </c>
      <c r="H137" s="98">
        <v>0</v>
      </c>
      <c r="I137" s="98">
        <v>2.9879079221558009E-4</v>
      </c>
      <c r="J137" s="98">
        <v>1.5967926080897362E-3</v>
      </c>
      <c r="K137" s="98">
        <v>2.560954416168988E-3</v>
      </c>
      <c r="L137" s="98">
        <v>2.5102794618698451E-3</v>
      </c>
      <c r="M137" s="98">
        <v>2.065424850067007E-3</v>
      </c>
      <c r="N137" s="98">
        <v>1.4919920059853291E-3</v>
      </c>
      <c r="O137" s="98">
        <v>5.3184898234445374E-4</v>
      </c>
      <c r="P137" s="98">
        <v>0</v>
      </c>
      <c r="Q137" s="98">
        <v>0</v>
      </c>
      <c r="R137" s="98">
        <v>7.1379141018221054E-4</v>
      </c>
      <c r="S137" s="98">
        <v>1.0620070874949926E-3</v>
      </c>
      <c r="T137" s="98">
        <v>5.6777065078018039E-4</v>
      </c>
      <c r="U137" s="98">
        <v>3.4750800730182679E-4</v>
      </c>
      <c r="V137" s="98">
        <v>1.3069826327062863E-5</v>
      </c>
      <c r="W137" s="98">
        <v>2.422767106173085E-4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8.2022017318593345E-3</v>
      </c>
      <c r="D138" s="98">
        <v>6.3625787006806869E-3</v>
      </c>
      <c r="E138" s="98">
        <v>6.3991770845531889E-3</v>
      </c>
      <c r="F138" s="98">
        <v>6.3521117327089947E-3</v>
      </c>
      <c r="G138" s="98">
        <v>0</v>
      </c>
      <c r="H138" s="98">
        <v>0</v>
      </c>
      <c r="I138" s="98">
        <v>8.8826337799565618E-4</v>
      </c>
      <c r="J138" s="98">
        <v>4.945172221785173E-3</v>
      </c>
      <c r="K138" s="98">
        <v>7.252449340226951E-3</v>
      </c>
      <c r="L138" s="98">
        <v>1.0812333500729949E-2</v>
      </c>
      <c r="M138" s="98">
        <v>1.215586423070465E-2</v>
      </c>
      <c r="N138" s="98">
        <v>9.0450415191728403E-3</v>
      </c>
      <c r="O138" s="98">
        <v>3.8200271707683449E-3</v>
      </c>
      <c r="P138" s="98">
        <v>0</v>
      </c>
      <c r="Q138" s="98">
        <v>0</v>
      </c>
      <c r="R138" s="98">
        <v>4.1689227538247182E-3</v>
      </c>
      <c r="S138" s="98">
        <v>6.3837999583096199E-3</v>
      </c>
      <c r="T138" s="98">
        <v>4.6474741628273848E-3</v>
      </c>
      <c r="U138" s="98">
        <v>2.7467307103738446E-3</v>
      </c>
      <c r="V138" s="98">
        <v>1.1433870151127258E-4</v>
      </c>
      <c r="W138" s="98">
        <v>2.3531805804890577E-3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3.7795465434892442E-2</v>
      </c>
      <c r="D139" s="122">
        <v>3.2634585719559031E-2</v>
      </c>
      <c r="E139" s="122">
        <v>3.775368731303734E-2</v>
      </c>
      <c r="F139" s="122">
        <v>3.4273231771487271E-2</v>
      </c>
      <c r="G139" s="122">
        <v>0</v>
      </c>
      <c r="H139" s="122">
        <v>0</v>
      </c>
      <c r="I139" s="122">
        <v>4.6888475994389528E-3</v>
      </c>
      <c r="J139" s="122">
        <v>1.6658850103991301E-2</v>
      </c>
      <c r="K139" s="122">
        <v>2.6343892728697534E-2</v>
      </c>
      <c r="L139" s="122">
        <v>3.4090215686051278E-2</v>
      </c>
      <c r="M139" s="122">
        <v>3.7718868964599125E-2</v>
      </c>
      <c r="N139" s="122">
        <v>2.4723366529331801E-2</v>
      </c>
      <c r="O139" s="122">
        <v>1.0007593857630309E-2</v>
      </c>
      <c r="P139" s="122">
        <v>0</v>
      </c>
      <c r="Q139" s="122">
        <v>0</v>
      </c>
      <c r="R139" s="122">
        <v>1.0211179184510548E-2</v>
      </c>
      <c r="S139" s="122">
        <v>1.4202420850203021E-2</v>
      </c>
      <c r="T139" s="122">
        <v>1.2688678087767366E-2</v>
      </c>
      <c r="U139" s="122">
        <v>6.8626070914604778E-3</v>
      </c>
      <c r="V139" s="122">
        <v>3.1414857474061316E-4</v>
      </c>
      <c r="W139" s="122">
        <v>6.3643011087936765E-3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2.035587376672101E-2</v>
      </c>
      <c r="D140" s="98">
        <v>1.7273600840026989E-2</v>
      </c>
      <c r="E140" s="98">
        <v>2.3671834061279606E-2</v>
      </c>
      <c r="F140" s="98">
        <v>1.8065460287645822E-2</v>
      </c>
      <c r="G140" s="98">
        <v>0</v>
      </c>
      <c r="H140" s="98">
        <v>0</v>
      </c>
      <c r="I140" s="98">
        <v>1.5831887992940948E-3</v>
      </c>
      <c r="J140" s="98">
        <v>5.9083330690304194E-3</v>
      </c>
      <c r="K140" s="98">
        <v>1.2755780487177742E-2</v>
      </c>
      <c r="L140" s="98">
        <v>1.9199216390165669E-2</v>
      </c>
      <c r="M140" s="98">
        <v>2.4344129156235225E-2</v>
      </c>
      <c r="N140" s="98">
        <v>1.8305313855558204E-2</v>
      </c>
      <c r="O140" s="98">
        <v>6.8763145784936927E-3</v>
      </c>
      <c r="P140" s="98">
        <v>0</v>
      </c>
      <c r="Q140" s="98">
        <v>0</v>
      </c>
      <c r="R140" s="98">
        <v>2.1096669305285202E-3</v>
      </c>
      <c r="S140" s="98">
        <v>5.8930124667472585E-3</v>
      </c>
      <c r="T140" s="98">
        <v>4.5190289860735228E-3</v>
      </c>
      <c r="U140" s="98">
        <v>2.7633888053208168E-3</v>
      </c>
      <c r="V140" s="98">
        <v>1.8884753549146529E-4</v>
      </c>
      <c r="W140" s="98">
        <v>1.583795476260136E-3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1.7439591668171432E-2</v>
      </c>
      <c r="D141" s="33">
        <v>1.5360984879532039E-2</v>
      </c>
      <c r="E141" s="33">
        <v>1.4081853251757733E-2</v>
      </c>
      <c r="F141" s="33">
        <v>1.6207771483841449E-2</v>
      </c>
      <c r="G141" s="33">
        <v>0</v>
      </c>
      <c r="H141" s="33">
        <v>0</v>
      </c>
      <c r="I141" s="33">
        <v>3.1056588001448582E-3</v>
      </c>
      <c r="J141" s="33">
        <v>1.0750517034960881E-2</v>
      </c>
      <c r="K141" s="33">
        <v>1.3588112241519791E-2</v>
      </c>
      <c r="L141" s="33">
        <v>1.489099929588561E-2</v>
      </c>
      <c r="M141" s="33">
        <v>1.3374739808363897E-2</v>
      </c>
      <c r="N141" s="33">
        <v>6.4180526737735964E-3</v>
      </c>
      <c r="O141" s="33">
        <v>3.1312792791366156E-3</v>
      </c>
      <c r="P141" s="33">
        <v>0</v>
      </c>
      <c r="Q141" s="33">
        <v>0</v>
      </c>
      <c r="R141" s="33">
        <v>8.1015122539820281E-3</v>
      </c>
      <c r="S141" s="33">
        <v>8.3094083834557627E-3</v>
      </c>
      <c r="T141" s="33">
        <v>8.1696491016938436E-3</v>
      </c>
      <c r="U141" s="33">
        <v>4.0992182861396605E-3</v>
      </c>
      <c r="V141" s="33">
        <v>1.2530103924914785E-4</v>
      </c>
      <c r="W141" s="33">
        <v>4.7805056325335403E-3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7.8384623342643867</v>
      </c>
      <c r="D143" s="117">
        <f t="shared" si="49"/>
        <v>18.851791168172788</v>
      </c>
      <c r="E143" s="117">
        <f t="shared" si="49"/>
        <v>21.010423188661679</v>
      </c>
      <c r="F143" s="117">
        <f t="shared" si="49"/>
        <v>15.773684795285806</v>
      </c>
      <c r="G143" s="117">
        <f t="shared" si="49"/>
        <v>12.695479704962287</v>
      </c>
      <c r="H143" s="117">
        <f t="shared" si="49"/>
        <v>10.787361835330152</v>
      </c>
      <c r="I143" s="117">
        <f t="shared" si="49"/>
        <v>14.894333950349129</v>
      </c>
      <c r="J143" s="117">
        <f t="shared" si="49"/>
        <v>18.054703902538616</v>
      </c>
      <c r="K143" s="117">
        <f t="shared" si="49"/>
        <v>28.975069594084033</v>
      </c>
      <c r="L143" s="117">
        <f t="shared" si="49"/>
        <v>18.343420269285645</v>
      </c>
      <c r="M143" s="117">
        <f t="shared" si="49"/>
        <v>17.628422836847403</v>
      </c>
      <c r="N143" s="117">
        <f t="shared" si="49"/>
        <v>16.173801675906027</v>
      </c>
      <c r="O143" s="117">
        <f t="shared" si="49"/>
        <v>13.98669716497775</v>
      </c>
      <c r="P143" s="117">
        <f t="shared" si="49"/>
        <v>24.400881954925119</v>
      </c>
      <c r="Q143" s="117">
        <f t="shared" si="49"/>
        <v>12.597882327034194</v>
      </c>
      <c r="R143" s="117">
        <f t="shared" ref="R143:V143" si="50">R144+R146+R148+R157</f>
        <v>9.7796594223860023</v>
      </c>
      <c r="S143" s="117">
        <f t="shared" si="50"/>
        <v>9.5349252547382672</v>
      </c>
      <c r="T143" s="117">
        <f t="shared" si="50"/>
        <v>11.227327309201582</v>
      </c>
      <c r="U143" s="117">
        <f t="shared" si="50"/>
        <v>11.701071161246372</v>
      </c>
      <c r="V143" s="117">
        <f t="shared" si="50"/>
        <v>10.890422630825059</v>
      </c>
      <c r="W143" s="117">
        <f t="shared" ref="W143" si="51">W144+W146+W148+W157</f>
        <v>10.424213457112145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1.5059120389420158</v>
      </c>
      <c r="D144" s="122">
        <f t="shared" si="52"/>
        <v>3.6825593053030552</v>
      </c>
      <c r="E144" s="122">
        <f t="shared" si="52"/>
        <v>4.5920907449068151</v>
      </c>
      <c r="F144" s="122">
        <f t="shared" si="52"/>
        <v>3.3791767050100781</v>
      </c>
      <c r="G144" s="122">
        <f t="shared" si="52"/>
        <v>2.6737013446752673</v>
      </c>
      <c r="H144" s="122">
        <f t="shared" si="52"/>
        <v>2.0004797867315531</v>
      </c>
      <c r="I144" s="122">
        <f t="shared" si="52"/>
        <v>2.9210954502571771</v>
      </c>
      <c r="J144" s="122">
        <f t="shared" si="52"/>
        <v>3.5006592266474992</v>
      </c>
      <c r="K144" s="122">
        <f t="shared" si="52"/>
        <v>6.6054032079719738</v>
      </c>
      <c r="L144" s="122">
        <f t="shared" si="52"/>
        <v>2.677775296589429</v>
      </c>
      <c r="M144" s="122">
        <f t="shared" si="52"/>
        <v>2.5006472067080656</v>
      </c>
      <c r="N144" s="122">
        <f t="shared" si="52"/>
        <v>2.6604238020437072</v>
      </c>
      <c r="O144" s="122">
        <f t="shared" si="52"/>
        <v>2.707737415644663</v>
      </c>
      <c r="P144" s="122">
        <f t="shared" si="52"/>
        <v>5.5788717456223997</v>
      </c>
      <c r="Q144" s="122">
        <f t="shared" si="52"/>
        <v>2.7949698843800124</v>
      </c>
      <c r="R144" s="122">
        <f t="shared" si="52"/>
        <v>1.8767776579930568</v>
      </c>
      <c r="S144" s="122">
        <f t="shared" si="52"/>
        <v>1.8055030451441123</v>
      </c>
      <c r="T144" s="122">
        <f t="shared" si="52"/>
        <v>2.0280547995645559</v>
      </c>
      <c r="U144" s="122">
        <f t="shared" si="52"/>
        <v>2.0895027830221302</v>
      </c>
      <c r="V144" s="122">
        <f t="shared" si="52"/>
        <v>1.8314732476655782</v>
      </c>
      <c r="W144" s="122">
        <f t="shared" si="52"/>
        <v>1.7713436306829884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1.5059120389420158</v>
      </c>
      <c r="D145" s="98">
        <v>3.6825593053030552</v>
      </c>
      <c r="E145" s="98">
        <v>4.5920907449068151</v>
      </c>
      <c r="F145" s="98">
        <v>3.3791767050100781</v>
      </c>
      <c r="G145" s="98">
        <v>2.6737013446752673</v>
      </c>
      <c r="H145" s="98">
        <v>2.0004797867315531</v>
      </c>
      <c r="I145" s="98">
        <v>2.9210954502571771</v>
      </c>
      <c r="J145" s="98">
        <v>3.5006592266474992</v>
      </c>
      <c r="K145" s="98">
        <v>6.6054032079719738</v>
      </c>
      <c r="L145" s="98">
        <v>2.677775296589429</v>
      </c>
      <c r="M145" s="98">
        <v>2.5006472067080656</v>
      </c>
      <c r="N145" s="98">
        <v>2.6604238020437072</v>
      </c>
      <c r="O145" s="98">
        <v>2.707737415644663</v>
      </c>
      <c r="P145" s="98">
        <v>5.5788717456223997</v>
      </c>
      <c r="Q145" s="98">
        <v>2.7949698843800124</v>
      </c>
      <c r="R145" s="98">
        <v>1.8767776579930568</v>
      </c>
      <c r="S145" s="98">
        <v>1.8055030451441123</v>
      </c>
      <c r="T145" s="98">
        <v>2.0280547995645559</v>
      </c>
      <c r="U145" s="98">
        <v>2.0895027830221302</v>
      </c>
      <c r="V145" s="98">
        <v>1.8314732476655782</v>
      </c>
      <c r="W145" s="98">
        <v>1.7713436306829884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0.17460467344582603</v>
      </c>
      <c r="D146" s="122">
        <f t="shared" si="53"/>
        <v>0.35806029763497255</v>
      </c>
      <c r="E146" s="122">
        <f t="shared" si="53"/>
        <v>0.90276818965837347</v>
      </c>
      <c r="F146" s="122">
        <f t="shared" si="53"/>
        <v>0.5730829646915262</v>
      </c>
      <c r="G146" s="122">
        <f t="shared" si="53"/>
        <v>0.62136247462635352</v>
      </c>
      <c r="H146" s="122">
        <f t="shared" si="53"/>
        <v>0.69787246525812063</v>
      </c>
      <c r="I146" s="122">
        <f t="shared" si="53"/>
        <v>0.42014643653756267</v>
      </c>
      <c r="J146" s="122">
        <f t="shared" si="53"/>
        <v>0.41493142793009508</v>
      </c>
      <c r="K146" s="122">
        <f t="shared" si="53"/>
        <v>0.81655130552129296</v>
      </c>
      <c r="L146" s="122">
        <f t="shared" si="53"/>
        <v>1.2484957443792386</v>
      </c>
      <c r="M146" s="122">
        <f t="shared" si="53"/>
        <v>1.5104609427453106</v>
      </c>
      <c r="N146" s="122">
        <f t="shared" si="53"/>
        <v>1.46077971919144</v>
      </c>
      <c r="O146" s="122">
        <f t="shared" si="53"/>
        <v>1.2400147067034053</v>
      </c>
      <c r="P146" s="122">
        <f t="shared" si="53"/>
        <v>1.2535074463152103</v>
      </c>
      <c r="Q146" s="122">
        <f t="shared" si="53"/>
        <v>0.77964805592871744</v>
      </c>
      <c r="R146" s="122">
        <f t="shared" si="53"/>
        <v>0.42028017500132925</v>
      </c>
      <c r="S146" s="122">
        <f t="shared" si="53"/>
        <v>0.41456527385287884</v>
      </c>
      <c r="T146" s="122">
        <f t="shared" si="53"/>
        <v>0.37750295212120988</v>
      </c>
      <c r="U146" s="122">
        <f t="shared" si="53"/>
        <v>0.34070560260794458</v>
      </c>
      <c r="V146" s="122">
        <f t="shared" si="53"/>
        <v>0.16104314325977523</v>
      </c>
      <c r="W146" s="122">
        <f t="shared" si="53"/>
        <v>0.26250645221036206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0.17460467344582603</v>
      </c>
      <c r="D147" s="98">
        <v>0.35806029763497255</v>
      </c>
      <c r="E147" s="98">
        <v>0.90276818965837347</v>
      </c>
      <c r="F147" s="98">
        <v>0.5730829646915262</v>
      </c>
      <c r="G147" s="98">
        <v>0.62136247462635352</v>
      </c>
      <c r="H147" s="98">
        <v>0.69787246525812063</v>
      </c>
      <c r="I147" s="98">
        <v>0.42014643653756267</v>
      </c>
      <c r="J147" s="98">
        <v>0.41493142793009508</v>
      </c>
      <c r="K147" s="98">
        <v>0.81655130552129296</v>
      </c>
      <c r="L147" s="98">
        <v>1.2484957443792386</v>
      </c>
      <c r="M147" s="98">
        <v>1.5104609427453106</v>
      </c>
      <c r="N147" s="98">
        <v>1.46077971919144</v>
      </c>
      <c r="O147" s="98">
        <v>1.2400147067034053</v>
      </c>
      <c r="P147" s="98">
        <v>1.2535074463152103</v>
      </c>
      <c r="Q147" s="98">
        <v>0.77964805592871744</v>
      </c>
      <c r="R147" s="98">
        <v>0.42028017500132925</v>
      </c>
      <c r="S147" s="98">
        <v>0.41456527385287884</v>
      </c>
      <c r="T147" s="98">
        <v>0.37750295212120988</v>
      </c>
      <c r="U147" s="98">
        <v>0.34070560260794458</v>
      </c>
      <c r="V147" s="98">
        <v>0.16104314325977523</v>
      </c>
      <c r="W147" s="98">
        <v>0.26250645221036206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2.3504246922909</v>
      </c>
      <c r="D148" s="122">
        <v>5.4912887043379879</v>
      </c>
      <c r="E148" s="122">
        <v>5.6294117219167168</v>
      </c>
      <c r="F148" s="122">
        <v>4.3102403961949438</v>
      </c>
      <c r="G148" s="122">
        <v>3.4663303306232689</v>
      </c>
      <c r="H148" s="122">
        <v>3.083909557091471</v>
      </c>
      <c r="I148" s="122">
        <v>4.3427625843913242</v>
      </c>
      <c r="J148" s="122">
        <v>5.7675055798747143</v>
      </c>
      <c r="K148" s="122">
        <v>8.7167776906358725</v>
      </c>
      <c r="L148" s="122">
        <v>5.2748255010166156</v>
      </c>
      <c r="M148" s="122">
        <v>4.9907079211372665</v>
      </c>
      <c r="N148" s="122">
        <v>4.7312354363120104</v>
      </c>
      <c r="O148" s="122">
        <v>4.3240158407806311</v>
      </c>
      <c r="P148" s="122">
        <v>7.9181059316091131</v>
      </c>
      <c r="Q148" s="122">
        <v>4.1346552033639519</v>
      </c>
      <c r="R148" s="122">
        <v>2.9909885125416942</v>
      </c>
      <c r="S148" s="122">
        <v>3.015141235443894</v>
      </c>
      <c r="T148" s="122">
        <v>3.3274589365518845</v>
      </c>
      <c r="U148" s="122">
        <v>3.4540171763481138</v>
      </c>
      <c r="V148" s="122">
        <v>3.2653356605553348</v>
      </c>
      <c r="W148" s="122">
        <v>2.980841840958683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2.1975280657028606</v>
      </c>
      <c r="D149" s="98">
        <v>5.0923034021656903</v>
      </c>
      <c r="E149" s="98">
        <v>5.3012411199227154</v>
      </c>
      <c r="F149" s="98">
        <v>4.0090546991961542</v>
      </c>
      <c r="G149" s="98">
        <v>3.1596450142768084</v>
      </c>
      <c r="H149" s="98">
        <v>2.7968916026652395</v>
      </c>
      <c r="I149" s="98">
        <v>3.7711175333459512</v>
      </c>
      <c r="J149" s="98">
        <v>4.8895201219740265</v>
      </c>
      <c r="K149" s="98">
        <v>7.3630977762683658</v>
      </c>
      <c r="L149" s="98">
        <v>4.1934622309849958</v>
      </c>
      <c r="M149" s="98">
        <v>3.8293832319665819</v>
      </c>
      <c r="N149" s="98">
        <v>3.6668387575913677</v>
      </c>
      <c r="O149" s="98">
        <v>3.4560667909259157</v>
      </c>
      <c r="P149" s="98">
        <v>5.8459956838038805</v>
      </c>
      <c r="Q149" s="98">
        <v>2.9824148831870687</v>
      </c>
      <c r="R149" s="98">
        <v>2.193914556161936</v>
      </c>
      <c r="S149" s="98">
        <v>2.3258977755740879</v>
      </c>
      <c r="T149" s="98">
        <v>2.2044443182939926</v>
      </c>
      <c r="U149" s="98">
        <v>2.5747212391992402</v>
      </c>
      <c r="V149" s="98">
        <v>2.1972022466174188</v>
      </c>
      <c r="W149" s="98">
        <v>2.1276277591372272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1.4812568325125553E-2</v>
      </c>
      <c r="D150" s="98">
        <v>3.8808312705524789E-2</v>
      </c>
      <c r="E150" s="98">
        <v>0.11538428249736198</v>
      </c>
      <c r="F150" s="98">
        <v>3.6613964315706127E-2</v>
      </c>
      <c r="G150" s="98">
        <v>1.2143303860746165E-2</v>
      </c>
      <c r="H150" s="98">
        <v>2.9314707041536166E-2</v>
      </c>
      <c r="I150" s="98">
        <v>1.9066110807551662E-2</v>
      </c>
      <c r="J150" s="98">
        <v>0.10474880988263392</v>
      </c>
      <c r="K150" s="98">
        <v>0.10251445880760265</v>
      </c>
      <c r="L150" s="98">
        <v>0.25251192138155221</v>
      </c>
      <c r="M150" s="98">
        <v>0.13258067547150462</v>
      </c>
      <c r="N150" s="98">
        <v>0.13774738780896834</v>
      </c>
      <c r="O150" s="98">
        <v>0.11101471747864157</v>
      </c>
      <c r="P150" s="98">
        <v>0.21247095488198653</v>
      </c>
      <c r="Q150" s="98">
        <v>8.5929769000899381E-2</v>
      </c>
      <c r="R150" s="98">
        <v>6.1593772768159263E-2</v>
      </c>
      <c r="S150" s="98">
        <v>0.12657381268532403</v>
      </c>
      <c r="T150" s="98">
        <v>9.244150932902466E-2</v>
      </c>
      <c r="U150" s="98">
        <v>0.10354611381892201</v>
      </c>
      <c r="V150" s="98">
        <v>0.17657031520601718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4.232491394365487E-3</v>
      </c>
      <c r="D151" s="101">
        <v>1.1432102651074041E-2</v>
      </c>
      <c r="E151" s="101">
        <v>3.007029096410627E-2</v>
      </c>
      <c r="F151" s="101">
        <v>9.5376472556466564E-3</v>
      </c>
      <c r="G151" s="101">
        <v>3.5678772108487973E-3</v>
      </c>
      <c r="H151" s="101">
        <v>7.9924411090923336E-3</v>
      </c>
      <c r="I151" s="101">
        <v>5.2699586446803177E-3</v>
      </c>
      <c r="J151" s="101">
        <v>2.8404654022831013E-2</v>
      </c>
      <c r="K151" s="101">
        <v>2.8835479091969797E-2</v>
      </c>
      <c r="L151" s="101">
        <v>6.1637174851840337E-2</v>
      </c>
      <c r="M151" s="101">
        <v>2.2078371032521207E-2</v>
      </c>
      <c r="N151" s="101">
        <v>2.3794601329747731E-2</v>
      </c>
      <c r="O151" s="101">
        <v>1.7686783443402691E-2</v>
      </c>
      <c r="P151" s="101">
        <v>3.4232349807188159E-2</v>
      </c>
      <c r="Q151" s="101">
        <v>1.3666919797945338E-2</v>
      </c>
      <c r="R151" s="101">
        <v>1.019652249408181E-2</v>
      </c>
      <c r="S151" s="101">
        <v>2.0784773964387007E-2</v>
      </c>
      <c r="T151" s="101">
        <v>1.139929468446786E-2</v>
      </c>
      <c r="U151" s="101">
        <v>1.3131529769957774E-2</v>
      </c>
      <c r="V151" s="101">
        <v>3.1794358397253072E-2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1.0580076930760067E-2</v>
      </c>
      <c r="D152" s="104">
        <v>2.7376210054450751E-2</v>
      </c>
      <c r="E152" s="104">
        <v>8.5313991533255709E-2</v>
      </c>
      <c r="F152" s="104">
        <v>2.707631706005947E-2</v>
      </c>
      <c r="G152" s="104">
        <v>8.5754266498973674E-3</v>
      </c>
      <c r="H152" s="104">
        <v>2.132226593244383E-2</v>
      </c>
      <c r="I152" s="104">
        <v>1.3796152162871346E-2</v>
      </c>
      <c r="J152" s="104">
        <v>7.6344155859802906E-2</v>
      </c>
      <c r="K152" s="104">
        <v>7.367897971563285E-2</v>
      </c>
      <c r="L152" s="104">
        <v>0.19087474652971184</v>
      </c>
      <c r="M152" s="104">
        <v>0.11050230443898341</v>
      </c>
      <c r="N152" s="104">
        <v>0.11395278647922061</v>
      </c>
      <c r="O152" s="104">
        <v>9.3327934035238883E-2</v>
      </c>
      <c r="P152" s="104">
        <v>0.17823860507479838</v>
      </c>
      <c r="Q152" s="104">
        <v>7.2262849202954046E-2</v>
      </c>
      <c r="R152" s="104">
        <v>5.1397250274077454E-2</v>
      </c>
      <c r="S152" s="104">
        <v>0.10578903872093701</v>
      </c>
      <c r="T152" s="104">
        <v>8.1042214644556798E-2</v>
      </c>
      <c r="U152" s="104">
        <v>9.0414584048964242E-2</v>
      </c>
      <c r="V152" s="104">
        <v>0.14477595680876409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4.8554139116904323E-2</v>
      </c>
      <c r="D153" s="101">
        <v>0.14449311624596209</v>
      </c>
      <c r="E153" s="101">
        <v>9.8333044982102519E-2</v>
      </c>
      <c r="F153" s="101">
        <v>0.10996955835941367</v>
      </c>
      <c r="G153" s="101">
        <v>8.4830818697157695E-2</v>
      </c>
      <c r="H153" s="101">
        <v>0.13287244632961909</v>
      </c>
      <c r="I153" s="101">
        <v>0.26222549020415309</v>
      </c>
      <c r="J153" s="101">
        <v>0.16656793361387093</v>
      </c>
      <c r="K153" s="101">
        <v>0.33481877037250624</v>
      </c>
      <c r="L153" s="101">
        <v>0</v>
      </c>
      <c r="M153" s="101">
        <v>0.13337451172436551</v>
      </c>
      <c r="N153" s="101">
        <v>9.456136785767727E-2</v>
      </c>
      <c r="O153" s="101">
        <v>0.17351917778907314</v>
      </c>
      <c r="P153" s="101">
        <v>0.17290905314839092</v>
      </c>
      <c r="Q153" s="101">
        <v>0.12260467947260427</v>
      </c>
      <c r="R153" s="101">
        <v>9.2151293053916464E-2</v>
      </c>
      <c r="S153" s="101">
        <v>3.4844658826332774E-2</v>
      </c>
      <c r="T153" s="101">
        <v>0.22897066535585239</v>
      </c>
      <c r="U153" s="101">
        <v>8.1673400971327539E-2</v>
      </c>
      <c r="V153" s="101">
        <v>0.17813904710113956</v>
      </c>
      <c r="W153" s="101">
        <v>0.13127765377217718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8.9529919146009163E-2</v>
      </c>
      <c r="D154" s="104">
        <v>0.21568387322081026</v>
      </c>
      <c r="E154" s="104">
        <v>0.11445327451453637</v>
      </c>
      <c r="F154" s="104">
        <v>0.15460217432367007</v>
      </c>
      <c r="G154" s="104">
        <v>0.20971119378855624</v>
      </c>
      <c r="H154" s="104">
        <v>0.12483080105507643</v>
      </c>
      <c r="I154" s="104">
        <v>0.29035345003366841</v>
      </c>
      <c r="J154" s="104">
        <v>0.6066687144041828</v>
      </c>
      <c r="K154" s="104">
        <v>0.91634668518739759</v>
      </c>
      <c r="L154" s="104">
        <v>0.82885134865006704</v>
      </c>
      <c r="M154" s="104">
        <v>0.89536950197481446</v>
      </c>
      <c r="N154" s="104">
        <v>0.83208792305399681</v>
      </c>
      <c r="O154" s="104">
        <v>0.58341515458700066</v>
      </c>
      <c r="P154" s="104">
        <v>1.6867302397748551</v>
      </c>
      <c r="Q154" s="104">
        <v>0.94370587170337916</v>
      </c>
      <c r="R154" s="104">
        <v>0.64332889055768216</v>
      </c>
      <c r="S154" s="104">
        <v>0.52782498835814928</v>
      </c>
      <c r="T154" s="104">
        <v>0.8016024435730148</v>
      </c>
      <c r="U154" s="104">
        <v>0.69407642235862388</v>
      </c>
      <c r="V154" s="104">
        <v>0.71342405163075917</v>
      </c>
      <c r="W154" s="104">
        <v>0.72193642804927849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2.3617262063369789E-2</v>
      </c>
      <c r="D155" s="98">
        <v>6.0448735477350947E-2</v>
      </c>
      <c r="E155" s="98">
        <v>2.3701308588145672E-2</v>
      </c>
      <c r="F155" s="98">
        <v>3.2468389644765304E-2</v>
      </c>
      <c r="G155" s="98">
        <v>5.880588894044645E-2</v>
      </c>
      <c r="H155" s="98">
        <v>3.0347410002463941E-2</v>
      </c>
      <c r="I155" s="98">
        <v>7.3084227775930891E-2</v>
      </c>
      <c r="J155" s="98">
        <v>0.14807846631887589</v>
      </c>
      <c r="K155" s="98">
        <v>0.23913436646718939</v>
      </c>
      <c r="L155" s="98">
        <v>0.15617420721448061</v>
      </c>
      <c r="M155" s="98">
        <v>0.13003873339944488</v>
      </c>
      <c r="N155" s="98">
        <v>0.11781954821623893</v>
      </c>
      <c r="O155" s="98">
        <v>7.1299996905814053E-2</v>
      </c>
      <c r="P155" s="98">
        <v>0.22074871401057927</v>
      </c>
      <c r="Q155" s="98">
        <v>0.12968553164625077</v>
      </c>
      <c r="R155" s="98">
        <v>9.4046593877468956E-2</v>
      </c>
      <c r="S155" s="98">
        <v>7.5284502424645031E-2</v>
      </c>
      <c r="T155" s="98">
        <v>8.7268451879175882E-2</v>
      </c>
      <c r="U155" s="98">
        <v>7.7950389887891006E-2</v>
      </c>
      <c r="V155" s="98">
        <v>7.3184492518388503E-2</v>
      </c>
      <c r="W155" s="98">
        <v>6.7390198891706735E-2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6.5912657082639381E-2</v>
      </c>
      <c r="D156" s="98">
        <v>0.15523513774345932</v>
      </c>
      <c r="E156" s="98">
        <v>9.075196592639069E-2</v>
      </c>
      <c r="F156" s="98">
        <v>0.12213378467890476</v>
      </c>
      <c r="G156" s="98">
        <v>0.15090530484810979</v>
      </c>
      <c r="H156" s="98">
        <v>9.4483391052612498E-2</v>
      </c>
      <c r="I156" s="98">
        <v>0.21726922225773751</v>
      </c>
      <c r="J156" s="98">
        <v>0.45859024808530691</v>
      </c>
      <c r="K156" s="98">
        <v>0.67721231872020826</v>
      </c>
      <c r="L156" s="98">
        <v>0.67267714143558643</v>
      </c>
      <c r="M156" s="98">
        <v>0.76533076857536964</v>
      </c>
      <c r="N156" s="98">
        <v>0.71426837483775785</v>
      </c>
      <c r="O156" s="98">
        <v>0.51211515768118665</v>
      </c>
      <c r="P156" s="98">
        <v>1.4659815257642759</v>
      </c>
      <c r="Q156" s="98">
        <v>0.81402034005712842</v>
      </c>
      <c r="R156" s="98">
        <v>0.54928229668021322</v>
      </c>
      <c r="S156" s="98">
        <v>0.45254048593350421</v>
      </c>
      <c r="T156" s="98">
        <v>0.71433399169383893</v>
      </c>
      <c r="U156" s="98">
        <v>0.61612603247073283</v>
      </c>
      <c r="V156" s="98">
        <v>0.64023955911237063</v>
      </c>
      <c r="W156" s="98">
        <v>0.65454622915757177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3.8075209295856451</v>
      </c>
      <c r="D157" s="122">
        <v>9.3198828608967723</v>
      </c>
      <c r="E157" s="122">
        <v>9.886152532179775</v>
      </c>
      <c r="F157" s="122">
        <v>7.5111847293892584</v>
      </c>
      <c r="G157" s="122">
        <v>5.934085555037397</v>
      </c>
      <c r="H157" s="122">
        <v>5.0051000262490062</v>
      </c>
      <c r="I157" s="122">
        <v>7.2103294791630645</v>
      </c>
      <c r="J157" s="122">
        <v>8.3716076680863072</v>
      </c>
      <c r="K157" s="122">
        <v>12.836337389954892</v>
      </c>
      <c r="L157" s="122">
        <v>9.1423237273003615</v>
      </c>
      <c r="M157" s="122">
        <v>8.62660676625676</v>
      </c>
      <c r="N157" s="122">
        <v>7.321362718358869</v>
      </c>
      <c r="O157" s="122">
        <v>5.714929201849051</v>
      </c>
      <c r="P157" s="122">
        <v>9.6503968313783943</v>
      </c>
      <c r="Q157" s="122">
        <v>4.8886091833615115</v>
      </c>
      <c r="R157" s="122">
        <v>4.4916130768499221</v>
      </c>
      <c r="S157" s="122">
        <v>4.2997157002973818</v>
      </c>
      <c r="T157" s="122">
        <v>5.4943106209639314</v>
      </c>
      <c r="U157" s="122">
        <v>5.8168455992681833</v>
      </c>
      <c r="V157" s="122">
        <v>5.632570579344371</v>
      </c>
      <c r="W157" s="122">
        <v>5.4095215332601123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2.0533446282558359</v>
      </c>
      <c r="D158" s="98">
        <v>4.9281583196597003</v>
      </c>
      <c r="E158" s="98">
        <v>6.2231740778972506</v>
      </c>
      <c r="F158" s="98">
        <v>3.9555830754824499</v>
      </c>
      <c r="G158" s="98">
        <v>2.1735983323566019</v>
      </c>
      <c r="H158" s="98">
        <v>1.8444855070155086</v>
      </c>
      <c r="I158" s="98">
        <v>2.3616653488898485</v>
      </c>
      <c r="J158" s="98">
        <v>2.9250323404161973</v>
      </c>
      <c r="K158" s="98">
        <v>6.2325148405762736</v>
      </c>
      <c r="L158" s="98">
        <v>5.1435320038814796</v>
      </c>
      <c r="M158" s="98">
        <v>5.5819215529927657</v>
      </c>
      <c r="N158" s="98">
        <v>5.428970714530025</v>
      </c>
      <c r="O158" s="98">
        <v>3.9111281441675869</v>
      </c>
      <c r="P158" s="98">
        <v>4.705533624805823</v>
      </c>
      <c r="Q158" s="98">
        <v>1.5367192595664403</v>
      </c>
      <c r="R158" s="98">
        <v>0.91770511477990613</v>
      </c>
      <c r="S158" s="98">
        <v>1.7796897649576724</v>
      </c>
      <c r="T158" s="98">
        <v>1.9601677798558224</v>
      </c>
      <c r="U158" s="98">
        <v>2.3942325713864889</v>
      </c>
      <c r="V158" s="98">
        <v>2.3981748532061178</v>
      </c>
      <c r="W158" s="98">
        <v>1.3004720632847118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1.7541763013298095</v>
      </c>
      <c r="D159" s="33">
        <v>4.3917245412370729</v>
      </c>
      <c r="E159" s="33">
        <v>3.6629784542825239</v>
      </c>
      <c r="F159" s="33">
        <v>3.5556016539068085</v>
      </c>
      <c r="G159" s="33">
        <v>3.7604872226807955</v>
      </c>
      <c r="H159" s="33">
        <v>3.1606145192334978</v>
      </c>
      <c r="I159" s="33">
        <v>4.8486641302732165</v>
      </c>
      <c r="J159" s="33">
        <v>5.4465753276701099</v>
      </c>
      <c r="K159" s="33">
        <v>6.6038225493786182</v>
      </c>
      <c r="L159" s="33">
        <v>3.9987917234188819</v>
      </c>
      <c r="M159" s="33">
        <v>3.0446852132639943</v>
      </c>
      <c r="N159" s="33">
        <v>1.892392003828844</v>
      </c>
      <c r="O159" s="33">
        <v>1.8038010576814638</v>
      </c>
      <c r="P159" s="33">
        <v>4.9448632065725704</v>
      </c>
      <c r="Q159" s="33">
        <v>3.3518899237950714</v>
      </c>
      <c r="R159" s="33">
        <v>3.5739079620700158</v>
      </c>
      <c r="S159" s="33">
        <v>2.5200259353397092</v>
      </c>
      <c r="T159" s="33">
        <v>3.5341428411081091</v>
      </c>
      <c r="U159" s="33">
        <v>3.4226130278816944</v>
      </c>
      <c r="V159" s="33">
        <v>3.2343957261382532</v>
      </c>
      <c r="W159" s="33">
        <v>4.1090494699754005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1.9383105456730565</v>
      </c>
      <c r="D161" s="117">
        <f t="shared" si="54"/>
        <v>2.4708455638351938</v>
      </c>
      <c r="E161" s="117">
        <f t="shared" si="54"/>
        <v>3.784136864115589</v>
      </c>
      <c r="F161" s="117">
        <f t="shared" si="54"/>
        <v>2.7107535495270181</v>
      </c>
      <c r="G161" s="117">
        <f t="shared" si="54"/>
        <v>2.0944154670340263</v>
      </c>
      <c r="H161" s="117">
        <f t="shared" si="54"/>
        <v>1.4875733309965737</v>
      </c>
      <c r="I161" s="117">
        <f t="shared" si="54"/>
        <v>1.7258179817619053</v>
      </c>
      <c r="J161" s="117">
        <f t="shared" si="54"/>
        <v>0.94958592351077853</v>
      </c>
      <c r="K161" s="117">
        <f t="shared" si="54"/>
        <v>1.7388265117958117</v>
      </c>
      <c r="L161" s="117">
        <f t="shared" si="54"/>
        <v>1.0437130930004275</v>
      </c>
      <c r="M161" s="117">
        <f t="shared" si="54"/>
        <v>1.3476749498017497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4.5106654057447816E-4</v>
      </c>
      <c r="S161" s="117">
        <f t="shared" si="55"/>
        <v>3.0895239040871506E-2</v>
      </c>
      <c r="T161" s="117">
        <f t="shared" si="55"/>
        <v>3.8853120709908887E-2</v>
      </c>
      <c r="U161" s="117">
        <f t="shared" si="55"/>
        <v>3.905232999936141E-2</v>
      </c>
      <c r="V161" s="117">
        <f t="shared" si="55"/>
        <v>2.9544745174251368E-2</v>
      </c>
      <c r="W161" s="117">
        <f t="shared" ref="W161" si="56">W162+W164+W166+W175</f>
        <v>2.4928865219962119E-2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0.68613135318622109</v>
      </c>
      <c r="D162" s="122">
        <f t="shared" si="57"/>
        <v>0.96257193441447375</v>
      </c>
      <c r="E162" s="122">
        <f t="shared" si="57"/>
        <v>1.496422481649722</v>
      </c>
      <c r="F162" s="122">
        <f t="shared" si="57"/>
        <v>1.1251882505015816</v>
      </c>
      <c r="G162" s="122">
        <f t="shared" si="57"/>
        <v>0.89799367577750333</v>
      </c>
      <c r="H162" s="122">
        <f t="shared" si="57"/>
        <v>0.62042371529853702</v>
      </c>
      <c r="I162" s="122">
        <f t="shared" si="57"/>
        <v>0.78654807272257754</v>
      </c>
      <c r="J162" s="122">
        <f t="shared" si="57"/>
        <v>0.44163399634044237</v>
      </c>
      <c r="K162" s="122">
        <f t="shared" si="57"/>
        <v>0.85235613821159195</v>
      </c>
      <c r="L162" s="122">
        <f t="shared" si="57"/>
        <v>0.39825201735490712</v>
      </c>
      <c r="M162" s="122">
        <f t="shared" si="57"/>
        <v>0.59060428251583164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2.5099229545928606E-4</v>
      </c>
      <c r="S162" s="122">
        <f t="shared" si="57"/>
        <v>1.5959575685179497E-2</v>
      </c>
      <c r="T162" s="122">
        <f t="shared" si="57"/>
        <v>1.9961473921958701E-2</v>
      </c>
      <c r="U162" s="122">
        <f t="shared" si="57"/>
        <v>1.9508700918803131E-2</v>
      </c>
      <c r="V162" s="122">
        <f t="shared" si="57"/>
        <v>1.4127338405151752E-2</v>
      </c>
      <c r="W162" s="122">
        <f t="shared" si="57"/>
        <v>1.2199975185568816E-2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0.68613135318622109</v>
      </c>
      <c r="D163" s="33">
        <v>0.96257193441447375</v>
      </c>
      <c r="E163" s="33">
        <v>1.496422481649722</v>
      </c>
      <c r="F163" s="33">
        <v>1.1251882505015816</v>
      </c>
      <c r="G163" s="33">
        <v>0.89799367577750333</v>
      </c>
      <c r="H163" s="33">
        <v>0.62042371529853702</v>
      </c>
      <c r="I163" s="33">
        <v>0.78654807272257754</v>
      </c>
      <c r="J163" s="33">
        <v>0.44163399634044237</v>
      </c>
      <c r="K163" s="33">
        <v>0.85235613821159195</v>
      </c>
      <c r="L163" s="33">
        <v>0.39825201735490712</v>
      </c>
      <c r="M163" s="33">
        <v>0.59060428251583164</v>
      </c>
      <c r="N163" s="33">
        <v>0</v>
      </c>
      <c r="O163" s="33">
        <v>0</v>
      </c>
      <c r="P163" s="33">
        <v>0</v>
      </c>
      <c r="Q163" s="33">
        <v>0</v>
      </c>
      <c r="R163" s="33">
        <v>2.5099229545928606E-4</v>
      </c>
      <c r="S163" s="33">
        <v>1.5959575685179497E-2</v>
      </c>
      <c r="T163" s="33">
        <v>1.9961473921958701E-2</v>
      </c>
      <c r="U163" s="33">
        <v>1.9508700918803131E-2</v>
      </c>
      <c r="V163" s="33">
        <v>1.4127338405151752E-2</v>
      </c>
      <c r="W163" s="33">
        <v>1.2199975185568816E-2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3.4542657745553956E-2</v>
      </c>
      <c r="D164" s="122">
        <f t="shared" si="58"/>
        <v>3.5601033409889446E-2</v>
      </c>
      <c r="E164" s="122">
        <f t="shared" si="58"/>
        <v>0.11422477356594968</v>
      </c>
      <c r="F164" s="122">
        <f t="shared" si="58"/>
        <v>7.1222112308787E-2</v>
      </c>
      <c r="G164" s="122">
        <f t="shared" si="58"/>
        <v>6.4066491100070969E-2</v>
      </c>
      <c r="H164" s="122">
        <f t="shared" si="58"/>
        <v>5.0024654773204072E-2</v>
      </c>
      <c r="I164" s="122">
        <f t="shared" si="58"/>
        <v>1.6762005055848652E-2</v>
      </c>
      <c r="J164" s="122">
        <f t="shared" si="58"/>
        <v>7.3580544773669525E-3</v>
      </c>
      <c r="K164" s="122">
        <f t="shared" si="58"/>
        <v>1.6582886491728809E-2</v>
      </c>
      <c r="L164" s="122">
        <f t="shared" si="58"/>
        <v>2.6828906387378407E-2</v>
      </c>
      <c r="M164" s="122">
        <f t="shared" si="58"/>
        <v>3.9890230457840757E-2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4.2090897338025265E-4</v>
      </c>
      <c r="T164" s="122">
        <f t="shared" si="58"/>
        <v>4.0022332226192527E-4</v>
      </c>
      <c r="U164" s="122">
        <f t="shared" si="58"/>
        <v>3.6193937954101757E-4</v>
      </c>
      <c r="V164" s="122">
        <f t="shared" si="58"/>
        <v>1.5357919441138205E-4</v>
      </c>
      <c r="W164" s="122">
        <f t="shared" si="58"/>
        <v>1.8880828497508658E-4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3.4542657745553956E-2</v>
      </c>
      <c r="D165" s="98">
        <v>3.5601033409889446E-2</v>
      </c>
      <c r="E165" s="98">
        <v>0.11422477356594968</v>
      </c>
      <c r="F165" s="98">
        <v>7.1222112308787E-2</v>
      </c>
      <c r="G165" s="98">
        <v>6.4066491100070969E-2</v>
      </c>
      <c r="H165" s="98">
        <v>5.0024654773204072E-2</v>
      </c>
      <c r="I165" s="98">
        <v>1.6762005055848652E-2</v>
      </c>
      <c r="J165" s="98">
        <v>7.3580544773669525E-3</v>
      </c>
      <c r="K165" s="98">
        <v>1.6582886491728809E-2</v>
      </c>
      <c r="L165" s="98">
        <v>2.6828906387378407E-2</v>
      </c>
      <c r="M165" s="98">
        <v>3.9890230457840757E-2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4.2090897338025265E-4</v>
      </c>
      <c r="T165" s="98">
        <v>4.0022332226192527E-4</v>
      </c>
      <c r="U165" s="98">
        <v>3.6193937954101757E-4</v>
      </c>
      <c r="V165" s="98">
        <v>1.5357919441138205E-4</v>
      </c>
      <c r="W165" s="98">
        <v>1.8880828497508658E-4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0.46474771769391793</v>
      </c>
      <c r="D166" s="122">
        <v>0.546005052956401</v>
      </c>
      <c r="E166" s="122">
        <v>0.78860648814830281</v>
      </c>
      <c r="F166" s="122">
        <v>0.55212056641779406</v>
      </c>
      <c r="G166" s="122">
        <v>0.41754411032429706</v>
      </c>
      <c r="H166" s="122">
        <v>0.31151283944637226</v>
      </c>
      <c r="I166" s="122">
        <v>0.34677103189154324</v>
      </c>
      <c r="J166" s="122">
        <v>0.20419253247565317</v>
      </c>
      <c r="K166" s="122">
        <v>0.35182353175582776</v>
      </c>
      <c r="L166" s="122">
        <v>0.22632563547965065</v>
      </c>
      <c r="M166" s="122">
        <v>0.26282999215327058</v>
      </c>
      <c r="N166" s="122">
        <v>0</v>
      </c>
      <c r="O166" s="122">
        <v>0</v>
      </c>
      <c r="P166" s="122">
        <v>0</v>
      </c>
      <c r="Q166" s="122">
        <v>0</v>
      </c>
      <c r="R166" s="122">
        <v>8.5968438721078998E-5</v>
      </c>
      <c r="S166" s="122">
        <v>5.9943901086703579E-3</v>
      </c>
      <c r="T166" s="122">
        <v>6.980635404813423E-3</v>
      </c>
      <c r="U166" s="122">
        <v>7.1607693509102305E-3</v>
      </c>
      <c r="V166" s="122">
        <v>5.5959360669134922E-3</v>
      </c>
      <c r="W166" s="122">
        <v>4.4579673381920717E-3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0.43451630848445238</v>
      </c>
      <c r="D167" s="98">
        <v>0.50630394017541014</v>
      </c>
      <c r="E167" s="98">
        <v>0.74268897459947658</v>
      </c>
      <c r="F167" s="98">
        <v>0.51348530557418004</v>
      </c>
      <c r="G167" s="98">
        <v>0.38056843050331463</v>
      </c>
      <c r="H167" s="98">
        <v>0.28250575595058414</v>
      </c>
      <c r="I167" s="98">
        <v>0.30112893412090413</v>
      </c>
      <c r="J167" s="98">
        <v>0.1730825309294883</v>
      </c>
      <c r="K167" s="98">
        <v>0.29718690259197289</v>
      </c>
      <c r="L167" s="98">
        <v>0.17987732389849426</v>
      </c>
      <c r="M167" s="98">
        <v>0.20159304721115473</v>
      </c>
      <c r="N167" s="98">
        <v>0</v>
      </c>
      <c r="O167" s="98">
        <v>0</v>
      </c>
      <c r="P167" s="98">
        <v>0</v>
      </c>
      <c r="Q167" s="98">
        <v>0</v>
      </c>
      <c r="R167" s="98">
        <v>8.5968438721078998E-5</v>
      </c>
      <c r="S167" s="98">
        <v>4.621797469459607E-3</v>
      </c>
      <c r="T167" s="98">
        <v>4.597558828513656E-3</v>
      </c>
      <c r="U167" s="98">
        <v>5.3744996512965224E-3</v>
      </c>
      <c r="V167" s="98">
        <v>3.7429408411845605E-3</v>
      </c>
      <c r="W167" s="98">
        <v>3.2211097548691084E-3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2.9625136650251105E-3</v>
      </c>
      <c r="D168" s="98">
        <v>3.8399804150729792E-3</v>
      </c>
      <c r="E168" s="98">
        <v>1.6142269357232654E-2</v>
      </c>
      <c r="F168" s="98">
        <v>4.7191331784687896E-3</v>
      </c>
      <c r="G168" s="98">
        <v>1.45719646328954E-3</v>
      </c>
      <c r="H168" s="98">
        <v>2.9880004422502427E-3</v>
      </c>
      <c r="I168" s="98">
        <v>1.4856709720170126E-3</v>
      </c>
      <c r="J168" s="98">
        <v>3.7174262182322762E-3</v>
      </c>
      <c r="K168" s="98">
        <v>4.097233671755734E-3</v>
      </c>
      <c r="L168" s="98">
        <v>1.0870004131901459E-2</v>
      </c>
      <c r="M168" s="98">
        <v>7.0086700689782171E-3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2.7060141675109358E-4</v>
      </c>
      <c r="T168" s="98">
        <v>1.9965768753569044E-4</v>
      </c>
      <c r="U168" s="98">
        <v>2.0002468863925695E-4</v>
      </c>
      <c r="V168" s="98">
        <v>3.1196168764313989E-4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8.4649827887309736E-4</v>
      </c>
      <c r="D169" s="101">
        <v>1.1311764728431158E-3</v>
      </c>
      <c r="E169" s="101">
        <v>4.2068358522232892E-3</v>
      </c>
      <c r="F169" s="101">
        <v>1.2292967573944579E-3</v>
      </c>
      <c r="G169" s="101">
        <v>4.2814526530185568E-4</v>
      </c>
      <c r="H169" s="101">
        <v>8.1465653178076122E-4</v>
      </c>
      <c r="I169" s="101">
        <v>4.1064612815690791E-4</v>
      </c>
      <c r="J169" s="101">
        <v>1.0080516017566211E-3</v>
      </c>
      <c r="K169" s="101">
        <v>1.1524783650134747E-3</v>
      </c>
      <c r="L169" s="101">
        <v>2.6533256000450573E-3</v>
      </c>
      <c r="M169" s="101">
        <v>1.1671385567852621E-3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4.4435647171324442E-5</v>
      </c>
      <c r="T169" s="101">
        <v>2.4620506877900341E-5</v>
      </c>
      <c r="U169" s="101">
        <v>2.5366767102300908E-5</v>
      </c>
      <c r="V169" s="101">
        <v>5.6173778087019565E-5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2.1160153861520133E-3</v>
      </c>
      <c r="D170" s="104">
        <v>2.7088039422298632E-3</v>
      </c>
      <c r="E170" s="104">
        <v>1.1935433505009363E-2</v>
      </c>
      <c r="F170" s="104">
        <v>3.4898364210743317E-3</v>
      </c>
      <c r="G170" s="104">
        <v>1.0290511979876842E-3</v>
      </c>
      <c r="H170" s="104">
        <v>2.1733439104694814E-3</v>
      </c>
      <c r="I170" s="104">
        <v>1.0750248438601048E-3</v>
      </c>
      <c r="J170" s="104">
        <v>2.7093746164756553E-3</v>
      </c>
      <c r="K170" s="104">
        <v>2.9447553067422591E-3</v>
      </c>
      <c r="L170" s="104">
        <v>8.2166785318564025E-3</v>
      </c>
      <c r="M170" s="104">
        <v>5.8415315121929552E-3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2.2616576957976912E-4</v>
      </c>
      <c r="T170" s="104">
        <v>1.7503718065779009E-4</v>
      </c>
      <c r="U170" s="104">
        <v>1.7465792153695606E-4</v>
      </c>
      <c r="V170" s="104">
        <v>2.557879095561203E-4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9.5552768056150379E-3</v>
      </c>
      <c r="D171" s="101">
        <v>1.4415525237321238E-2</v>
      </c>
      <c r="E171" s="101">
        <v>1.3781132753023853E-2</v>
      </c>
      <c r="F171" s="101">
        <v>1.4106581924381719E-2</v>
      </c>
      <c r="G171" s="101">
        <v>1.0272481951608939E-2</v>
      </c>
      <c r="H171" s="101">
        <v>1.3382836320968828E-2</v>
      </c>
      <c r="I171" s="101">
        <v>2.0969302007162596E-2</v>
      </c>
      <c r="J171" s="101">
        <v>5.8750283573801619E-3</v>
      </c>
      <c r="K171" s="101">
        <v>1.3538037066343942E-2</v>
      </c>
      <c r="L171" s="101">
        <v>0</v>
      </c>
      <c r="M171" s="101">
        <v>7.0621904846487052E-3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8.3761199101761485E-5</v>
      </c>
      <c r="T171" s="101">
        <v>5.093896893344881E-4</v>
      </c>
      <c r="U171" s="101">
        <v>1.6805226537310196E-4</v>
      </c>
      <c r="V171" s="101">
        <v>3.3065252362160475E-4</v>
      </c>
      <c r="W171" s="101">
        <v>1.7205459209983901E-4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1.7713618738825449E-2</v>
      </c>
      <c r="D172" s="104">
        <v>2.1445607128596694E-2</v>
      </c>
      <c r="E172" s="104">
        <v>1.5994111438569821E-2</v>
      </c>
      <c r="F172" s="104">
        <v>1.98095457407634E-2</v>
      </c>
      <c r="G172" s="104">
        <v>2.5246001406083886E-2</v>
      </c>
      <c r="H172" s="104">
        <v>1.2636246732569089E-2</v>
      </c>
      <c r="I172" s="104">
        <v>2.3187124791459488E-2</v>
      </c>
      <c r="J172" s="104">
        <v>2.1517546970552418E-2</v>
      </c>
      <c r="K172" s="104">
        <v>3.7001358425755179E-2</v>
      </c>
      <c r="L172" s="104">
        <v>3.5578307449254949E-2</v>
      </c>
      <c r="M172" s="104">
        <v>4.7166084388488912E-2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1.0182300233578959E-3</v>
      </c>
      <c r="T172" s="104">
        <v>1.6740291994295888E-3</v>
      </c>
      <c r="U172" s="104">
        <v>1.4181927456013491E-3</v>
      </c>
      <c r="V172" s="104">
        <v>1.2103810144641867E-3</v>
      </c>
      <c r="W172" s="104">
        <v>1.0648029912231247E-3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4.6727080716246388E-3</v>
      </c>
      <c r="D173" s="98">
        <v>6.0104625028713264E-3</v>
      </c>
      <c r="E173" s="98">
        <v>3.3121059437280489E-3</v>
      </c>
      <c r="F173" s="98">
        <v>4.1602522901803291E-3</v>
      </c>
      <c r="G173" s="98">
        <v>7.0793243224460522E-3</v>
      </c>
      <c r="H173" s="98">
        <v>3.0719770861389883E-3</v>
      </c>
      <c r="I173" s="98">
        <v>5.8363801412776644E-3</v>
      </c>
      <c r="J173" s="98">
        <v>5.2521009880541923E-3</v>
      </c>
      <c r="K173" s="98">
        <v>9.6560576347355272E-3</v>
      </c>
      <c r="L173" s="98">
        <v>6.7037520889240958E-3</v>
      </c>
      <c r="M173" s="98">
        <v>6.8501527690664546E-3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1.452317384608537E-4</v>
      </c>
      <c r="T173" s="98">
        <v>1.8224736938623074E-4</v>
      </c>
      <c r="U173" s="98">
        <v>1.5927450334667057E-4</v>
      </c>
      <c r="V173" s="98">
        <v>1.2416335010709723E-4</v>
      </c>
      <c r="W173" s="98">
        <v>9.9395573586588104E-5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1.3040910667200811E-2</v>
      </c>
      <c r="D174" s="33">
        <v>1.5435144625725369E-2</v>
      </c>
      <c r="E174" s="33">
        <v>1.2682005494841773E-2</v>
      </c>
      <c r="F174" s="33">
        <v>1.5649293450583069E-2</v>
      </c>
      <c r="G174" s="33">
        <v>1.8166677083637832E-2</v>
      </c>
      <c r="H174" s="33">
        <v>9.5642696464301007E-3</v>
      </c>
      <c r="I174" s="33">
        <v>1.7350744650181823E-2</v>
      </c>
      <c r="J174" s="33">
        <v>1.6265445982498225E-2</v>
      </c>
      <c r="K174" s="33">
        <v>2.7345300791019652E-2</v>
      </c>
      <c r="L174" s="33">
        <v>2.8874555360330855E-2</v>
      </c>
      <c r="M174" s="33">
        <v>4.0315931619422457E-2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8.7299828489704209E-4</v>
      </c>
      <c r="T174" s="33">
        <v>1.491781830043358E-3</v>
      </c>
      <c r="U174" s="33">
        <v>1.2589182422546785E-3</v>
      </c>
      <c r="V174" s="33">
        <v>1.0862176643570895E-3</v>
      </c>
      <c r="W174" s="33">
        <v>9.6540741763653662E-4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0.75288881704736355</v>
      </c>
      <c r="D175" s="122">
        <v>0.92666754305442955</v>
      </c>
      <c r="E175" s="122">
        <v>1.3848831207516143</v>
      </c>
      <c r="F175" s="122">
        <v>0.96222262029885575</v>
      </c>
      <c r="G175" s="122">
        <v>0.71481118983215497</v>
      </c>
      <c r="H175" s="122">
        <v>0.50561212147846035</v>
      </c>
      <c r="I175" s="122">
        <v>0.5757368720919358</v>
      </c>
      <c r="J175" s="122">
        <v>0.29640134021731612</v>
      </c>
      <c r="K175" s="122">
        <v>0.51806395533666327</v>
      </c>
      <c r="L175" s="122">
        <v>0.39230653377849134</v>
      </c>
      <c r="M175" s="122">
        <v>0.45435044467480684</v>
      </c>
      <c r="N175" s="122">
        <v>0</v>
      </c>
      <c r="O175" s="122">
        <v>0</v>
      </c>
      <c r="P175" s="122">
        <v>0</v>
      </c>
      <c r="Q175" s="122">
        <v>0</v>
      </c>
      <c r="R175" s="122">
        <v>1.1410580639411307E-4</v>
      </c>
      <c r="S175" s="122">
        <v>8.5203642736413968E-3</v>
      </c>
      <c r="T175" s="122">
        <v>1.1510788060874841E-2</v>
      </c>
      <c r="U175" s="122">
        <v>1.2020920350107035E-2</v>
      </c>
      <c r="V175" s="122">
        <v>9.6678915077747403E-3</v>
      </c>
      <c r="W175" s="122">
        <v>8.0821144112261465E-3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0.40603471609150948</v>
      </c>
      <c r="D176" s="98">
        <v>0.48992250382526553</v>
      </c>
      <c r="E176" s="98">
        <v>0.87182861191648919</v>
      </c>
      <c r="F176" s="98">
        <v>0.50683652473673002</v>
      </c>
      <c r="G176" s="98">
        <v>0.26190984568561426</v>
      </c>
      <c r="H176" s="98">
        <v>0.18632307374651585</v>
      </c>
      <c r="I176" s="98">
        <v>0.18862563694446785</v>
      </c>
      <c r="J176" s="98">
        <v>0.10349769651956733</v>
      </c>
      <c r="K176" s="98">
        <v>0.25147110103293263</v>
      </c>
      <c r="L176" s="98">
        <v>0.22068776689340969</v>
      </c>
      <c r="M176" s="98">
        <v>0.29400217519453303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3.4753663265432548E-3</v>
      </c>
      <c r="T176" s="98">
        <v>4.0515432288935043E-3</v>
      </c>
      <c r="U176" s="98">
        <v>4.876568479977912E-3</v>
      </c>
      <c r="V176" s="98">
        <v>4.1546457808122363E-3</v>
      </c>
      <c r="W176" s="98">
        <v>1.9357500265401661E-3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0.34685410095585406</v>
      </c>
      <c r="D177" s="33">
        <v>0.43674503922916408</v>
      </c>
      <c r="E177" s="33">
        <v>0.51305450883512516</v>
      </c>
      <c r="F177" s="33">
        <v>0.45538609556212578</v>
      </c>
      <c r="G177" s="33">
        <v>0.45290134414654076</v>
      </c>
      <c r="H177" s="33">
        <v>0.31928904773194444</v>
      </c>
      <c r="I177" s="33">
        <v>0.38711123514746798</v>
      </c>
      <c r="J177" s="33">
        <v>0.19290364369774876</v>
      </c>
      <c r="K177" s="33">
        <v>0.26659285430373064</v>
      </c>
      <c r="L177" s="33">
        <v>0.17161876688508165</v>
      </c>
      <c r="M177" s="33">
        <v>0.16034826948027381</v>
      </c>
      <c r="N177" s="33">
        <v>0</v>
      </c>
      <c r="O177" s="33">
        <v>0</v>
      </c>
      <c r="P177" s="33">
        <v>0</v>
      </c>
      <c r="Q177" s="33">
        <v>0</v>
      </c>
      <c r="R177" s="33">
        <v>1.1410580639411307E-4</v>
      </c>
      <c r="S177" s="33">
        <v>5.0449979470981419E-3</v>
      </c>
      <c r="T177" s="33">
        <v>7.4592448319813365E-3</v>
      </c>
      <c r="U177" s="33">
        <v>7.1443518701291226E-3</v>
      </c>
      <c r="V177" s="33">
        <v>5.5132457269625049E-3</v>
      </c>
      <c r="W177" s="33">
        <v>6.1463643846859798E-3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3.1901248024889632</v>
      </c>
      <c r="D24" s="117">
        <f t="shared" si="7"/>
        <v>3.4447163608699229</v>
      </c>
      <c r="E24" s="117">
        <f t="shared" si="7"/>
        <v>4.8246620400094349</v>
      </c>
      <c r="F24" s="117">
        <f t="shared" si="7"/>
        <v>2.7493823388328904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0.50849058624351673</v>
      </c>
      <c r="M24" s="117">
        <f t="shared" si="7"/>
        <v>1.8540737863464289</v>
      </c>
      <c r="N24" s="117">
        <f t="shared" si="7"/>
        <v>2.2931234693092715</v>
      </c>
      <c r="O24" s="117">
        <f t="shared" si="7"/>
        <v>1.1227452856221676</v>
      </c>
      <c r="P24" s="117">
        <f t="shared" si="7"/>
        <v>3.1167512947847631E-4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0.65263662238731879</v>
      </c>
      <c r="T24" s="117">
        <f t="shared" si="8"/>
        <v>0.79054215144308659</v>
      </c>
      <c r="U24" s="117">
        <f t="shared" si="8"/>
        <v>0.76591961438746581</v>
      </c>
      <c r="V24" s="117">
        <f t="shared" si="8"/>
        <v>0.45841609600547795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1.2357783305545553</v>
      </c>
      <c r="D25" s="122">
        <f t="shared" si="10"/>
        <v>1.3074167698487942</v>
      </c>
      <c r="E25" s="122">
        <f t="shared" si="10"/>
        <v>2.3295342006810986</v>
      </c>
      <c r="F25" s="122">
        <f t="shared" si="10"/>
        <v>1.3336761248841025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0.25435406252874171</v>
      </c>
      <c r="M25" s="122">
        <f t="shared" si="10"/>
        <v>0.89461318868765483</v>
      </c>
      <c r="N25" s="122">
        <f t="shared" si="10"/>
        <v>1.1740307629495044</v>
      </c>
      <c r="O25" s="122">
        <f t="shared" si="10"/>
        <v>0.61744781019784567</v>
      </c>
      <c r="P25" s="122">
        <f t="shared" si="10"/>
        <v>1.8578226059861471E-4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0.35716528453315466</v>
      </c>
      <c r="T25" s="122">
        <f t="shared" si="11"/>
        <v>0.40928827986519589</v>
      </c>
      <c r="U25" s="122">
        <f t="shared" si="11"/>
        <v>0.39838981709948335</v>
      </c>
      <c r="V25" s="122">
        <f t="shared" si="11"/>
        <v>0.23605639197619524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1.2064262611430865</v>
      </c>
      <c r="D26" s="98">
        <v>1.2775441670641301</v>
      </c>
      <c r="E26" s="98">
        <v>2.2845593313547754</v>
      </c>
      <c r="F26" s="98">
        <v>1.3091151502706448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0.25092375040193793</v>
      </c>
      <c r="M26" s="98">
        <v>0.88153891758938197</v>
      </c>
      <c r="N26" s="98">
        <v>1.1575096183237688</v>
      </c>
      <c r="O26" s="98">
        <v>0.60888230934778331</v>
      </c>
      <c r="P26" s="98">
        <v>1.8325132887817512E-4</v>
      </c>
      <c r="Q26" s="98">
        <v>0</v>
      </c>
      <c r="R26" s="98">
        <v>0</v>
      </c>
      <c r="S26" s="98">
        <v>0.35220639936971371</v>
      </c>
      <c r="T26" s="98">
        <v>0.40371400997972223</v>
      </c>
      <c r="U26" s="98">
        <v>0.39303725055525235</v>
      </c>
      <c r="V26" s="98">
        <v>0.23284759760802209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2.9352069411468854E-2</v>
      </c>
      <c r="D27" s="98">
        <v>2.9872602784664096E-2</v>
      </c>
      <c r="E27" s="98">
        <v>4.4974869326323288E-2</v>
      </c>
      <c r="F27" s="98">
        <v>2.4560974613457728E-2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3.4303121268038058E-3</v>
      </c>
      <c r="M27" s="98">
        <v>1.307427109827289E-2</v>
      </c>
      <c r="N27" s="98">
        <v>1.6521144625735625E-2</v>
      </c>
      <c r="O27" s="98">
        <v>8.5655008500623436E-3</v>
      </c>
      <c r="P27" s="98">
        <v>2.5309317204395818E-6</v>
      </c>
      <c r="Q27" s="98">
        <v>0</v>
      </c>
      <c r="R27" s="98">
        <v>0</v>
      </c>
      <c r="S27" s="98">
        <v>4.9588851634409332E-3</v>
      </c>
      <c r="T27" s="98">
        <v>5.5742698854736603E-3</v>
      </c>
      <c r="U27" s="98">
        <v>5.3525665442309966E-3</v>
      </c>
      <c r="V27" s="98">
        <v>3.2087943681731322E-3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6.2248125622048206E-2</v>
      </c>
      <c r="D28" s="122">
        <f t="shared" si="13"/>
        <v>3.8828912191159415E-2</v>
      </c>
      <c r="E28" s="122">
        <f t="shared" si="13"/>
        <v>9.9100253588352977E-2</v>
      </c>
      <c r="F28" s="122">
        <f t="shared" si="13"/>
        <v>5.0862727775396424E-2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9.5144510543360584E-3</v>
      </c>
      <c r="M28" s="122">
        <f t="shared" si="13"/>
        <v>4.7652878757962001E-2</v>
      </c>
      <c r="N28" s="122">
        <f t="shared" si="13"/>
        <v>6.5518067789938197E-2</v>
      </c>
      <c r="O28" s="122">
        <f t="shared" si="13"/>
        <v>2.9605656846220341E-2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8.4223722435777248E-3</v>
      </c>
      <c r="T28" s="122">
        <f t="shared" si="13"/>
        <v>8.1606212132914763E-3</v>
      </c>
      <c r="U28" s="122">
        <f t="shared" si="13"/>
        <v>6.926962776288164E-3</v>
      </c>
      <c r="V28" s="122">
        <f t="shared" si="13"/>
        <v>2.0597016901155556E-3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6.2248125622048206E-2</v>
      </c>
      <c r="D29" s="98">
        <v>3.8828912191159415E-2</v>
      </c>
      <c r="E29" s="98">
        <v>9.9100253588352977E-2</v>
      </c>
      <c r="F29" s="98">
        <v>5.0862727775396424E-2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9.5144510543360584E-3</v>
      </c>
      <c r="M29" s="98">
        <v>4.7652878757962001E-2</v>
      </c>
      <c r="N29" s="98">
        <v>6.5518067789938197E-2</v>
      </c>
      <c r="O29" s="98">
        <v>2.9605656846220341E-2</v>
      </c>
      <c r="P29" s="98">
        <v>0</v>
      </c>
      <c r="Q29" s="98">
        <v>0</v>
      </c>
      <c r="R29" s="98">
        <v>0</v>
      </c>
      <c r="S29" s="98">
        <v>8.4223722435777248E-3</v>
      </c>
      <c r="T29" s="98">
        <v>8.1606212132914763E-3</v>
      </c>
      <c r="U29" s="98">
        <v>6.926962776288164E-3</v>
      </c>
      <c r="V29" s="98">
        <v>2.0597016901155556E-3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0.69116467097618173</v>
      </c>
      <c r="D30" s="122">
        <v>0.74362271854569051</v>
      </c>
      <c r="E30" s="122">
        <v>0.84400054261074353</v>
      </c>
      <c r="F30" s="122">
        <v>0.47606084519302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9.1495630036068087E-2</v>
      </c>
      <c r="M30" s="122">
        <v>0.35044210489534233</v>
      </c>
      <c r="N30" s="122">
        <v>0.44374733796682664</v>
      </c>
      <c r="O30" s="122">
        <v>0.2176835521520992</v>
      </c>
      <c r="P30" s="122">
        <v>6.3174713481265593E-5</v>
      </c>
      <c r="Q30" s="122">
        <v>0</v>
      </c>
      <c r="R30" s="122">
        <v>0</v>
      </c>
      <c r="S30" s="122">
        <v>0.12569159613426426</v>
      </c>
      <c r="T30" s="122">
        <v>0.14965544346583221</v>
      </c>
      <c r="U30" s="122">
        <v>0.14340387564526533</v>
      </c>
      <c r="V30" s="122">
        <v>8.6830080775475452E-2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0.62926059037027404</v>
      </c>
      <c r="D31" s="98">
        <v>0.67077483251510883</v>
      </c>
      <c r="E31" s="98">
        <v>0.77573640582359404</v>
      </c>
      <c r="F31" s="98">
        <v>0.43073719587891213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6.5643117400685486E-2</v>
      </c>
      <c r="M31" s="98">
        <v>0.24150457549969095</v>
      </c>
      <c r="N31" s="98">
        <v>0.31131619548686779</v>
      </c>
      <c r="O31" s="98">
        <v>0.16171754694652327</v>
      </c>
      <c r="P31" s="98">
        <v>6.3174713481265593E-5</v>
      </c>
      <c r="Q31" s="98">
        <v>0</v>
      </c>
      <c r="R31" s="98">
        <v>0</v>
      </c>
      <c r="S31" s="98">
        <v>9.1193736124427965E-2</v>
      </c>
      <c r="T31" s="98">
        <v>9.2315407448286757E-2</v>
      </c>
      <c r="U31" s="98">
        <v>0.10090272117350446</v>
      </c>
      <c r="V31" s="98">
        <v>5.4855822223576829E-2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6.3815569851607568E-3</v>
      </c>
      <c r="D32" s="98">
        <v>7.6757000397145838E-3</v>
      </c>
      <c r="E32" s="98">
        <v>2.5655172930155644E-2</v>
      </c>
      <c r="F32" s="98">
        <v>5.9587140741485869E-3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5.8512523776381858E-3</v>
      </c>
      <c r="M32" s="98">
        <v>1.264586885698812E-2</v>
      </c>
      <c r="N32" s="98">
        <v>1.7304657996275223E-2</v>
      </c>
      <c r="O32" s="98">
        <v>7.4563912356324785E-3</v>
      </c>
      <c r="P32" s="98">
        <v>0</v>
      </c>
      <c r="Q32" s="98">
        <v>0</v>
      </c>
      <c r="R32" s="98">
        <v>0</v>
      </c>
      <c r="S32" s="98">
        <v>6.415017760274316E-3</v>
      </c>
      <c r="T32" s="98">
        <v>4.9717705134146688E-3</v>
      </c>
      <c r="U32" s="98">
        <v>5.1141621551093379E-3</v>
      </c>
      <c r="V32" s="98">
        <v>5.3926366933630329E-3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1.209074930122501E-3</v>
      </c>
      <c r="D33" s="101">
        <v>1.5088485116593628E-3</v>
      </c>
      <c r="E33" s="101">
        <v>4.4027938829706067E-3</v>
      </c>
      <c r="F33" s="101">
        <v>1.0248074098710828E-3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9.6037229915223057E-4</v>
      </c>
      <c r="M33" s="101">
        <v>1.3887508386996117E-3</v>
      </c>
      <c r="N33" s="101">
        <v>2.0204675777779962E-3</v>
      </c>
      <c r="O33" s="101">
        <v>8.2456129772790789E-4</v>
      </c>
      <c r="P33" s="101">
        <v>0</v>
      </c>
      <c r="Q33" s="101">
        <v>0</v>
      </c>
      <c r="R33" s="101">
        <v>0</v>
      </c>
      <c r="S33" s="101">
        <v>8.1741496317502967E-4</v>
      </c>
      <c r="T33" s="101">
        <v>4.7914954319805642E-4</v>
      </c>
      <c r="U33" s="101">
        <v>5.1483688796949585E-4</v>
      </c>
      <c r="V33" s="101">
        <v>7.8845432135286777E-4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5.172482055038256E-3</v>
      </c>
      <c r="D34" s="104">
        <v>6.1668515280552212E-3</v>
      </c>
      <c r="E34" s="104">
        <v>2.1252379047185039E-2</v>
      </c>
      <c r="F34" s="104">
        <v>4.9339066642775046E-3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4.8908800784859549E-3</v>
      </c>
      <c r="M34" s="104">
        <v>1.1257118018288508E-2</v>
      </c>
      <c r="N34" s="104">
        <v>1.5284190418497226E-2</v>
      </c>
      <c r="O34" s="104">
        <v>6.6318299379045705E-3</v>
      </c>
      <c r="P34" s="104">
        <v>0</v>
      </c>
      <c r="Q34" s="104">
        <v>0</v>
      </c>
      <c r="R34" s="104">
        <v>0</v>
      </c>
      <c r="S34" s="104">
        <v>5.597602797099286E-3</v>
      </c>
      <c r="T34" s="104">
        <v>4.492620970216612E-3</v>
      </c>
      <c r="U34" s="104">
        <v>4.599325267139842E-3</v>
      </c>
      <c r="V34" s="104">
        <v>4.6041823720101649E-3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1.5662019368110659E-2</v>
      </c>
      <c r="D35" s="101">
        <v>2.1376291396068059E-2</v>
      </c>
      <c r="E35" s="101">
        <v>1.6090333416677659E-2</v>
      </c>
      <c r="F35" s="101">
        <v>1.3236329781816462E-2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9.164227260475194E-3</v>
      </c>
      <c r="N35" s="101">
        <v>8.6129822399559179E-3</v>
      </c>
      <c r="O35" s="101">
        <v>8.4873126005733848E-3</v>
      </c>
      <c r="P35" s="101">
        <v>0</v>
      </c>
      <c r="Q35" s="101">
        <v>0</v>
      </c>
      <c r="R35" s="101">
        <v>0</v>
      </c>
      <c r="S35" s="101">
        <v>1.3446412477985247E-3</v>
      </c>
      <c r="T35" s="101">
        <v>9.3347157685180256E-3</v>
      </c>
      <c r="U35" s="101">
        <v>3.0701286189636456E-3</v>
      </c>
      <c r="V35" s="101">
        <v>4.2923301276565889E-3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3.986050425263634E-2</v>
      </c>
      <c r="D36" s="104">
        <v>4.3795894594798934E-2</v>
      </c>
      <c r="E36" s="104">
        <v>2.6518630440316167E-2</v>
      </c>
      <c r="F36" s="104">
        <v>2.6128605458142849E-2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2.0001260257744419E-2</v>
      </c>
      <c r="M36" s="104">
        <v>8.712743327818806E-2</v>
      </c>
      <c r="N36" s="104">
        <v>0.10651350224372766</v>
      </c>
      <c r="O36" s="104">
        <v>4.0022301369370038E-2</v>
      </c>
      <c r="P36" s="104">
        <v>0</v>
      </c>
      <c r="Q36" s="104">
        <v>0</v>
      </c>
      <c r="R36" s="104">
        <v>0</v>
      </c>
      <c r="S36" s="104">
        <v>2.6738201001763454E-2</v>
      </c>
      <c r="T36" s="104">
        <v>4.3033549735612769E-2</v>
      </c>
      <c r="U36" s="104">
        <v>3.4316863697687883E-2</v>
      </c>
      <c r="V36" s="104">
        <v>2.2289291730878995E-2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7.5827751351755157E-3</v>
      </c>
      <c r="D37" s="98">
        <v>8.9195372725492522E-3</v>
      </c>
      <c r="E37" s="98">
        <v>3.8888132958507953E-3</v>
      </c>
      <c r="F37" s="98">
        <v>3.8962143936613655E-3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2.6890268490611991E-3</v>
      </c>
      <c r="M37" s="98">
        <v>8.9389598344596349E-3</v>
      </c>
      <c r="N37" s="98">
        <v>1.0728831797102455E-2</v>
      </c>
      <c r="O37" s="98">
        <v>3.5005264488423751E-3</v>
      </c>
      <c r="P37" s="98">
        <v>0</v>
      </c>
      <c r="Q37" s="98">
        <v>0</v>
      </c>
      <c r="R37" s="98">
        <v>0</v>
      </c>
      <c r="S37" s="98">
        <v>2.8944353455129918E-3</v>
      </c>
      <c r="T37" s="98">
        <v>3.558707463696215E-3</v>
      </c>
      <c r="U37" s="98">
        <v>2.9583547542531663E-3</v>
      </c>
      <c r="V37" s="98">
        <v>1.7654948096055684E-3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3.2277729117460824E-2</v>
      </c>
      <c r="D38" s="98">
        <v>3.4876357322249682E-2</v>
      </c>
      <c r="E38" s="98">
        <v>2.262981714446537E-2</v>
      </c>
      <c r="F38" s="98">
        <v>2.2232391064481483E-2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1.7312233408683219E-2</v>
      </c>
      <c r="M38" s="98">
        <v>7.8188473443728423E-2</v>
      </c>
      <c r="N38" s="98">
        <v>9.5784670446625197E-2</v>
      </c>
      <c r="O38" s="98">
        <v>3.6521774920527661E-2</v>
      </c>
      <c r="P38" s="98">
        <v>0</v>
      </c>
      <c r="Q38" s="98">
        <v>0</v>
      </c>
      <c r="R38" s="98">
        <v>0</v>
      </c>
      <c r="S38" s="98">
        <v>2.3843765656250463E-2</v>
      </c>
      <c r="T38" s="98">
        <v>3.9474842271916555E-2</v>
      </c>
      <c r="U38" s="98">
        <v>3.1358508943434719E-2</v>
      </c>
      <c r="V38" s="98">
        <v>2.0523796921273426E-2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1.2009336753361781</v>
      </c>
      <c r="D39" s="122">
        <v>1.3548479602842791</v>
      </c>
      <c r="E39" s="122">
        <v>1.5520270431292398</v>
      </c>
      <c r="F39" s="122">
        <v>0.88878264098037163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0.15312644262437086</v>
      </c>
      <c r="M39" s="122">
        <v>0.5613656140054698</v>
      </c>
      <c r="N39" s="122">
        <v>0.60982730060300216</v>
      </c>
      <c r="O39" s="122">
        <v>0.25800826642600239</v>
      </c>
      <c r="P39" s="122">
        <v>6.2718155398596001E-5</v>
      </c>
      <c r="Q39" s="122">
        <v>0</v>
      </c>
      <c r="R39" s="122">
        <v>0</v>
      </c>
      <c r="S39" s="122">
        <v>0.16135736947632212</v>
      </c>
      <c r="T39" s="122">
        <v>0.22343780689876702</v>
      </c>
      <c r="U39" s="122">
        <v>0.21719895886642895</v>
      </c>
      <c r="V39" s="122">
        <v>0.13346992156369167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0.56872214519969078</v>
      </c>
      <c r="D40" s="98">
        <v>0.6271725776903494</v>
      </c>
      <c r="E40" s="98">
        <v>0.87861430595308676</v>
      </c>
      <c r="F40" s="98">
        <v>0.40942281695788951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7.5850563254204167E-2</v>
      </c>
      <c r="M40" s="98">
        <v>0.32698090742740232</v>
      </c>
      <c r="N40" s="98">
        <v>0.41761943303849425</v>
      </c>
      <c r="O40" s="98">
        <v>0.15992030027200771</v>
      </c>
      <c r="P40" s="98">
        <v>0</v>
      </c>
      <c r="Q40" s="98">
        <v>0</v>
      </c>
      <c r="R40" s="98">
        <v>0</v>
      </c>
      <c r="S40" s="98">
        <v>5.449960362748435E-2</v>
      </c>
      <c r="T40" s="98">
        <v>6.3464413773938425E-2</v>
      </c>
      <c r="U40" s="98">
        <v>7.2002032200253668E-2</v>
      </c>
      <c r="V40" s="98">
        <v>4.5839603834664247E-2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0.63221153013648734</v>
      </c>
      <c r="D41" s="33">
        <v>0.72767538259392972</v>
      </c>
      <c r="E41" s="33">
        <v>0.67341273717615302</v>
      </c>
      <c r="F41" s="33">
        <v>0.47935982402248212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7.7275879370166708E-2</v>
      </c>
      <c r="M41" s="33">
        <v>0.23438470657806745</v>
      </c>
      <c r="N41" s="33">
        <v>0.19220786756450789</v>
      </c>
      <c r="O41" s="33">
        <v>9.8087966153994691E-2</v>
      </c>
      <c r="P41" s="33">
        <v>6.2718155398596001E-5</v>
      </c>
      <c r="Q41" s="33">
        <v>0</v>
      </c>
      <c r="R41" s="33">
        <v>0</v>
      </c>
      <c r="S41" s="33">
        <v>0.10685776584883777</v>
      </c>
      <c r="T41" s="33">
        <v>0.15997339312482858</v>
      </c>
      <c r="U41" s="33">
        <v>0.14519692666617529</v>
      </c>
      <c r="V41" s="33">
        <v>8.7630317729027421E-2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6.5220364019004246E-2</v>
      </c>
      <c r="D43" s="117">
        <f t="shared" si="14"/>
        <v>0.38777668617558131</v>
      </c>
      <c r="E43" s="117">
        <f t="shared" si="14"/>
        <v>2.141330841778671E-2</v>
      </c>
      <c r="F43" s="117">
        <f t="shared" si="14"/>
        <v>0.29712636930104486</v>
      </c>
      <c r="G43" s="117">
        <f t="shared" si="14"/>
        <v>1.3003049281243575</v>
      </c>
      <c r="H43" s="117">
        <f t="shared" si="14"/>
        <v>2.2423062843097035</v>
      </c>
      <c r="I43" s="117">
        <f t="shared" si="14"/>
        <v>2.6034459043854463</v>
      </c>
      <c r="J43" s="117">
        <f t="shared" si="14"/>
        <v>3.6666948920796618</v>
      </c>
      <c r="K43" s="117">
        <f t="shared" si="14"/>
        <v>4.7342755829608123</v>
      </c>
      <c r="L43" s="117">
        <f t="shared" si="14"/>
        <v>4.2462148898451151</v>
      </c>
      <c r="M43" s="117">
        <f t="shared" si="14"/>
        <v>1.4409278021961895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3.0540674989132724E-4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0.48889089902612126</v>
      </c>
      <c r="U43" s="117">
        <f t="shared" si="15"/>
        <v>0.21934213478580353</v>
      </c>
      <c r="V43" s="117">
        <f t="shared" si="15"/>
        <v>1.0793599696345784</v>
      </c>
      <c r="W43" s="117">
        <f t="shared" ref="W43" si="16">W44+W47+W49+W58</f>
        <v>1.5895131614620466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2.828236285635824E-2</v>
      </c>
      <c r="D44" s="122">
        <f t="shared" si="17"/>
        <v>0.1672726472508049</v>
      </c>
      <c r="E44" s="122">
        <f t="shared" si="17"/>
        <v>8.854975061586487E-3</v>
      </c>
      <c r="F44" s="122">
        <f t="shared" si="17"/>
        <v>0.12718702939735521</v>
      </c>
      <c r="G44" s="122">
        <f t="shared" si="17"/>
        <v>0.57957720390974865</v>
      </c>
      <c r="H44" s="122">
        <f t="shared" si="17"/>
        <v>0.99385994981593495</v>
      </c>
      <c r="I44" s="122">
        <f t="shared" si="17"/>
        <v>1.2126158631870394</v>
      </c>
      <c r="J44" s="122">
        <f t="shared" si="17"/>
        <v>1.8089810413047105</v>
      </c>
      <c r="K44" s="122">
        <f t="shared" si="17"/>
        <v>2.4105979143907894</v>
      </c>
      <c r="L44" s="122">
        <f t="shared" si="17"/>
        <v>1.8085881880443</v>
      </c>
      <c r="M44" s="122">
        <f t="shared" si="17"/>
        <v>0.69609640347014679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1.8387933188187066E-4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0.26076631013076684</v>
      </c>
      <c r="U44" s="122">
        <f t="shared" si="18"/>
        <v>0.11146149405602035</v>
      </c>
      <c r="V44" s="122">
        <f t="shared" si="18"/>
        <v>0.54180431014593433</v>
      </c>
      <c r="W44" s="122">
        <f t="shared" ref="W44" si="19">SUM(W45:W46)</f>
        <v>0.78083422757895804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2.7610603320562165E-2</v>
      </c>
      <c r="D45" s="98">
        <v>0.16345070656341382</v>
      </c>
      <c r="E45" s="98">
        <v>8.6840175602258003E-3</v>
      </c>
      <c r="F45" s="98">
        <v>0.12484475353149534</v>
      </c>
      <c r="G45" s="98">
        <v>0.56894237833570427</v>
      </c>
      <c r="H45" s="98">
        <v>0.97551982990158503</v>
      </c>
      <c r="I45" s="98">
        <v>1.1897088369933844</v>
      </c>
      <c r="J45" s="98">
        <v>1.7736249135678139</v>
      </c>
      <c r="K45" s="98">
        <v>2.3661433190611323</v>
      </c>
      <c r="L45" s="98">
        <v>1.7841969047592476</v>
      </c>
      <c r="M45" s="98">
        <v>0.68592334409143141</v>
      </c>
      <c r="N45" s="98">
        <v>0</v>
      </c>
      <c r="O45" s="98">
        <v>0</v>
      </c>
      <c r="P45" s="98">
        <v>0</v>
      </c>
      <c r="Q45" s="98">
        <v>1.8139186033316529E-4</v>
      </c>
      <c r="R45" s="98">
        <v>0</v>
      </c>
      <c r="S45" s="98">
        <v>0</v>
      </c>
      <c r="T45" s="98">
        <v>0.2572148236572554</v>
      </c>
      <c r="U45" s="98">
        <v>0.10996395310881969</v>
      </c>
      <c r="V45" s="98">
        <v>0.53443938092502374</v>
      </c>
      <c r="W45" s="98">
        <v>0.7702604934465267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6.7175953579607414E-4</v>
      </c>
      <c r="D46" s="98">
        <v>3.8219406873910822E-3</v>
      </c>
      <c r="E46" s="98">
        <v>1.709575013606861E-4</v>
      </c>
      <c r="F46" s="98">
        <v>2.3422758658598669E-3</v>
      </c>
      <c r="G46" s="98">
        <v>1.063482557404442E-2</v>
      </c>
      <c r="H46" s="98">
        <v>1.8340119914349893E-2</v>
      </c>
      <c r="I46" s="98">
        <v>2.2907026193654981E-2</v>
      </c>
      <c r="J46" s="98">
        <v>3.5356127736896614E-2</v>
      </c>
      <c r="K46" s="98">
        <v>4.4454595329656912E-2</v>
      </c>
      <c r="L46" s="98">
        <v>2.4391283285052447E-2</v>
      </c>
      <c r="M46" s="98">
        <v>1.017305937871541E-2</v>
      </c>
      <c r="N46" s="98">
        <v>0</v>
      </c>
      <c r="O46" s="98">
        <v>0</v>
      </c>
      <c r="P46" s="98">
        <v>0</v>
      </c>
      <c r="Q46" s="98">
        <v>2.4874715487053807E-6</v>
      </c>
      <c r="R46" s="98">
        <v>0</v>
      </c>
      <c r="S46" s="98">
        <v>0</v>
      </c>
      <c r="T46" s="98">
        <v>3.5514864735114661E-3</v>
      </c>
      <c r="U46" s="98">
        <v>1.4975409472006566E-3</v>
      </c>
      <c r="V46" s="98">
        <v>7.3649292209105851E-3</v>
      </c>
      <c r="W46" s="98">
        <v>1.0573734132431348E-2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1.1338456397458688E-3</v>
      </c>
      <c r="D47" s="122">
        <f t="shared" si="20"/>
        <v>3.8587738823512466E-3</v>
      </c>
      <c r="E47" s="122">
        <f t="shared" si="20"/>
        <v>4.9303608750424362E-4</v>
      </c>
      <c r="F47" s="122">
        <f t="shared" si="20"/>
        <v>6.2691269118511873E-3</v>
      </c>
      <c r="G47" s="122">
        <f t="shared" si="20"/>
        <v>3.122602074356539E-2</v>
      </c>
      <c r="H47" s="122">
        <f t="shared" si="20"/>
        <v>6.0672530909693517E-2</v>
      </c>
      <c r="I47" s="122">
        <f t="shared" si="20"/>
        <v>2.0760658853022234E-2</v>
      </c>
      <c r="J47" s="122">
        <f t="shared" si="20"/>
        <v>2.2707203335447991E-2</v>
      </c>
      <c r="K47" s="122">
        <f t="shared" si="20"/>
        <v>4.0453172326276134E-2</v>
      </c>
      <c r="L47" s="122">
        <f t="shared" si="20"/>
        <v>8.8923523315525457E-2</v>
      </c>
      <c r="M47" s="122">
        <f t="shared" si="20"/>
        <v>3.3551516676524264E-2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4.730794906255927E-3</v>
      </c>
      <c r="U47" s="122">
        <f t="shared" si="20"/>
        <v>2.1133106775116433E-3</v>
      </c>
      <c r="V47" s="122">
        <f t="shared" si="20"/>
        <v>4.9675158408669286E-3</v>
      </c>
      <c r="W47" s="122">
        <f t="shared" si="20"/>
        <v>1.2698346803703546E-2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1.1338456397458688E-3</v>
      </c>
      <c r="D48" s="98">
        <v>3.8587738823512466E-3</v>
      </c>
      <c r="E48" s="98">
        <v>4.9303608750424362E-4</v>
      </c>
      <c r="F48" s="98">
        <v>6.2691269118511873E-3</v>
      </c>
      <c r="G48" s="98">
        <v>3.122602074356539E-2</v>
      </c>
      <c r="H48" s="98">
        <v>6.0672530909693517E-2</v>
      </c>
      <c r="I48" s="98">
        <v>2.0760658853022234E-2</v>
      </c>
      <c r="J48" s="98">
        <v>2.2707203335447991E-2</v>
      </c>
      <c r="K48" s="98">
        <v>4.0453172326276134E-2</v>
      </c>
      <c r="L48" s="98">
        <v>8.8923523315525457E-2</v>
      </c>
      <c r="M48" s="98">
        <v>3.3551516676524264E-2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4.730794906255927E-3</v>
      </c>
      <c r="U48" s="98">
        <v>2.1133106775116433E-3</v>
      </c>
      <c r="V48" s="98">
        <v>4.9675158408669286E-3</v>
      </c>
      <c r="W48" s="98">
        <v>1.2698346803703546E-2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1.311555154763022E-2</v>
      </c>
      <c r="D49" s="122">
        <v>8.3226619266876745E-2</v>
      </c>
      <c r="E49" s="122">
        <v>3.9878640442726557E-3</v>
      </c>
      <c r="F49" s="122">
        <v>5.2670798860197744E-2</v>
      </c>
      <c r="G49" s="122">
        <v>0.23182204600557274</v>
      </c>
      <c r="H49" s="122">
        <v>0.40610502779500646</v>
      </c>
      <c r="I49" s="122">
        <v>0.47597777455413587</v>
      </c>
      <c r="J49" s="122">
        <v>0.7234429958865437</v>
      </c>
      <c r="K49" s="122">
        <v>0.8397785116330112</v>
      </c>
      <c r="L49" s="122">
        <v>0.93147696513108214</v>
      </c>
      <c r="M49" s="122">
        <v>0.31754803929377806</v>
      </c>
      <c r="N49" s="122">
        <v>0</v>
      </c>
      <c r="O49" s="122">
        <v>0</v>
      </c>
      <c r="P49" s="122">
        <v>0</v>
      </c>
      <c r="Q49" s="122">
        <v>5.8608268506149882E-5</v>
      </c>
      <c r="R49" s="122">
        <v>0</v>
      </c>
      <c r="S49" s="122">
        <v>0</v>
      </c>
      <c r="T49" s="122">
        <v>9.3182049510898715E-2</v>
      </c>
      <c r="U49" s="122">
        <v>4.0850811849713599E-2</v>
      </c>
      <c r="V49" s="122">
        <v>0.21218069035345674</v>
      </c>
      <c r="W49" s="122">
        <v>0.28951781689331113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7.904443707595972E-2</v>
      </c>
      <c r="E50" s="98">
        <v>2.6243735754512948E-3</v>
      </c>
      <c r="F50" s="98">
        <v>4.7037539738165594E-2</v>
      </c>
      <c r="G50" s="98">
        <v>0.21874324058848399</v>
      </c>
      <c r="H50" s="98">
        <v>0.38245832143819786</v>
      </c>
      <c r="I50" s="98">
        <v>0.4541933670915691</v>
      </c>
      <c r="J50" s="98">
        <v>0.68800284821484803</v>
      </c>
      <c r="K50" s="98">
        <v>0.80528589991532773</v>
      </c>
      <c r="L50" s="98">
        <v>0.84364526918052929</v>
      </c>
      <c r="M50" s="98">
        <v>0.21963894284470584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6.5080837595995478E-2</v>
      </c>
      <c r="U50" s="98">
        <v>3.6592312862199508E-2</v>
      </c>
      <c r="V50" s="98">
        <v>0.19968733942812258</v>
      </c>
      <c r="W50" s="98">
        <v>0.27936754364390526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1.149191463073744E-3</v>
      </c>
      <c r="E51" s="98">
        <v>0</v>
      </c>
      <c r="F51" s="98">
        <v>0</v>
      </c>
      <c r="G51" s="98">
        <v>8.1887543308355615E-4</v>
      </c>
      <c r="H51" s="98">
        <v>4.8074709051452429E-3</v>
      </c>
      <c r="I51" s="98">
        <v>5.9199788324133962E-3</v>
      </c>
      <c r="J51" s="98">
        <v>1.6117027804590799E-2</v>
      </c>
      <c r="K51" s="98">
        <v>8.4960759478605961E-3</v>
      </c>
      <c r="L51" s="98">
        <v>6.8913536428787364E-2</v>
      </c>
      <c r="M51" s="98">
        <v>7.7834129796712753E-2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1.3898629054038207E-2</v>
      </c>
      <c r="U51" s="98">
        <v>0</v>
      </c>
      <c r="V51" s="98">
        <v>7.7732802590911075E-3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2.3315564239238356E-4</v>
      </c>
      <c r="E52" s="101">
        <v>0</v>
      </c>
      <c r="F52" s="101">
        <v>0</v>
      </c>
      <c r="G52" s="101">
        <v>1.6030303344963479E-4</v>
      </c>
      <c r="H52" s="101">
        <v>8.6034348597587593E-4</v>
      </c>
      <c r="I52" s="101">
        <v>1.0918092706604207E-3</v>
      </c>
      <c r="J52" s="101">
        <v>2.9459711926482454E-3</v>
      </c>
      <c r="K52" s="101">
        <v>1.571216209048498E-3</v>
      </c>
      <c r="L52" s="101">
        <v>1.1784264235681432E-2</v>
      </c>
      <c r="M52" s="101">
        <v>1.1169487403188684E-2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1.526264103525187E-3</v>
      </c>
      <c r="U52" s="101">
        <v>0</v>
      </c>
      <c r="V52" s="101">
        <v>1.0945752838150717E-3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9.1603582068136048E-4</v>
      </c>
      <c r="E53" s="104">
        <v>0</v>
      </c>
      <c r="F53" s="104">
        <v>0</v>
      </c>
      <c r="G53" s="104">
        <v>6.585723996339214E-4</v>
      </c>
      <c r="H53" s="104">
        <v>3.9471274191693667E-3</v>
      </c>
      <c r="I53" s="104">
        <v>4.8281695617529751E-3</v>
      </c>
      <c r="J53" s="104">
        <v>1.3171056611942553E-2</v>
      </c>
      <c r="K53" s="104">
        <v>6.9248597388120977E-3</v>
      </c>
      <c r="L53" s="104">
        <v>5.7129272193105936E-2</v>
      </c>
      <c r="M53" s="104">
        <v>6.6664642393524071E-2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1.2372364950513019E-2</v>
      </c>
      <c r="U53" s="104">
        <v>0</v>
      </c>
      <c r="V53" s="104">
        <v>6.6787049752760359E-3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3.7151766873192737E-3</v>
      </c>
      <c r="D54" s="101">
        <v>9.6156328079198875E-4</v>
      </c>
      <c r="E54" s="101">
        <v>5.4543503107381901E-4</v>
      </c>
      <c r="F54" s="101">
        <v>1.9006011994403126E-3</v>
      </c>
      <c r="G54" s="101">
        <v>2.7724992689665403E-3</v>
      </c>
      <c r="H54" s="101">
        <v>8.1553193721192081E-3</v>
      </c>
      <c r="I54" s="101">
        <v>6.3034036014483971E-3</v>
      </c>
      <c r="J54" s="101">
        <v>3.1835690849424257E-3</v>
      </c>
      <c r="K54" s="101">
        <v>5.5052228891421789E-3</v>
      </c>
      <c r="L54" s="101">
        <v>0</v>
      </c>
      <c r="M54" s="101">
        <v>1.9007286169874474E-3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2.5059639647028254E-3</v>
      </c>
      <c r="U54" s="101">
        <v>3.7593411660779327E-4</v>
      </c>
      <c r="V54" s="101">
        <v>7.4649219611418953E-4</v>
      </c>
      <c r="W54" s="101">
        <v>1.2388944735556887E-3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9.400374860310947E-3</v>
      </c>
      <c r="D55" s="104">
        <v>2.0714274470513012E-3</v>
      </c>
      <c r="E55" s="104">
        <v>8.1805543774754225E-4</v>
      </c>
      <c r="F55" s="104">
        <v>3.7326579225918353E-3</v>
      </c>
      <c r="G55" s="104">
        <v>9.4874307150386566E-3</v>
      </c>
      <c r="H55" s="104">
        <v>1.068391607954414E-2</v>
      </c>
      <c r="I55" s="104">
        <v>9.5610250287049697E-3</v>
      </c>
      <c r="J55" s="104">
        <v>1.6139550782162455E-2</v>
      </c>
      <c r="K55" s="104">
        <v>2.049131288068072E-2</v>
      </c>
      <c r="L55" s="104">
        <v>1.8918159521765478E-2</v>
      </c>
      <c r="M55" s="104">
        <v>1.8174238035372034E-2</v>
      </c>
      <c r="N55" s="104">
        <v>0</v>
      </c>
      <c r="O55" s="104">
        <v>0</v>
      </c>
      <c r="P55" s="104">
        <v>0</v>
      </c>
      <c r="Q55" s="104">
        <v>5.8608268506149882E-5</v>
      </c>
      <c r="R55" s="104">
        <v>0</v>
      </c>
      <c r="S55" s="104">
        <v>0</v>
      </c>
      <c r="T55" s="104">
        <v>1.1696618896162192E-2</v>
      </c>
      <c r="U55" s="104">
        <v>3.8825648709062935E-3</v>
      </c>
      <c r="V55" s="104">
        <v>3.9735784701288458E-3</v>
      </c>
      <c r="W55" s="104">
        <v>8.911378775850208E-3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1.7882595839810635E-3</v>
      </c>
      <c r="D56" s="98">
        <v>4.2187000613408632E-4</v>
      </c>
      <c r="E56" s="98">
        <v>1.1996339215992167E-4</v>
      </c>
      <c r="F56" s="98">
        <v>5.5660205623733793E-4</v>
      </c>
      <c r="G56" s="98">
        <v>1.942165472633169E-3</v>
      </c>
      <c r="H56" s="98">
        <v>1.873194950711563E-3</v>
      </c>
      <c r="I56" s="98">
        <v>1.744307302343195E-3</v>
      </c>
      <c r="J56" s="98">
        <v>2.8531242103781939E-3</v>
      </c>
      <c r="K56" s="98">
        <v>3.9057934878666311E-3</v>
      </c>
      <c r="L56" s="98">
        <v>2.5434116767293646E-3</v>
      </c>
      <c r="M56" s="98">
        <v>1.8646111529693143E-3</v>
      </c>
      <c r="N56" s="98">
        <v>0</v>
      </c>
      <c r="O56" s="98">
        <v>0</v>
      </c>
      <c r="P56" s="98">
        <v>0</v>
      </c>
      <c r="Q56" s="98">
        <v>5.9753744121935618E-6</v>
      </c>
      <c r="R56" s="98">
        <v>0</v>
      </c>
      <c r="S56" s="98">
        <v>0</v>
      </c>
      <c r="T56" s="98">
        <v>9.6726496469650043E-4</v>
      </c>
      <c r="U56" s="98">
        <v>3.3470437000674514E-4</v>
      </c>
      <c r="V56" s="98">
        <v>3.1474002176812358E-4</v>
      </c>
      <c r="W56" s="98">
        <v>6.4507776233736454E-4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7.6121152763298826E-3</v>
      </c>
      <c r="D57" s="98">
        <v>1.6495574409172149E-3</v>
      </c>
      <c r="E57" s="98">
        <v>6.9809204558762058E-4</v>
      </c>
      <c r="F57" s="98">
        <v>3.1760558663544974E-3</v>
      </c>
      <c r="G57" s="98">
        <v>7.545265242405487E-3</v>
      </c>
      <c r="H57" s="98">
        <v>8.8107211288325771E-3</v>
      </c>
      <c r="I57" s="98">
        <v>7.8167177263617754E-3</v>
      </c>
      <c r="J57" s="98">
        <v>1.3286426571784261E-2</v>
      </c>
      <c r="K57" s="98">
        <v>1.658551939281409E-2</v>
      </c>
      <c r="L57" s="98">
        <v>1.6374747845036113E-2</v>
      </c>
      <c r="M57" s="98">
        <v>1.6309626882402721E-2</v>
      </c>
      <c r="N57" s="98">
        <v>0</v>
      </c>
      <c r="O57" s="98">
        <v>0</v>
      </c>
      <c r="P57" s="98">
        <v>0</v>
      </c>
      <c r="Q57" s="98">
        <v>5.2632894093956322E-5</v>
      </c>
      <c r="R57" s="98">
        <v>0</v>
      </c>
      <c r="S57" s="98">
        <v>0</v>
      </c>
      <c r="T57" s="98">
        <v>1.0729353931465692E-2</v>
      </c>
      <c r="U57" s="98">
        <v>3.5478605008995483E-3</v>
      </c>
      <c r="V57" s="98">
        <v>3.6588384483607224E-3</v>
      </c>
      <c r="W57" s="98">
        <v>8.2663010135128438E-3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2.2688603975269908E-2</v>
      </c>
      <c r="D58" s="122">
        <v>0.13341864577554841</v>
      </c>
      <c r="E58" s="122">
        <v>8.0774332244233239E-3</v>
      </c>
      <c r="F58" s="122">
        <v>0.11099941413164069</v>
      </c>
      <c r="G58" s="122">
        <v>0.45767965746547057</v>
      </c>
      <c r="H58" s="122">
        <v>0.78166877578906846</v>
      </c>
      <c r="I58" s="122">
        <v>0.89409160779124908</v>
      </c>
      <c r="J58" s="122">
        <v>1.1115636515529594</v>
      </c>
      <c r="K58" s="122">
        <v>1.4434459846107357</v>
      </c>
      <c r="L58" s="122">
        <v>1.417226213354208</v>
      </c>
      <c r="M58" s="122">
        <v>0.39373184275574036</v>
      </c>
      <c r="N58" s="122">
        <v>0</v>
      </c>
      <c r="O58" s="122">
        <v>0</v>
      </c>
      <c r="P58" s="122">
        <v>0</v>
      </c>
      <c r="Q58" s="122">
        <v>6.2919149503306706E-5</v>
      </c>
      <c r="R58" s="122">
        <v>0</v>
      </c>
      <c r="S58" s="122">
        <v>0</v>
      </c>
      <c r="T58" s="122">
        <v>0.1302117444781998</v>
      </c>
      <c r="U58" s="122">
        <v>6.4916518202557949E-2</v>
      </c>
      <c r="V58" s="122">
        <v>0.3204074532943203</v>
      </c>
      <c r="W58" s="122">
        <v>0.506462770186074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1.0769862013680395E-2</v>
      </c>
      <c r="D59" s="98">
        <v>6.1727178275896799E-2</v>
      </c>
      <c r="E59" s="98">
        <v>4.5694226865754563E-3</v>
      </c>
      <c r="F59" s="98">
        <v>5.1160038735775279E-2</v>
      </c>
      <c r="G59" s="98">
        <v>0.14060895902565798</v>
      </c>
      <c r="H59" s="98">
        <v>0.24166997457876915</v>
      </c>
      <c r="I59" s="98">
        <v>0.24291244578741003</v>
      </c>
      <c r="J59" s="98">
        <v>0.32383596457681429</v>
      </c>
      <c r="K59" s="98">
        <v>0.60496408671576418</v>
      </c>
      <c r="L59" s="98">
        <v>0.70217978525810854</v>
      </c>
      <c r="M59" s="98">
        <v>0.22933779151034955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3.6982859825100807E-2</v>
      </c>
      <c r="U59" s="98">
        <v>2.1533318041197364E-2</v>
      </c>
      <c r="V59" s="98">
        <v>0.10992494678779437</v>
      </c>
      <c r="W59" s="98">
        <v>9.2124738250185592E-2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1.1918741961589515E-2</v>
      </c>
      <c r="D60" s="33">
        <v>7.1691467499651607E-2</v>
      </c>
      <c r="E60" s="33">
        <v>3.5080105378478671E-3</v>
      </c>
      <c r="F60" s="33">
        <v>5.9839375395865403E-2</v>
      </c>
      <c r="G60" s="33">
        <v>0.31707069843981256</v>
      </c>
      <c r="H60" s="33">
        <v>0.53999880121029931</v>
      </c>
      <c r="I60" s="33">
        <v>0.65117916200383907</v>
      </c>
      <c r="J60" s="33">
        <v>0.78772768697614526</v>
      </c>
      <c r="K60" s="33">
        <v>0.83848189789497141</v>
      </c>
      <c r="L60" s="33">
        <v>0.71504642809609953</v>
      </c>
      <c r="M60" s="33">
        <v>0.16439405124539083</v>
      </c>
      <c r="N60" s="33">
        <v>0</v>
      </c>
      <c r="O60" s="33">
        <v>0</v>
      </c>
      <c r="P60" s="33">
        <v>0</v>
      </c>
      <c r="Q60" s="33">
        <v>6.2919149503306706E-5</v>
      </c>
      <c r="R60" s="33">
        <v>0</v>
      </c>
      <c r="S60" s="33">
        <v>0</v>
      </c>
      <c r="T60" s="33">
        <v>9.3228884653099003E-2</v>
      </c>
      <c r="U60" s="33">
        <v>4.3383200161360581E-2</v>
      </c>
      <c r="V60" s="33">
        <v>0.21048250650652592</v>
      </c>
      <c r="W60" s="33">
        <v>0.41433803193588842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5.1937680167600675</v>
      </c>
      <c r="D62" s="117">
        <f t="shared" si="21"/>
        <v>6.0036902535063614</v>
      </c>
      <c r="E62" s="117">
        <f t="shared" si="21"/>
        <v>5.2355519018757892</v>
      </c>
      <c r="F62" s="117">
        <f t="shared" si="21"/>
        <v>5.5547816347560852</v>
      </c>
      <c r="G62" s="117">
        <f t="shared" si="21"/>
        <v>4.8955696848620391</v>
      </c>
      <c r="H62" s="117">
        <f t="shared" si="21"/>
        <v>4.6333675244497528</v>
      </c>
      <c r="I62" s="117">
        <f t="shared" si="21"/>
        <v>4.0912497889842676</v>
      </c>
      <c r="J62" s="117">
        <f t="shared" si="21"/>
        <v>6.0902515999596245</v>
      </c>
      <c r="K62" s="117">
        <f t="shared" si="21"/>
        <v>8.7027286998701072</v>
      </c>
      <c r="L62" s="117">
        <f t="shared" si="21"/>
        <v>8.8044593993159381</v>
      </c>
      <c r="M62" s="117">
        <f t="shared" si="21"/>
        <v>4.8499034960584648</v>
      </c>
      <c r="N62" s="117">
        <f t="shared" si="21"/>
        <v>3.2260878405865077</v>
      </c>
      <c r="O62" s="117">
        <f t="shared" si="21"/>
        <v>1.5100236874415698</v>
      </c>
      <c r="P62" s="117">
        <f t="shared" si="21"/>
        <v>4.8175101098204776</v>
      </c>
      <c r="Q62" s="117">
        <f t="shared" si="21"/>
        <v>4.4388910254230876</v>
      </c>
      <c r="R62" s="117">
        <f t="shared" ref="R62:V62" si="22">R63+R66+R68+R77</f>
        <v>3.3365160133359937</v>
      </c>
      <c r="S62" s="117">
        <f t="shared" si="22"/>
        <v>5.3323649330120304</v>
      </c>
      <c r="T62" s="117">
        <f t="shared" si="22"/>
        <v>6.4527544938020318</v>
      </c>
      <c r="U62" s="117">
        <f t="shared" si="22"/>
        <v>6.2311459360515533</v>
      </c>
      <c r="V62" s="117">
        <f t="shared" si="22"/>
        <v>4.7334042775336593</v>
      </c>
      <c r="W62" s="117">
        <f t="shared" ref="W62" si="23">W63+W66+W68+W77</f>
        <v>3.1969402014131956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2.0759573761533008</v>
      </c>
      <c r="D63" s="122">
        <f t="shared" si="24"/>
        <v>2.4492637516407738</v>
      </c>
      <c r="E63" s="122">
        <f t="shared" si="24"/>
        <v>2.254261274374457</v>
      </c>
      <c r="F63" s="122">
        <f t="shared" si="24"/>
        <v>2.4985921962225413</v>
      </c>
      <c r="G63" s="122">
        <f t="shared" si="24"/>
        <v>2.2229947844710143</v>
      </c>
      <c r="H63" s="122">
        <f t="shared" si="24"/>
        <v>2.1076711596720878</v>
      </c>
      <c r="I63" s="122">
        <f t="shared" si="24"/>
        <v>1.9408611575867125</v>
      </c>
      <c r="J63" s="122">
        <f t="shared" si="24"/>
        <v>2.9336959316484026</v>
      </c>
      <c r="K63" s="122">
        <f t="shared" si="24"/>
        <v>4.4889743016577874</v>
      </c>
      <c r="L63" s="122">
        <f t="shared" si="24"/>
        <v>3.6733195000323828</v>
      </c>
      <c r="M63" s="122">
        <f t="shared" si="24"/>
        <v>2.1688794716363762</v>
      </c>
      <c r="N63" s="122">
        <f t="shared" si="24"/>
        <v>1.613872574560447</v>
      </c>
      <c r="O63" s="122">
        <f t="shared" si="24"/>
        <v>0.82846616601918976</v>
      </c>
      <c r="P63" s="122">
        <f t="shared" si="24"/>
        <v>2.7773315711230588</v>
      </c>
      <c r="Q63" s="122">
        <f t="shared" si="24"/>
        <v>2.5487557232039793</v>
      </c>
      <c r="R63" s="122">
        <f t="shared" ref="R63:V63" si="25">SUM(R64:R65)</f>
        <v>1.8195471740284372</v>
      </c>
      <c r="S63" s="122">
        <f t="shared" si="25"/>
        <v>2.8957830777704188</v>
      </c>
      <c r="T63" s="122">
        <f t="shared" si="25"/>
        <v>3.3841377755688797</v>
      </c>
      <c r="U63" s="122">
        <f t="shared" si="25"/>
        <v>3.2365997479425372</v>
      </c>
      <c r="V63" s="122">
        <f t="shared" si="25"/>
        <v>2.3783161241772013</v>
      </c>
      <c r="W63" s="122">
        <f t="shared" ref="W63" si="26">SUM(W64:W65)</f>
        <v>1.5863520869486409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2.0266494675312434</v>
      </c>
      <c r="D64" s="98">
        <v>2.3933015788623853</v>
      </c>
      <c r="E64" s="98">
        <v>2.2107396526645289</v>
      </c>
      <c r="F64" s="98">
        <v>2.4525781315213844</v>
      </c>
      <c r="G64" s="98">
        <v>2.1822044262143754</v>
      </c>
      <c r="H64" s="98">
        <v>2.0687774082782804</v>
      </c>
      <c r="I64" s="98">
        <v>1.9041971498619277</v>
      </c>
      <c r="J64" s="98">
        <v>2.8763575042507528</v>
      </c>
      <c r="K64" s="98">
        <v>4.4061917128095525</v>
      </c>
      <c r="L64" s="98">
        <v>3.6237797667121723</v>
      </c>
      <c r="M64" s="98">
        <v>2.1371825119333225</v>
      </c>
      <c r="N64" s="98">
        <v>1.5911619071288405</v>
      </c>
      <c r="O64" s="98">
        <v>0.81697332803015965</v>
      </c>
      <c r="P64" s="98">
        <v>2.7394956843764744</v>
      </c>
      <c r="Q64" s="98">
        <v>2.5142768218441307</v>
      </c>
      <c r="R64" s="98">
        <v>1.7939799278535697</v>
      </c>
      <c r="S64" s="98">
        <v>2.8555780064414158</v>
      </c>
      <c r="T64" s="98">
        <v>3.3380477744164878</v>
      </c>
      <c r="U64" s="98">
        <v>3.1931144107568792</v>
      </c>
      <c r="V64" s="98">
        <v>2.3459868687772256</v>
      </c>
      <c r="W64" s="98">
        <v>1.5648703631519898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4.9307908622057216E-2</v>
      </c>
      <c r="D65" s="98">
        <v>5.5962172778388657E-2</v>
      </c>
      <c r="E65" s="98">
        <v>4.3521621709927974E-2</v>
      </c>
      <c r="F65" s="98">
        <v>4.6014064701156994E-2</v>
      </c>
      <c r="G65" s="98">
        <v>4.0790358256638903E-2</v>
      </c>
      <c r="H65" s="98">
        <v>3.8893751393807519E-2</v>
      </c>
      <c r="I65" s="98">
        <v>3.6664007724784925E-2</v>
      </c>
      <c r="J65" s="98">
        <v>5.7338427397649668E-2</v>
      </c>
      <c r="K65" s="98">
        <v>8.2782588848235306E-2</v>
      </c>
      <c r="L65" s="98">
        <v>4.9539733320210347E-2</v>
      </c>
      <c r="M65" s="98">
        <v>3.1696959703053564E-2</v>
      </c>
      <c r="N65" s="98">
        <v>2.2710667431606504E-2</v>
      </c>
      <c r="O65" s="98">
        <v>1.1492837989030122E-2</v>
      </c>
      <c r="P65" s="98">
        <v>3.7835886746584592E-2</v>
      </c>
      <c r="Q65" s="98">
        <v>3.4478901359848727E-2</v>
      </c>
      <c r="R65" s="98">
        <v>2.556724617486739E-2</v>
      </c>
      <c r="S65" s="98">
        <v>4.0205071329002758E-2</v>
      </c>
      <c r="T65" s="98">
        <v>4.6090001152392014E-2</v>
      </c>
      <c r="U65" s="98">
        <v>4.348533718565812E-2</v>
      </c>
      <c r="V65" s="98">
        <v>3.2329255399975554E-2</v>
      </c>
      <c r="W65" s="98">
        <v>2.1481723796651052E-2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9.8191032401992229E-2</v>
      </c>
      <c r="D66" s="122">
        <f t="shared" si="27"/>
        <v>6.1016862014679089E-2</v>
      </c>
      <c r="E66" s="122">
        <f t="shared" si="27"/>
        <v>0.12194425897604959</v>
      </c>
      <c r="F66" s="122">
        <f t="shared" si="27"/>
        <v>0.11036029073126714</v>
      </c>
      <c r="G66" s="122">
        <f t="shared" si="27"/>
        <v>0.11312335696646189</v>
      </c>
      <c r="H66" s="122">
        <f t="shared" si="27"/>
        <v>0.12083945739513954</v>
      </c>
      <c r="I66" s="122">
        <f t="shared" si="27"/>
        <v>3.2917090272662625E-2</v>
      </c>
      <c r="J66" s="122">
        <f t="shared" si="27"/>
        <v>3.8410561486261048E-2</v>
      </c>
      <c r="K66" s="122">
        <f t="shared" si="27"/>
        <v>7.1154240609610703E-2</v>
      </c>
      <c r="L66" s="122">
        <f t="shared" si="27"/>
        <v>0.17857892748138449</v>
      </c>
      <c r="M66" s="122">
        <f t="shared" si="27"/>
        <v>0.13290938973309133</v>
      </c>
      <c r="N66" s="122">
        <f t="shared" si="27"/>
        <v>9.2711588399525438E-2</v>
      </c>
      <c r="O66" s="122">
        <f t="shared" si="27"/>
        <v>4.1751567347233814E-2</v>
      </c>
      <c r="P66" s="122">
        <f t="shared" si="27"/>
        <v>6.6435217512032005E-2</v>
      </c>
      <c r="Q66" s="122">
        <f t="shared" si="27"/>
        <v>6.9699642459744346E-2</v>
      </c>
      <c r="R66" s="122">
        <f t="shared" si="27"/>
        <v>4.3664906749230167E-2</v>
      </c>
      <c r="S66" s="122">
        <f t="shared" si="27"/>
        <v>7.0679637341375251E-2</v>
      </c>
      <c r="T66" s="122">
        <f t="shared" si="27"/>
        <v>6.493016008836261E-2</v>
      </c>
      <c r="U66" s="122">
        <f t="shared" si="27"/>
        <v>5.4476453020300138E-2</v>
      </c>
      <c r="V66" s="122">
        <f t="shared" si="27"/>
        <v>2.2050923976531245E-2</v>
      </c>
      <c r="W66" s="122">
        <f t="shared" si="27"/>
        <v>2.564814601936162E-2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9.8191032401992229E-2</v>
      </c>
      <c r="D67" s="98">
        <v>6.1016862014679089E-2</v>
      </c>
      <c r="E67" s="98">
        <v>0.12194425897604959</v>
      </c>
      <c r="F67" s="98">
        <v>0.11036029073126714</v>
      </c>
      <c r="G67" s="98">
        <v>0.11312335696646189</v>
      </c>
      <c r="H67" s="98">
        <v>0.12083945739513954</v>
      </c>
      <c r="I67" s="98">
        <v>3.2917090272662625E-2</v>
      </c>
      <c r="J67" s="98">
        <v>3.8410561486261048E-2</v>
      </c>
      <c r="K67" s="98">
        <v>7.1154240609610703E-2</v>
      </c>
      <c r="L67" s="98">
        <v>0.17857892748138449</v>
      </c>
      <c r="M67" s="98">
        <v>0.13290938973309133</v>
      </c>
      <c r="N67" s="98">
        <v>9.2711588399525438E-2</v>
      </c>
      <c r="O67" s="98">
        <v>4.1751567347233814E-2</v>
      </c>
      <c r="P67" s="98">
        <v>6.6435217512032005E-2</v>
      </c>
      <c r="Q67" s="98">
        <v>6.9699642459744346E-2</v>
      </c>
      <c r="R67" s="98">
        <v>4.3664906749230167E-2</v>
      </c>
      <c r="S67" s="98">
        <v>7.0679637341375251E-2</v>
      </c>
      <c r="T67" s="98">
        <v>6.493016008836261E-2</v>
      </c>
      <c r="U67" s="98">
        <v>5.4476453020300138E-2</v>
      </c>
      <c r="V67" s="98">
        <v>2.2050923976531245E-2</v>
      </c>
      <c r="W67" s="98">
        <v>2.564814601936162E-2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1.0877967300040348</v>
      </c>
      <c r="D68" s="122">
        <v>1.2258563403514782</v>
      </c>
      <c r="E68" s="122">
        <v>1.0062031889787368</v>
      </c>
      <c r="F68" s="122">
        <v>1.0319560630333209</v>
      </c>
      <c r="G68" s="122">
        <v>0.89185340796905577</v>
      </c>
      <c r="H68" s="122">
        <v>0.86297529005530826</v>
      </c>
      <c r="I68" s="122">
        <v>0.76464463997444687</v>
      </c>
      <c r="J68" s="122">
        <v>1.1783076908559067</v>
      </c>
      <c r="K68" s="122">
        <v>1.5683926429512844</v>
      </c>
      <c r="L68" s="122">
        <v>1.8949378715751992</v>
      </c>
      <c r="M68" s="122">
        <v>1.002339963312294</v>
      </c>
      <c r="N68" s="122">
        <v>0.64336401457373238</v>
      </c>
      <c r="O68" s="122">
        <v>0.2896929207171291</v>
      </c>
      <c r="P68" s="122">
        <v>0.90401033752237803</v>
      </c>
      <c r="Q68" s="122">
        <v>0.82547334944122963</v>
      </c>
      <c r="R68" s="122">
        <v>0.61692121864805494</v>
      </c>
      <c r="S68" s="122">
        <v>1.017056357763146</v>
      </c>
      <c r="T68" s="122">
        <v>1.2177042930638917</v>
      </c>
      <c r="U68" s="122">
        <v>1.1708159382748879</v>
      </c>
      <c r="V68" s="122">
        <v>0.92469930839550019</v>
      </c>
      <c r="W68" s="122">
        <v>0.58711687555541525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1.0253747717292998</v>
      </c>
      <c r="D69" s="98">
        <v>1.1631952460819004</v>
      </c>
      <c r="E69" s="98">
        <v>0.94918831997714825</v>
      </c>
      <c r="F69" s="98">
        <v>0.9766389666339963</v>
      </c>
      <c r="G69" s="98">
        <v>0.84581717454952443</v>
      </c>
      <c r="H69" s="98">
        <v>0.80856535658218764</v>
      </c>
      <c r="I69" s="98">
        <v>0.72684217456127787</v>
      </c>
      <c r="J69" s="98">
        <v>1.1056177664720048</v>
      </c>
      <c r="K69" s="98">
        <v>1.4773817689856337</v>
      </c>
      <c r="L69" s="98">
        <v>1.6690397984695893</v>
      </c>
      <c r="M69" s="98">
        <v>0.86862610125542761</v>
      </c>
      <c r="N69" s="98">
        <v>0.52845300706244158</v>
      </c>
      <c r="O69" s="98">
        <v>0.26309383533414404</v>
      </c>
      <c r="P69" s="98">
        <v>0.70236970556156331</v>
      </c>
      <c r="Q69" s="98">
        <v>0.70590380022348664</v>
      </c>
      <c r="R69" s="98">
        <v>0.57602968314664627</v>
      </c>
      <c r="S69" s="98">
        <v>0.96532865225514575</v>
      </c>
      <c r="T69" s="98">
        <v>1.0788906028012082</v>
      </c>
      <c r="U69" s="98">
        <v>1.0853161222773215</v>
      </c>
      <c r="V69" s="98">
        <v>0.86213141628885592</v>
      </c>
      <c r="W69" s="98">
        <v>0.51404756896562787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1.6954693292628095E-2</v>
      </c>
      <c r="D70" s="98">
        <v>1.7906068305129388E-2</v>
      </c>
      <c r="E70" s="98">
        <v>2.2995867583991501E-2</v>
      </c>
      <c r="F70" s="98">
        <v>1.6766607677896183E-2</v>
      </c>
      <c r="G70" s="98">
        <v>5.2427869521806817E-3</v>
      </c>
      <c r="H70" s="98">
        <v>8.7880366432163126E-3</v>
      </c>
      <c r="I70" s="98">
        <v>3.5382160869421452E-3</v>
      </c>
      <c r="J70" s="98">
        <v>2.933956035048885E-2</v>
      </c>
      <c r="K70" s="98">
        <v>2.5799176546439088E-2</v>
      </c>
      <c r="L70" s="98">
        <v>0.17289834375837371</v>
      </c>
      <c r="M70" s="98">
        <v>6.3757786156226876E-2</v>
      </c>
      <c r="N70" s="98">
        <v>7.2753815354976631E-2</v>
      </c>
      <c r="O70" s="98">
        <v>1.1887705134420872E-2</v>
      </c>
      <c r="P70" s="98">
        <v>0.11832115086157843</v>
      </c>
      <c r="Q70" s="98">
        <v>5.8562921873107437E-2</v>
      </c>
      <c r="R70" s="98">
        <v>0</v>
      </c>
      <c r="S70" s="98">
        <v>1.7404238953861079E-2</v>
      </c>
      <c r="T70" s="98">
        <v>5.2471713332980917E-2</v>
      </c>
      <c r="U70" s="98">
        <v>4.3102826852783993E-2</v>
      </c>
      <c r="V70" s="98">
        <v>5.4680411941707377E-2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3.2114086283856849E-3</v>
      </c>
      <c r="D71" s="101">
        <v>3.5615633992516819E-3</v>
      </c>
      <c r="E71" s="101">
        <v>3.9015130306064836E-3</v>
      </c>
      <c r="F71" s="101">
        <v>2.8777441164483724E-3</v>
      </c>
      <c r="G71" s="101">
        <v>1.0409650057378701E-3</v>
      </c>
      <c r="H71" s="101">
        <v>1.598366890860766E-3</v>
      </c>
      <c r="I71" s="101">
        <v>6.544229580198157E-4</v>
      </c>
      <c r="J71" s="101">
        <v>5.3074864655949803E-3</v>
      </c>
      <c r="K71" s="101">
        <v>4.8435376110472217E-3</v>
      </c>
      <c r="L71" s="101">
        <v>2.9845356785093702E-2</v>
      </c>
      <c r="M71" s="101">
        <v>7.2094582737858058E-3</v>
      </c>
      <c r="N71" s="101">
        <v>8.6636118168020304E-3</v>
      </c>
      <c r="O71" s="101">
        <v>1.1946091059722162E-3</v>
      </c>
      <c r="P71" s="101">
        <v>1.3923269276026945E-2</v>
      </c>
      <c r="Q71" s="101">
        <v>7.4520955634730128E-3</v>
      </c>
      <c r="R71" s="101">
        <v>0</v>
      </c>
      <c r="S71" s="101">
        <v>2.1049433164630439E-3</v>
      </c>
      <c r="T71" s="101">
        <v>5.204603251204273E-3</v>
      </c>
      <c r="U71" s="101">
        <v>4.5195302990775413E-3</v>
      </c>
      <c r="V71" s="101">
        <v>7.5101982329491748E-3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1.3743284664242411E-2</v>
      </c>
      <c r="D72" s="104">
        <v>1.4344504905877705E-2</v>
      </c>
      <c r="E72" s="104">
        <v>1.9094354553385016E-2</v>
      </c>
      <c r="F72" s="104">
        <v>1.388886356144781E-2</v>
      </c>
      <c r="G72" s="104">
        <v>4.2018219464428118E-3</v>
      </c>
      <c r="H72" s="104">
        <v>7.1896697523555469E-3</v>
      </c>
      <c r="I72" s="104">
        <v>2.8837931289223294E-3</v>
      </c>
      <c r="J72" s="104">
        <v>2.4032073884893871E-2</v>
      </c>
      <c r="K72" s="104">
        <v>2.0955638935391867E-2</v>
      </c>
      <c r="L72" s="104">
        <v>0.14305298697328001</v>
      </c>
      <c r="M72" s="104">
        <v>5.6548327882441074E-2</v>
      </c>
      <c r="N72" s="104">
        <v>6.40902035381746E-2</v>
      </c>
      <c r="O72" s="104">
        <v>1.0693096028448656E-2</v>
      </c>
      <c r="P72" s="104">
        <v>0.10439788158555149</v>
      </c>
      <c r="Q72" s="104">
        <v>5.1110826309634427E-2</v>
      </c>
      <c r="R72" s="104">
        <v>0</v>
      </c>
      <c r="S72" s="104">
        <v>1.5299295637398035E-2</v>
      </c>
      <c r="T72" s="104">
        <v>4.7267110081776642E-2</v>
      </c>
      <c r="U72" s="104">
        <v>3.8583296553706452E-2</v>
      </c>
      <c r="V72" s="104">
        <v>4.71702137087582E-2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1.2821001901337096E-2</v>
      </c>
      <c r="D73" s="101">
        <v>1.4645348430524138E-2</v>
      </c>
      <c r="E73" s="101">
        <v>1.2885902609118973E-2</v>
      </c>
      <c r="F73" s="101">
        <v>1.296481532475356E-2</v>
      </c>
      <c r="G73" s="101">
        <v>9.2659843989144914E-3</v>
      </c>
      <c r="H73" s="101">
        <v>1.9825862611531176E-2</v>
      </c>
      <c r="I73" s="101">
        <v>1.3548695097366097E-2</v>
      </c>
      <c r="J73" s="101">
        <v>7.1630304411204578E-3</v>
      </c>
      <c r="K73" s="101">
        <v>1.3726355736927832E-2</v>
      </c>
      <c r="L73" s="101">
        <v>0</v>
      </c>
      <c r="M73" s="101">
        <v>6.6525501594560665E-3</v>
      </c>
      <c r="N73" s="101">
        <v>3.1495233564017918E-3</v>
      </c>
      <c r="O73" s="101">
        <v>2.5968643031605127E-3</v>
      </c>
      <c r="P73" s="101">
        <v>5.8087788177309781E-3</v>
      </c>
      <c r="Q73" s="101">
        <v>5.3873805322994222E-3</v>
      </c>
      <c r="R73" s="101">
        <v>3.9623235364077795E-3</v>
      </c>
      <c r="S73" s="101">
        <v>1.6502415313890983E-3</v>
      </c>
      <c r="T73" s="101">
        <v>1.5411678382922374E-2</v>
      </c>
      <c r="U73" s="101">
        <v>3.5087184216727372E-3</v>
      </c>
      <c r="V73" s="101">
        <v>1.2441536601903156E-3</v>
      </c>
      <c r="W73" s="101">
        <v>9.0634911486442513E-3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3.2646263080769802E-2</v>
      </c>
      <c r="D74" s="104">
        <v>3.0109677533924264E-2</v>
      </c>
      <c r="E74" s="104">
        <v>2.1133098808478176E-2</v>
      </c>
      <c r="F74" s="104">
        <v>2.5585673396674946E-2</v>
      </c>
      <c r="G74" s="104">
        <v>3.1527462068436152E-2</v>
      </c>
      <c r="H74" s="104">
        <v>2.5796034218373017E-2</v>
      </c>
      <c r="I74" s="104">
        <v>2.0715554228860771E-2</v>
      </c>
      <c r="J74" s="104">
        <v>3.6187333592292509E-2</v>
      </c>
      <c r="K74" s="104">
        <v>5.1485341682283838E-2</v>
      </c>
      <c r="L74" s="104">
        <v>5.2999729347236096E-2</v>
      </c>
      <c r="M74" s="104">
        <v>6.3303525741183489E-2</v>
      </c>
      <c r="N74" s="104">
        <v>3.9007668799912375E-2</v>
      </c>
      <c r="O74" s="104">
        <v>1.2114515945403612E-2</v>
      </c>
      <c r="P74" s="104">
        <v>7.7510702281505292E-2</v>
      </c>
      <c r="Q74" s="104">
        <v>5.5619246812336237E-2</v>
      </c>
      <c r="R74" s="104">
        <v>3.6929211965000826E-2</v>
      </c>
      <c r="S74" s="104">
        <v>3.2673225022749851E-2</v>
      </c>
      <c r="T74" s="104">
        <v>7.093029854678036E-2</v>
      </c>
      <c r="U74" s="104">
        <v>3.8888270723109804E-2</v>
      </c>
      <c r="V74" s="104">
        <v>6.6433265047466635E-3</v>
      </c>
      <c r="W74" s="104">
        <v>6.4005815441143116E-2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6.2103898730505131E-3</v>
      </c>
      <c r="D75" s="98">
        <v>6.1321818748776109E-3</v>
      </c>
      <c r="E75" s="98">
        <v>3.0990542974646436E-3</v>
      </c>
      <c r="F75" s="98">
        <v>3.8152540945722993E-3</v>
      </c>
      <c r="G75" s="98">
        <v>6.4539652629040691E-3</v>
      </c>
      <c r="H75" s="98">
        <v>4.5227799138891009E-3</v>
      </c>
      <c r="I75" s="98">
        <v>3.7793324884102556E-3</v>
      </c>
      <c r="J75" s="98">
        <v>6.3971394851529018E-3</v>
      </c>
      <c r="K75" s="98">
        <v>9.8134811290125773E-3</v>
      </c>
      <c r="L75" s="98">
        <v>7.1254357661044041E-3</v>
      </c>
      <c r="M75" s="98">
        <v>6.4947130047245775E-3</v>
      </c>
      <c r="N75" s="98">
        <v>3.9291423954279569E-3</v>
      </c>
      <c r="O75" s="98">
        <v>1.0595888299982468E-3</v>
      </c>
      <c r="P75" s="98">
        <v>7.3971266804301354E-3</v>
      </c>
      <c r="Q75" s="98">
        <v>5.6706303171716911E-3</v>
      </c>
      <c r="R75" s="98">
        <v>4.0588594829213146E-3</v>
      </c>
      <c r="S75" s="98">
        <v>3.5369072643110702E-3</v>
      </c>
      <c r="T75" s="98">
        <v>5.8656602671969572E-3</v>
      </c>
      <c r="U75" s="98">
        <v>3.3524421576482041E-3</v>
      </c>
      <c r="V75" s="98">
        <v>5.2620597389358152E-4</v>
      </c>
      <c r="W75" s="98">
        <v>4.633259256496108E-3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2.6435873207719288E-2</v>
      </c>
      <c r="D76" s="98">
        <v>2.3977495659046652E-2</v>
      </c>
      <c r="E76" s="98">
        <v>1.8034044511013533E-2</v>
      </c>
      <c r="F76" s="98">
        <v>2.1770419302102648E-2</v>
      </c>
      <c r="G76" s="98">
        <v>2.5073496805532086E-2</v>
      </c>
      <c r="H76" s="98">
        <v>2.1273254304483916E-2</v>
      </c>
      <c r="I76" s="98">
        <v>1.6936221740450515E-2</v>
      </c>
      <c r="J76" s="98">
        <v>2.9790194107139605E-2</v>
      </c>
      <c r="K76" s="98">
        <v>4.167186055327126E-2</v>
      </c>
      <c r="L76" s="98">
        <v>4.5874293581131695E-2</v>
      </c>
      <c r="M76" s="98">
        <v>5.6808812736458915E-2</v>
      </c>
      <c r="N76" s="98">
        <v>3.5078526404484417E-2</v>
      </c>
      <c r="O76" s="98">
        <v>1.1054927115405365E-2</v>
      </c>
      <c r="P76" s="98">
        <v>7.0113575601075159E-2</v>
      </c>
      <c r="Q76" s="98">
        <v>4.9948616495164543E-2</v>
      </c>
      <c r="R76" s="98">
        <v>3.2870352482079514E-2</v>
      </c>
      <c r="S76" s="98">
        <v>2.9136317758438782E-2</v>
      </c>
      <c r="T76" s="98">
        <v>6.5064638279583406E-2</v>
      </c>
      <c r="U76" s="98">
        <v>3.55358285654616E-2</v>
      </c>
      <c r="V76" s="98">
        <v>6.1171205308530822E-3</v>
      </c>
      <c r="W76" s="98">
        <v>5.9372556184647006E-2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1.9318228782007405</v>
      </c>
      <c r="D77" s="122">
        <v>2.2675532994994296</v>
      </c>
      <c r="E77" s="122">
        <v>1.8531431795465456</v>
      </c>
      <c r="F77" s="122">
        <v>1.913873084768956</v>
      </c>
      <c r="G77" s="122">
        <v>1.6675981354555067</v>
      </c>
      <c r="H77" s="122">
        <v>1.5418816173272172</v>
      </c>
      <c r="I77" s="122">
        <v>1.3528269011504452</v>
      </c>
      <c r="J77" s="122">
        <v>1.9398374159690543</v>
      </c>
      <c r="K77" s="122">
        <v>2.5742075146514245</v>
      </c>
      <c r="L77" s="122">
        <v>3.0576231002269707</v>
      </c>
      <c r="M77" s="122">
        <v>1.5457746713767033</v>
      </c>
      <c r="N77" s="122">
        <v>0.87613966305280266</v>
      </c>
      <c r="O77" s="122">
        <v>0.35011303335801713</v>
      </c>
      <c r="P77" s="122">
        <v>1.0697329836630087</v>
      </c>
      <c r="Q77" s="122">
        <v>0.99496231031813409</v>
      </c>
      <c r="R77" s="122">
        <v>0.85638271391027143</v>
      </c>
      <c r="S77" s="122">
        <v>1.3488458601370898</v>
      </c>
      <c r="T77" s="122">
        <v>1.7859822650808974</v>
      </c>
      <c r="U77" s="122">
        <v>1.7692537968138282</v>
      </c>
      <c r="V77" s="122">
        <v>1.4083379209844267</v>
      </c>
      <c r="W77" s="122">
        <v>0.99782309288977755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1.8508531637877683</v>
      </c>
      <c r="D78" s="98">
        <v>2.1860793705475841</v>
      </c>
      <c r="E78" s="98">
        <v>1.7892472733214595</v>
      </c>
      <c r="F78" s="98">
        <v>1.8408793639196892</v>
      </c>
      <c r="G78" s="98">
        <v>1.591040173651346</v>
      </c>
      <c r="H78" s="98">
        <v>1.4579219279104738</v>
      </c>
      <c r="I78" s="98">
        <v>1.2891379047412923</v>
      </c>
      <c r="J78" s="98">
        <v>1.8749377902586615</v>
      </c>
      <c r="K78" s="98">
        <v>2.4860801148594831</v>
      </c>
      <c r="L78" s="98">
        <v>2.9639977129249604</v>
      </c>
      <c r="M78" s="98">
        <v>1.4893342069164328</v>
      </c>
      <c r="N78" s="98">
        <v>0.84388408987531049</v>
      </c>
      <c r="O78" s="98">
        <v>0.33529802916439305</v>
      </c>
      <c r="P78" s="98">
        <v>1.0254539659516</v>
      </c>
      <c r="Q78" s="98">
        <v>0.95746249721416332</v>
      </c>
      <c r="R78" s="98">
        <v>0.81558814634360832</v>
      </c>
      <c r="S78" s="98">
        <v>1.3009824858506314</v>
      </c>
      <c r="T78" s="98">
        <v>1.7266106964984869</v>
      </c>
      <c r="U78" s="98">
        <v>1.7130705984066608</v>
      </c>
      <c r="V78" s="98">
        <v>1.3600669832523353</v>
      </c>
      <c r="W78" s="98">
        <v>0.95713752993444767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8.0969714412972238E-2</v>
      </c>
      <c r="D79" s="33">
        <v>8.1473928951845784E-2</v>
      </c>
      <c r="E79" s="33">
        <v>6.3895906225086146E-2</v>
      </c>
      <c r="F79" s="33">
        <v>7.2993720849266849E-2</v>
      </c>
      <c r="G79" s="33">
        <v>7.6557961804160704E-2</v>
      </c>
      <c r="H79" s="33">
        <v>8.3959689416743463E-2</v>
      </c>
      <c r="I79" s="33">
        <v>6.3688996409152918E-2</v>
      </c>
      <c r="J79" s="33">
        <v>6.4899625710392914E-2</v>
      </c>
      <c r="K79" s="33">
        <v>8.8127399791941466E-2</v>
      </c>
      <c r="L79" s="33">
        <v>9.3625387302010282E-2</v>
      </c>
      <c r="M79" s="33">
        <v>5.6440464460270422E-2</v>
      </c>
      <c r="N79" s="33">
        <v>3.2255573177492128E-2</v>
      </c>
      <c r="O79" s="33">
        <v>1.4815004193624109E-2</v>
      </c>
      <c r="P79" s="33">
        <v>4.4279017711408776E-2</v>
      </c>
      <c r="Q79" s="33">
        <v>3.7499813103970797E-2</v>
      </c>
      <c r="R79" s="33">
        <v>4.0794567566663095E-2</v>
      </c>
      <c r="S79" s="33">
        <v>4.7863374286458593E-2</v>
      </c>
      <c r="T79" s="33">
        <v>5.9371568582410605E-2</v>
      </c>
      <c r="U79" s="33">
        <v>5.6183198407167415E-2</v>
      </c>
      <c r="V79" s="33">
        <v>4.8270937732091374E-2</v>
      </c>
      <c r="W79" s="33">
        <v>4.06855629553299E-2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28.882101483112287</v>
      </c>
      <c r="D81" s="117">
        <f t="shared" si="28"/>
        <v>17.175850364755966</v>
      </c>
      <c r="E81" s="117">
        <f t="shared" si="28"/>
        <v>16.645390489051994</v>
      </c>
      <c r="F81" s="117">
        <f t="shared" si="28"/>
        <v>20.910866309027732</v>
      </c>
      <c r="G81" s="117">
        <f t="shared" si="28"/>
        <v>23.781237877686195</v>
      </c>
      <c r="H81" s="117">
        <f t="shared" si="28"/>
        <v>32.590570370312889</v>
      </c>
      <c r="I81" s="117">
        <f t="shared" si="28"/>
        <v>17.299930084883282</v>
      </c>
      <c r="J81" s="117">
        <f t="shared" si="28"/>
        <v>14.443304532133</v>
      </c>
      <c r="K81" s="117">
        <f t="shared" si="28"/>
        <v>8.0219399012108816</v>
      </c>
      <c r="L81" s="117">
        <f t="shared" si="28"/>
        <v>5.7871897541482555</v>
      </c>
      <c r="M81" s="117">
        <f t="shared" si="28"/>
        <v>29.757751336933687</v>
      </c>
      <c r="N81" s="117">
        <f t="shared" si="28"/>
        <v>23.066682266168051</v>
      </c>
      <c r="O81" s="117">
        <f t="shared" si="28"/>
        <v>13.420465420429885</v>
      </c>
      <c r="P81" s="117">
        <f t="shared" si="28"/>
        <v>14.657948082606051</v>
      </c>
      <c r="Q81" s="117">
        <f t="shared" si="28"/>
        <v>14.779606485076485</v>
      </c>
      <c r="R81" s="117">
        <f t="shared" ref="R81:V81" si="29">R82+R85+R87+R100</f>
        <v>15.341252174897026</v>
      </c>
      <c r="S81" s="117">
        <f t="shared" si="29"/>
        <v>20.966818995175412</v>
      </c>
      <c r="T81" s="117">
        <f t="shared" si="29"/>
        <v>18.071243996473282</v>
      </c>
      <c r="U81" s="117">
        <f t="shared" si="29"/>
        <v>19.155238672059326</v>
      </c>
      <c r="V81" s="117">
        <f t="shared" si="29"/>
        <v>14.158016182141775</v>
      </c>
      <c r="W81" s="117">
        <f t="shared" ref="W81" si="30">W82+W85+W87+W100</f>
        <v>15.790892617519029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11.767195181519464</v>
      </c>
      <c r="D82" s="122">
        <f t="shared" si="31"/>
        <v>7.1163856638375584</v>
      </c>
      <c r="E82" s="122">
        <f t="shared" si="31"/>
        <v>7.0074471836452119</v>
      </c>
      <c r="F82" s="122">
        <f t="shared" si="31"/>
        <v>9.2878061758139747</v>
      </c>
      <c r="G82" s="122">
        <f t="shared" si="31"/>
        <v>10.752369391879268</v>
      </c>
      <c r="H82" s="122">
        <f t="shared" si="31"/>
        <v>15.01323807885659</v>
      </c>
      <c r="I82" s="122">
        <f t="shared" si="31"/>
        <v>8.3300473994730702</v>
      </c>
      <c r="J82" s="122">
        <f t="shared" si="31"/>
        <v>6.941638514060954</v>
      </c>
      <c r="K82" s="122">
        <f t="shared" si="31"/>
        <v>4.0589287632886988</v>
      </c>
      <c r="L82" s="122">
        <f t="shared" si="31"/>
        <v>2.3707535628903287</v>
      </c>
      <c r="M82" s="122">
        <f t="shared" si="31"/>
        <v>13.342863168766495</v>
      </c>
      <c r="N82" s="122">
        <f t="shared" si="31"/>
        <v>11.58296023965659</v>
      </c>
      <c r="O82" s="122">
        <f t="shared" si="31"/>
        <v>7.2295969340338386</v>
      </c>
      <c r="P82" s="122">
        <f t="shared" si="31"/>
        <v>8.2771075696284466</v>
      </c>
      <c r="Q82" s="122">
        <f t="shared" si="31"/>
        <v>8.3865453907490615</v>
      </c>
      <c r="R82" s="122">
        <f t="shared" ref="R82:V82" si="32">SUM(R83:R84)</f>
        <v>8.3824888556273347</v>
      </c>
      <c r="S82" s="122">
        <f t="shared" si="32"/>
        <v>11.419077378248499</v>
      </c>
      <c r="T82" s="122">
        <f t="shared" si="32"/>
        <v>9.4497959421716278</v>
      </c>
      <c r="U82" s="122">
        <f t="shared" si="32"/>
        <v>9.9160501911543442</v>
      </c>
      <c r="V82" s="122">
        <f t="shared" si="32"/>
        <v>7.1278235463276962</v>
      </c>
      <c r="W82" s="122">
        <f t="shared" ref="W82" si="33">SUM(W83:W84)</f>
        <v>7.8433770419405979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11.653781666118723</v>
      </c>
      <c r="D83" s="98">
        <v>7.0504419393262303</v>
      </c>
      <c r="E83" s="98">
        <v>6.9526976025164631</v>
      </c>
      <c r="F83" s="98">
        <v>9.2186240594968574</v>
      </c>
      <c r="G83" s="98">
        <v>10.672571548605266</v>
      </c>
      <c r="H83" s="98">
        <v>14.9011790912189</v>
      </c>
      <c r="I83" s="98">
        <v>8.266381997300396</v>
      </c>
      <c r="J83" s="98">
        <v>6.8867254503463533</v>
      </c>
      <c r="K83" s="98">
        <v>4.0286529746215134</v>
      </c>
      <c r="L83" s="98">
        <v>2.3578600905918985</v>
      </c>
      <c r="M83" s="98">
        <v>13.264173776663455</v>
      </c>
      <c r="N83" s="98">
        <v>11.517206167031091</v>
      </c>
      <c r="O83" s="98">
        <v>7.1891433929157191</v>
      </c>
      <c r="P83" s="98">
        <v>8.2316318868468983</v>
      </c>
      <c r="Q83" s="98">
        <v>8.3407936423720042</v>
      </c>
      <c r="R83" s="98">
        <v>8.3349738694288558</v>
      </c>
      <c r="S83" s="98">
        <v>11.355127632817272</v>
      </c>
      <c r="T83" s="98">
        <v>9.3978914927445825</v>
      </c>
      <c r="U83" s="98">
        <v>9.8623262679834767</v>
      </c>
      <c r="V83" s="98">
        <v>7.0887484835910231</v>
      </c>
      <c r="W83" s="98">
        <v>7.8005443210929153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0.11341351540073946</v>
      </c>
      <c r="D84" s="98">
        <v>6.5943724511328558E-2</v>
      </c>
      <c r="E84" s="98">
        <v>5.4749581128748483E-2</v>
      </c>
      <c r="F84" s="98">
        <v>6.9182116317118028E-2</v>
      </c>
      <c r="G84" s="98">
        <v>7.9797843274001939E-2</v>
      </c>
      <c r="H84" s="98">
        <v>0.11205898763769004</v>
      </c>
      <c r="I84" s="98">
        <v>6.366540217267333E-2</v>
      </c>
      <c r="J84" s="98">
        <v>5.4913063714600981E-2</v>
      </c>
      <c r="K84" s="98">
        <v>3.027578866718527E-2</v>
      </c>
      <c r="L84" s="98">
        <v>1.2893472298430369E-2</v>
      </c>
      <c r="M84" s="98">
        <v>7.8689392103039699E-2</v>
      </c>
      <c r="N84" s="98">
        <v>6.575407262549833E-2</v>
      </c>
      <c r="O84" s="98">
        <v>4.0453541118119107E-2</v>
      </c>
      <c r="P84" s="98">
        <v>4.5475682781548413E-2</v>
      </c>
      <c r="Q84" s="98">
        <v>4.5751748377056915E-2</v>
      </c>
      <c r="R84" s="98">
        <v>4.7514986198478479E-2</v>
      </c>
      <c r="S84" s="98">
        <v>6.3949745431227056E-2</v>
      </c>
      <c r="T84" s="98">
        <v>5.1904449427045127E-2</v>
      </c>
      <c r="U84" s="98">
        <v>5.3723923170867945E-2</v>
      </c>
      <c r="V84" s="98">
        <v>3.9075062736673105E-2</v>
      </c>
      <c r="W84" s="98">
        <v>4.2832720847682755E-2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0.54401913795006795</v>
      </c>
      <c r="D85" s="122">
        <f t="shared" si="34"/>
        <v>0.18216628369599841</v>
      </c>
      <c r="E85" s="122">
        <f t="shared" si="34"/>
        <v>0.38292469462829581</v>
      </c>
      <c r="F85" s="122">
        <f t="shared" si="34"/>
        <v>0.41849379271942455</v>
      </c>
      <c r="G85" s="122">
        <f t="shared" si="34"/>
        <v>0.55880383485189522</v>
      </c>
      <c r="H85" s="122">
        <f t="shared" si="34"/>
        <v>0.83711239174568786</v>
      </c>
      <c r="I85" s="122">
        <f t="shared" si="34"/>
        <v>0.13782551466683199</v>
      </c>
      <c r="J85" s="122">
        <f t="shared" si="34"/>
        <v>8.4267316274081336E-2</v>
      </c>
      <c r="K85" s="122">
        <f t="shared" si="34"/>
        <v>6.0438965796995883E-2</v>
      </c>
      <c r="L85" s="122">
        <f t="shared" si="34"/>
        <v>0.13759359986270608</v>
      </c>
      <c r="M85" s="122">
        <f t="shared" si="34"/>
        <v>0.83651873221034656</v>
      </c>
      <c r="N85" s="122">
        <f t="shared" si="34"/>
        <v>0.66602990632911374</v>
      </c>
      <c r="O85" s="122">
        <f t="shared" si="34"/>
        <v>0.34843580749782405</v>
      </c>
      <c r="P85" s="122">
        <f t="shared" si="34"/>
        <v>0.20607538972644124</v>
      </c>
      <c r="Q85" s="122">
        <f t="shared" si="34"/>
        <v>0.24344851194073377</v>
      </c>
      <c r="R85" s="122">
        <f t="shared" si="34"/>
        <v>0.19000778223030132</v>
      </c>
      <c r="S85" s="122">
        <f t="shared" si="34"/>
        <v>0.27019880684126374</v>
      </c>
      <c r="T85" s="122">
        <f t="shared" si="34"/>
        <v>0.185328890452576</v>
      </c>
      <c r="U85" s="122">
        <f t="shared" si="34"/>
        <v>0.17282185096095215</v>
      </c>
      <c r="V85" s="122">
        <f t="shared" si="34"/>
        <v>6.6152771929593721E-2</v>
      </c>
      <c r="W85" s="122">
        <f t="shared" si="34"/>
        <v>0.12547475356530829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0.54401913795006795</v>
      </c>
      <c r="D86" s="98">
        <v>0.18216628369599841</v>
      </c>
      <c r="E86" s="98">
        <v>0.38292469462829581</v>
      </c>
      <c r="F86" s="98">
        <v>0.41849379271942455</v>
      </c>
      <c r="G86" s="98">
        <v>0.55880383485189522</v>
      </c>
      <c r="H86" s="98">
        <v>0.83711239174568786</v>
      </c>
      <c r="I86" s="98">
        <v>0.13782551466683199</v>
      </c>
      <c r="J86" s="98">
        <v>8.4267316274081336E-2</v>
      </c>
      <c r="K86" s="98">
        <v>6.0438965796995883E-2</v>
      </c>
      <c r="L86" s="98">
        <v>0.13759359986270608</v>
      </c>
      <c r="M86" s="98">
        <v>0.83651873221034656</v>
      </c>
      <c r="N86" s="98">
        <v>0.66602990632911374</v>
      </c>
      <c r="O86" s="98">
        <v>0.34843580749782405</v>
      </c>
      <c r="P86" s="98">
        <v>0.20607538972644124</v>
      </c>
      <c r="Q86" s="98">
        <v>0.24344851194073377</v>
      </c>
      <c r="R86" s="98">
        <v>0.19000778223030132</v>
      </c>
      <c r="S86" s="98">
        <v>0.27019880684126374</v>
      </c>
      <c r="T86" s="98">
        <v>0.185328890452576</v>
      </c>
      <c r="U86" s="98">
        <v>0.17282185096095215</v>
      </c>
      <c r="V86" s="98">
        <v>6.6152771929593721E-2</v>
      </c>
      <c r="W86" s="98">
        <v>0.12547475356530829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6.0362930079254893</v>
      </c>
      <c r="D87" s="122">
        <v>3.4867915909794314</v>
      </c>
      <c r="E87" s="122">
        <v>3.2593646659368156</v>
      </c>
      <c r="F87" s="122">
        <v>3.918066767006771</v>
      </c>
      <c r="G87" s="122">
        <v>4.3222031296862262</v>
      </c>
      <c r="H87" s="122">
        <v>5.999224882745505</v>
      </c>
      <c r="I87" s="122">
        <v>3.2426770877538651</v>
      </c>
      <c r="J87" s="122">
        <v>2.6800305082305322</v>
      </c>
      <c r="K87" s="122">
        <v>1.4165703360400519</v>
      </c>
      <c r="L87" s="122">
        <v>1.2891281919453943</v>
      </c>
      <c r="M87" s="122">
        <v>6.1371473487359349</v>
      </c>
      <c r="N87" s="122">
        <v>4.5557521742431097</v>
      </c>
      <c r="O87" s="122">
        <v>2.5619171873074267</v>
      </c>
      <c r="P87" s="122">
        <v>2.7697061356747383</v>
      </c>
      <c r="Q87" s="122">
        <v>2.7380158317894256</v>
      </c>
      <c r="R87" s="122">
        <v>2.8015612415705831</v>
      </c>
      <c r="S87" s="122">
        <v>4.0000142463835573</v>
      </c>
      <c r="T87" s="122">
        <v>3.3994367441277111</v>
      </c>
      <c r="U87" s="122">
        <v>3.6036187418194365</v>
      </c>
      <c r="V87" s="122">
        <v>2.7477231671425115</v>
      </c>
      <c r="W87" s="122">
        <v>2.8934361379016664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7.4799025862850865E-2</v>
      </c>
      <c r="D88" s="98">
        <v>6.0779007538084316E-2</v>
      </c>
      <c r="E88" s="98">
        <v>4.6753720937752964E-2</v>
      </c>
      <c r="F88" s="98">
        <v>7.9695885507986189E-2</v>
      </c>
      <c r="G88" s="98">
        <v>0.10928301310633783</v>
      </c>
      <c r="H88" s="98">
        <v>0.17431368276060169</v>
      </c>
      <c r="I88" s="98">
        <v>0.1183051326567225</v>
      </c>
      <c r="J88" s="98">
        <v>0.47903410486420356</v>
      </c>
      <c r="K88" s="98">
        <v>0.14143538319441654</v>
      </c>
      <c r="L88" s="98">
        <v>0.17936646492850752</v>
      </c>
      <c r="M88" s="98">
        <v>0.98298745174276214</v>
      </c>
      <c r="N88" s="98">
        <v>1.0920305225514957</v>
      </c>
      <c r="O88" s="98">
        <v>0.77047133436413773</v>
      </c>
      <c r="P88" s="98">
        <v>0.29188525259972864</v>
      </c>
      <c r="Q88" s="98">
        <v>0.24837924858558746</v>
      </c>
      <c r="R88" s="98">
        <v>0.25135125601778802</v>
      </c>
      <c r="S88" s="98">
        <v>0.44031296594938529</v>
      </c>
      <c r="T88" s="98">
        <v>0.33021232318578353</v>
      </c>
      <c r="U88" s="98">
        <v>0.35962849254690238</v>
      </c>
      <c r="V88" s="98">
        <v>0.39174967418798784</v>
      </c>
      <c r="W88" s="98">
        <v>0.58283062538381603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8.7994154580900072E-4</v>
      </c>
      <c r="D89" s="98">
        <v>5.1501172128719523E-4</v>
      </c>
      <c r="E89" s="98">
        <v>1.7685067366272158E-3</v>
      </c>
      <c r="F89" s="98">
        <v>1.132540638622452E-3</v>
      </c>
      <c r="G89" s="98">
        <v>4.2379518164788649E-4</v>
      </c>
      <c r="H89" s="98">
        <v>3.2998255003252623E-3</v>
      </c>
      <c r="I89" s="98">
        <v>2.9439715842856688E-4</v>
      </c>
      <c r="J89" s="98">
        <v>1.7516621993131625E-2</v>
      </c>
      <c r="K89" s="98">
        <v>2.057006669819545E-3</v>
      </c>
      <c r="L89" s="98">
        <v>1.2654307053508564E-2</v>
      </c>
      <c r="M89" s="98">
        <v>5.7227950976067914E-2</v>
      </c>
      <c r="N89" s="98">
        <v>5.9388284064885583E-2</v>
      </c>
      <c r="O89" s="98">
        <v>3.0769201350222521E-2</v>
      </c>
      <c r="P89" s="98">
        <v>3.1944329568046055E-2</v>
      </c>
      <c r="Q89" s="98">
        <v>2.00208042993603E-2</v>
      </c>
      <c r="R89" s="98">
        <v>1.2403064441877441E-4</v>
      </c>
      <c r="S89" s="98">
        <v>2.7458260991948775E-2</v>
      </c>
      <c r="T89" s="98">
        <v>1.4880220474384634E-2</v>
      </c>
      <c r="U89" s="98">
        <v>1.8331773901256218E-2</v>
      </c>
      <c r="V89" s="98">
        <v>2.3030561146730993E-2</v>
      </c>
      <c r="W89" s="98">
        <v>2.398807617918244E-2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1.6718130824206802E-4</v>
      </c>
      <c r="D90" s="101">
        <v>1.0181544116397403E-4</v>
      </c>
      <c r="E90" s="101">
        <v>2.9984925598296219E-4</v>
      </c>
      <c r="F90" s="101">
        <v>1.932235745551638E-4</v>
      </c>
      <c r="G90" s="101">
        <v>8.3577492792720099E-5</v>
      </c>
      <c r="H90" s="101">
        <v>6.0453030189364641E-4</v>
      </c>
      <c r="I90" s="101">
        <v>5.4714902042060281E-5</v>
      </c>
      <c r="J90" s="101">
        <v>3.2358575402974105E-3</v>
      </c>
      <c r="K90" s="101">
        <v>3.9203166418063387E-4</v>
      </c>
      <c r="L90" s="101">
        <v>1.9491734148506066E-3</v>
      </c>
      <c r="M90" s="101">
        <v>6.252617587910546E-3</v>
      </c>
      <c r="N90" s="101">
        <v>7.1649293498641416E-3</v>
      </c>
      <c r="O90" s="101">
        <v>3.3771687255930872E-3</v>
      </c>
      <c r="P90" s="101">
        <v>3.7705344053795627E-3</v>
      </c>
      <c r="Q90" s="101">
        <v>2.4492569085213414E-3</v>
      </c>
      <c r="R90" s="101">
        <v>1.556343126346254E-5</v>
      </c>
      <c r="S90" s="101">
        <v>3.3936132214816726E-3</v>
      </c>
      <c r="T90" s="101">
        <v>1.4494743759150067E-3</v>
      </c>
      <c r="U90" s="101">
        <v>1.8827904274200181E-3</v>
      </c>
      <c r="V90" s="101">
        <v>3.0240016504640261E-3</v>
      </c>
      <c r="W90" s="101">
        <v>2.1502377910098238E-3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7.1276023756693271E-4</v>
      </c>
      <c r="D91" s="104">
        <v>4.1319628012322123E-4</v>
      </c>
      <c r="E91" s="104">
        <v>1.4686574806442537E-3</v>
      </c>
      <c r="F91" s="104">
        <v>9.3931706406728832E-4</v>
      </c>
      <c r="G91" s="104">
        <v>3.402176888551664E-4</v>
      </c>
      <c r="H91" s="104">
        <v>2.6952951984316157E-3</v>
      </c>
      <c r="I91" s="104">
        <v>2.3968225638650658E-4</v>
      </c>
      <c r="J91" s="104">
        <v>1.4280764452834216E-2</v>
      </c>
      <c r="K91" s="104">
        <v>1.664975005638911E-3</v>
      </c>
      <c r="L91" s="104">
        <v>1.0705133638657957E-2</v>
      </c>
      <c r="M91" s="104">
        <v>5.0975333388157365E-2</v>
      </c>
      <c r="N91" s="104">
        <v>5.2223354715021437E-2</v>
      </c>
      <c r="O91" s="104">
        <v>2.7392032624629435E-2</v>
      </c>
      <c r="P91" s="104">
        <v>2.8173795162666489E-2</v>
      </c>
      <c r="Q91" s="104">
        <v>1.7571547390838958E-2</v>
      </c>
      <c r="R91" s="104">
        <v>1.0846721315531186E-4</v>
      </c>
      <c r="S91" s="104">
        <v>2.4064647770467101E-2</v>
      </c>
      <c r="T91" s="104">
        <v>1.3430746098469627E-2</v>
      </c>
      <c r="U91" s="104">
        <v>1.64489834738362E-2</v>
      </c>
      <c r="V91" s="104">
        <v>2.0006559496266969E-2</v>
      </c>
      <c r="W91" s="104">
        <v>2.1837838388172617E-2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5.4267833626827215</v>
      </c>
      <c r="D92" s="101">
        <v>3.0900121482450018</v>
      </c>
      <c r="E92" s="101">
        <v>2.9513117209621726</v>
      </c>
      <c r="F92" s="101">
        <v>3.471910373395104</v>
      </c>
      <c r="G92" s="101">
        <v>3.7044421890917989</v>
      </c>
      <c r="H92" s="101">
        <v>5.1175104036668753</v>
      </c>
      <c r="I92" s="101">
        <v>2.5971255063454568</v>
      </c>
      <c r="J92" s="101">
        <v>1.7336063231400014</v>
      </c>
      <c r="K92" s="101">
        <v>1.0111841074628289</v>
      </c>
      <c r="L92" s="101">
        <v>0.78685983839087725</v>
      </c>
      <c r="M92" s="101">
        <v>3.5123655267966085</v>
      </c>
      <c r="N92" s="101">
        <v>2.3883372192786481</v>
      </c>
      <c r="O92" s="101">
        <v>1.3076967285973156</v>
      </c>
      <c r="P92" s="101">
        <v>1.6460171597543751</v>
      </c>
      <c r="Q92" s="101">
        <v>1.637289670548767</v>
      </c>
      <c r="R92" s="101">
        <v>1.7399571775699996</v>
      </c>
      <c r="S92" s="101">
        <v>2.5626282437012322</v>
      </c>
      <c r="T92" s="101">
        <v>1.8846545489827153</v>
      </c>
      <c r="U92" s="101">
        <v>2.2697610832800694</v>
      </c>
      <c r="V92" s="101">
        <v>1.4736234589419528</v>
      </c>
      <c r="W92" s="101">
        <v>1.5422612661056052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5.5258482076051101E-2</v>
      </c>
      <c r="D93" s="104">
        <v>3.5293873079809107E-2</v>
      </c>
      <c r="E93" s="104">
        <v>9.7548465553915609E-2</v>
      </c>
      <c r="F93" s="104">
        <v>4.8033048817222146E-2</v>
      </c>
      <c r="G93" s="104">
        <v>2.1160004016362293E-2</v>
      </c>
      <c r="H93" s="104">
        <v>8.0367448848633186E-2</v>
      </c>
      <c r="I93" s="104">
        <v>1.9507924152052707E-2</v>
      </c>
      <c r="J93" s="104">
        <v>5.5160869440679855E-2</v>
      </c>
      <c r="K93" s="104">
        <v>2.0728075426714895E-2</v>
      </c>
      <c r="L93" s="104">
        <v>7.044907862676375E-2</v>
      </c>
      <c r="M93" s="104">
        <v>0.18442461716839972</v>
      </c>
      <c r="N93" s="104">
        <v>0.13275812910655932</v>
      </c>
      <c r="O93" s="104">
        <v>6.0464554383492464E-2</v>
      </c>
      <c r="P93" s="104">
        <v>8.2975657929852634E-2</v>
      </c>
      <c r="Q93" s="104">
        <v>6.3443126605650962E-2</v>
      </c>
      <c r="R93" s="104">
        <v>6.4113499338088464E-2</v>
      </c>
      <c r="S93" s="104">
        <v>0.1796852954468755</v>
      </c>
      <c r="T93" s="104">
        <v>0.10111418992217364</v>
      </c>
      <c r="U93" s="104">
        <v>0.11497154414524284</v>
      </c>
      <c r="V93" s="104">
        <v>0.14590078164821094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1.0469489735833474E-2</v>
      </c>
      <c r="D94" s="98">
        <v>6.9378828760411826E-3</v>
      </c>
      <c r="E94" s="98">
        <v>1.6740709119489959E-2</v>
      </c>
      <c r="F94" s="98">
        <v>8.2609475356681221E-3</v>
      </c>
      <c r="G94" s="98">
        <v>4.1806592495655034E-3</v>
      </c>
      <c r="H94" s="98">
        <v>1.4638480313083195E-2</v>
      </c>
      <c r="I94" s="98">
        <v>3.6214459038978182E-3</v>
      </c>
      <c r="J94" s="98">
        <v>1.0064834157562845E-2</v>
      </c>
      <c r="K94" s="98">
        <v>3.9609992924069344E-3</v>
      </c>
      <c r="L94" s="98">
        <v>1.1562882481792856E-2</v>
      </c>
      <c r="M94" s="98">
        <v>2.0253241961143524E-2</v>
      </c>
      <c r="N94" s="98">
        <v>1.5500652807123086E-2</v>
      </c>
      <c r="O94" s="98">
        <v>6.6864425233935793E-3</v>
      </c>
      <c r="P94" s="98">
        <v>9.6358621093542741E-3</v>
      </c>
      <c r="Q94" s="98">
        <v>7.5063285189198668E-3</v>
      </c>
      <c r="R94" s="98">
        <v>8.078492935246059E-3</v>
      </c>
      <c r="S94" s="98">
        <v>2.2895875685700576E-2</v>
      </c>
      <c r="T94" s="98">
        <v>9.7447816188072252E-3</v>
      </c>
      <c r="U94" s="98">
        <v>1.1574054595364872E-2</v>
      </c>
      <c r="V94" s="98">
        <v>2.1332069694380371E-2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4.4788992340217625E-2</v>
      </c>
      <c r="D95" s="98">
        <v>2.8355990203767927E-2</v>
      </c>
      <c r="E95" s="98">
        <v>8.0807756434425643E-2</v>
      </c>
      <c r="F95" s="98">
        <v>3.977210128155402E-2</v>
      </c>
      <c r="G95" s="98">
        <v>1.697934476679679E-2</v>
      </c>
      <c r="H95" s="98">
        <v>6.5728968535549992E-2</v>
      </c>
      <c r="I95" s="98">
        <v>1.5886478248154888E-2</v>
      </c>
      <c r="J95" s="98">
        <v>4.5096035283117009E-2</v>
      </c>
      <c r="K95" s="98">
        <v>1.6767076134307959E-2</v>
      </c>
      <c r="L95" s="98">
        <v>5.8886196144970898E-2</v>
      </c>
      <c r="M95" s="98">
        <v>0.16417137520725619</v>
      </c>
      <c r="N95" s="98">
        <v>0.11725747629943624</v>
      </c>
      <c r="O95" s="98">
        <v>5.3778111860098884E-2</v>
      </c>
      <c r="P95" s="98">
        <v>7.3339795820498363E-2</v>
      </c>
      <c r="Q95" s="98">
        <v>5.5936798086731097E-2</v>
      </c>
      <c r="R95" s="98">
        <v>5.6035006402842411E-2</v>
      </c>
      <c r="S95" s="98">
        <v>0.15678941976117494</v>
      </c>
      <c r="T95" s="98">
        <v>9.1369408303366415E-2</v>
      </c>
      <c r="U95" s="98">
        <v>0.10339748954987797</v>
      </c>
      <c r="V95" s="98">
        <v>0.12456871195383057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0.13469336656575165</v>
      </c>
      <c r="D96" s="101">
        <v>9.8301353859427162E-2</v>
      </c>
      <c r="E96" s="101">
        <v>6.1293261616920419E-2</v>
      </c>
      <c r="F96" s="101">
        <v>0.10650154578292324</v>
      </c>
      <c r="G96" s="101">
        <v>0.11097293126573969</v>
      </c>
      <c r="H96" s="101">
        <v>0.2708128467362344</v>
      </c>
      <c r="I96" s="101">
        <v>0.20069457443692024</v>
      </c>
      <c r="J96" s="101">
        <v>6.5480227769838528E-2</v>
      </c>
      <c r="K96" s="101">
        <v>5.0794856523818509E-2</v>
      </c>
      <c r="L96" s="101">
        <v>0</v>
      </c>
      <c r="M96" s="101">
        <v>0.13332253584869097</v>
      </c>
      <c r="N96" s="101">
        <v>6.6075714497572269E-2</v>
      </c>
      <c r="O96" s="101">
        <v>6.8911911264357015E-2</v>
      </c>
      <c r="P96" s="101">
        <v>4.9823752333527579E-2</v>
      </c>
      <c r="Q96" s="101">
        <v>6.7635049073976439E-2</v>
      </c>
      <c r="R96" s="101">
        <v>7.2522527757281796E-2</v>
      </c>
      <c r="S96" s="101">
        <v>3.7711074995076803E-2</v>
      </c>
      <c r="T96" s="101">
        <v>0.19051591041653232</v>
      </c>
      <c r="U96" s="101">
        <v>6.9673122944644353E-2</v>
      </c>
      <c r="V96" s="101">
        <v>0.11533304429964227</v>
      </c>
      <c r="W96" s="101">
        <v>9.2004215904583006E-2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0.34387882919230511</v>
      </c>
      <c r="D97" s="104">
        <v>0.20189019653582144</v>
      </c>
      <c r="E97" s="104">
        <v>0.10068899012942666</v>
      </c>
      <c r="F97" s="104">
        <v>0.21079337286491351</v>
      </c>
      <c r="G97" s="104">
        <v>0.37592119702433946</v>
      </c>
      <c r="H97" s="104">
        <v>0.35292067523283627</v>
      </c>
      <c r="I97" s="104">
        <v>0.30674955300428441</v>
      </c>
      <c r="J97" s="104">
        <v>0.32923236102267711</v>
      </c>
      <c r="K97" s="104">
        <v>0.19037090676245322</v>
      </c>
      <c r="L97" s="104">
        <v>0.23979850294573715</v>
      </c>
      <c r="M97" s="104">
        <v>1.2668192662034046</v>
      </c>
      <c r="N97" s="104">
        <v>0.81716230474394924</v>
      </c>
      <c r="O97" s="104">
        <v>0.32360345734790164</v>
      </c>
      <c r="P97" s="104">
        <v>0.66705998348920847</v>
      </c>
      <c r="Q97" s="104">
        <v>0.70124793267608321</v>
      </c>
      <c r="R97" s="104">
        <v>0.67349275024300681</v>
      </c>
      <c r="S97" s="104">
        <v>0.75221840529903872</v>
      </c>
      <c r="T97" s="104">
        <v>0.87805955114612211</v>
      </c>
      <c r="U97" s="104">
        <v>0.77125272500132136</v>
      </c>
      <c r="V97" s="104">
        <v>0.59808564691798705</v>
      </c>
      <c r="W97" s="104">
        <v>0.65235195432847992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6.5417030827958425E-2</v>
      </c>
      <c r="D98" s="98">
        <v>4.1117258812140046E-2</v>
      </c>
      <c r="E98" s="98">
        <v>1.4765494185017028E-2</v>
      </c>
      <c r="F98" s="98">
        <v>3.1432836121330396E-2</v>
      </c>
      <c r="G98" s="98">
        <v>7.6954571919488096E-2</v>
      </c>
      <c r="H98" s="98">
        <v>6.1877051628439171E-2</v>
      </c>
      <c r="I98" s="98">
        <v>5.5963192616844182E-2</v>
      </c>
      <c r="J98" s="98">
        <v>5.82011750359211E-2</v>
      </c>
      <c r="K98" s="98">
        <v>3.628608143566419E-2</v>
      </c>
      <c r="L98" s="98">
        <v>3.2239199154268018E-2</v>
      </c>
      <c r="M98" s="98">
        <v>0.12997107928056897</v>
      </c>
      <c r="N98" s="98">
        <v>8.231066234653539E-2</v>
      </c>
      <c r="O98" s="98">
        <v>2.8303781207597137E-2</v>
      </c>
      <c r="P98" s="98">
        <v>6.365994702763364E-2</v>
      </c>
      <c r="Q98" s="98">
        <v>7.1495354841895953E-2</v>
      </c>
      <c r="R98" s="98">
        <v>7.4023037334057684E-2</v>
      </c>
      <c r="S98" s="98">
        <v>8.1428348141273962E-2</v>
      </c>
      <c r="T98" s="98">
        <v>7.2612115371173638E-2</v>
      </c>
      <c r="U98" s="98">
        <v>6.6487403564565686E-2</v>
      </c>
      <c r="V98" s="98">
        <v>4.7373291088942733E-2</v>
      </c>
      <c r="W98" s="98">
        <v>4.7222517361178315E-2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0.2784617983643467</v>
      </c>
      <c r="D99" s="98">
        <v>0.1607729377236814</v>
      </c>
      <c r="E99" s="98">
        <v>8.5923495944409622E-2</v>
      </c>
      <c r="F99" s="98">
        <v>0.1793605367435831</v>
      </c>
      <c r="G99" s="98">
        <v>0.29896662510485134</v>
      </c>
      <c r="H99" s="98">
        <v>0.29104362360439712</v>
      </c>
      <c r="I99" s="98">
        <v>0.25078636038744023</v>
      </c>
      <c r="J99" s="98">
        <v>0.27103118598675602</v>
      </c>
      <c r="K99" s="98">
        <v>0.15408482532678902</v>
      </c>
      <c r="L99" s="98">
        <v>0.20755930379146914</v>
      </c>
      <c r="M99" s="98">
        <v>1.1368481869228355</v>
      </c>
      <c r="N99" s="98">
        <v>0.73485164239741385</v>
      </c>
      <c r="O99" s="98">
        <v>0.2952996761403045</v>
      </c>
      <c r="P99" s="98">
        <v>0.60340003646157481</v>
      </c>
      <c r="Q99" s="98">
        <v>0.62975257783418725</v>
      </c>
      <c r="R99" s="98">
        <v>0.59946971290894913</v>
      </c>
      <c r="S99" s="98">
        <v>0.67079005715776474</v>
      </c>
      <c r="T99" s="98">
        <v>0.80544743577494848</v>
      </c>
      <c r="U99" s="98">
        <v>0.70476532143675563</v>
      </c>
      <c r="V99" s="98">
        <v>0.55071235582904432</v>
      </c>
      <c r="W99" s="98">
        <v>0.60512943696730159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10.534594155717265</v>
      </c>
      <c r="D100" s="122">
        <v>6.3905068262429783</v>
      </c>
      <c r="E100" s="122">
        <v>5.9956539448416706</v>
      </c>
      <c r="F100" s="122">
        <v>7.2864995734875624</v>
      </c>
      <c r="G100" s="122">
        <v>8.1478615212688066</v>
      </c>
      <c r="H100" s="122">
        <v>10.740995016965105</v>
      </c>
      <c r="I100" s="122">
        <v>5.5893800829895168</v>
      </c>
      <c r="J100" s="122">
        <v>4.7373681935674323</v>
      </c>
      <c r="K100" s="122">
        <v>2.4860018360851361</v>
      </c>
      <c r="L100" s="122">
        <v>1.9897143994498265</v>
      </c>
      <c r="M100" s="122">
        <v>9.4412220872209076</v>
      </c>
      <c r="N100" s="122">
        <v>6.2619399459392406</v>
      </c>
      <c r="O100" s="122">
        <v>3.2805154915907941</v>
      </c>
      <c r="P100" s="122">
        <v>3.4050589875764246</v>
      </c>
      <c r="Q100" s="122">
        <v>3.4115967505972646</v>
      </c>
      <c r="R100" s="122">
        <v>3.967194295468806</v>
      </c>
      <c r="S100" s="122">
        <v>5.2775285637020914</v>
      </c>
      <c r="T100" s="122">
        <v>5.036682419721366</v>
      </c>
      <c r="U100" s="122">
        <v>5.4627478881245946</v>
      </c>
      <c r="V100" s="122">
        <v>4.2163166967419734</v>
      </c>
      <c r="W100" s="122">
        <v>4.9286046841114572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0.63617521577826075</v>
      </c>
      <c r="D101" s="98">
        <v>0.69461941341726197</v>
      </c>
      <c r="E101" s="98">
        <v>0.64611116644255273</v>
      </c>
      <c r="F101" s="98">
        <v>0.61082940897721039</v>
      </c>
      <c r="G101" s="98">
        <v>0.96522583706918841</v>
      </c>
      <c r="H101" s="98">
        <v>1.963362686922226</v>
      </c>
      <c r="I101" s="98">
        <v>2.7606726113759201</v>
      </c>
      <c r="J101" s="98">
        <v>3.1751598676800366</v>
      </c>
      <c r="K101" s="98">
        <v>1.4972458223109859</v>
      </c>
      <c r="L101" s="98">
        <v>0.73676578984253227</v>
      </c>
      <c r="M101" s="98">
        <v>3.3624980843678736</v>
      </c>
      <c r="N101" s="98">
        <v>4.3001120733901628</v>
      </c>
      <c r="O101" s="98">
        <v>2.8102789575454321</v>
      </c>
      <c r="P101" s="98">
        <v>2.0541981130781677</v>
      </c>
      <c r="Q101" s="98">
        <v>2.0463413160544754</v>
      </c>
      <c r="R101" s="98">
        <v>1.4721866754733555</v>
      </c>
      <c r="S101" s="98">
        <v>2.0375240832796906</v>
      </c>
      <c r="T101" s="98">
        <v>1.3641599470351207</v>
      </c>
      <c r="U101" s="98">
        <v>1.7615213563452534</v>
      </c>
      <c r="V101" s="98">
        <v>1.9088408146744986</v>
      </c>
      <c r="W101" s="98">
        <v>2.2598782868422567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4.6873376718631707</v>
      </c>
      <c r="D102" s="98">
        <v>2.636911716724597</v>
      </c>
      <c r="E102" s="98">
        <v>3.0282420910689285</v>
      </c>
      <c r="F102" s="98">
        <v>3.0747325787272626</v>
      </c>
      <c r="G102" s="98">
        <v>2.2063681669291735</v>
      </c>
      <c r="H102" s="98">
        <v>2.7133181118175429</v>
      </c>
      <c r="I102" s="98">
        <v>0.76874948305516166</v>
      </c>
      <c r="J102" s="98">
        <v>0.45507046011010083</v>
      </c>
      <c r="K102" s="98">
        <v>0.41443516745125919</v>
      </c>
      <c r="L102" s="98">
        <v>0.62076763624267561</v>
      </c>
      <c r="M102" s="98">
        <v>3.5412547881600434</v>
      </c>
      <c r="N102" s="98">
        <v>1.3434929533082218</v>
      </c>
      <c r="O102" s="98">
        <v>0.29154371095164955</v>
      </c>
      <c r="P102" s="98">
        <v>0.56080027094214269</v>
      </c>
      <c r="Q102" s="98">
        <v>0.34508434449617431</v>
      </c>
      <c r="R102" s="98">
        <v>0.39395230896274286</v>
      </c>
      <c r="S102" s="98">
        <v>1.0948189295537314</v>
      </c>
      <c r="T102" s="98">
        <v>1.0430992784743867</v>
      </c>
      <c r="U102" s="98">
        <v>1.2269184739276873</v>
      </c>
      <c r="V102" s="98">
        <v>0.79166234730676888</v>
      </c>
      <c r="W102" s="98">
        <v>0.48526785199982952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5.2110812680758327</v>
      </c>
      <c r="D103" s="33">
        <v>3.0589756961011187</v>
      </c>
      <c r="E103" s="33">
        <v>2.3213006873301887</v>
      </c>
      <c r="F103" s="33">
        <v>3.6009375857830901</v>
      </c>
      <c r="G103" s="33">
        <v>4.9762675172704451</v>
      </c>
      <c r="H103" s="33">
        <v>6.0643142182253369</v>
      </c>
      <c r="I103" s="33">
        <v>2.0599579885584349</v>
      </c>
      <c r="J103" s="33">
        <v>1.107137865777295</v>
      </c>
      <c r="K103" s="33">
        <v>0.57432084632289082</v>
      </c>
      <c r="L103" s="33">
        <v>0.63218097336461865</v>
      </c>
      <c r="M103" s="33">
        <v>2.5374692146929911</v>
      </c>
      <c r="N103" s="33">
        <v>0.61833491924085593</v>
      </c>
      <c r="O103" s="33">
        <v>0.17869282309371257</v>
      </c>
      <c r="P103" s="33">
        <v>0.79006060355611385</v>
      </c>
      <c r="Q103" s="33">
        <v>1.0201710900466148</v>
      </c>
      <c r="R103" s="33">
        <v>2.1010553110327077</v>
      </c>
      <c r="S103" s="33">
        <v>2.1451855508686695</v>
      </c>
      <c r="T103" s="33">
        <v>2.6294231942118582</v>
      </c>
      <c r="U103" s="33">
        <v>2.4743080578516534</v>
      </c>
      <c r="V103" s="33">
        <v>1.5158135347607065</v>
      </c>
      <c r="W103" s="33">
        <v>2.1834585452693713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5.8368573327844425E-2</v>
      </c>
      <c r="D124" s="117">
        <f t="shared" si="42"/>
        <v>5.8874001628143158E-2</v>
      </c>
      <c r="E124" s="117">
        <f t="shared" si="42"/>
        <v>6.7160430210829278E-2</v>
      </c>
      <c r="F124" s="117">
        <f t="shared" si="42"/>
        <v>6.7389758270694738E-2</v>
      </c>
      <c r="G124" s="117">
        <f t="shared" si="42"/>
        <v>0</v>
      </c>
      <c r="H124" s="117">
        <f t="shared" si="42"/>
        <v>0</v>
      </c>
      <c r="I124" s="117">
        <f t="shared" si="42"/>
        <v>9.550594461141447E-3</v>
      </c>
      <c r="J124" s="117">
        <f t="shared" si="42"/>
        <v>3.32299568437927E-2</v>
      </c>
      <c r="K124" s="117">
        <f t="shared" si="42"/>
        <v>5.0591956053448017E-2</v>
      </c>
      <c r="L124" s="117">
        <f t="shared" si="42"/>
        <v>6.7614688672503476E-2</v>
      </c>
      <c r="M124" s="117">
        <f t="shared" si="42"/>
        <v>7.6716565989946348E-2</v>
      </c>
      <c r="N124" s="117">
        <f t="shared" si="42"/>
        <v>6.0647464846075944E-2</v>
      </c>
      <c r="O124" s="117">
        <f t="shared" si="42"/>
        <v>2.6836938394216057E-2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2.845810679395314E-2</v>
      </c>
      <c r="S124" s="117">
        <f t="shared" si="43"/>
        <v>3.9360746719853096E-2</v>
      </c>
      <c r="T124" s="117">
        <f t="shared" si="43"/>
        <v>3.6177382740651812E-2</v>
      </c>
      <c r="U124" s="117">
        <f t="shared" si="43"/>
        <v>1.7328452516040618E-2</v>
      </c>
      <c r="V124" s="117">
        <f t="shared" si="43"/>
        <v>7.0034610411737848E-4</v>
      </c>
      <c r="W124" s="117">
        <f t="shared" ref="W124" si="44">W125+W128+W130+W139</f>
        <v>1.5820811225307832E-2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1.872876699152063E-2</v>
      </c>
      <c r="D125" s="122">
        <f t="shared" si="45"/>
        <v>2.5222593247011562E-2</v>
      </c>
      <c r="E125" s="122">
        <f t="shared" si="45"/>
        <v>2.9793037385665928E-2</v>
      </c>
      <c r="F125" s="122">
        <f t="shared" si="45"/>
        <v>3.2635802018265506E-2</v>
      </c>
      <c r="G125" s="122">
        <f t="shared" si="45"/>
        <v>0</v>
      </c>
      <c r="H125" s="122">
        <f t="shared" si="45"/>
        <v>0</v>
      </c>
      <c r="I125" s="122">
        <f t="shared" si="45"/>
        <v>4.5161109934127612E-3</v>
      </c>
      <c r="J125" s="122">
        <f t="shared" si="45"/>
        <v>1.4367085798337391E-2</v>
      </c>
      <c r="K125" s="122">
        <f t="shared" si="45"/>
        <v>2.1253623885997483E-2</v>
      </c>
      <c r="L125" s="122">
        <f t="shared" si="45"/>
        <v>3.1475174517068175E-2</v>
      </c>
      <c r="M125" s="122">
        <f t="shared" si="45"/>
        <v>3.5595309923357868E-2</v>
      </c>
      <c r="N125" s="122">
        <f t="shared" si="45"/>
        <v>3.2702127300571267E-2</v>
      </c>
      <c r="O125" s="122">
        <f t="shared" si="45"/>
        <v>1.4673250248549803E-2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1.5327433644468234E-2</v>
      </c>
      <c r="S125" s="122">
        <f t="shared" si="46"/>
        <v>2.1278731914451312E-2</v>
      </c>
      <c r="T125" s="122">
        <f t="shared" si="46"/>
        <v>2.0349079826035652E-2</v>
      </c>
      <c r="U125" s="122">
        <f t="shared" si="46"/>
        <v>8.9004950591557285E-3</v>
      </c>
      <c r="V125" s="122">
        <f t="shared" si="46"/>
        <v>3.5745378463849928E-4</v>
      </c>
      <c r="W125" s="122">
        <f t="shared" ref="W125" si="47">SUM(W126:W127)</f>
        <v>7.7883851267158306E-3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1.863807498847363E-2</v>
      </c>
      <c r="D126" s="98">
        <v>2.5105187163791436E-2</v>
      </c>
      <c r="E126" s="98">
        <v>2.9676193589100487E-2</v>
      </c>
      <c r="F126" s="98">
        <v>3.251380043164822E-2</v>
      </c>
      <c r="G126" s="98">
        <v>0</v>
      </c>
      <c r="H126" s="98">
        <v>0</v>
      </c>
      <c r="I126" s="98">
        <v>4.498786783742219E-3</v>
      </c>
      <c r="J126" s="98">
        <v>1.4310033445660827E-2</v>
      </c>
      <c r="K126" s="98">
        <v>2.1174061138313827E-2</v>
      </c>
      <c r="L126" s="98">
        <v>3.1389351415317152E-2</v>
      </c>
      <c r="M126" s="98">
        <v>3.5490038024599165E-2</v>
      </c>
      <c r="N126" s="98">
        <v>3.2609041475314723E-2</v>
      </c>
      <c r="O126" s="98">
        <v>1.463208264868973E-2</v>
      </c>
      <c r="P126" s="98">
        <v>0</v>
      </c>
      <c r="Q126" s="98">
        <v>0</v>
      </c>
      <c r="R126" s="98">
        <v>1.5283869449945853E-2</v>
      </c>
      <c r="S126" s="98">
        <v>2.1218981442881951E-2</v>
      </c>
      <c r="T126" s="98">
        <v>2.029304070779557E-2</v>
      </c>
      <c r="U126" s="98">
        <v>8.8763186807897555E-3</v>
      </c>
      <c r="V126" s="98">
        <v>3.5647130243176086E-4</v>
      </c>
      <c r="W126" s="98">
        <v>7.7670606954402333E-3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9.0692003046998599E-5</v>
      </c>
      <c r="D127" s="98">
        <v>1.1740608322012604E-4</v>
      </c>
      <c r="E127" s="98">
        <v>1.1684379656543932E-4</v>
      </c>
      <c r="F127" s="98">
        <v>1.2200158661728838E-4</v>
      </c>
      <c r="G127" s="98">
        <v>0</v>
      </c>
      <c r="H127" s="98">
        <v>0</v>
      </c>
      <c r="I127" s="98">
        <v>1.7324209670542259E-5</v>
      </c>
      <c r="J127" s="98">
        <v>5.7052352676562957E-5</v>
      </c>
      <c r="K127" s="98">
        <v>7.9562747683656804E-5</v>
      </c>
      <c r="L127" s="98">
        <v>8.5823101751022601E-5</v>
      </c>
      <c r="M127" s="98">
        <v>1.0527189875870131E-4</v>
      </c>
      <c r="N127" s="98">
        <v>9.308582525654563E-5</v>
      </c>
      <c r="O127" s="98">
        <v>4.1167599860073236E-5</v>
      </c>
      <c r="P127" s="98">
        <v>0</v>
      </c>
      <c r="Q127" s="98">
        <v>0</v>
      </c>
      <c r="R127" s="98">
        <v>4.3564194522381091E-5</v>
      </c>
      <c r="S127" s="98">
        <v>5.9750471569361172E-5</v>
      </c>
      <c r="T127" s="98">
        <v>5.6039118240081697E-5</v>
      </c>
      <c r="U127" s="98">
        <v>2.4176378365973146E-5</v>
      </c>
      <c r="V127" s="98">
        <v>9.8248220673844497E-7</v>
      </c>
      <c r="W127" s="98">
        <v>2.1324431275597741E-5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1.2472302037204556E-3</v>
      </c>
      <c r="D128" s="122">
        <f t="shared" si="48"/>
        <v>6.4312898039187432E-4</v>
      </c>
      <c r="E128" s="122">
        <f t="shared" si="48"/>
        <v>1.4791082625127308E-3</v>
      </c>
      <c r="F128" s="122">
        <f t="shared" si="48"/>
        <v>1.3011395477426995E-3</v>
      </c>
      <c r="G128" s="122">
        <f t="shared" si="48"/>
        <v>0</v>
      </c>
      <c r="H128" s="122">
        <f t="shared" si="48"/>
        <v>0</v>
      </c>
      <c r="I128" s="122">
        <f t="shared" si="48"/>
        <v>7.8937866361301255E-5</v>
      </c>
      <c r="J128" s="122">
        <f t="shared" si="48"/>
        <v>2.2117405846215572E-4</v>
      </c>
      <c r="K128" s="122">
        <f t="shared" si="48"/>
        <v>4.815853848366205E-4</v>
      </c>
      <c r="L128" s="122">
        <f t="shared" si="48"/>
        <v>1.4637617006670863E-3</v>
      </c>
      <c r="M128" s="122">
        <f t="shared" si="48"/>
        <v>2.1071000811343742E-3</v>
      </c>
      <c r="N128" s="122">
        <f t="shared" si="48"/>
        <v>1.6907888461919535E-3</v>
      </c>
      <c r="O128" s="122">
        <f t="shared" si="48"/>
        <v>7.5911940631334229E-4</v>
      </c>
      <c r="P128" s="122">
        <f t="shared" si="48"/>
        <v>0</v>
      </c>
      <c r="Q128" s="122">
        <f t="shared" si="48"/>
        <v>0</v>
      </c>
      <c r="R128" s="122">
        <f t="shared" si="48"/>
        <v>3.5693384263675885E-4</v>
      </c>
      <c r="S128" s="122">
        <f t="shared" si="48"/>
        <v>4.5526336451771492E-4</v>
      </c>
      <c r="T128" s="122">
        <f t="shared" si="48"/>
        <v>3.5480961796919457E-4</v>
      </c>
      <c r="U128" s="122">
        <f t="shared" si="48"/>
        <v>1.1740614875064684E-4</v>
      </c>
      <c r="V128" s="122">
        <f t="shared" si="48"/>
        <v>0</v>
      </c>
      <c r="W128" s="122">
        <f t="shared" si="48"/>
        <v>1.2572620597726283E-4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1.2472302037204556E-3</v>
      </c>
      <c r="D129" s="98">
        <v>6.4312898039187432E-4</v>
      </c>
      <c r="E129" s="98">
        <v>1.4791082625127308E-3</v>
      </c>
      <c r="F129" s="98">
        <v>1.3011395477426995E-3</v>
      </c>
      <c r="G129" s="98">
        <v>0</v>
      </c>
      <c r="H129" s="98">
        <v>0</v>
      </c>
      <c r="I129" s="98">
        <v>7.8937866361301255E-5</v>
      </c>
      <c r="J129" s="98">
        <v>2.2117405846215572E-4</v>
      </c>
      <c r="K129" s="98">
        <v>4.815853848366205E-4</v>
      </c>
      <c r="L129" s="98">
        <v>1.4637617006670863E-3</v>
      </c>
      <c r="M129" s="98">
        <v>2.1071000811343742E-3</v>
      </c>
      <c r="N129" s="98">
        <v>1.6907888461919535E-3</v>
      </c>
      <c r="O129" s="98">
        <v>7.5911940631334229E-4</v>
      </c>
      <c r="P129" s="98">
        <v>0</v>
      </c>
      <c r="Q129" s="98">
        <v>0</v>
      </c>
      <c r="R129" s="98">
        <v>3.5693384263675885E-4</v>
      </c>
      <c r="S129" s="98">
        <v>4.5526336451771492E-4</v>
      </c>
      <c r="T129" s="98">
        <v>3.5480961796919457E-4</v>
      </c>
      <c r="U129" s="98">
        <v>1.1740614875064684E-4</v>
      </c>
      <c r="V129" s="98">
        <v>0</v>
      </c>
      <c r="W129" s="98">
        <v>1.2572620597726283E-4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1.406280258224812E-2</v>
      </c>
      <c r="D130" s="122">
        <v>1.1910011110866314E-2</v>
      </c>
      <c r="E130" s="122">
        <v>1.2066859897929039E-2</v>
      </c>
      <c r="F130" s="122">
        <v>1.1198639629798571E-2</v>
      </c>
      <c r="G130" s="122">
        <v>0</v>
      </c>
      <c r="H130" s="122">
        <v>0</v>
      </c>
      <c r="I130" s="122">
        <v>1.7385563515308847E-3</v>
      </c>
      <c r="J130" s="122">
        <v>7.2371127045937648E-3</v>
      </c>
      <c r="K130" s="122">
        <v>1.1382657108652841E-2</v>
      </c>
      <c r="L130" s="122">
        <v>1.2491761821623766E-2</v>
      </c>
      <c r="M130" s="122">
        <v>1.4971139605208884E-2</v>
      </c>
      <c r="N130" s="122">
        <v>1.0893763585921073E-2</v>
      </c>
      <c r="O130" s="122">
        <v>5.0729019658936761E-3</v>
      </c>
      <c r="P130" s="122">
        <v>0</v>
      </c>
      <c r="Q130" s="122">
        <v>0</v>
      </c>
      <c r="R130" s="122">
        <v>5.1639865729231462E-3</v>
      </c>
      <c r="S130" s="122">
        <v>7.5254606542819701E-3</v>
      </c>
      <c r="T130" s="122">
        <v>6.1314845811972973E-3</v>
      </c>
      <c r="U130" s="122">
        <v>3.2564794186552299E-3</v>
      </c>
      <c r="V130" s="122">
        <v>1.2417432719152643E-4</v>
      </c>
      <c r="W130" s="122">
        <v>2.8628407173609881E-3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3.9337164924557006E-3</v>
      </c>
      <c r="D135" s="101">
        <v>3.9202195293827234E-3</v>
      </c>
      <c r="E135" s="101">
        <v>4.5680183852432341E-3</v>
      </c>
      <c r="F135" s="101">
        <v>3.7333237846149002E-3</v>
      </c>
      <c r="G135" s="101">
        <v>0</v>
      </c>
      <c r="H135" s="101">
        <v>0</v>
      </c>
      <c r="I135" s="101">
        <v>6.5207623463259289E-4</v>
      </c>
      <c r="J135" s="101">
        <v>1.2300153282732097E-3</v>
      </c>
      <c r="K135" s="101">
        <v>2.4222980712225589E-3</v>
      </c>
      <c r="L135" s="101">
        <v>0</v>
      </c>
      <c r="M135" s="101">
        <v>1.4255464627405861E-3</v>
      </c>
      <c r="N135" s="101">
        <v>8.3558782924945474E-4</v>
      </c>
      <c r="O135" s="101">
        <v>8.8673415229871164E-4</v>
      </c>
      <c r="P135" s="101">
        <v>0</v>
      </c>
      <c r="Q135" s="101">
        <v>0</v>
      </c>
      <c r="R135" s="101">
        <v>4.8028164077670063E-4</v>
      </c>
      <c r="S135" s="101">
        <v>3.6672034030868841E-4</v>
      </c>
      <c r="T135" s="101">
        <v>1.0650346849987011E-3</v>
      </c>
      <c r="U135" s="101">
        <v>2.5062274440519551E-4</v>
      </c>
      <c r="V135" s="101">
        <v>0</v>
      </c>
      <c r="W135" s="101">
        <v>3.2602486146202341E-4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1.0129086089792419E-2</v>
      </c>
      <c r="D136" s="104">
        <v>7.9897915814835917E-3</v>
      </c>
      <c r="E136" s="104">
        <v>7.4988415126858044E-3</v>
      </c>
      <c r="F136" s="104">
        <v>7.4653158451836706E-3</v>
      </c>
      <c r="G136" s="104">
        <v>0</v>
      </c>
      <c r="H136" s="104">
        <v>0</v>
      </c>
      <c r="I136" s="104">
        <v>1.086480116898292E-3</v>
      </c>
      <c r="J136" s="104">
        <v>6.0070973763205549E-3</v>
      </c>
      <c r="K136" s="104">
        <v>8.9603590374302822E-3</v>
      </c>
      <c r="L136" s="104">
        <v>1.2491761821623766E-2</v>
      </c>
      <c r="M136" s="104">
        <v>1.3545593142468297E-2</v>
      </c>
      <c r="N136" s="104">
        <v>1.0058175756671619E-2</v>
      </c>
      <c r="O136" s="104">
        <v>4.1861678135949642E-3</v>
      </c>
      <c r="P136" s="104">
        <v>0</v>
      </c>
      <c r="Q136" s="104">
        <v>0</v>
      </c>
      <c r="R136" s="104">
        <v>4.6837049321464454E-3</v>
      </c>
      <c r="S136" s="104">
        <v>7.1587403139732816E-3</v>
      </c>
      <c r="T136" s="104">
        <v>5.066449896198596E-3</v>
      </c>
      <c r="U136" s="104">
        <v>3.0058566742500342E-3</v>
      </c>
      <c r="V136" s="104">
        <v>1.2417432719152643E-4</v>
      </c>
      <c r="W136" s="104">
        <v>2.5368158558989645E-3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1.9268843579330838E-3</v>
      </c>
      <c r="D137" s="98">
        <v>1.6272128808029042E-3</v>
      </c>
      <c r="E137" s="98">
        <v>1.0996644281326155E-3</v>
      </c>
      <c r="F137" s="98">
        <v>1.1132041124746759E-3</v>
      </c>
      <c r="G137" s="98">
        <v>0</v>
      </c>
      <c r="H137" s="98">
        <v>0</v>
      </c>
      <c r="I137" s="98">
        <v>1.982167389026358E-4</v>
      </c>
      <c r="J137" s="98">
        <v>1.0619251545353817E-3</v>
      </c>
      <c r="K137" s="98">
        <v>1.7079096972033303E-3</v>
      </c>
      <c r="L137" s="98">
        <v>1.6794283208938171E-3</v>
      </c>
      <c r="M137" s="98">
        <v>1.3897289117636464E-3</v>
      </c>
      <c r="N137" s="98">
        <v>1.0131342374987786E-3</v>
      </c>
      <c r="O137" s="98">
        <v>3.6614064282661918E-4</v>
      </c>
      <c r="P137" s="98">
        <v>0</v>
      </c>
      <c r="Q137" s="98">
        <v>0</v>
      </c>
      <c r="R137" s="98">
        <v>5.147821783217277E-4</v>
      </c>
      <c r="S137" s="98">
        <v>7.7494035566366139E-4</v>
      </c>
      <c r="T137" s="98">
        <v>4.1897573337121134E-4</v>
      </c>
      <c r="U137" s="98">
        <v>2.5912596387618977E-4</v>
      </c>
      <c r="V137" s="98">
        <v>9.835625680253862E-6</v>
      </c>
      <c r="W137" s="98">
        <v>1.8363527540990669E-4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8.2022017318593345E-3</v>
      </c>
      <c r="D138" s="98">
        <v>6.3625787006806869E-3</v>
      </c>
      <c r="E138" s="98">
        <v>6.3991770845531889E-3</v>
      </c>
      <c r="F138" s="98">
        <v>6.3521117327089947E-3</v>
      </c>
      <c r="G138" s="98">
        <v>0</v>
      </c>
      <c r="H138" s="98">
        <v>0</v>
      </c>
      <c r="I138" s="98">
        <v>8.8826337799565618E-4</v>
      </c>
      <c r="J138" s="98">
        <v>4.945172221785173E-3</v>
      </c>
      <c r="K138" s="98">
        <v>7.252449340226951E-3</v>
      </c>
      <c r="L138" s="98">
        <v>1.0812333500729949E-2</v>
      </c>
      <c r="M138" s="98">
        <v>1.215586423070465E-2</v>
      </c>
      <c r="N138" s="98">
        <v>9.0450415191728403E-3</v>
      </c>
      <c r="O138" s="98">
        <v>3.8200271707683449E-3</v>
      </c>
      <c r="P138" s="98">
        <v>0</v>
      </c>
      <c r="Q138" s="98">
        <v>0</v>
      </c>
      <c r="R138" s="98">
        <v>4.1689227538247182E-3</v>
      </c>
      <c r="S138" s="98">
        <v>6.3837999583096199E-3</v>
      </c>
      <c r="T138" s="98">
        <v>4.6474741628273848E-3</v>
      </c>
      <c r="U138" s="98">
        <v>2.7467307103738446E-3</v>
      </c>
      <c r="V138" s="98">
        <v>1.1433870151127258E-4</v>
      </c>
      <c r="W138" s="98">
        <v>2.3531805804890577E-3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2.4329773550355219E-2</v>
      </c>
      <c r="D139" s="122">
        <v>2.1098268289873403E-2</v>
      </c>
      <c r="E139" s="122">
        <v>2.3821424664721577E-2</v>
      </c>
      <c r="F139" s="122">
        <v>2.2254177074887971E-2</v>
      </c>
      <c r="G139" s="122">
        <v>0</v>
      </c>
      <c r="H139" s="122">
        <v>0</v>
      </c>
      <c r="I139" s="122">
        <v>3.2169892498365004E-3</v>
      </c>
      <c r="J139" s="122">
        <v>1.1404584282399386E-2</v>
      </c>
      <c r="K139" s="122">
        <v>1.7474089673961073E-2</v>
      </c>
      <c r="L139" s="122">
        <v>2.2183990633144454E-2</v>
      </c>
      <c r="M139" s="122">
        <v>2.4043016380245218E-2</v>
      </c>
      <c r="N139" s="122">
        <v>1.5360785113391642E-2</v>
      </c>
      <c r="O139" s="122">
        <v>6.3316667734592364E-3</v>
      </c>
      <c r="P139" s="122">
        <v>0</v>
      </c>
      <c r="Q139" s="122">
        <v>0</v>
      </c>
      <c r="R139" s="122">
        <v>7.6097527339250015E-3</v>
      </c>
      <c r="S139" s="122">
        <v>1.0101290786602102E-2</v>
      </c>
      <c r="T139" s="122">
        <v>9.3420087154496637E-3</v>
      </c>
      <c r="U139" s="122">
        <v>5.0540718894790115E-3</v>
      </c>
      <c r="V139" s="122">
        <v>2.1871799228735276E-4</v>
      </c>
      <c r="W139" s="122">
        <v>5.0438591752537494E-3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1.150417078734042E-2</v>
      </c>
      <c r="D140" s="98">
        <v>9.7785628951915712E-3</v>
      </c>
      <c r="E140" s="98">
        <v>1.3422679141815403E-2</v>
      </c>
      <c r="F140" s="98">
        <v>1.0260509161492534E-2</v>
      </c>
      <c r="G140" s="98">
        <v>0</v>
      </c>
      <c r="H140" s="98">
        <v>0</v>
      </c>
      <c r="I140" s="98">
        <v>9.0350006403393745E-4</v>
      </c>
      <c r="J140" s="98">
        <v>3.3769302311138501E-3</v>
      </c>
      <c r="K140" s="98">
        <v>7.3012907017419816E-3</v>
      </c>
      <c r="L140" s="98">
        <v>1.1004839910516363E-2</v>
      </c>
      <c r="M140" s="98">
        <v>1.3964362012339786E-2</v>
      </c>
      <c r="N140" s="98">
        <v>1.0500356278427074E-2</v>
      </c>
      <c r="O140" s="98">
        <v>3.9444149128752574E-3</v>
      </c>
      <c r="P140" s="98">
        <v>0</v>
      </c>
      <c r="Q140" s="98">
        <v>0</v>
      </c>
      <c r="R140" s="98">
        <v>1.215902188156614E-3</v>
      </c>
      <c r="S140" s="98">
        <v>3.4226804210497415E-3</v>
      </c>
      <c r="T140" s="98">
        <v>2.6481553948837612E-3</v>
      </c>
      <c r="U140" s="98">
        <v>1.6342250299122996E-3</v>
      </c>
      <c r="V140" s="98">
        <v>1.126280192497893E-4</v>
      </c>
      <c r="W140" s="98">
        <v>9.5192037227516694E-4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1.2825602763014801E-2</v>
      </c>
      <c r="D141" s="33">
        <v>1.1319705394681832E-2</v>
      </c>
      <c r="E141" s="33">
        <v>1.0398745522906176E-2</v>
      </c>
      <c r="F141" s="33">
        <v>1.1993667913395439E-2</v>
      </c>
      <c r="G141" s="33">
        <v>0</v>
      </c>
      <c r="H141" s="33">
        <v>0</v>
      </c>
      <c r="I141" s="33">
        <v>2.3134891858025632E-3</v>
      </c>
      <c r="J141" s="33">
        <v>8.0276540512855352E-3</v>
      </c>
      <c r="K141" s="33">
        <v>1.0172798972219092E-2</v>
      </c>
      <c r="L141" s="33">
        <v>1.1179150722628093E-2</v>
      </c>
      <c r="M141" s="33">
        <v>1.0078654367905433E-2</v>
      </c>
      <c r="N141" s="33">
        <v>4.8604288349645671E-3</v>
      </c>
      <c r="O141" s="33">
        <v>2.387251860583979E-3</v>
      </c>
      <c r="P141" s="33">
        <v>0</v>
      </c>
      <c r="Q141" s="33">
        <v>0</v>
      </c>
      <c r="R141" s="33">
        <v>6.3938505457683875E-3</v>
      </c>
      <c r="S141" s="33">
        <v>6.6786103655523607E-3</v>
      </c>
      <c r="T141" s="33">
        <v>6.6938533205659016E-3</v>
      </c>
      <c r="U141" s="33">
        <v>3.4198468595667123E-3</v>
      </c>
      <c r="V141" s="33">
        <v>1.0608997303756347E-4</v>
      </c>
      <c r="W141" s="33">
        <v>4.0919388029785828E-3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6.5677294483132238</v>
      </c>
      <c r="D143" s="117">
        <f t="shared" si="49"/>
        <v>16.260521372752251</v>
      </c>
      <c r="E143" s="117">
        <f t="shared" si="49"/>
        <v>19.964549778754396</v>
      </c>
      <c r="F143" s="117">
        <f t="shared" si="49"/>
        <v>15.344771428153928</v>
      </c>
      <c r="G143" s="117">
        <f t="shared" si="49"/>
        <v>13.177709667051795</v>
      </c>
      <c r="H143" s="117">
        <f t="shared" si="49"/>
        <v>11.465963728591618</v>
      </c>
      <c r="I143" s="117">
        <f t="shared" si="49"/>
        <v>15.519539695519342</v>
      </c>
      <c r="J143" s="117">
        <f t="shared" si="49"/>
        <v>19.120049466326147</v>
      </c>
      <c r="K143" s="117">
        <f t="shared" si="49"/>
        <v>33.488515723120116</v>
      </c>
      <c r="L143" s="117">
        <f t="shared" si="49"/>
        <v>20.517366270814581</v>
      </c>
      <c r="M143" s="117">
        <f t="shared" si="49"/>
        <v>20.791206272369088</v>
      </c>
      <c r="N143" s="117">
        <f t="shared" si="49"/>
        <v>20.678689626318778</v>
      </c>
      <c r="O143" s="117">
        <f t="shared" si="49"/>
        <v>19.636345677289</v>
      </c>
      <c r="P143" s="117">
        <f t="shared" si="49"/>
        <v>36.086002247573724</v>
      </c>
      <c r="Q143" s="117">
        <f t="shared" si="49"/>
        <v>19.60549251817406</v>
      </c>
      <c r="R143" s="117">
        <f t="shared" ref="R143:V143" si="50">R144+R146+R148+R157</f>
        <v>14.14330371544261</v>
      </c>
      <c r="S143" s="117">
        <f t="shared" si="50"/>
        <v>13.715318464151917</v>
      </c>
      <c r="T143" s="117">
        <f t="shared" si="50"/>
        <v>15.78534016347076</v>
      </c>
      <c r="U143" s="117">
        <f t="shared" si="50"/>
        <v>16.271457927362029</v>
      </c>
      <c r="V143" s="117">
        <f t="shared" si="50"/>
        <v>14.445003947747466</v>
      </c>
      <c r="W143" s="117">
        <f t="shared" ref="W143" si="51">W144+W146+W148+W157</f>
        <v>14.571619633832347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2.3091169007581533</v>
      </c>
      <c r="D144" s="122">
        <f t="shared" si="52"/>
        <v>6.0843504768177183</v>
      </c>
      <c r="E144" s="122">
        <f t="shared" si="52"/>
        <v>8.1484353356870791</v>
      </c>
      <c r="F144" s="122">
        <f t="shared" si="52"/>
        <v>6.4190446590428829</v>
      </c>
      <c r="G144" s="122">
        <f t="shared" si="52"/>
        <v>5.4223847415340014</v>
      </c>
      <c r="H144" s="122">
        <f t="shared" si="52"/>
        <v>4.3205125677880156</v>
      </c>
      <c r="I144" s="122">
        <f t="shared" si="52"/>
        <v>6.7031687955189163</v>
      </c>
      <c r="J144" s="122">
        <f t="shared" si="52"/>
        <v>8.5186301741970745</v>
      </c>
      <c r="K144" s="122">
        <f t="shared" si="52"/>
        <v>17.016090676749389</v>
      </c>
      <c r="L144" s="122">
        <f t="shared" si="52"/>
        <v>7.2907683159701948</v>
      </c>
      <c r="M144" s="122">
        <f t="shared" si="52"/>
        <v>7.2116283995816897</v>
      </c>
      <c r="N144" s="122">
        <f t="shared" si="52"/>
        <v>8.1473234034237922</v>
      </c>
      <c r="O144" s="122">
        <f t="shared" si="52"/>
        <v>8.8175434244166322</v>
      </c>
      <c r="P144" s="122">
        <f t="shared" si="52"/>
        <v>19.253588112737578</v>
      </c>
      <c r="Q144" s="122">
        <f t="shared" si="52"/>
        <v>10.092062257018352</v>
      </c>
      <c r="R144" s="122">
        <f t="shared" si="52"/>
        <v>6.8941982648087876</v>
      </c>
      <c r="S144" s="122">
        <f t="shared" si="52"/>
        <v>6.7039489762558739</v>
      </c>
      <c r="T144" s="122">
        <f t="shared" si="52"/>
        <v>7.5818604225152795</v>
      </c>
      <c r="U144" s="122">
        <f t="shared" si="52"/>
        <v>7.8538630451950047</v>
      </c>
      <c r="V144" s="122">
        <f t="shared" si="52"/>
        <v>6.9287361711488691</v>
      </c>
      <c r="W144" s="122">
        <f t="shared" si="52"/>
        <v>6.7507188527712483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2.3091169007581533</v>
      </c>
      <c r="D145" s="98">
        <v>6.0843504768177183</v>
      </c>
      <c r="E145" s="98">
        <v>8.1484353356870791</v>
      </c>
      <c r="F145" s="98">
        <v>6.4190446590428829</v>
      </c>
      <c r="G145" s="98">
        <v>5.4223847415340014</v>
      </c>
      <c r="H145" s="98">
        <v>4.3205125677880156</v>
      </c>
      <c r="I145" s="98">
        <v>6.7031687955189163</v>
      </c>
      <c r="J145" s="98">
        <v>8.5186301741970745</v>
      </c>
      <c r="K145" s="98">
        <v>17.016090676749389</v>
      </c>
      <c r="L145" s="98">
        <v>7.2907683159701948</v>
      </c>
      <c r="M145" s="98">
        <v>7.2116283995816897</v>
      </c>
      <c r="N145" s="98">
        <v>8.1473234034237922</v>
      </c>
      <c r="O145" s="98">
        <v>8.8175434244166322</v>
      </c>
      <c r="P145" s="98">
        <v>19.253588112737578</v>
      </c>
      <c r="Q145" s="98">
        <v>10.092062257018352</v>
      </c>
      <c r="R145" s="98">
        <v>6.8941982648087876</v>
      </c>
      <c r="S145" s="98">
        <v>6.7039489762558739</v>
      </c>
      <c r="T145" s="98">
        <v>7.5818604225152795</v>
      </c>
      <c r="U145" s="98">
        <v>7.8538630451950047</v>
      </c>
      <c r="V145" s="98">
        <v>6.9287361711488691</v>
      </c>
      <c r="W145" s="98">
        <v>6.7507188527712483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0.39775305042285075</v>
      </c>
      <c r="D146" s="122">
        <f t="shared" si="53"/>
        <v>0.84249896431335558</v>
      </c>
      <c r="E146" s="122">
        <f t="shared" si="53"/>
        <v>2.192531481131371</v>
      </c>
      <c r="F146" s="122">
        <f t="shared" si="53"/>
        <v>1.4352752065736287</v>
      </c>
      <c r="G146" s="122">
        <f t="shared" si="53"/>
        <v>1.6037400380979334</v>
      </c>
      <c r="H146" s="122">
        <f t="shared" si="53"/>
        <v>1.8550626325638786</v>
      </c>
      <c r="I146" s="122">
        <f t="shared" si="53"/>
        <v>1.1495721478196304</v>
      </c>
      <c r="J146" s="122">
        <f t="shared" si="53"/>
        <v>1.1682413767971065</v>
      </c>
      <c r="K146" s="122">
        <f t="shared" si="53"/>
        <v>2.3654270139712712</v>
      </c>
      <c r="L146" s="122">
        <f t="shared" si="53"/>
        <v>3.7208822430957325</v>
      </c>
      <c r="M146" s="122">
        <f t="shared" si="53"/>
        <v>4.6521528099014473</v>
      </c>
      <c r="N146" s="122">
        <f t="shared" si="53"/>
        <v>4.6751720587912668</v>
      </c>
      <c r="O146" s="122">
        <f t="shared" si="53"/>
        <v>4.1470693166897883</v>
      </c>
      <c r="P146" s="122">
        <f t="shared" si="53"/>
        <v>4.3878223711185065</v>
      </c>
      <c r="Q146" s="122">
        <f t="shared" si="53"/>
        <v>2.8336739807676925</v>
      </c>
      <c r="R146" s="122">
        <f t="shared" si="53"/>
        <v>1.5628943189588216</v>
      </c>
      <c r="S146" s="122">
        <f t="shared" si="53"/>
        <v>1.5694066333336927</v>
      </c>
      <c r="T146" s="122">
        <f t="shared" si="53"/>
        <v>1.4502251785127549</v>
      </c>
      <c r="U146" s="122">
        <f t="shared" si="53"/>
        <v>1.3262198562873069</v>
      </c>
      <c r="V146" s="122">
        <f t="shared" si="53"/>
        <v>0.635236233016227</v>
      </c>
      <c r="W146" s="122">
        <f t="shared" si="53"/>
        <v>1.0488080102623267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0.39775305042285075</v>
      </c>
      <c r="D147" s="98">
        <v>0.84249896431335558</v>
      </c>
      <c r="E147" s="98">
        <v>2.192531481131371</v>
      </c>
      <c r="F147" s="98">
        <v>1.4352752065736287</v>
      </c>
      <c r="G147" s="98">
        <v>1.6037400380979334</v>
      </c>
      <c r="H147" s="98">
        <v>1.8550626325638786</v>
      </c>
      <c r="I147" s="98">
        <v>1.1495721478196304</v>
      </c>
      <c r="J147" s="98">
        <v>1.1682413767971065</v>
      </c>
      <c r="K147" s="98">
        <v>2.3654270139712712</v>
      </c>
      <c r="L147" s="98">
        <v>3.7208822430957325</v>
      </c>
      <c r="M147" s="98">
        <v>4.6521528099014473</v>
      </c>
      <c r="N147" s="98">
        <v>4.6751720587912668</v>
      </c>
      <c r="O147" s="98">
        <v>4.1470693166897883</v>
      </c>
      <c r="P147" s="98">
        <v>4.3878223711185065</v>
      </c>
      <c r="Q147" s="98">
        <v>2.8336739807676925</v>
      </c>
      <c r="R147" s="98">
        <v>1.5628943189588216</v>
      </c>
      <c r="S147" s="98">
        <v>1.5694066333336927</v>
      </c>
      <c r="T147" s="98">
        <v>1.4502251785127549</v>
      </c>
      <c r="U147" s="98">
        <v>1.3262198562873069</v>
      </c>
      <c r="V147" s="98">
        <v>0.635236233016227</v>
      </c>
      <c r="W147" s="98">
        <v>1.0488080102623267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1.4103325993591536</v>
      </c>
      <c r="D148" s="122">
        <v>3.3075301903385563</v>
      </c>
      <c r="E148" s="122">
        <v>3.3899195953660684</v>
      </c>
      <c r="F148" s="122">
        <v>2.6127005583631009</v>
      </c>
      <c r="G148" s="122">
        <v>2.1263243428529091</v>
      </c>
      <c r="H148" s="122">
        <v>1.8903543948141437</v>
      </c>
      <c r="I148" s="122">
        <v>2.707133830083138</v>
      </c>
      <c r="J148" s="122">
        <v>3.6942836594892414</v>
      </c>
      <c r="K148" s="122">
        <v>5.5955839163292076</v>
      </c>
      <c r="L148" s="122">
        <v>3.555462413059995</v>
      </c>
      <c r="M148" s="122">
        <v>3.4311545972963571</v>
      </c>
      <c r="N148" s="122">
        <v>3.3088900172067861</v>
      </c>
      <c r="O148" s="122">
        <v>3.0530208339829494</v>
      </c>
      <c r="P148" s="122">
        <v>5.9426603929405699</v>
      </c>
      <c r="Q148" s="122">
        <v>3.1918953126914129</v>
      </c>
      <c r="R148" s="122">
        <v>2.3367050468126225</v>
      </c>
      <c r="S148" s="122">
        <v>2.3828657595190603</v>
      </c>
      <c r="T148" s="122">
        <v>2.7088721894560535</v>
      </c>
      <c r="U148" s="122">
        <v>2.8200865258692218</v>
      </c>
      <c r="V148" s="122">
        <v>2.7122678531106703</v>
      </c>
      <c r="W148" s="122">
        <v>2.4732636062646729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1.284048405335493</v>
      </c>
      <c r="D149" s="98">
        <v>2.9836208031519638</v>
      </c>
      <c r="E149" s="98">
        <v>3.1158819135563571</v>
      </c>
      <c r="F149" s="98">
        <v>2.3639682744137187</v>
      </c>
      <c r="G149" s="98">
        <v>1.8698551884008459</v>
      </c>
      <c r="H149" s="98">
        <v>1.6617616096339818</v>
      </c>
      <c r="I149" s="98">
        <v>2.250480252646049</v>
      </c>
      <c r="J149" s="98">
        <v>2.9330589586421665</v>
      </c>
      <c r="K149" s="98">
        <v>4.4445155282399842</v>
      </c>
      <c r="L149" s="98">
        <v>2.5499466555126138</v>
      </c>
      <c r="M149" s="98">
        <v>2.3644506488489681</v>
      </c>
      <c r="N149" s="98">
        <v>2.3213882175476606</v>
      </c>
      <c r="O149" s="98">
        <v>2.2674331215778132</v>
      </c>
      <c r="P149" s="98">
        <v>3.9992120622180374</v>
      </c>
      <c r="Q149" s="98">
        <v>2.116130553760704</v>
      </c>
      <c r="R149" s="98">
        <v>1.5943308021825564</v>
      </c>
      <c r="S149" s="98">
        <v>1.7287273133693981</v>
      </c>
      <c r="T149" s="98">
        <v>1.6714898808748535</v>
      </c>
      <c r="U149" s="98">
        <v>1.9843986088387726</v>
      </c>
      <c r="V149" s="98">
        <v>1.7133276862026852</v>
      </c>
      <c r="W149" s="98">
        <v>1.6681357312441052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1.3053184742374272E-2</v>
      </c>
      <c r="D150" s="98">
        <v>3.407436933518157E-2</v>
      </c>
      <c r="E150" s="98">
        <v>0.10298824434139846</v>
      </c>
      <c r="F150" s="98">
        <v>3.2700260163010537E-2</v>
      </c>
      <c r="G150" s="98">
        <v>1.0686870715334491E-2</v>
      </c>
      <c r="H150" s="98">
        <v>2.6070941851701383E-2</v>
      </c>
      <c r="I150" s="98">
        <v>1.6941092026782609E-2</v>
      </c>
      <c r="J150" s="98">
        <v>9.3383154139895952E-2</v>
      </c>
      <c r="K150" s="98">
        <v>9.1084661194094863E-2</v>
      </c>
      <c r="L150" s="98">
        <v>0.22835487612462624</v>
      </c>
      <c r="M150" s="98">
        <v>0.12413458294211041</v>
      </c>
      <c r="N150" s="98">
        <v>0.12901658143168898</v>
      </c>
      <c r="O150" s="98">
        <v>0.1049317602978098</v>
      </c>
      <c r="P150" s="98">
        <v>0.20165675891405924</v>
      </c>
      <c r="Q150" s="98">
        <v>8.1960020016869667E-2</v>
      </c>
      <c r="R150" s="98">
        <v>5.8807124027730605E-2</v>
      </c>
      <c r="S150" s="98">
        <v>0.12123735585326509</v>
      </c>
      <c r="T150" s="98">
        <v>8.9685574586142514E-2</v>
      </c>
      <c r="U150" s="98">
        <v>0.10053536489727598</v>
      </c>
      <c r="V150" s="98">
        <v>0.16956846491352651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2.473107811614206E-3</v>
      </c>
      <c r="D151" s="101">
        <v>6.6981592807308157E-3</v>
      </c>
      <c r="E151" s="101">
        <v>1.7674252808142752E-2</v>
      </c>
      <c r="F151" s="101">
        <v>5.6239431029510645E-3</v>
      </c>
      <c r="G151" s="101">
        <v>2.1114440654371237E-3</v>
      </c>
      <c r="H151" s="101">
        <v>4.748675919257552E-3</v>
      </c>
      <c r="I151" s="101">
        <v>3.1449398639112622E-3</v>
      </c>
      <c r="J151" s="101">
        <v>1.7038998280093042E-2</v>
      </c>
      <c r="K151" s="101">
        <v>1.7405681478462016E-2</v>
      </c>
      <c r="L151" s="101">
        <v>3.7480129594914383E-2</v>
      </c>
      <c r="M151" s="101">
        <v>1.3632278503127E-2</v>
      </c>
      <c r="N151" s="101">
        <v>1.5063794952468382E-2</v>
      </c>
      <c r="O151" s="101">
        <v>1.1603826262570921E-2</v>
      </c>
      <c r="P151" s="101">
        <v>2.3418153839260849E-2</v>
      </c>
      <c r="Q151" s="101">
        <v>9.6971708139156187E-3</v>
      </c>
      <c r="R151" s="101">
        <v>7.409873753653152E-3</v>
      </c>
      <c r="S151" s="101">
        <v>1.5448317132328084E-2</v>
      </c>
      <c r="T151" s="101">
        <v>8.6433599415857189E-3</v>
      </c>
      <c r="U151" s="101">
        <v>1.0120780848311738E-2</v>
      </c>
      <c r="V151" s="101">
        <v>2.4792508104762405E-2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1.0580076930760067E-2</v>
      </c>
      <c r="D152" s="104">
        <v>2.7376210054450751E-2</v>
      </c>
      <c r="E152" s="104">
        <v>8.5313991533255709E-2</v>
      </c>
      <c r="F152" s="104">
        <v>2.707631706005947E-2</v>
      </c>
      <c r="G152" s="104">
        <v>8.5754266498973674E-3</v>
      </c>
      <c r="H152" s="104">
        <v>2.132226593244383E-2</v>
      </c>
      <c r="I152" s="104">
        <v>1.3796152162871346E-2</v>
      </c>
      <c r="J152" s="104">
        <v>7.6344155859802906E-2</v>
      </c>
      <c r="K152" s="104">
        <v>7.367897971563285E-2</v>
      </c>
      <c r="L152" s="104">
        <v>0.19087474652971184</v>
      </c>
      <c r="M152" s="104">
        <v>0.11050230443898341</v>
      </c>
      <c r="N152" s="104">
        <v>0.11395278647922061</v>
      </c>
      <c r="O152" s="104">
        <v>9.3327934035238883E-2</v>
      </c>
      <c r="P152" s="104">
        <v>0.17823860507479838</v>
      </c>
      <c r="Q152" s="104">
        <v>7.2262849202954046E-2</v>
      </c>
      <c r="R152" s="104">
        <v>5.1397250274077454E-2</v>
      </c>
      <c r="S152" s="104">
        <v>0.10578903872093701</v>
      </c>
      <c r="T152" s="104">
        <v>8.1042214644556798E-2</v>
      </c>
      <c r="U152" s="104">
        <v>9.0414584048964242E-2</v>
      </c>
      <c r="V152" s="104">
        <v>0.14477595680876409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3.1833964948206311E-2</v>
      </c>
      <c r="D153" s="101">
        <v>9.489889917354781E-2</v>
      </c>
      <c r="E153" s="101">
        <v>6.4702230561131779E-2</v>
      </c>
      <c r="F153" s="101">
        <v>7.2494360035794778E-2</v>
      </c>
      <c r="G153" s="101">
        <v>5.6033669435955349E-2</v>
      </c>
      <c r="H153" s="101">
        <v>8.7950901159664904E-2</v>
      </c>
      <c r="I153" s="101">
        <v>0.17395944881698397</v>
      </c>
      <c r="J153" s="101">
        <v>0.11077373338742852</v>
      </c>
      <c r="K153" s="101">
        <v>0.22329184038360675</v>
      </c>
      <c r="L153" s="101">
        <v>0</v>
      </c>
      <c r="M153" s="101">
        <v>8.9741543987764488E-2</v>
      </c>
      <c r="N153" s="101">
        <v>6.4211710878477338E-2</v>
      </c>
      <c r="O153" s="101">
        <v>0.1194557579453836</v>
      </c>
      <c r="P153" s="101">
        <v>0.12114597472443064</v>
      </c>
      <c r="Q153" s="101">
        <v>8.7369258197725411E-2</v>
      </c>
      <c r="R153" s="101">
        <v>6.6458972042475944E-2</v>
      </c>
      <c r="S153" s="101">
        <v>2.5425943594735732E-2</v>
      </c>
      <c r="T153" s="101">
        <v>0.16896462032008802</v>
      </c>
      <c r="U153" s="101">
        <v>6.0901326890462501E-2</v>
      </c>
      <c r="V153" s="101">
        <v>0.13405755688550652</v>
      </c>
      <c r="W153" s="101">
        <v>9.9502787718209543E-2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8.1397044333080065E-2</v>
      </c>
      <c r="D154" s="104">
        <v>0.19493611867786351</v>
      </c>
      <c r="E154" s="104">
        <v>0.10634720690718051</v>
      </c>
      <c r="F154" s="104">
        <v>0.14353766375057694</v>
      </c>
      <c r="G154" s="104">
        <v>0.18974861430077317</v>
      </c>
      <c r="H154" s="104">
        <v>0.11457094216879569</v>
      </c>
      <c r="I154" s="104">
        <v>0.26575303659332222</v>
      </c>
      <c r="J154" s="104">
        <v>0.55706781331975064</v>
      </c>
      <c r="K154" s="104">
        <v>0.83669188651152249</v>
      </c>
      <c r="L154" s="104">
        <v>0.77716088142275497</v>
      </c>
      <c r="M154" s="104">
        <v>0.85282782151751402</v>
      </c>
      <c r="N154" s="104">
        <v>0.79427350734895952</v>
      </c>
      <c r="O154" s="104">
        <v>0.56120019416194311</v>
      </c>
      <c r="P154" s="104">
        <v>1.6206455970840434</v>
      </c>
      <c r="Q154" s="104">
        <v>0.90643548071611402</v>
      </c>
      <c r="R154" s="104">
        <v>0.61710814855985929</v>
      </c>
      <c r="S154" s="104">
        <v>0.50747514670166149</v>
      </c>
      <c r="T154" s="104">
        <v>0.77873211367496953</v>
      </c>
      <c r="U154" s="104">
        <v>0.67425122524271064</v>
      </c>
      <c r="V154" s="104">
        <v>0.69531414510895218</v>
      </c>
      <c r="W154" s="104">
        <v>0.70562508730235818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1.5484387250440684E-2</v>
      </c>
      <c r="D155" s="98">
        <v>3.9700980934404197E-2</v>
      </c>
      <c r="E155" s="98">
        <v>1.5595240980789822E-2</v>
      </c>
      <c r="F155" s="98">
        <v>2.1403879071672183E-2</v>
      </c>
      <c r="G155" s="98">
        <v>3.8843309452663378E-2</v>
      </c>
      <c r="H155" s="98">
        <v>2.0087551116183201E-2</v>
      </c>
      <c r="I155" s="98">
        <v>4.848381433558472E-2</v>
      </c>
      <c r="J155" s="98">
        <v>9.8477565234443759E-2</v>
      </c>
      <c r="K155" s="98">
        <v>0.15947956779131423</v>
      </c>
      <c r="L155" s="98">
        <v>0.10448373998716852</v>
      </c>
      <c r="M155" s="98">
        <v>8.7497052942144354E-2</v>
      </c>
      <c r="N155" s="98">
        <v>8.0005132511201643E-2</v>
      </c>
      <c r="O155" s="98">
        <v>4.9085036480756468E-2</v>
      </c>
      <c r="P155" s="98">
        <v>0.1546640713197675</v>
      </c>
      <c r="Q155" s="98">
        <v>9.2415140658985637E-2</v>
      </c>
      <c r="R155" s="98">
        <v>6.7825851879646099E-2</v>
      </c>
      <c r="S155" s="98">
        <v>5.4934660768157326E-2</v>
      </c>
      <c r="T155" s="98">
        <v>6.4398121981130638E-2</v>
      </c>
      <c r="U155" s="98">
        <v>5.8125192771977807E-2</v>
      </c>
      <c r="V155" s="98">
        <v>5.50745859965815E-2</v>
      </c>
      <c r="W155" s="98">
        <v>5.1078858144786354E-2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6.5912657082639381E-2</v>
      </c>
      <c r="D156" s="98">
        <v>0.15523513774345932</v>
      </c>
      <c r="E156" s="98">
        <v>9.075196592639069E-2</v>
      </c>
      <c r="F156" s="98">
        <v>0.12213378467890476</v>
      </c>
      <c r="G156" s="98">
        <v>0.15090530484810979</v>
      </c>
      <c r="H156" s="98">
        <v>9.4483391052612498E-2</v>
      </c>
      <c r="I156" s="98">
        <v>0.21726922225773751</v>
      </c>
      <c r="J156" s="98">
        <v>0.45859024808530691</v>
      </c>
      <c r="K156" s="98">
        <v>0.67721231872020826</v>
      </c>
      <c r="L156" s="98">
        <v>0.67267714143558643</v>
      </c>
      <c r="M156" s="98">
        <v>0.76533076857536964</v>
      </c>
      <c r="N156" s="98">
        <v>0.71426837483775785</v>
      </c>
      <c r="O156" s="98">
        <v>0.51211515768118665</v>
      </c>
      <c r="P156" s="98">
        <v>1.4659815257642759</v>
      </c>
      <c r="Q156" s="98">
        <v>0.81402034005712842</v>
      </c>
      <c r="R156" s="98">
        <v>0.54928229668021322</v>
      </c>
      <c r="S156" s="98">
        <v>0.45254048593350421</v>
      </c>
      <c r="T156" s="98">
        <v>0.71433399169383893</v>
      </c>
      <c r="U156" s="98">
        <v>0.61612603247073283</v>
      </c>
      <c r="V156" s="98">
        <v>0.64023955911237063</v>
      </c>
      <c r="W156" s="98">
        <v>0.65454622915757177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2.4505268977730665</v>
      </c>
      <c r="D157" s="122">
        <v>6.0261417412826228</v>
      </c>
      <c r="E157" s="122">
        <v>6.2336633665698766</v>
      </c>
      <c r="F157" s="122">
        <v>4.877751004174316</v>
      </c>
      <c r="G157" s="122">
        <v>4.0252605445669509</v>
      </c>
      <c r="H157" s="122">
        <v>3.4000341334255806</v>
      </c>
      <c r="I157" s="122">
        <v>4.959664922097657</v>
      </c>
      <c r="J157" s="122">
        <v>5.7388942558427276</v>
      </c>
      <c r="K157" s="122">
        <v>8.5114141160702506</v>
      </c>
      <c r="L157" s="122">
        <v>5.9502532986886578</v>
      </c>
      <c r="M157" s="122">
        <v>5.4962704655895926</v>
      </c>
      <c r="N157" s="122">
        <v>4.547304146896936</v>
      </c>
      <c r="O157" s="122">
        <v>3.61871210219963</v>
      </c>
      <c r="P157" s="122">
        <v>6.5019313707770694</v>
      </c>
      <c r="Q157" s="122">
        <v>3.4878609676966068</v>
      </c>
      <c r="R157" s="122">
        <v>3.3495060848623757</v>
      </c>
      <c r="S157" s="122">
        <v>3.0590970950432892</v>
      </c>
      <c r="T157" s="122">
        <v>4.0443823729866724</v>
      </c>
      <c r="U157" s="122">
        <v>4.2712885000104972</v>
      </c>
      <c r="V157" s="122">
        <v>4.1687636904717005</v>
      </c>
      <c r="W157" s="122">
        <v>4.2988291645340979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1.1604526319740622</v>
      </c>
      <c r="D158" s="98">
        <v>2.7898239939981555</v>
      </c>
      <c r="E158" s="98">
        <v>3.5287366697078961</v>
      </c>
      <c r="F158" s="98">
        <v>2.2466239851518028</v>
      </c>
      <c r="G158" s="98">
        <v>1.2365201652992626</v>
      </c>
      <c r="H158" s="98">
        <v>1.0509684144754032</v>
      </c>
      <c r="I158" s="98">
        <v>1.3477639526631966</v>
      </c>
      <c r="J158" s="98">
        <v>1.6718133561414323</v>
      </c>
      <c r="K158" s="98">
        <v>3.5674338155717722</v>
      </c>
      <c r="L158" s="98">
        <v>2.9482321115109156</v>
      </c>
      <c r="M158" s="98">
        <v>3.201920791260187</v>
      </c>
      <c r="N158" s="98">
        <v>3.1141846120492924</v>
      </c>
      <c r="O158" s="98">
        <v>2.2435146039232232</v>
      </c>
      <c r="P158" s="98">
        <v>2.6992041726493974</v>
      </c>
      <c r="Q158" s="98">
        <v>0.88149811867162986</v>
      </c>
      <c r="R158" s="98">
        <v>0.528917451848127</v>
      </c>
      <c r="S158" s="98">
        <v>1.0336494871570221</v>
      </c>
      <c r="T158" s="98">
        <v>1.1486602314566494</v>
      </c>
      <c r="U158" s="98">
        <v>1.415911792092839</v>
      </c>
      <c r="V158" s="98">
        <v>1.4302632164530744</v>
      </c>
      <c r="W158" s="98">
        <v>0.78163239456816491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1.2900742657990041</v>
      </c>
      <c r="D159" s="33">
        <v>3.2363177472844673</v>
      </c>
      <c r="E159" s="33">
        <v>2.7049266968619805</v>
      </c>
      <c r="F159" s="33">
        <v>2.6311270190225131</v>
      </c>
      <c r="G159" s="33">
        <v>2.7887403792676886</v>
      </c>
      <c r="H159" s="33">
        <v>2.3490657189501771</v>
      </c>
      <c r="I159" s="33">
        <v>3.6119009694344602</v>
      </c>
      <c r="J159" s="33">
        <v>4.0670808997012955</v>
      </c>
      <c r="K159" s="33">
        <v>4.9439803004984784</v>
      </c>
      <c r="L159" s="33">
        <v>3.0020211871777418</v>
      </c>
      <c r="M159" s="33">
        <v>2.2943496743294056</v>
      </c>
      <c r="N159" s="33">
        <v>1.4331195348476435</v>
      </c>
      <c r="O159" s="33">
        <v>1.3751974982764068</v>
      </c>
      <c r="P159" s="33">
        <v>3.802727198127672</v>
      </c>
      <c r="Q159" s="33">
        <v>2.6063628490249768</v>
      </c>
      <c r="R159" s="33">
        <v>2.8205886330142489</v>
      </c>
      <c r="S159" s="33">
        <v>2.0254476078862669</v>
      </c>
      <c r="T159" s="33">
        <v>2.8957221415300229</v>
      </c>
      <c r="U159" s="33">
        <v>2.8553767079176584</v>
      </c>
      <c r="V159" s="33">
        <v>2.7385004740186258</v>
      </c>
      <c r="W159" s="33">
        <v>3.5171967699659334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1.3315721506457594</v>
      </c>
      <c r="D161" s="117">
        <f t="shared" si="54"/>
        <v>1.7012868694693735</v>
      </c>
      <c r="E161" s="117">
        <f t="shared" si="54"/>
        <v>2.7018285893948075</v>
      </c>
      <c r="F161" s="117">
        <f t="shared" si="54"/>
        <v>1.9506062448217194</v>
      </c>
      <c r="G161" s="117">
        <f t="shared" si="54"/>
        <v>1.5577108298863185</v>
      </c>
      <c r="H161" s="117">
        <f t="shared" si="54"/>
        <v>1.1193819509289604</v>
      </c>
      <c r="I161" s="117">
        <f t="shared" si="54"/>
        <v>1.2335596745873887</v>
      </c>
      <c r="J161" s="117">
        <f t="shared" si="54"/>
        <v>0.67934968593273548</v>
      </c>
      <c r="K161" s="117">
        <f t="shared" si="54"/>
        <v>1.2469523749289473</v>
      </c>
      <c r="L161" s="117">
        <f t="shared" si="54"/>
        <v>0.78349783175246801</v>
      </c>
      <c r="M161" s="117">
        <f t="shared" si="54"/>
        <v>1.0344082149065248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3.5197317301490335E-4</v>
      </c>
      <c r="S161" s="117">
        <f t="shared" si="55"/>
        <v>2.5297629426155276E-2</v>
      </c>
      <c r="T161" s="117">
        <f t="shared" si="55"/>
        <v>3.2107027867525673E-2</v>
      </c>
      <c r="U161" s="117">
        <f t="shared" si="55"/>
        <v>3.235670988027492E-2</v>
      </c>
      <c r="V161" s="117">
        <f t="shared" si="55"/>
        <v>2.4299094699051393E-2</v>
      </c>
      <c r="W161" s="117">
        <f t="shared" ref="W161" si="56">W162+W164+W166+W175</f>
        <v>2.1206052825460717E-2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0.48945046433923373</v>
      </c>
      <c r="D162" s="122">
        <f t="shared" si="57"/>
        <v>0.68946245676277873</v>
      </c>
      <c r="E162" s="122">
        <f t="shared" si="57"/>
        <v>1.0763305072298788</v>
      </c>
      <c r="F162" s="122">
        <f t="shared" si="57"/>
        <v>0.81269793681021829</v>
      </c>
      <c r="G162" s="122">
        <f t="shared" si="57"/>
        <v>0.65136374395119434</v>
      </c>
      <c r="H162" s="122">
        <f t="shared" si="57"/>
        <v>0.45197460764703551</v>
      </c>
      <c r="I162" s="122">
        <f t="shared" si="57"/>
        <v>0.57552399867730308</v>
      </c>
      <c r="J162" s="122">
        <f t="shared" si="57"/>
        <v>0.3246271746698155</v>
      </c>
      <c r="K162" s="122">
        <f t="shared" si="57"/>
        <v>0.62954661144222135</v>
      </c>
      <c r="L162" s="122">
        <f t="shared" si="57"/>
        <v>0.29563482826222326</v>
      </c>
      <c r="M162" s="122">
        <f t="shared" si="57"/>
        <v>0.44135707333066382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1.994451624609215E-4</v>
      </c>
      <c r="S162" s="122">
        <f t="shared" si="57"/>
        <v>1.2896389001695596E-2</v>
      </c>
      <c r="T162" s="122">
        <f t="shared" si="57"/>
        <v>1.6401627946667156E-2</v>
      </c>
      <c r="U162" s="122">
        <f t="shared" si="57"/>
        <v>1.6264146566080988E-2</v>
      </c>
      <c r="V162" s="122">
        <f t="shared" si="57"/>
        <v>1.1900788052494293E-2</v>
      </c>
      <c r="W162" s="122">
        <f t="shared" si="57"/>
        <v>1.0330553816774406E-2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0.48945046433923373</v>
      </c>
      <c r="D163" s="33">
        <v>0.68946245676277873</v>
      </c>
      <c r="E163" s="33">
        <v>1.0763305072298788</v>
      </c>
      <c r="F163" s="33">
        <v>0.81269793681021829</v>
      </c>
      <c r="G163" s="33">
        <v>0.65136374395119434</v>
      </c>
      <c r="H163" s="33">
        <v>0.45197460764703551</v>
      </c>
      <c r="I163" s="33">
        <v>0.57552399867730308</v>
      </c>
      <c r="J163" s="33">
        <v>0.3246271746698155</v>
      </c>
      <c r="K163" s="33">
        <v>0.62954661144222135</v>
      </c>
      <c r="L163" s="33">
        <v>0.29563482826222326</v>
      </c>
      <c r="M163" s="33">
        <v>0.44135707333066382</v>
      </c>
      <c r="N163" s="33">
        <v>0</v>
      </c>
      <c r="O163" s="33">
        <v>0</v>
      </c>
      <c r="P163" s="33">
        <v>0</v>
      </c>
      <c r="Q163" s="33">
        <v>0</v>
      </c>
      <c r="R163" s="33">
        <v>1.994451624609215E-4</v>
      </c>
      <c r="S163" s="33">
        <v>1.2896389001695596E-2</v>
      </c>
      <c r="T163" s="33">
        <v>1.6401627946667156E-2</v>
      </c>
      <c r="U163" s="33">
        <v>1.6264146566080988E-2</v>
      </c>
      <c r="V163" s="33">
        <v>1.1900788052494293E-2</v>
      </c>
      <c r="W163" s="33">
        <v>1.0330553816774406E-2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7.86888873983633E-2</v>
      </c>
      <c r="D164" s="122">
        <f t="shared" si="58"/>
        <v>8.3767549696041652E-2</v>
      </c>
      <c r="E164" s="122">
        <f t="shared" si="58"/>
        <v>0.27741497190238779</v>
      </c>
      <c r="F164" s="122">
        <f t="shared" si="58"/>
        <v>0.17837440345418099</v>
      </c>
      <c r="G164" s="122">
        <f t="shared" si="58"/>
        <v>0.16535597348297129</v>
      </c>
      <c r="H164" s="122">
        <f t="shared" si="58"/>
        <v>0.13297396357707825</v>
      </c>
      <c r="I164" s="122">
        <f t="shared" si="58"/>
        <v>4.5862900355916038E-2</v>
      </c>
      <c r="J164" s="122">
        <f t="shared" si="58"/>
        <v>2.0716636809288588E-2</v>
      </c>
      <c r="K164" s="122">
        <f t="shared" si="58"/>
        <v>4.8038142137452902E-2</v>
      </c>
      <c r="L164" s="122">
        <f t="shared" si="58"/>
        <v>7.9957982898939572E-2</v>
      </c>
      <c r="M164" s="122">
        <f t="shared" si="58"/>
        <v>0.12286014319229659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1.5934217758120021E-3</v>
      </c>
      <c r="T164" s="122">
        <f t="shared" si="58"/>
        <v>1.5375083445331764E-3</v>
      </c>
      <c r="U164" s="122">
        <f t="shared" si="58"/>
        <v>1.4088737850077621E-3</v>
      </c>
      <c r="V164" s="122">
        <f t="shared" si="58"/>
        <v>6.0579461473986925E-4</v>
      </c>
      <c r="W164" s="122">
        <f t="shared" si="58"/>
        <v>7.5435723586357703E-4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7.86888873983633E-2</v>
      </c>
      <c r="D165" s="98">
        <v>8.3767549696041652E-2</v>
      </c>
      <c r="E165" s="98">
        <v>0.27741497190238779</v>
      </c>
      <c r="F165" s="98">
        <v>0.17837440345418099</v>
      </c>
      <c r="G165" s="98">
        <v>0.16535597348297129</v>
      </c>
      <c r="H165" s="98">
        <v>0.13297396357707825</v>
      </c>
      <c r="I165" s="98">
        <v>4.5862900355916038E-2</v>
      </c>
      <c r="J165" s="98">
        <v>2.0716636809288588E-2</v>
      </c>
      <c r="K165" s="98">
        <v>4.8038142137452902E-2</v>
      </c>
      <c r="L165" s="98">
        <v>7.9957982898939572E-2</v>
      </c>
      <c r="M165" s="98">
        <v>0.12286014319229659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1.5934217758120021E-3</v>
      </c>
      <c r="T165" s="98">
        <v>1.5375083445331764E-3</v>
      </c>
      <c r="U165" s="98">
        <v>1.4088737850077621E-3</v>
      </c>
      <c r="V165" s="98">
        <v>6.0579461473986925E-4</v>
      </c>
      <c r="W165" s="98">
        <v>7.5435723586357703E-4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0.27887431885277636</v>
      </c>
      <c r="D166" s="122">
        <v>0.32886939111849384</v>
      </c>
      <c r="E166" s="122">
        <v>0.4748635552710892</v>
      </c>
      <c r="F166" s="122">
        <v>0.33468624063370145</v>
      </c>
      <c r="G166" s="122">
        <v>0.2561282248913519</v>
      </c>
      <c r="H166" s="122">
        <v>0.19096303460601632</v>
      </c>
      <c r="I166" s="122">
        <v>0.21615757386608064</v>
      </c>
      <c r="J166" s="122">
        <v>0.13080586175105255</v>
      </c>
      <c r="K166" s="122">
        <v>0.22584199749321007</v>
      </c>
      <c r="L166" s="122">
        <v>0.15256881534804875</v>
      </c>
      <c r="M166" s="122">
        <v>0.1807126051758971</v>
      </c>
      <c r="N166" s="122">
        <v>0</v>
      </c>
      <c r="O166" s="122">
        <v>0</v>
      </c>
      <c r="P166" s="122">
        <v>0</v>
      </c>
      <c r="Q166" s="122">
        <v>0</v>
      </c>
      <c r="R166" s="122">
        <v>6.2473777514990457E-5</v>
      </c>
      <c r="S166" s="122">
        <v>4.7344442315073367E-3</v>
      </c>
      <c r="T166" s="122">
        <v>5.6819041724795747E-3</v>
      </c>
      <c r="U166" s="122">
        <v>5.8394584791381099E-3</v>
      </c>
      <c r="V166" s="122">
        <v>4.646736794669073E-3</v>
      </c>
      <c r="W166" s="122">
        <v>3.696619364783796E-3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0.2538943559855168</v>
      </c>
      <c r="D167" s="98">
        <v>0.2966474794064145</v>
      </c>
      <c r="E167" s="98">
        <v>0.43652629469265919</v>
      </c>
      <c r="F167" s="98">
        <v>0.3027803466982838</v>
      </c>
      <c r="G167" s="98">
        <v>0.22521765929488921</v>
      </c>
      <c r="H167" s="98">
        <v>0.16784962967172129</v>
      </c>
      <c r="I167" s="98">
        <v>0.17970395081750928</v>
      </c>
      <c r="J167" s="98">
        <v>0.1038263991686447</v>
      </c>
      <c r="K167" s="98">
        <v>0.17938805696927437</v>
      </c>
      <c r="L167" s="98">
        <v>0.10937920868546526</v>
      </c>
      <c r="M167" s="98">
        <v>0.12447352025330409</v>
      </c>
      <c r="N167" s="98">
        <v>0</v>
      </c>
      <c r="O167" s="98">
        <v>0</v>
      </c>
      <c r="P167" s="98">
        <v>0</v>
      </c>
      <c r="Q167" s="98">
        <v>0</v>
      </c>
      <c r="R167" s="98">
        <v>6.2473777514990457E-5</v>
      </c>
      <c r="S167" s="98">
        <v>3.4351585036209538E-3</v>
      </c>
      <c r="T167" s="98">
        <v>3.4860363651800586E-3</v>
      </c>
      <c r="U167" s="98">
        <v>4.1422541084697147E-3</v>
      </c>
      <c r="V167" s="98">
        <v>2.9186590269024513E-3</v>
      </c>
      <c r="W167" s="98">
        <v>2.5254644536763342E-3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2.6106369484748546E-3</v>
      </c>
      <c r="D168" s="98">
        <v>3.3715691763232282E-3</v>
      </c>
      <c r="E168" s="98">
        <v>1.4408062734414058E-2</v>
      </c>
      <c r="F168" s="98">
        <v>4.2147001987880243E-3</v>
      </c>
      <c r="G168" s="98">
        <v>1.2824244858401391E-3</v>
      </c>
      <c r="H168" s="98">
        <v>2.6573687286858159E-3</v>
      </c>
      <c r="I168" s="98">
        <v>1.3200850929960474E-3</v>
      </c>
      <c r="J168" s="98">
        <v>3.3140709276776956E-3</v>
      </c>
      <c r="K168" s="98">
        <v>3.6404146806775272E-3</v>
      </c>
      <c r="L168" s="98">
        <v>9.8301039944321492E-3</v>
      </c>
      <c r="M168" s="98">
        <v>6.5621805960586997E-3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2.591926367787602E-4</v>
      </c>
      <c r="T168" s="98">
        <v>1.9370534467849358E-4</v>
      </c>
      <c r="U168" s="98">
        <v>1.9420868943453184E-4</v>
      </c>
      <c r="V168" s="98">
        <v>2.995909274090574E-4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4.9462156232284117E-4</v>
      </c>
      <c r="D169" s="101">
        <v>6.6276523409336497E-4</v>
      </c>
      <c r="E169" s="101">
        <v>2.4726292294046958E-3</v>
      </c>
      <c r="F169" s="101">
        <v>7.2486377771369278E-4</v>
      </c>
      <c r="G169" s="101">
        <v>2.5337328785245481E-4</v>
      </c>
      <c r="H169" s="101">
        <v>4.8402481821633442E-4</v>
      </c>
      <c r="I169" s="101">
        <v>2.4506024913594252E-4</v>
      </c>
      <c r="J169" s="101">
        <v>6.046963112020401E-4</v>
      </c>
      <c r="K169" s="101">
        <v>6.9565937393526822E-4</v>
      </c>
      <c r="L169" s="101">
        <v>1.6134254625757474E-3</v>
      </c>
      <c r="M169" s="101">
        <v>7.206490838657445E-4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3.3026867198991096E-5</v>
      </c>
      <c r="T169" s="101">
        <v>1.8668164020703495E-5</v>
      </c>
      <c r="U169" s="101">
        <v>1.9550767897575792E-5</v>
      </c>
      <c r="V169" s="101">
        <v>4.3803017852937113E-5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2.1160153861520133E-3</v>
      </c>
      <c r="D170" s="104">
        <v>2.7088039422298632E-3</v>
      </c>
      <c r="E170" s="104">
        <v>1.1935433505009363E-2</v>
      </c>
      <c r="F170" s="104">
        <v>3.4898364210743317E-3</v>
      </c>
      <c r="G170" s="104">
        <v>1.0290511979876842E-3</v>
      </c>
      <c r="H170" s="104">
        <v>2.1733439104694814E-3</v>
      </c>
      <c r="I170" s="104">
        <v>1.0750248438601048E-3</v>
      </c>
      <c r="J170" s="104">
        <v>2.7093746164756553E-3</v>
      </c>
      <c r="K170" s="104">
        <v>2.9447553067422591E-3</v>
      </c>
      <c r="L170" s="104">
        <v>8.2166785318564025E-3</v>
      </c>
      <c r="M170" s="104">
        <v>5.8415315121929552E-3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2.2616576957976912E-4</v>
      </c>
      <c r="T170" s="104">
        <v>1.7503718065779009E-4</v>
      </c>
      <c r="U170" s="104">
        <v>1.7465792153695606E-4</v>
      </c>
      <c r="V170" s="104">
        <v>2.557879095561203E-4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6.2648077472442628E-3</v>
      </c>
      <c r="D171" s="101">
        <v>9.4676999954903512E-3</v>
      </c>
      <c r="E171" s="101">
        <v>9.0678573916022423E-3</v>
      </c>
      <c r="F171" s="101">
        <v>9.2993701544043881E-3</v>
      </c>
      <c r="G171" s="101">
        <v>6.7853271582602181E-3</v>
      </c>
      <c r="H171" s="101">
        <v>8.8583641455777604E-3</v>
      </c>
      <c r="I171" s="101">
        <v>1.3910959672161983E-2</v>
      </c>
      <c r="J171" s="101">
        <v>3.9071075133384316E-3</v>
      </c>
      <c r="K171" s="101">
        <v>9.0285655381931729E-3</v>
      </c>
      <c r="L171" s="101">
        <v>0</v>
      </c>
      <c r="M171" s="101">
        <v>4.7518215424686193E-3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6.112005671811474E-5</v>
      </c>
      <c r="T171" s="101">
        <v>3.7589459470542384E-4</v>
      </c>
      <c r="U171" s="101">
        <v>1.2531137220259776E-4</v>
      </c>
      <c r="V171" s="101">
        <v>2.4883073203806316E-4</v>
      </c>
      <c r="W171" s="101">
        <v>1.3040994458480935E-4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1.6104518171540461E-2</v>
      </c>
      <c r="D172" s="104">
        <v>1.9382642540265747E-2</v>
      </c>
      <c r="E172" s="104">
        <v>1.4861340452413684E-2</v>
      </c>
      <c r="F172" s="104">
        <v>1.8391823582225224E-2</v>
      </c>
      <c r="G172" s="104">
        <v>2.2842813952362307E-2</v>
      </c>
      <c r="H172" s="104">
        <v>1.1597672060031467E-2</v>
      </c>
      <c r="I172" s="104">
        <v>2.1222578283413309E-2</v>
      </c>
      <c r="J172" s="104">
        <v>1.9758284141391708E-2</v>
      </c>
      <c r="K172" s="104">
        <v>3.3784960305064997E-2</v>
      </c>
      <c r="L172" s="104">
        <v>3.3359502668151339E-2</v>
      </c>
      <c r="M172" s="104">
        <v>4.4925082784065706E-2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9.7897303438950855E-4</v>
      </c>
      <c r="T172" s="104">
        <v>1.6262678679155986E-3</v>
      </c>
      <c r="U172" s="104">
        <v>1.3776843090312655E-3</v>
      </c>
      <c r="V172" s="104">
        <v>1.1796561083195012E-3</v>
      </c>
      <c r="W172" s="104">
        <v>1.0407449665226522E-3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3.0636075043396511E-3</v>
      </c>
      <c r="D173" s="98">
        <v>3.9474979145403787E-3</v>
      </c>
      <c r="E173" s="98">
        <v>2.1793349575719109E-3</v>
      </c>
      <c r="F173" s="98">
        <v>2.7425301316421563E-3</v>
      </c>
      <c r="G173" s="98">
        <v>4.6761368687244752E-3</v>
      </c>
      <c r="H173" s="98">
        <v>2.0334024136013673E-3</v>
      </c>
      <c r="I173" s="98">
        <v>3.8718336332314862E-3</v>
      </c>
      <c r="J173" s="98">
        <v>3.4928381588934842E-3</v>
      </c>
      <c r="K173" s="98">
        <v>6.4396595140453431E-3</v>
      </c>
      <c r="L173" s="98">
        <v>4.4849473078204831E-3</v>
      </c>
      <c r="M173" s="98">
        <v>4.6091511646432484E-3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1.0597474949246652E-4</v>
      </c>
      <c r="T173" s="98">
        <v>1.3448603787224068E-4</v>
      </c>
      <c r="U173" s="98">
        <v>1.1876606677658694E-4</v>
      </c>
      <c r="V173" s="98">
        <v>9.343844396241171E-5</v>
      </c>
      <c r="W173" s="98">
        <v>7.5337548886115569E-5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1.3040910667200811E-2</v>
      </c>
      <c r="D174" s="33">
        <v>1.5435144625725369E-2</v>
      </c>
      <c r="E174" s="33">
        <v>1.2682005494841773E-2</v>
      </c>
      <c r="F174" s="33">
        <v>1.5649293450583069E-2</v>
      </c>
      <c r="G174" s="33">
        <v>1.8166677083637832E-2</v>
      </c>
      <c r="H174" s="33">
        <v>9.5642696464301007E-3</v>
      </c>
      <c r="I174" s="33">
        <v>1.7350744650181823E-2</v>
      </c>
      <c r="J174" s="33">
        <v>1.6265445982498225E-2</v>
      </c>
      <c r="K174" s="33">
        <v>2.7345300791019652E-2</v>
      </c>
      <c r="L174" s="33">
        <v>2.8874555360330855E-2</v>
      </c>
      <c r="M174" s="33">
        <v>4.0315931619422457E-2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8.7299828489704209E-4</v>
      </c>
      <c r="T174" s="33">
        <v>1.491781830043358E-3</v>
      </c>
      <c r="U174" s="33">
        <v>1.2589182422546785E-3</v>
      </c>
      <c r="V174" s="33">
        <v>1.0862176643570895E-3</v>
      </c>
      <c r="W174" s="33">
        <v>9.6540741763653662E-4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0.4845584800553861</v>
      </c>
      <c r="D175" s="122">
        <v>0.59918747189205945</v>
      </c>
      <c r="E175" s="122">
        <v>0.87321955499145187</v>
      </c>
      <c r="F175" s="122">
        <v>0.62484766392361879</v>
      </c>
      <c r="G175" s="122">
        <v>0.48486288756080109</v>
      </c>
      <c r="H175" s="122">
        <v>0.34347034509883034</v>
      </c>
      <c r="I175" s="122">
        <v>0.39601520168808896</v>
      </c>
      <c r="J175" s="122">
        <v>0.20320001270257881</v>
      </c>
      <c r="K175" s="122">
        <v>0.34352562385606278</v>
      </c>
      <c r="L175" s="122">
        <v>0.2553362052432564</v>
      </c>
      <c r="M175" s="122">
        <v>0.28947839320766722</v>
      </c>
      <c r="N175" s="122">
        <v>0</v>
      </c>
      <c r="O175" s="122">
        <v>0</v>
      </c>
      <c r="P175" s="122">
        <v>0</v>
      </c>
      <c r="Q175" s="122">
        <v>0</v>
      </c>
      <c r="R175" s="122">
        <v>9.0054233038991372E-5</v>
      </c>
      <c r="S175" s="122">
        <v>6.0733744171403382E-3</v>
      </c>
      <c r="T175" s="122">
        <v>8.4859874038457628E-3</v>
      </c>
      <c r="U175" s="122">
        <v>8.8442310500480587E-3</v>
      </c>
      <c r="V175" s="122">
        <v>7.1457752371481571E-3</v>
      </c>
      <c r="W175" s="122">
        <v>6.4245224080389362E-3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0.22947149176875836</v>
      </c>
      <c r="D176" s="98">
        <v>0.277344490114871</v>
      </c>
      <c r="E176" s="98">
        <v>0.49435441690388215</v>
      </c>
      <c r="F176" s="98">
        <v>0.28786428480854054</v>
      </c>
      <c r="G176" s="98">
        <v>0.14899570029093487</v>
      </c>
      <c r="H176" s="98">
        <v>0.1061649249347628</v>
      </c>
      <c r="I176" s="98">
        <v>0.10764557905775768</v>
      </c>
      <c r="J176" s="98">
        <v>5.9154501979511574E-2</v>
      </c>
      <c r="K176" s="98">
        <v>0.14393973097719906</v>
      </c>
      <c r="L176" s="98">
        <v>0.12649649316496764</v>
      </c>
      <c r="M176" s="98">
        <v>0.1686465258413343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2.0185038380549757E-3</v>
      </c>
      <c r="T176" s="98">
        <v>2.3742082850682004E-3</v>
      </c>
      <c r="U176" s="98">
        <v>2.8839265233746463E-3</v>
      </c>
      <c r="V176" s="98">
        <v>2.4778164234953645E-3</v>
      </c>
      <c r="W176" s="98">
        <v>1.1634582327807595E-3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0.25508698828662774</v>
      </c>
      <c r="D177" s="33">
        <v>0.32184298177718845</v>
      </c>
      <c r="E177" s="33">
        <v>0.37886513808756966</v>
      </c>
      <c r="F177" s="33">
        <v>0.33698337911507825</v>
      </c>
      <c r="G177" s="33">
        <v>0.33586718726986625</v>
      </c>
      <c r="H177" s="33">
        <v>0.23730542016406755</v>
      </c>
      <c r="I177" s="33">
        <v>0.28836962263033128</v>
      </c>
      <c r="J177" s="33">
        <v>0.14404551072306723</v>
      </c>
      <c r="K177" s="33">
        <v>0.19958589287886369</v>
      </c>
      <c r="L177" s="33">
        <v>0.12883971207828879</v>
      </c>
      <c r="M177" s="33">
        <v>0.1208318673663329</v>
      </c>
      <c r="N177" s="33">
        <v>0</v>
      </c>
      <c r="O177" s="33">
        <v>0</v>
      </c>
      <c r="P177" s="33">
        <v>0</v>
      </c>
      <c r="Q177" s="33">
        <v>0</v>
      </c>
      <c r="R177" s="33">
        <v>9.0054233038991372E-5</v>
      </c>
      <c r="S177" s="33">
        <v>4.0548705790853625E-3</v>
      </c>
      <c r="T177" s="33">
        <v>6.1117791187775628E-3</v>
      </c>
      <c r="U177" s="33">
        <v>5.9603045266734128E-3</v>
      </c>
      <c r="V177" s="33">
        <v>4.6679588136527925E-3</v>
      </c>
      <c r="W177" s="33">
        <v>5.2610641752581771E-3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0.59790355634199466</v>
      </c>
      <c r="D24" s="119">
        <f>IF(RES_hhdet_in_tes!D24=0,"",RES_hhdet_in_tes!D24/RES_hhdet_in_fec!D24)</f>
        <v>0.59954077849030962</v>
      </c>
      <c r="E24" s="119">
        <f>IF(RES_hhdet_in_tes!E24=0,"",RES_hhdet_in_tes!E24/RES_hhdet_in_fec!E24)</f>
        <v>0.59268724769834946</v>
      </c>
      <c r="F24" s="119">
        <f>IF(RES_hhdet_in_tes!F24=0,"",RES_hhdet_in_tes!F24/RES_hhdet_in_fec!F24)</f>
        <v>0.60088976062106314</v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>
        <f>IF(RES_hhdet_in_tes!L24=0,"",RES_hhdet_in_tes!L24/RES_hhdet_in_fec!L24)</f>
        <v>0.63366290696992</v>
      </c>
      <c r="M24" s="119">
        <f>IF(RES_hhdet_in_tes!M24=0,"",RES_hhdet_in_tes!M24/RES_hhdet_in_fec!M24)</f>
        <v>0.64347059904019732</v>
      </c>
      <c r="N24" s="119">
        <f>IF(RES_hhdet_in_tes!N24=0,"",RES_hhdet_in_tes!N24/RES_hhdet_in_fec!N24)</f>
        <v>0.65198682825845711</v>
      </c>
      <c r="O24" s="119">
        <f>IF(RES_hhdet_in_tes!O24=0,"",RES_hhdet_in_tes!O24/RES_hhdet_in_fec!O24)</f>
        <v>0.66976899115434818</v>
      </c>
      <c r="P24" s="119">
        <f>IF(RES_hhdet_in_tes!P24=0,"",RES_hhdet_in_tes!P24/RES_hhdet_in_fec!P24)</f>
        <v>0.6950330449185409</v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>
        <f>IF(RES_hhdet_in_tes!S24=0,"",RES_hhdet_in_tes!S24/RES_hhdet_in_fec!S24)</f>
        <v>0.73777514970587132</v>
      </c>
      <c r="T24" s="119">
        <f>IF(RES_hhdet_in_tes!T24=0,"",RES_hhdet_in_tes!T24/RES_hhdet_in_fec!T24)</f>
        <v>0.75009513070122169</v>
      </c>
      <c r="U24" s="119">
        <f>IF(RES_hhdet_in_tes!U24=0,"",RES_hhdet_in_tes!U24/RES_hhdet_in_fec!U24)</f>
        <v>0.75150935977323152</v>
      </c>
      <c r="V24" s="119">
        <f>IF(RES_hhdet_in_tes!V24=0,"",RES_hhdet_in_tes!V24/RES_hhdet_in_fec!V24)</f>
        <v>0.75504994370805356</v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0.53956263483217282</v>
      </c>
      <c r="D25" s="124">
        <f>IF(RES_hhdet_in_tes!D25=0,"",RES_hhdet_in_tes!D25/RES_hhdet_in_fec!D25)</f>
        <v>0.54495110452380546</v>
      </c>
      <c r="E25" s="124">
        <f>IF(RES_hhdet_in_tes!E25=0,"",RES_hhdet_in_tes!E25/RES_hhdet_in_fec!E25)</f>
        <v>0.54986678245484455</v>
      </c>
      <c r="F25" s="124">
        <f>IF(RES_hhdet_in_tes!F25=0,"",RES_hhdet_in_tes!F25/RES_hhdet_in_fec!F25)</f>
        <v>0.55542547259445485</v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>
        <f>IF(RES_hhdet_in_tes!L25=0,"",RES_hhdet_in_tes!L25/RES_hhdet_in_fec!L25)</f>
        <v>0.59393568989018197</v>
      </c>
      <c r="M25" s="124">
        <f>IF(RES_hhdet_in_tes!M25=0,"",RES_hhdet_in_tes!M25/RES_hhdet_in_fec!M25)</f>
        <v>0.60647764653584635</v>
      </c>
      <c r="N25" s="124">
        <f>IF(RES_hhdet_in_tes!N25=0,"",RES_hhdet_in_tes!N25/RES_hhdet_in_fec!N25)</f>
        <v>0.62437749572375456</v>
      </c>
      <c r="O25" s="124">
        <f>IF(RES_hhdet_in_tes!O25=0,"",RES_hhdet_in_tes!O25/RES_hhdet_in_fec!O25)</f>
        <v>0.64878439681093236</v>
      </c>
      <c r="P25" s="124">
        <f>IF(RES_hhdet_in_tes!P25=0,"",RES_hhdet_in_tes!P25/RES_hhdet_in_fec!P25)</f>
        <v>0.67673140930053166</v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>
        <f>IF(RES_hhdet_in_tes!S25=0,"",RES_hhdet_in_tes!S25/RES_hhdet_in_fec!S25)</f>
        <v>0.71930155872030199</v>
      </c>
      <c r="T25" s="124">
        <f>IF(RES_hhdet_in_tes!T25=0,"",RES_hhdet_in_tes!T25/RES_hhdet_in_fec!T25)</f>
        <v>0.72513215726284519</v>
      </c>
      <c r="U25" s="124">
        <f>IF(RES_hhdet_in_tes!U25=0,"",RES_hhdet_in_tes!U25/RES_hhdet_in_fec!U25)</f>
        <v>0.72968796333160979</v>
      </c>
      <c r="V25" s="124">
        <f>IF(RES_hhdet_in_tes!V25=0,"",RES_hhdet_in_tes!V25/RES_hhdet_in_fec!V25)</f>
        <v>0.73374447848690449</v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0.533585234998741</v>
      </c>
      <c r="D26" s="111">
        <f>IF(RES_hhdet_in_tes!D26=0,"",RES_hhdet_in_tes!D26/RES_hhdet_in_fec!D26)</f>
        <v>0.53921369148142728</v>
      </c>
      <c r="E26" s="111">
        <f>IF(RES_hhdet_in_tes!E26=0,"",RES_hhdet_in_tes!E26/RES_hhdet_in_fec!E26)</f>
        <v>0.54503692341403998</v>
      </c>
      <c r="F26" s="111">
        <f>IF(RES_hhdet_in_tes!F26=0,"",RES_hhdet_in_tes!F26/RES_hhdet_in_fec!F26)</f>
        <v>0.55083105213083816</v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>
        <f>IF(RES_hhdet_in_tes!L26=0,"",RES_hhdet_in_tes!L26/RES_hhdet_in_fec!L26)</f>
        <v>0.59065683705923921</v>
      </c>
      <c r="M26" s="111">
        <f>IF(RES_hhdet_in_tes!M26=0,"",RES_hhdet_in_tes!M26/RES_hhdet_in_fec!M26)</f>
        <v>0.60295853646512776</v>
      </c>
      <c r="N26" s="111">
        <f>IF(RES_hhdet_in_tes!N26=0,"",RES_hhdet_in_tes!N26/RES_hhdet_in_fec!N26)</f>
        <v>0.62104789450287967</v>
      </c>
      <c r="O26" s="111">
        <f>IF(RES_hhdet_in_tes!O26=0,"",RES_hhdet_in_tes!O26/RES_hhdet_in_fec!O26)</f>
        <v>0.64559467251759306</v>
      </c>
      <c r="P26" s="111">
        <f>IF(RES_hhdet_in_tes!P26=0,"",RES_hhdet_in_tes!P26/RES_hhdet_in_fec!P26)</f>
        <v>0.67372340508133721</v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>
        <f>IF(RES_hhdet_in_tes!S26=0,"",RES_hhdet_in_tes!S26/RES_hhdet_in_fec!S26)</f>
        <v>0.71647000488654933</v>
      </c>
      <c r="T26" s="111">
        <f>IF(RES_hhdet_in_tes!T26=0,"",RES_hhdet_in_tes!T26/RES_hhdet_in_fec!T26)</f>
        <v>0.72239051906426188</v>
      </c>
      <c r="U26" s="111">
        <f>IF(RES_hhdet_in_tes!U26=0,"",RES_hhdet_in_tes!U26/RES_hhdet_in_fec!U26)</f>
        <v>0.72701166129909933</v>
      </c>
      <c r="V26" s="111">
        <f>IF(RES_hhdet_in_tes!V26=0,"",RES_hhdet_in_tes!V26/RES_hhdet_in_fec!V26)</f>
        <v>0.73106208178252152</v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2.2780206427078262</v>
      </c>
      <c r="D28" s="124">
        <f>IF(RES_hhdet_in_tes!D28=0,"",RES_hhdet_in_tes!D28/RES_hhdet_in_fec!D28)</f>
        <v>2.3529527564998225</v>
      </c>
      <c r="E28" s="124">
        <f>IF(RES_hhdet_in_tes!E28=0,"",RES_hhdet_in_tes!E28/RES_hhdet_in_fec!E28)</f>
        <v>2.4286760502284328</v>
      </c>
      <c r="F28" s="124">
        <f>IF(RES_hhdet_in_tes!F28=0,"",RES_hhdet_in_tes!F28/RES_hhdet_in_fec!F28)</f>
        <v>2.5044806685995202</v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>
        <f>IF(RES_hhdet_in_tes!L28=0,"",RES_hhdet_in_tes!L28/RES_hhdet_in_fec!L28)</f>
        <v>2.9802922916215326</v>
      </c>
      <c r="M28" s="124">
        <f>IF(RES_hhdet_in_tes!M28=0,"",RES_hhdet_in_tes!M28/RES_hhdet_in_fec!M28)</f>
        <v>3.0799557130196376</v>
      </c>
      <c r="N28" s="124">
        <f>IF(RES_hhdet_in_tes!N28=0,"",RES_hhdet_in_tes!N28/RES_hhdet_in_fec!N28)</f>
        <v>3.2004634219449821</v>
      </c>
      <c r="O28" s="124">
        <f>IF(RES_hhdet_in_tes!O28=0,"",RES_hhdet_in_tes!O28/RES_hhdet_in_fec!O28)</f>
        <v>3.3443710742067116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>
        <f>IF(RES_hhdet_in_tes!S28=0,"",RES_hhdet_in_tes!S28/RES_hhdet_in_fec!S28)</f>
        <v>3.7856683430041578</v>
      </c>
      <c r="T28" s="124">
        <f>IF(RES_hhdet_in_tes!T28=0,"",RES_hhdet_in_tes!T28/RES_hhdet_in_fec!T28)</f>
        <v>3.8416260597800882</v>
      </c>
      <c r="U28" s="124">
        <f>IF(RES_hhdet_in_tes!U28=0,"",RES_hhdet_in_tes!U28/RES_hhdet_in_fec!U28)</f>
        <v>3.8925683820157468</v>
      </c>
      <c r="V28" s="124">
        <f>IF(RES_hhdet_in_tes!V28=0,"",RES_hhdet_in_tes!V28/RES_hhdet_in_fec!V28)</f>
        <v>3.9445096522460514</v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2.2780206427078262</v>
      </c>
      <c r="D29" s="111">
        <f>IF(RES_hhdet_in_tes!D29=0,"",RES_hhdet_in_tes!D29/RES_hhdet_in_fec!D29)</f>
        <v>2.3529527564998225</v>
      </c>
      <c r="E29" s="111">
        <f>IF(RES_hhdet_in_tes!E29=0,"",RES_hhdet_in_tes!E29/RES_hhdet_in_fec!E29)</f>
        <v>2.4286760502284328</v>
      </c>
      <c r="F29" s="111">
        <f>IF(RES_hhdet_in_tes!F29=0,"",RES_hhdet_in_tes!F29/RES_hhdet_in_fec!F29)</f>
        <v>2.5044806685995202</v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>
        <f>IF(RES_hhdet_in_tes!L29=0,"",RES_hhdet_in_tes!L29/RES_hhdet_in_fec!L29)</f>
        <v>2.9802922916215326</v>
      </c>
      <c r="M29" s="111">
        <f>IF(RES_hhdet_in_tes!M29=0,"",RES_hhdet_in_tes!M29/RES_hhdet_in_fec!M29)</f>
        <v>3.0799557130196376</v>
      </c>
      <c r="N29" s="111">
        <f>IF(RES_hhdet_in_tes!N29=0,"",RES_hhdet_in_tes!N29/RES_hhdet_in_fec!N29)</f>
        <v>3.2004634219449821</v>
      </c>
      <c r="O29" s="111">
        <f>IF(RES_hhdet_in_tes!O29=0,"",RES_hhdet_in_tes!O29/RES_hhdet_in_fec!O29)</f>
        <v>3.3443710742067116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>
        <f>IF(RES_hhdet_in_tes!S29=0,"",RES_hhdet_in_tes!S29/RES_hhdet_in_fec!S29)</f>
        <v>3.7856683430041578</v>
      </c>
      <c r="T29" s="111">
        <f>IF(RES_hhdet_in_tes!T29=0,"",RES_hhdet_in_tes!T29/RES_hhdet_in_fec!T29)</f>
        <v>3.8416260597800882</v>
      </c>
      <c r="U29" s="111">
        <f>IF(RES_hhdet_in_tes!U29=0,"",RES_hhdet_in_tes!U29/RES_hhdet_in_fec!U29)</f>
        <v>3.8925683820157468</v>
      </c>
      <c r="V29" s="111">
        <f>IF(RES_hhdet_in_tes!V29=0,"",RES_hhdet_in_tes!V29/RES_hhdet_in_fec!V29)</f>
        <v>3.9445096522460514</v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0.6000248486813865</v>
      </c>
      <c r="D30" s="124">
        <f>IF(RES_hhdet_in_tes!D30=0,"",RES_hhdet_in_tes!D30/RES_hhdet_in_fec!D30)</f>
        <v>0.60232178414310311</v>
      </c>
      <c r="E30" s="124">
        <f>IF(RES_hhdet_in_tes!E30=0,"",RES_hhdet_in_tes!E30/RES_hhdet_in_fec!E30)</f>
        <v>0.6021930676824242</v>
      </c>
      <c r="F30" s="124">
        <f>IF(RES_hhdet_in_tes!F30=0,"",RES_hhdet_in_tes!F30/RES_hhdet_in_fec!F30)</f>
        <v>0.60615298943099238</v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>
        <f>IF(RES_hhdet_in_tes!L30=0,"",RES_hhdet_in_tes!L30/RES_hhdet_in_fec!L30)</f>
        <v>0.67398179690398019</v>
      </c>
      <c r="M30" s="124">
        <f>IF(RES_hhdet_in_tes!M30=0,"",RES_hhdet_in_tes!M30/RES_hhdet_in_fec!M30)</f>
        <v>0.68750214356220274</v>
      </c>
      <c r="N30" s="124">
        <f>IF(RES_hhdet_in_tes!N30=0,"",RES_hhdet_in_tes!N30/RES_hhdet_in_fec!N30)</f>
        <v>0.69937017628018627</v>
      </c>
      <c r="O30" s="124">
        <f>IF(RES_hhdet_in_tes!O30=0,"",RES_hhdet_in_tes!O30/RES_hhdet_in_fec!O30)</f>
        <v>0.70603848399857227</v>
      </c>
      <c r="P30" s="124">
        <f>IF(RES_hhdet_in_tes!P30=0,"",RES_hhdet_in_tes!P30/RES_hhdet_in_fec!P30)</f>
        <v>0.68409425502959398</v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>
        <f>IF(RES_hhdet_in_tes!S30=0,"",RES_hhdet_in_tes!S30/RES_hhdet_in_fec!S30)</f>
        <v>0.7902836470237562</v>
      </c>
      <c r="T30" s="124">
        <f>IF(RES_hhdet_in_tes!T30=0,"",RES_hhdet_in_tes!T30/RES_hhdet_in_fec!T30)</f>
        <v>0.81413261505949086</v>
      </c>
      <c r="U30" s="124">
        <f>IF(RES_hhdet_in_tes!U30=0,"",RES_hhdet_in_tes!U30/RES_hhdet_in_fec!U30)</f>
        <v>0.81651154807624948</v>
      </c>
      <c r="V30" s="124">
        <f>IF(RES_hhdet_in_tes!V30=0,"",RES_hhdet_in_tes!V30/RES_hhdet_in_fec!V30)</f>
        <v>0.83061584651360054</v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0.58431490608735459</v>
      </c>
      <c r="D31" s="111">
        <f>IF(RES_hhdet_in_tes!D31=0,"",RES_hhdet_in_tes!D31/RES_hhdet_in_fec!D31)</f>
        <v>0.5859079020867195</v>
      </c>
      <c r="E31" s="111">
        <f>IF(RES_hhdet_in_tes!E31=0,"",RES_hhdet_in_tes!E31/RES_hhdet_in_fec!E31)</f>
        <v>0.58776460890384519</v>
      </c>
      <c r="F31" s="111">
        <f>IF(RES_hhdet_in_tes!F31=0,"",RES_hhdet_in_tes!F31/RES_hhdet_in_fec!F31)</f>
        <v>0.58965727628702902</v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>
        <f>IF(RES_hhdet_in_tes!L31=0,"",RES_hhdet_in_tes!L31/RES_hhdet_in_fec!L31)</f>
        <v>0.60807669535482156</v>
      </c>
      <c r="M31" s="111">
        <f>IF(RES_hhdet_in_tes!M31=0,"",RES_hhdet_in_tes!M31/RES_hhdet_in_fec!M31)</f>
        <v>0.61744947048162191</v>
      </c>
      <c r="N31" s="111">
        <f>IF(RES_hhdet_in_tes!N31=0,"",RES_hhdet_in_tes!N31/RES_hhdet_in_fec!N31)</f>
        <v>0.63307616478683348</v>
      </c>
      <c r="O31" s="111">
        <f>IF(RES_hhdet_in_tes!O31=0,"",RES_hhdet_in_tes!O31/RES_hhdet_in_fec!O31)</f>
        <v>0.65607329335505826</v>
      </c>
      <c r="P31" s="111">
        <f>IF(RES_hhdet_in_tes!P31=0,"",RES_hhdet_in_tes!P31/RES_hhdet_in_fec!P31)</f>
        <v>0.68409425502959398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>
        <f>IF(RES_hhdet_in_tes!S31=0,"",RES_hhdet_in_tes!S31/RES_hhdet_in_fec!S31)</f>
        <v>0.74325163019802376</v>
      </c>
      <c r="T31" s="111">
        <f>IF(RES_hhdet_in_tes!T31=0,"",RES_hhdet_in_tes!T31/RES_hhdet_in_fec!T31)</f>
        <v>0.75823638048086894</v>
      </c>
      <c r="U31" s="111">
        <f>IF(RES_hhdet_in_tes!U31=0,"",RES_hhdet_in_tes!U31/RES_hhdet_in_fec!U31)</f>
        <v>0.77072367238324302</v>
      </c>
      <c r="V31" s="111">
        <f>IF(RES_hhdet_in_tes!V31=0,"",RES_hhdet_in_tes!V31/RES_hhdet_in_fec!V31)</f>
        <v>0.77977695901246413</v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0.88122359714169496</v>
      </c>
      <c r="D32" s="111">
        <f>IF(RES_hhdet_in_tes!D32=0,"",RES_hhdet_in_tes!D32/RES_hhdet_in_fec!D32)</f>
        <v>0.87801728443428817</v>
      </c>
      <c r="E32" s="111">
        <f>IF(RES_hhdet_in_tes!E32=0,"",RES_hhdet_in_tes!E32/RES_hhdet_in_fec!E32)</f>
        <v>0.89256735936935827</v>
      </c>
      <c r="F32" s="111">
        <f>IF(RES_hhdet_in_tes!F32=0,"",RES_hhdet_in_tes!F32/RES_hhdet_in_fec!F32)</f>
        <v>0.89310897560970337</v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>
        <f>IF(RES_hhdet_in_tes!L32=0,"",RES_hhdet_in_tes!L32/RES_hhdet_in_fec!L32)</f>
        <v>0.90433305039715728</v>
      </c>
      <c r="M32" s="111">
        <f>IF(RES_hhdet_in_tes!M32=0,"",RES_hhdet_in_tes!M32/RES_hhdet_in_fec!M32)</f>
        <v>0.93629469378280916</v>
      </c>
      <c r="N32" s="111">
        <f>IF(RES_hhdet_in_tes!N32=0,"",RES_hhdet_in_tes!N32/RES_hhdet_in_fec!N32)</f>
        <v>0.93661726355647879</v>
      </c>
      <c r="O32" s="111">
        <f>IF(RES_hhdet_in_tes!O32=0,"",RES_hhdet_in_tes!O32/RES_hhdet_in_fec!O32)</f>
        <v>0.9452058491073303</v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>
        <f>IF(RES_hhdet_in_tes!S32=0,"",RES_hhdet_in_tes!S32/RES_hhdet_in_fec!S32)</f>
        <v>0.95783917131953733</v>
      </c>
      <c r="T32" s="111">
        <f>IF(RES_hhdet_in_tes!T32=0,"",RES_hhdet_in_tes!T32/RES_hhdet_in_fec!T32)</f>
        <v>0.97018725935041783</v>
      </c>
      <c r="U32" s="111">
        <f>IF(RES_hhdet_in_tes!U32=0,"",RES_hhdet_in_tes!U32/RES_hhdet_in_fec!U32)</f>
        <v>0.97092359326095878</v>
      </c>
      <c r="V32" s="111">
        <f>IF(RES_hhdet_in_tes!V32=0,"",RES_hhdet_in_tes!V32/RES_hhdet_in_fec!V32)</f>
        <v>0.96034525801054893</v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0.58431490608735459</v>
      </c>
      <c r="D33" s="112">
        <f>IF(RES_hhdet_in_tes!D33=0,"",RES_hhdet_in_tes!D33/RES_hhdet_in_fec!D33)</f>
        <v>0.5859079020867195</v>
      </c>
      <c r="E33" s="112">
        <f>IF(RES_hhdet_in_tes!E33=0,"",RES_hhdet_in_tes!E33/RES_hhdet_in_fec!E33)</f>
        <v>0.58776460890384519</v>
      </c>
      <c r="F33" s="112">
        <f>IF(RES_hhdet_in_tes!F33=0,"",RES_hhdet_in_tes!F33/RES_hhdet_in_fec!F33)</f>
        <v>0.58965727628702902</v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>
        <f>IF(RES_hhdet_in_tes!L33=0,"",RES_hhdet_in_tes!L33/RES_hhdet_in_fec!L33)</f>
        <v>0.60807669535482156</v>
      </c>
      <c r="M33" s="112">
        <f>IF(RES_hhdet_in_tes!M33=0,"",RES_hhdet_in_tes!M33/RES_hhdet_in_fec!M33)</f>
        <v>0.61744947048162191</v>
      </c>
      <c r="N33" s="112">
        <f>IF(RES_hhdet_in_tes!N33=0,"",RES_hhdet_in_tes!N33/RES_hhdet_in_fec!N33)</f>
        <v>0.6330761647868336</v>
      </c>
      <c r="O33" s="112">
        <f>IF(RES_hhdet_in_tes!O33=0,"",RES_hhdet_in_tes!O33/RES_hhdet_in_fec!O33)</f>
        <v>0.65607329335505826</v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>
        <f>IF(RES_hhdet_in_tes!S33=0,"",RES_hhdet_in_tes!S33/RES_hhdet_in_fec!S33)</f>
        <v>0.74325163019802376</v>
      </c>
      <c r="T33" s="112">
        <f>IF(RES_hhdet_in_tes!T33=0,"",RES_hhdet_in_tes!T33/RES_hhdet_in_fec!T33)</f>
        <v>0.75823638048086894</v>
      </c>
      <c r="U33" s="112">
        <f>IF(RES_hhdet_in_tes!U33=0,"",RES_hhdet_in_tes!U33/RES_hhdet_in_fec!U33)</f>
        <v>0.77072367238324302</v>
      </c>
      <c r="V33" s="112">
        <f>IF(RES_hhdet_in_tes!V33=0,"",RES_hhdet_in_tes!V33/RES_hhdet_in_fec!V33)</f>
        <v>0.77977695901246413</v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0.65563854137253541</v>
      </c>
      <c r="D35" s="112">
        <f>IF(RES_hhdet_in_tes!D35=0,"",RES_hhdet_in_tes!D35/RES_hhdet_in_fec!D35)</f>
        <v>0.65677107421509984</v>
      </c>
      <c r="E35" s="112">
        <f>IF(RES_hhdet_in_tes!E35=0,"",RES_hhdet_in_tes!E35/RES_hhdet_in_fec!E35)</f>
        <v>0.6579907148498062</v>
      </c>
      <c r="F35" s="112">
        <f>IF(RES_hhdet_in_tes!F35=0,"",RES_hhdet_in_tes!F35/RES_hhdet_in_fec!F35)</f>
        <v>0.65922207124685683</v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>
        <f>IF(RES_hhdet_in_tes!M35=0,"",RES_hhdet_in_tes!M35/RES_hhdet_in_fec!M35)</f>
        <v>0.6728537771386649</v>
      </c>
      <c r="N35" s="112">
        <f>IF(RES_hhdet_in_tes!N35=0,"",RES_hhdet_in_tes!N35/RES_hhdet_in_fec!N35)</f>
        <v>0.67904803339056274</v>
      </c>
      <c r="O35" s="112">
        <f>IF(RES_hhdet_in_tes!O35=0,"",RES_hhdet_in_tes!O35/RES_hhdet_in_fec!O35)</f>
        <v>0.68842971403767206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>
        <f>IF(RES_hhdet_in_tes!S35=0,"",RES_hhdet_in_tes!S35/RES_hhdet_in_fec!S35)</f>
        <v>0.72969414685503708</v>
      </c>
      <c r="T35" s="112">
        <f>IF(RES_hhdet_in_tes!T35=0,"",RES_hhdet_in_tes!T35/RES_hhdet_in_fec!T35)</f>
        <v>0.73793129813154623</v>
      </c>
      <c r="U35" s="112">
        <f>IF(RES_hhdet_in_tes!U35=0,"",RES_hhdet_in_tes!U35/RES_hhdet_in_fec!U35)</f>
        <v>0.745669044831899</v>
      </c>
      <c r="V35" s="112">
        <f>IF(RES_hhdet_in_tes!V35=0,"",RES_hhdet_in_tes!V35/RES_hhdet_in_fec!V35)</f>
        <v>0.75254448177998001</v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0.90916025736976636</v>
      </c>
      <c r="D36" s="113">
        <f>IF(RES_hhdet_in_tes!D36=0,"",RES_hhdet_in_tes!D36/RES_hhdet_in_fec!D36)</f>
        <v>0.90380479433570882</v>
      </c>
      <c r="E36" s="113">
        <f>IF(RES_hhdet_in_tes!E36=0,"",RES_hhdet_in_tes!E36/RES_hhdet_in_fec!E36)</f>
        <v>0.92917574755516219</v>
      </c>
      <c r="F36" s="113">
        <f>IF(RES_hhdet_in_tes!F36=0,"",RES_hhdet_in_tes!F36/RES_hhdet_in_fec!F36)</f>
        <v>0.92843237411442336</v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>
        <f>IF(RES_hhdet_in_tes!L36=0,"",RES_hhdet_in_tes!L36/RES_hhdet_in_fec!L36)</f>
        <v>0.93763602205449836</v>
      </c>
      <c r="M36" s="113">
        <f>IF(RES_hhdet_in_tes!M36=0,"",RES_hhdet_in_tes!M36/RES_hhdet_in_fec!M36)</f>
        <v>0.95248701193923724</v>
      </c>
      <c r="N36" s="113">
        <f>IF(RES_hhdet_in_tes!N36=0,"",RES_hhdet_in_tes!N36/RES_hhdet_in_fec!N36)</f>
        <v>0.95455478362641322</v>
      </c>
      <c r="O36" s="113">
        <f>IF(RES_hhdet_in_tes!O36=0,"",RES_hhdet_in_tes!O36/RES_hhdet_in_fec!O36)</f>
        <v>0.96192255163343576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>
        <f>IF(RES_hhdet_in_tes!S36=0,"",RES_hhdet_in_tes!S36/RES_hhdet_in_fec!S36)</f>
        <v>0.96144585401349059</v>
      </c>
      <c r="T36" s="113">
        <f>IF(RES_hhdet_in_tes!T36=0,"",RES_hhdet_in_tes!T36/RES_hhdet_in_fec!T36)</f>
        <v>0.97146923630109649</v>
      </c>
      <c r="U36" s="113">
        <f>IF(RES_hhdet_in_tes!U36=0,"",RES_hhdet_in_tes!U36/RES_hhdet_in_fec!U36)</f>
        <v>0.97143657891656521</v>
      </c>
      <c r="V36" s="113">
        <f>IF(RES_hhdet_in_tes!V36=0,"",RES_hhdet_in_tes!V36/RES_hhdet_in_fec!V36)</f>
        <v>0.97461550885422077</v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0.65563854137253541</v>
      </c>
      <c r="D37" s="111">
        <f>IF(RES_hhdet_in_tes!D37=0,"",RES_hhdet_in_tes!D37/RES_hhdet_in_fec!D37)</f>
        <v>0.65677107421509984</v>
      </c>
      <c r="E37" s="111">
        <f>IF(RES_hhdet_in_tes!E37=0,"",RES_hhdet_in_tes!E37/RES_hhdet_in_fec!E37)</f>
        <v>0.6579907148498062</v>
      </c>
      <c r="F37" s="111">
        <f>IF(RES_hhdet_in_tes!F37=0,"",RES_hhdet_in_tes!F37/RES_hhdet_in_fec!F37)</f>
        <v>0.65922207124685683</v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>
        <f>IF(RES_hhdet_in_tes!L37=0,"",RES_hhdet_in_tes!L37/RES_hhdet_in_fec!L37)</f>
        <v>0.66902046023308193</v>
      </c>
      <c r="M37" s="111">
        <f>IF(RES_hhdet_in_tes!M37=0,"",RES_hhdet_in_tes!M37/RES_hhdet_in_fec!M37)</f>
        <v>0.6728537771386649</v>
      </c>
      <c r="N37" s="111">
        <f>IF(RES_hhdet_in_tes!N37=0,"",RES_hhdet_in_tes!N37/RES_hhdet_in_fec!N37)</f>
        <v>0.67904803339056286</v>
      </c>
      <c r="O37" s="111">
        <f>IF(RES_hhdet_in_tes!O37=0,"",RES_hhdet_in_tes!O37/RES_hhdet_in_fec!O37)</f>
        <v>0.68842971403767206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>
        <f>IF(RES_hhdet_in_tes!S37=0,"",RES_hhdet_in_tes!S37/RES_hhdet_in_fec!S37)</f>
        <v>0.72969414685503708</v>
      </c>
      <c r="T37" s="111">
        <f>IF(RES_hhdet_in_tes!T37=0,"",RES_hhdet_in_tes!T37/RES_hhdet_in_fec!T37)</f>
        <v>0.73793129813154623</v>
      </c>
      <c r="U37" s="111">
        <f>IF(RES_hhdet_in_tes!U37=0,"",RES_hhdet_in_tes!U37/RES_hhdet_in_fec!U37)</f>
        <v>0.745669044831899</v>
      </c>
      <c r="V37" s="111">
        <f>IF(RES_hhdet_in_tes!V37=0,"",RES_hhdet_in_tes!V37/RES_hhdet_in_fec!V37)</f>
        <v>0.75254448177998001</v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0.6435992506555126</v>
      </c>
      <c r="D39" s="124">
        <f>IF(RES_hhdet_in_tes!D39=0,"",RES_hhdet_in_tes!D39/RES_hhdet_in_fec!D39)</f>
        <v>0.64659733351719506</v>
      </c>
      <c r="E39" s="124">
        <f>IF(RES_hhdet_in_tes!E39=0,"",RES_hhdet_in_tes!E39/RES_hhdet_in_fec!E39)</f>
        <v>0.63054003418045923</v>
      </c>
      <c r="F39" s="124">
        <f>IF(RES_hhdet_in_tes!F39=0,"",RES_hhdet_in_tes!F39/RES_hhdet_in_fec!F39)</f>
        <v>0.64938632379663341</v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>
        <f>IF(RES_hhdet_in_tes!L39=0,"",RES_hhdet_in_tes!L39/RES_hhdet_in_fec!L39)</f>
        <v>0.65087037308177109</v>
      </c>
      <c r="M39" s="124">
        <f>IF(RES_hhdet_in_tes!M39=0,"",RES_hhdet_in_tes!M39/RES_hhdet_in_fec!M39)</f>
        <v>0.63714499420674464</v>
      </c>
      <c r="N39" s="124">
        <f>IF(RES_hhdet_in_tes!N39=0,"",RES_hhdet_in_tes!N39/RES_hhdet_in_fec!N39)</f>
        <v>0.6211050349258862</v>
      </c>
      <c r="O39" s="124">
        <f>IF(RES_hhdet_in_tes!O39=0,"",RES_hhdet_in_tes!O39/RES_hhdet_in_fec!O39)</f>
        <v>0.63322922484924649</v>
      </c>
      <c r="P39" s="124">
        <f>IF(RES_hhdet_in_tes!P39=0,"",RES_hhdet_in_tes!P39/RES_hhdet_in_fec!P39)</f>
        <v>0.76902576254752542</v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>
        <f>IF(RES_hhdet_in_tes!S39=0,"",RES_hhdet_in_tes!S39/RES_hhdet_in_fec!S39)</f>
        <v>0.71149796998860237</v>
      </c>
      <c r="T39" s="124">
        <f>IF(RES_hhdet_in_tes!T39=0,"",RES_hhdet_in_tes!T39/RES_hhdet_in_fec!T39)</f>
        <v>0.73609780294440075</v>
      </c>
      <c r="U39" s="124">
        <f>IF(RES_hhdet_in_tes!U39=0,"",RES_hhdet_in_tes!U39/RES_hhdet_in_fec!U39)</f>
        <v>0.73429438142625225</v>
      </c>
      <c r="V39" s="124">
        <f>IF(RES_hhdet_in_tes!V39=0,"",RES_hhdet_in_tes!V39/RES_hhdet_in_fec!V39)</f>
        <v>0.74002114438937316</v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0.56515239380920712</v>
      </c>
      <c r="D40" s="111">
        <f>IF(RES_hhdet_in_tes!D40=0,"",RES_hhdet_in_tes!D40/RES_hhdet_in_fec!D40)</f>
        <v>0.56609869509849653</v>
      </c>
      <c r="E40" s="111">
        <f>IF(RES_hhdet_in_tes!E40=0,"",RES_hhdet_in_tes!E40/RES_hhdet_in_fec!E40)</f>
        <v>0.56703165065570871</v>
      </c>
      <c r="F40" s="111">
        <f>IF(RES_hhdet_in_tes!F40=0,"",RES_hhdet_in_tes!F40/RES_hhdet_in_fec!F40)</f>
        <v>0.56796278634036501</v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>
        <f>IF(RES_hhdet_in_tes!L40=0,"",RES_hhdet_in_tes!L40/RES_hhdet_in_fec!L40)</f>
        <v>0.57319213903716004</v>
      </c>
      <c r="M40" s="111">
        <f>IF(RES_hhdet_in_tes!M40=0,"",RES_hhdet_in_tes!M40/RES_hhdet_in_fec!M40)</f>
        <v>0.57362339489408742</v>
      </c>
      <c r="N40" s="111">
        <f>IF(RES_hhdet_in_tes!N40=0,"",RES_hhdet_in_tes!N40/RES_hhdet_in_fec!N40)</f>
        <v>0.57362339489408742</v>
      </c>
      <c r="O40" s="111">
        <f>IF(RES_hhdet_in_tes!O40=0,"",RES_hhdet_in_tes!O40/RES_hhdet_in_fec!O40)</f>
        <v>0.57362339489408742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>
        <f>IF(RES_hhdet_in_tes!S40=0,"",RES_hhdet_in_tes!S40/RES_hhdet_in_fec!S40)</f>
        <v>0.58080318688667976</v>
      </c>
      <c r="T40" s="111">
        <f>IF(RES_hhdet_in_tes!T40=0,"",RES_hhdet_in_tes!T40/RES_hhdet_in_fec!T40)</f>
        <v>0.58600097566195974</v>
      </c>
      <c r="U40" s="111">
        <f>IF(RES_hhdet_in_tes!U40=0,"",RES_hhdet_in_tes!U40/RES_hhdet_in_fec!U40)</f>
        <v>0.59138439975064372</v>
      </c>
      <c r="V40" s="111">
        <f>IF(RES_hhdet_in_tes!V40=0,"",RES_hhdet_in_tes!V40/RES_hhdet_in_fec!V40)</f>
        <v>0.59639655321252194</v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0.73543022147832127</v>
      </c>
      <c r="D41" s="45">
        <f>IF(RES_hhdet_in_tes!D41=0,"",RES_hhdet_in_tes!D41/RES_hhdet_in_fec!D41)</f>
        <v>0.7369127359642762</v>
      </c>
      <c r="E41" s="45">
        <f>IF(RES_hhdet_in_tes!E41=0,"",RES_hhdet_in_tes!E41/RES_hhdet_in_fec!E41)</f>
        <v>0.73845007024257825</v>
      </c>
      <c r="F41" s="45">
        <f>IF(RES_hhdet_in_tes!F41=0,"",RES_hhdet_in_tes!F41/RES_hhdet_in_fec!F41)</f>
        <v>0.73999487994710955</v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>
        <f>IF(RES_hhdet_in_tes!L41=0,"",RES_hhdet_in_tes!L41/RES_hhdet_in_fec!L41)</f>
        <v>0.75073206978909057</v>
      </c>
      <c r="M41" s="45">
        <f>IF(RES_hhdet_in_tes!M41=0,"",RES_hhdet_in_tes!M41/RES_hhdet_in_fec!M41)</f>
        <v>0.75355891122478091</v>
      </c>
      <c r="N41" s="45">
        <f>IF(RES_hhdet_in_tes!N41=0,"",RES_hhdet_in_tes!N41/RES_hhdet_in_fec!N41)</f>
        <v>0.75730584992329153</v>
      </c>
      <c r="O41" s="45">
        <f>IF(RES_hhdet_in_tes!O41=0,"",RES_hhdet_in_tes!O41/RES_hhdet_in_fec!O41)</f>
        <v>0.76238867497063811</v>
      </c>
      <c r="P41" s="45">
        <f>IF(RES_hhdet_in_tes!P41=0,"",RES_hhdet_in_tes!P41/RES_hhdet_in_fec!P41)</f>
        <v>0.76902576254752542</v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>
        <f>IF(RES_hhdet_in_tes!S41=0,"",RES_hhdet_in_tes!S41/RES_hhdet_in_fec!S41)</f>
        <v>0.80374077880798822</v>
      </c>
      <c r="T41" s="45">
        <f>IF(RES_hhdet_in_tes!T41=0,"",RES_hhdet_in_tes!T41/RES_hhdet_in_fec!T41)</f>
        <v>0.81935628290057649</v>
      </c>
      <c r="U41" s="45">
        <f>IF(RES_hhdet_in_tes!U41=0,"",RES_hhdet_in_tes!U41/RES_hhdet_in_fec!U41)</f>
        <v>0.83426805328468379</v>
      </c>
      <c r="V41" s="45">
        <f>IF(RES_hhdet_in_tes!V41=0,"",RES_hhdet_in_tes!V41/RES_hhdet_in_fec!V41)</f>
        <v>0.8466807112957363</v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0.61029192668462939</v>
      </c>
      <c r="D43" s="119">
        <f>IF(RES_hhdet_in_tes!D43=0,"",RES_hhdet_in_tes!D43/RES_hhdet_in_fec!D43)</f>
        <v>0.566122584221325</v>
      </c>
      <c r="E43" s="119">
        <f>IF(RES_hhdet_in_tes!E43=0,"",RES_hhdet_in_tes!E43/RES_hhdet_in_fec!E43)</f>
        <v>0.58559938653033494</v>
      </c>
      <c r="F43" s="119">
        <f>IF(RES_hhdet_in_tes!F43=0,"",RES_hhdet_in_tes!F43/RES_hhdet_in_fec!F43)</f>
        <v>0.58405143900908996</v>
      </c>
      <c r="G43" s="119">
        <f>IF(RES_hhdet_in_tes!G43=0,"",RES_hhdet_in_tes!G43/RES_hhdet_in_fec!G43)</f>
        <v>0.59299053989811146</v>
      </c>
      <c r="H43" s="119">
        <f>IF(RES_hhdet_in_tes!H43=0,"",RES_hhdet_in_tes!H43/RES_hhdet_in_fec!H43)</f>
        <v>0.59837982356203412</v>
      </c>
      <c r="I43" s="119">
        <f>IF(RES_hhdet_in_tes!I43=0,"",RES_hhdet_in_tes!I43/RES_hhdet_in_fec!I43)</f>
        <v>0.59386274440187126</v>
      </c>
      <c r="J43" s="119">
        <f>IF(RES_hhdet_in_tes!J43=0,"",RES_hhdet_in_tes!J43/RES_hhdet_in_fec!J43)</f>
        <v>0.59239230407671206</v>
      </c>
      <c r="K43" s="119">
        <f>IF(RES_hhdet_in_tes!K43=0,"",RES_hhdet_in_tes!K43/RES_hhdet_in_fec!K43)</f>
        <v>0.59308607297605109</v>
      </c>
      <c r="L43" s="119">
        <f>IF(RES_hhdet_in_tes!L43=0,"",RES_hhdet_in_tes!L43/RES_hhdet_in_fec!L43)</f>
        <v>0.60615338964263066</v>
      </c>
      <c r="M43" s="119">
        <f>IF(RES_hhdet_in_tes!M43=0,"",RES_hhdet_in_tes!M43/RES_hhdet_in_fec!M43)</f>
        <v>0.62070578543205934</v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>
        <f>IF(RES_hhdet_in_tes!Q43=0,"",RES_hhdet_in_tes!Q43/RES_hhdet_in_fec!Q43)</f>
        <v>0.74033612331503151</v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>
        <f>IF(RES_hhdet_in_tes!T43=0,"",RES_hhdet_in_tes!T43/RES_hhdet_in_fec!T43)</f>
        <v>0.73268095517957277</v>
      </c>
      <c r="U43" s="119">
        <f>IF(RES_hhdet_in_tes!U43=0,"",RES_hhdet_in_tes!U43/RES_hhdet_in_fec!U43)</f>
        <v>0.73155641277934869</v>
      </c>
      <c r="V43" s="119">
        <f>IF(RES_hhdet_in_tes!V43=0,"",RES_hhdet_in_tes!V43/RES_hhdet_in_fec!V43)</f>
        <v>0.73331938212595993</v>
      </c>
      <c r="W43" s="119">
        <f>IF(RES_hhdet_in_tes!W43=0,"",RES_hhdet_in_tes!W43/RES_hhdet_in_fec!W43)</f>
        <v>0.75331146705215435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0.51328615192932536</v>
      </c>
      <c r="D44" s="124">
        <f>IF(RES_hhdet_in_tes!D44=0,"",RES_hhdet_in_tes!D44/RES_hhdet_in_fec!D44)</f>
        <v>0.51883381525372074</v>
      </c>
      <c r="E44" s="124">
        <f>IF(RES_hhdet_in_tes!E44=0,"",RES_hhdet_in_tes!E44/RES_hhdet_in_fec!E44)</f>
        <v>0.52391357329323684</v>
      </c>
      <c r="F44" s="124">
        <f>IF(RES_hhdet_in_tes!F44=0,"",RES_hhdet_in_tes!F44/RES_hhdet_in_fec!F44)</f>
        <v>0.52964075130293142</v>
      </c>
      <c r="G44" s="124">
        <f>IF(RES_hhdet_in_tes!G44=0,"",RES_hhdet_in_tes!G44/RES_hhdet_in_fec!G44)</f>
        <v>0.53575081403459646</v>
      </c>
      <c r="H44" s="124">
        <f>IF(RES_hhdet_in_tes!H44=0,"",RES_hhdet_in_tes!H44/RES_hhdet_in_fec!H44)</f>
        <v>0.54204646998950723</v>
      </c>
      <c r="I44" s="124">
        <f>IF(RES_hhdet_in_tes!I44=0,"",RES_hhdet_in_tes!I44/RES_hhdet_in_fec!I44)</f>
        <v>0.54861215142434383</v>
      </c>
      <c r="J44" s="124">
        <f>IF(RES_hhdet_in_tes!J44=0,"",RES_hhdet_in_tes!J44/RES_hhdet_in_fec!J44)</f>
        <v>0.55561171552826849</v>
      </c>
      <c r="K44" s="124">
        <f>IF(RES_hhdet_in_tes!K44=0,"",RES_hhdet_in_tes!K44/RES_hhdet_in_fec!K44)</f>
        <v>0.56270586163250458</v>
      </c>
      <c r="L44" s="124">
        <f>IF(RES_hhdet_in_tes!L44=0,"",RES_hhdet_in_tes!L44/RES_hhdet_in_fec!L44)</f>
        <v>0.56940856825709019</v>
      </c>
      <c r="M44" s="124">
        <f>IF(RES_hhdet_in_tes!M44=0,"",RES_hhdet_in_tes!M44/RES_hhdet_in_fec!M44)</f>
        <v>0.58241460215736018</v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>
        <f>IF(RES_hhdet_in_tes!Q44=0,"",RES_hhdet_in_tes!Q44/RES_hhdet_in_fec!Q44)</f>
        <v>0.67955028738598566</v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>
        <f>IF(RES_hhdet_in_tes!T44=0,"",RES_hhdet_in_tes!T44/RES_hhdet_in_fec!T44)</f>
        <v>0.70594721230125768</v>
      </c>
      <c r="U44" s="124">
        <f>IF(RES_hhdet_in_tes!U44=0,"",RES_hhdet_in_tes!U44/RES_hhdet_in_fec!U44)</f>
        <v>0.71071540024883106</v>
      </c>
      <c r="V44" s="124">
        <f>IF(RES_hhdet_in_tes!V44=0,"",RES_hhdet_in_tes!V44/RES_hhdet_in_fec!V44)</f>
        <v>0.71491797950994762</v>
      </c>
      <c r="W44" s="124">
        <f>IF(RES_hhdet_in_tes!W44=0,"",RES_hhdet_in_tes!W44/RES_hhdet_in_fec!W44)</f>
        <v>0.71760180360901593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0.50727913786642143</v>
      </c>
      <c r="D45" s="111">
        <f>IF(RES_hhdet_in_tes!D45=0,"",RES_hhdet_in_tes!D45/RES_hhdet_in_fec!D45)</f>
        <v>0.51306134722243391</v>
      </c>
      <c r="E45" s="111">
        <f>IF(RES_hhdet_in_tes!E45=0,"",RES_hhdet_in_tes!E45/RES_hhdet_in_fec!E45)</f>
        <v>0.51904881272076442</v>
      </c>
      <c r="F45" s="111">
        <f>IF(RES_hhdet_in_tes!F45=0,"",RES_hhdet_in_tes!F45/RES_hhdet_in_fec!F45)</f>
        <v>0.52500774230901937</v>
      </c>
      <c r="G45" s="111">
        <f>IF(RES_hhdet_in_tes!G45=0,"",RES_hhdet_in_tes!G45/RES_hhdet_in_fec!G45)</f>
        <v>0.5311416349304795</v>
      </c>
      <c r="H45" s="111">
        <f>IF(RES_hhdet_in_tes!H45=0,"",RES_hhdet_in_tes!H45/RES_hhdet_in_fec!H45)</f>
        <v>0.53741945544654157</v>
      </c>
      <c r="I45" s="111">
        <f>IF(RES_hhdet_in_tes!I45=0,"",RES_hhdet_in_tes!I45/RES_hhdet_in_fec!I45)</f>
        <v>0.54388515694249195</v>
      </c>
      <c r="J45" s="111">
        <f>IF(RES_hhdet_in_tes!J45=0,"",RES_hhdet_in_tes!J45/RES_hhdet_in_fec!J45)</f>
        <v>0.55073298753675459</v>
      </c>
      <c r="K45" s="111">
        <f>IF(RES_hhdet_in_tes!K45=0,"",RES_hhdet_in_tes!K45/RES_hhdet_in_fec!K45)</f>
        <v>0.55812046175105345</v>
      </c>
      <c r="L45" s="111">
        <f>IF(RES_hhdet_in_tes!L45=0,"",RES_hhdet_in_tes!L45/RES_hhdet_in_fec!L45)</f>
        <v>0.56607635897304132</v>
      </c>
      <c r="M45" s="111">
        <f>IF(RES_hhdet_in_tes!M45=0,"",RES_hhdet_in_tes!M45/RES_hhdet_in_fec!M45)</f>
        <v>0.57882974266226173</v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>
        <f>IF(RES_hhdet_in_tes!Q45=0,"",RES_hhdet_in_tes!Q45/RES_hhdet_in_fec!Q45)</f>
        <v>0.67657713253837559</v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>
        <f>IF(RES_hhdet_in_tes!T45=0,"",RES_hhdet_in_tes!T45/RES_hhdet_in_fec!T45)</f>
        <v>0.70309256814489607</v>
      </c>
      <c r="U45" s="111">
        <f>IF(RES_hhdet_in_tes!U45=0,"",RES_hhdet_in_tes!U45/RES_hhdet_in_fec!U45)</f>
        <v>0.70792644329379772</v>
      </c>
      <c r="V45" s="111">
        <f>IF(RES_hhdet_in_tes!V45=0,"",RES_hhdet_in_tes!V45/RES_hhdet_in_fec!V45)</f>
        <v>0.712120329789803</v>
      </c>
      <c r="W45" s="111">
        <f>IF(RES_hhdet_in_tes!W45=0,"",RES_hhdet_in_tes!W45/RES_hhdet_in_fec!W45)</f>
        <v>0.71483068021103569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2.2780206427078262</v>
      </c>
      <c r="D47" s="124">
        <f>IF(RES_hhdet_in_tes!D47=0,"",RES_hhdet_in_tes!D47/RES_hhdet_in_fec!D47)</f>
        <v>2.3529527564998225</v>
      </c>
      <c r="E47" s="124">
        <f>IF(RES_hhdet_in_tes!E47=0,"",RES_hhdet_in_tes!E47/RES_hhdet_in_fec!E47)</f>
        <v>2.4286760502284328</v>
      </c>
      <c r="F47" s="124">
        <f>IF(RES_hhdet_in_tes!F47=0,"",RES_hhdet_in_tes!F47/RES_hhdet_in_fec!F47)</f>
        <v>2.5044806685995202</v>
      </c>
      <c r="G47" s="124">
        <f>IF(RES_hhdet_in_tes!G47=0,"",RES_hhdet_in_tes!G47/RES_hhdet_in_fec!G47)</f>
        <v>2.5810056184392485</v>
      </c>
      <c r="H47" s="124">
        <f>IF(RES_hhdet_in_tes!H47=0,"",RES_hhdet_in_tes!H47/RES_hhdet_in_fec!H47)</f>
        <v>2.6581685406913862</v>
      </c>
      <c r="I47" s="124">
        <f>IF(RES_hhdet_in_tes!I47=0,"",RES_hhdet_in_tes!I47/RES_hhdet_in_fec!I47)</f>
        <v>2.736122570247848</v>
      </c>
      <c r="J47" s="124">
        <f>IF(RES_hhdet_in_tes!J47=0,"",RES_hhdet_in_tes!J47/RES_hhdet_in_fec!J47)</f>
        <v>2.8155046789898117</v>
      </c>
      <c r="K47" s="124">
        <f>IF(RES_hhdet_in_tes!K47=0,"",RES_hhdet_in_tes!K47/RES_hhdet_in_fec!K47)</f>
        <v>2.8968504464776568</v>
      </c>
      <c r="L47" s="124">
        <f>IF(RES_hhdet_in_tes!L47=0,"",RES_hhdet_in_tes!L47/RES_hhdet_in_fec!L47)</f>
        <v>2.9802922916215326</v>
      </c>
      <c r="M47" s="124">
        <f>IF(RES_hhdet_in_tes!M47=0,"",RES_hhdet_in_tes!M47/RES_hhdet_in_fec!M47)</f>
        <v>3.0799557130196376</v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>
        <f>IF(RES_hhdet_in_tes!T47=0,"",RES_hhdet_in_tes!T47/RES_hhdet_in_fec!T47)</f>
        <v>3.8416260597800882</v>
      </c>
      <c r="U47" s="124">
        <f>IF(RES_hhdet_in_tes!U47=0,"",RES_hhdet_in_tes!U47/RES_hhdet_in_fec!U47)</f>
        <v>3.8925683820157468</v>
      </c>
      <c r="V47" s="124">
        <f>IF(RES_hhdet_in_tes!V47=0,"",RES_hhdet_in_tes!V47/RES_hhdet_in_fec!V47)</f>
        <v>3.944509652246051</v>
      </c>
      <c r="W47" s="124">
        <f>IF(RES_hhdet_in_tes!W47=0,"",RES_hhdet_in_tes!W47/RES_hhdet_in_fec!W47)</f>
        <v>3.9953608813464681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2.2780206427078262</v>
      </c>
      <c r="D48" s="111">
        <f>IF(RES_hhdet_in_tes!D48=0,"",RES_hhdet_in_tes!D48/RES_hhdet_in_fec!D48)</f>
        <v>2.3529527564998225</v>
      </c>
      <c r="E48" s="111">
        <f>IF(RES_hhdet_in_tes!E48=0,"",RES_hhdet_in_tes!E48/RES_hhdet_in_fec!E48)</f>
        <v>2.4286760502284328</v>
      </c>
      <c r="F48" s="111">
        <f>IF(RES_hhdet_in_tes!F48=0,"",RES_hhdet_in_tes!F48/RES_hhdet_in_fec!F48)</f>
        <v>2.5044806685995202</v>
      </c>
      <c r="G48" s="111">
        <f>IF(RES_hhdet_in_tes!G48=0,"",RES_hhdet_in_tes!G48/RES_hhdet_in_fec!G48)</f>
        <v>2.5810056184392485</v>
      </c>
      <c r="H48" s="111">
        <f>IF(RES_hhdet_in_tes!H48=0,"",RES_hhdet_in_tes!H48/RES_hhdet_in_fec!H48)</f>
        <v>2.6581685406913862</v>
      </c>
      <c r="I48" s="111">
        <f>IF(RES_hhdet_in_tes!I48=0,"",RES_hhdet_in_tes!I48/RES_hhdet_in_fec!I48)</f>
        <v>2.736122570247848</v>
      </c>
      <c r="J48" s="111">
        <f>IF(RES_hhdet_in_tes!J48=0,"",RES_hhdet_in_tes!J48/RES_hhdet_in_fec!J48)</f>
        <v>2.8155046789898117</v>
      </c>
      <c r="K48" s="111">
        <f>IF(RES_hhdet_in_tes!K48=0,"",RES_hhdet_in_tes!K48/RES_hhdet_in_fec!K48)</f>
        <v>2.8968504464776568</v>
      </c>
      <c r="L48" s="111">
        <f>IF(RES_hhdet_in_tes!L48=0,"",RES_hhdet_in_tes!L48/RES_hhdet_in_fec!L48)</f>
        <v>2.9802922916215326</v>
      </c>
      <c r="M48" s="111">
        <f>IF(RES_hhdet_in_tes!M48=0,"",RES_hhdet_in_tes!M48/RES_hhdet_in_fec!M48)</f>
        <v>3.0799557130196376</v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>
        <f>IF(RES_hhdet_in_tes!T48=0,"",RES_hhdet_in_tes!T48/RES_hhdet_in_fec!T48)</f>
        <v>3.8416260597800882</v>
      </c>
      <c r="U48" s="111">
        <f>IF(RES_hhdet_in_tes!U48=0,"",RES_hhdet_in_tes!U48/RES_hhdet_in_fec!U48)</f>
        <v>3.8925683820157468</v>
      </c>
      <c r="V48" s="111">
        <f>IF(RES_hhdet_in_tes!V48=0,"",RES_hhdet_in_tes!V48/RES_hhdet_in_fec!V48)</f>
        <v>3.944509652246051</v>
      </c>
      <c r="W48" s="111">
        <f>IF(RES_hhdet_in_tes!W48=0,"",RES_hhdet_in_tes!W48/RES_hhdet_in_fec!W48)</f>
        <v>3.9953608813464681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0.81940829356686473</v>
      </c>
      <c r="D49" s="124">
        <f>IF(RES_hhdet_in_tes!D49=0,"",RES_hhdet_in_tes!D49/RES_hhdet_in_fec!D49)</f>
        <v>0.53832664919694451</v>
      </c>
      <c r="E49" s="124">
        <f>IF(RES_hhdet_in_tes!E49=0,"",RES_hhdet_in_tes!E49/RES_hhdet_in_fec!E49)</f>
        <v>0.59941941360213669</v>
      </c>
      <c r="F49" s="124">
        <f>IF(RES_hhdet_in_tes!F49=0,"",RES_hhdet_in_tes!F49/RES_hhdet_in_fec!F49)</f>
        <v>0.55355086814235643</v>
      </c>
      <c r="G49" s="124">
        <f>IF(RES_hhdet_in_tes!G49=0,"",RES_hhdet_in_tes!G49/RES_hhdet_in_fec!G49)</f>
        <v>0.54653425036397996</v>
      </c>
      <c r="H49" s="124">
        <f>IF(RES_hhdet_in_tes!H49=0,"",RES_hhdet_in_tes!H49/RES_hhdet_in_fec!H49)</f>
        <v>0.54861036469644298</v>
      </c>
      <c r="I49" s="124">
        <f>IF(RES_hhdet_in_tes!I49=0,"",RES_hhdet_in_tes!I49/RES_hhdet_in_fec!I49)</f>
        <v>0.54950473737345773</v>
      </c>
      <c r="J49" s="124">
        <f>IF(RES_hhdet_in_tes!J49=0,"",RES_hhdet_in_tes!J49/RES_hhdet_in_fec!J49)</f>
        <v>0.55468732830221534</v>
      </c>
      <c r="K49" s="124">
        <f>IF(RES_hhdet_in_tes!K49=0,"",RES_hhdet_in_tes!K49/RES_hhdet_in_fec!K49)</f>
        <v>0.55701318741800065</v>
      </c>
      <c r="L49" s="124">
        <f>IF(RES_hhdet_in_tes!L49=0,"",RES_hhdet_in_tes!L49/RES_hhdet_in_fec!L49)</f>
        <v>0.57442266523982077</v>
      </c>
      <c r="M49" s="124">
        <f>IF(RES_hhdet_in_tes!M49=0,"",RES_hhdet_in_tes!M49/RES_hhdet_in_fec!M49)</f>
        <v>0.63843114322411698</v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>
        <f>IF(RES_hhdet_in_tes!Q49=0,"",RES_hhdet_in_tes!Q49/RES_hhdet_in_fec!Q49)</f>
        <v>0.96050634831804904</v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>
        <f>IF(RES_hhdet_in_tes!T49=0,"",RES_hhdet_in_tes!T49/RES_hhdet_in_fec!T49)</f>
        <v>0.77811940143736746</v>
      </c>
      <c r="U49" s="124">
        <f>IF(RES_hhdet_in_tes!U49=0,"",RES_hhdet_in_tes!U49/RES_hhdet_in_fec!U49)</f>
        <v>0.75589053683961283</v>
      </c>
      <c r="V49" s="124">
        <f>IF(RES_hhdet_in_tes!V49=0,"",RES_hhdet_in_tes!V49/RES_hhdet_in_fec!V49)</f>
        <v>0.7581794619925124</v>
      </c>
      <c r="W49" s="124">
        <f>IF(RES_hhdet_in_tes!W49=0,"",RES_hhdet_in_tes!W49/RES_hhdet_in_fec!W49)</f>
        <v>0.75908569527048153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>
        <f>IF(RES_hhdet_in_tes!D50=0,"",RES_hhdet_in_tes!D50/RES_hhdet_in_fec!D50)</f>
        <v>0.52876248536015091</v>
      </c>
      <c r="E50" s="111">
        <f>IF(RES_hhdet_in_tes!E50=0,"",RES_hhdet_in_tes!E50/RES_hhdet_in_fec!E50)</f>
        <v>0.53087062583377109</v>
      </c>
      <c r="F50" s="111">
        <f>IF(RES_hhdet_in_tes!F50=0,"",RES_hhdet_in_tes!F50/RES_hhdet_in_fec!F50)</f>
        <v>0.53301959662269038</v>
      </c>
      <c r="G50" s="111">
        <f>IF(RES_hhdet_in_tes!G50=0,"",RES_hhdet_in_tes!G50/RES_hhdet_in_fec!G50)</f>
        <v>0.53544431774940748</v>
      </c>
      <c r="H50" s="111">
        <f>IF(RES_hhdet_in_tes!H50=0,"",RES_hhdet_in_tes!H50/RES_hhdet_in_fec!H50)</f>
        <v>0.53811603799386776</v>
      </c>
      <c r="I50" s="111">
        <f>IF(RES_hhdet_in_tes!I50=0,"",RES_hhdet_in_tes!I50/RES_hhdet_in_fec!I50)</f>
        <v>0.54109264165647919</v>
      </c>
      <c r="J50" s="111">
        <f>IF(RES_hhdet_in_tes!J50=0,"",RES_hhdet_in_tes!J50/RES_hhdet_in_fec!J50)</f>
        <v>0.54461126028469364</v>
      </c>
      <c r="K50" s="111">
        <f>IF(RES_hhdet_in_tes!K50=0,"",RES_hhdet_in_tes!K50/RES_hhdet_in_fec!K50)</f>
        <v>0.54887351806686036</v>
      </c>
      <c r="L50" s="111">
        <f>IF(RES_hhdet_in_tes!L50=0,"",RES_hhdet_in_tes!L50/RES_hhdet_in_fec!L50)</f>
        <v>0.55393335773953578</v>
      </c>
      <c r="M50" s="111">
        <f>IF(RES_hhdet_in_tes!M50=0,"",RES_hhdet_in_tes!M50/RES_hhdet_in_fec!M50)</f>
        <v>0.56457538609462998</v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>
        <f>IF(RES_hhdet_in_tes!T50=0,"",RES_hhdet_in_tes!T50/RES_hhdet_in_fec!T50)</f>
        <v>0.72442753958906281</v>
      </c>
      <c r="U50" s="111">
        <f>IF(RES_hhdet_in_tes!U50=0,"",RES_hhdet_in_tes!U50/RES_hhdet_in_fec!U50)</f>
        <v>0.73860584992997991</v>
      </c>
      <c r="V50" s="111">
        <f>IF(RES_hhdet_in_tes!V50=0,"",RES_hhdet_in_tes!V50/RES_hhdet_in_fec!V50)</f>
        <v>0.74888512492714465</v>
      </c>
      <c r="W50" s="111">
        <f>IF(RES_hhdet_in_tes!W50=0,"",RES_hhdet_in_tes!W50/RES_hhdet_in_fec!W50)</f>
        <v>0.75372037381246459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>
        <f>IF(RES_hhdet_in_tes!D51=0,"",RES_hhdet_in_tes!D51/RES_hhdet_in_fec!D51)</f>
        <v>0.84687321703239993</v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>
        <f>IF(RES_hhdet_in_tes!G51=0,"",RES_hhdet_in_tes!G51/RES_hhdet_in_fec!G51)</f>
        <v>0.8548156439704746</v>
      </c>
      <c r="H51" s="111">
        <f>IF(RES_hhdet_in_tes!H51=0,"",RES_hhdet_in_tes!H51/RES_hhdet_in_fec!H51)</f>
        <v>0.86684602950622114</v>
      </c>
      <c r="I51" s="111">
        <f>IF(RES_hhdet_in_tes!I51=0,"",RES_hhdet_in_tes!I51/RES_hhdet_in_fec!I51)</f>
        <v>0.86474102810452513</v>
      </c>
      <c r="J51" s="111">
        <f>IF(RES_hhdet_in_tes!J51=0,"",RES_hhdet_in_tes!J51/RES_hhdet_in_fec!J51)</f>
        <v>0.86742248156697133</v>
      </c>
      <c r="K51" s="111">
        <f>IF(RES_hhdet_in_tes!K51=0,"",RES_hhdet_in_tes!K51/RES_hhdet_in_fec!K51)</f>
        <v>0.86805555001896151</v>
      </c>
      <c r="L51" s="111">
        <f>IF(RES_hhdet_in_tes!L51=0,"",RES_hhdet_in_tes!L51/RES_hhdet_in_fec!L51)</f>
        <v>0.87896481128488224</v>
      </c>
      <c r="M51" s="111">
        <f>IF(RES_hhdet_in_tes!M51=0,"",RES_hhdet_in_tes!M51/RES_hhdet_in_fec!M51)</f>
        <v>0.9003524233518494</v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>
        <f>IF(RES_hhdet_in_tes!T51=0,"",RES_hhdet_in_tes!T51/RES_hhdet_in_fec!T51)</f>
        <v>0.95990175424157032</v>
      </c>
      <c r="U51" s="111" t="str">
        <f>IF(RES_hhdet_in_tes!U51=0,"",RES_hhdet_in_tes!U51/RES_hhdet_in_fec!U51)</f>
        <v/>
      </c>
      <c r="V51" s="111">
        <f>IF(RES_hhdet_in_tes!V51=0,"",RES_hhdet_in_tes!V51/RES_hhdet_in_fec!V51)</f>
        <v>0.9549119082159806</v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>
        <f>IF(RES_hhdet_in_tes!D52=0,"",RES_hhdet_in_tes!D52/RES_hhdet_in_fec!D52)</f>
        <v>0.52876248536015091</v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>
        <f>IF(RES_hhdet_in_tes!G52=0,"",RES_hhdet_in_tes!G52/RES_hhdet_in_fec!G52)</f>
        <v>0.53544431774940748</v>
      </c>
      <c r="H52" s="112">
        <f>IF(RES_hhdet_in_tes!H52=0,"",RES_hhdet_in_tes!H52/RES_hhdet_in_fec!H52)</f>
        <v>0.53811603799386776</v>
      </c>
      <c r="I52" s="112">
        <f>IF(RES_hhdet_in_tes!I52=0,"",RES_hhdet_in_tes!I52/RES_hhdet_in_fec!I52)</f>
        <v>0.54109264165647919</v>
      </c>
      <c r="J52" s="112">
        <f>IF(RES_hhdet_in_tes!J52=0,"",RES_hhdet_in_tes!J52/RES_hhdet_in_fec!J52)</f>
        <v>0.54461126028469364</v>
      </c>
      <c r="K52" s="112">
        <f>IF(RES_hhdet_in_tes!K52=0,"",RES_hhdet_in_tes!K52/RES_hhdet_in_fec!K52)</f>
        <v>0.54887351806686036</v>
      </c>
      <c r="L52" s="112">
        <f>IF(RES_hhdet_in_tes!L52=0,"",RES_hhdet_in_tes!L52/RES_hhdet_in_fec!L52)</f>
        <v>0.55393335773953578</v>
      </c>
      <c r="M52" s="112">
        <f>IF(RES_hhdet_in_tes!M52=0,"",RES_hhdet_in_tes!M52/RES_hhdet_in_fec!M52)</f>
        <v>0.56457538609462998</v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>
        <f>IF(RES_hhdet_in_tes!T52=0,"",RES_hhdet_in_tes!T52/RES_hhdet_in_fec!T52)</f>
        <v>0.72442753958906281</v>
      </c>
      <c r="U52" s="112" t="str">
        <f>IF(RES_hhdet_in_tes!U52=0,"",RES_hhdet_in_tes!U52/RES_hhdet_in_fec!U52)</f>
        <v/>
      </c>
      <c r="V52" s="112">
        <f>IF(RES_hhdet_in_tes!V52=0,"",RES_hhdet_in_tes!V52/RES_hhdet_in_fec!V52)</f>
        <v>0.74888512492714465</v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>
        <f>IF(RES_hhdet_in_tes!D53=0,"",RES_hhdet_in_tes!D53/RES_hhdet_in_fec!D53)</f>
        <v>1</v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>
        <f>IF(RES_hhdet_in_tes!T53=0,"",RES_hhdet_in_tes!T53/RES_hhdet_in_fec!T53)</f>
        <v>1</v>
      </c>
      <c r="U53" s="113" t="str">
        <f>IF(RES_hhdet_in_tes!U53=0,"",RES_hhdet_in_tes!U53/RES_hhdet_in_fec!U53)</f>
        <v/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0.65563854137253541</v>
      </c>
      <c r="D54" s="112">
        <f>IF(RES_hhdet_in_tes!D54=0,"",RES_hhdet_in_tes!D54/RES_hhdet_in_fec!D54)</f>
        <v>0.65677107421509984</v>
      </c>
      <c r="E54" s="112">
        <f>IF(RES_hhdet_in_tes!E54=0,"",RES_hhdet_in_tes!E54/RES_hhdet_in_fec!E54)</f>
        <v>0.6579907148498062</v>
      </c>
      <c r="F54" s="112">
        <f>IF(RES_hhdet_in_tes!F54=0,"",RES_hhdet_in_tes!F54/RES_hhdet_in_fec!F54)</f>
        <v>0.65922207124685683</v>
      </c>
      <c r="G54" s="112">
        <f>IF(RES_hhdet_in_tes!G54=0,"",RES_hhdet_in_tes!G54/RES_hhdet_in_fec!G54)</f>
        <v>0.66053434702773639</v>
      </c>
      <c r="H54" s="112">
        <f>IF(RES_hhdet_in_tes!H54=0,"",RES_hhdet_in_tes!H54/RES_hhdet_in_fec!H54)</f>
        <v>0.66191978539691754</v>
      </c>
      <c r="I54" s="112">
        <f>IF(RES_hhdet_in_tes!I54=0,"",RES_hhdet_in_tes!I54/RES_hhdet_in_fec!I54)</f>
        <v>0.66339641001929117</v>
      </c>
      <c r="J54" s="112">
        <f>IF(RES_hhdet_in_tes!J54=0,"",RES_hhdet_in_tes!J54/RES_hhdet_in_fec!J54)</f>
        <v>0.66503636674882693</v>
      </c>
      <c r="K54" s="112">
        <f>IF(RES_hhdet_in_tes!K54=0,"",RES_hhdet_in_tes!K54/RES_hhdet_in_fec!K54)</f>
        <v>0.66690359126276288</v>
      </c>
      <c r="L54" s="112" t="str">
        <f>IF(RES_hhdet_in_tes!L54=0,"",RES_hhdet_in_tes!L54/RES_hhdet_in_fec!L54)</f>
        <v/>
      </c>
      <c r="M54" s="112">
        <f>IF(RES_hhdet_in_tes!M54=0,"",RES_hhdet_in_tes!M54/RES_hhdet_in_fec!M54)</f>
        <v>0.6728537771386649</v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0.73793129813154623</v>
      </c>
      <c r="U54" s="112">
        <f>IF(RES_hhdet_in_tes!U54=0,"",RES_hhdet_in_tes!U54/RES_hhdet_in_fec!U54)</f>
        <v>0.745669044831899</v>
      </c>
      <c r="V54" s="112">
        <f>IF(RES_hhdet_in_tes!V54=0,"",RES_hhdet_in_tes!V54/RES_hhdet_in_fec!V54)</f>
        <v>0.75254448177998001</v>
      </c>
      <c r="W54" s="112">
        <f>IF(RES_hhdet_in_tes!W54=0,"",RES_hhdet_in_tes!W54/RES_hhdet_in_fec!W54)</f>
        <v>0.7579567798407596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0.90916025736976636</v>
      </c>
      <c r="D55" s="113">
        <f>IF(RES_hhdet_in_tes!D55=0,"",RES_hhdet_in_tes!D55/RES_hhdet_in_fec!D55)</f>
        <v>0.90380479433570871</v>
      </c>
      <c r="E55" s="113">
        <f>IF(RES_hhdet_in_tes!E55=0,"",RES_hhdet_in_tes!E55/RES_hhdet_in_fec!E55)</f>
        <v>0.92917574755516208</v>
      </c>
      <c r="F55" s="113">
        <f>IF(RES_hhdet_in_tes!F55=0,"",RES_hhdet_in_tes!F55/RES_hhdet_in_fec!F55)</f>
        <v>0.92843237411442336</v>
      </c>
      <c r="G55" s="113">
        <f>IF(RES_hhdet_in_tes!G55=0,"",RES_hhdet_in_tes!G55/RES_hhdet_in_fec!G55)</f>
        <v>0.90480918482629713</v>
      </c>
      <c r="H55" s="113">
        <f>IF(RES_hhdet_in_tes!H55=0,"",RES_hhdet_in_tes!H55/RES_hhdet_in_fec!H55)</f>
        <v>0.91780987705306794</v>
      </c>
      <c r="I55" s="113">
        <f>IF(RES_hhdet_in_tes!I55=0,"",RES_hhdet_in_tes!I55/RES_hhdet_in_fec!I55)</f>
        <v>0.91527425130476803</v>
      </c>
      <c r="J55" s="113">
        <f>IF(RES_hhdet_in_tes!J55=0,"",RES_hhdet_in_tes!J55/RES_hhdet_in_fec!J55)</f>
        <v>0.91824054890790641</v>
      </c>
      <c r="K55" s="113">
        <f>IF(RES_hhdet_in_tes!K55=0,"",RES_hhdet_in_tes!K55/RES_hhdet_in_fec!K55)</f>
        <v>0.91307351249970925</v>
      </c>
      <c r="L55" s="113">
        <f>IF(RES_hhdet_in_tes!L55=0,"",RES_hhdet_in_tes!L55/RES_hhdet_in_fec!L55)</f>
        <v>0.93763602205449847</v>
      </c>
      <c r="M55" s="113">
        <f>IF(RES_hhdet_in_tes!M55=0,"",RES_hhdet_in_tes!M55/RES_hhdet_in_fec!M55)</f>
        <v>0.95248701193923702</v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>
        <f>IF(RES_hhdet_in_tes!Q55=0,"",RES_hhdet_in_tes!Q55/RES_hhdet_in_fec!Q55)</f>
        <v>0.96050634831804904</v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>
        <f>IF(RES_hhdet_in_tes!T55=0,"",RES_hhdet_in_tes!T55/RES_hhdet_in_fec!T55)</f>
        <v>0.97146923630109661</v>
      </c>
      <c r="U55" s="113">
        <f>IF(RES_hhdet_in_tes!U55=0,"",RES_hhdet_in_tes!U55/RES_hhdet_in_fec!U55)</f>
        <v>0.97143657891656532</v>
      </c>
      <c r="V55" s="113">
        <f>IF(RES_hhdet_in_tes!V55=0,"",RES_hhdet_in_tes!V55/RES_hhdet_in_fec!V55)</f>
        <v>0.97461550885422077</v>
      </c>
      <c r="W55" s="113">
        <f>IF(RES_hhdet_in_tes!W55=0,"",RES_hhdet_in_tes!W55/RES_hhdet_in_fec!W55)</f>
        <v>0.97740612592303344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0.65563854137253541</v>
      </c>
      <c r="D56" s="111">
        <f>IF(RES_hhdet_in_tes!D56=0,"",RES_hhdet_in_tes!D56/RES_hhdet_in_fec!D56)</f>
        <v>0.65677107421509984</v>
      </c>
      <c r="E56" s="111">
        <f>IF(RES_hhdet_in_tes!E56=0,"",RES_hhdet_in_tes!E56/RES_hhdet_in_fec!E56)</f>
        <v>0.6579907148498062</v>
      </c>
      <c r="F56" s="111">
        <f>IF(RES_hhdet_in_tes!F56=0,"",RES_hhdet_in_tes!F56/RES_hhdet_in_fec!F56)</f>
        <v>0.65922207124685683</v>
      </c>
      <c r="G56" s="111">
        <f>IF(RES_hhdet_in_tes!G56=0,"",RES_hhdet_in_tes!G56/RES_hhdet_in_fec!G56)</f>
        <v>0.66053434702773639</v>
      </c>
      <c r="H56" s="111">
        <f>IF(RES_hhdet_in_tes!H56=0,"",RES_hhdet_in_tes!H56/RES_hhdet_in_fec!H56)</f>
        <v>0.66191978539691754</v>
      </c>
      <c r="I56" s="111">
        <f>IF(RES_hhdet_in_tes!I56=0,"",RES_hhdet_in_tes!I56/RES_hhdet_in_fec!I56)</f>
        <v>0.66339641001929117</v>
      </c>
      <c r="J56" s="111">
        <f>IF(RES_hhdet_in_tes!J56=0,"",RES_hhdet_in_tes!J56/RES_hhdet_in_fec!J56)</f>
        <v>0.66503636674882693</v>
      </c>
      <c r="K56" s="111">
        <f>IF(RES_hhdet_in_tes!K56=0,"",RES_hhdet_in_tes!K56/RES_hhdet_in_fec!K56)</f>
        <v>0.66690359126276288</v>
      </c>
      <c r="L56" s="111">
        <f>IF(RES_hhdet_in_tes!L56=0,"",RES_hhdet_in_tes!L56/RES_hhdet_in_fec!L56)</f>
        <v>0.66902046023308193</v>
      </c>
      <c r="M56" s="111">
        <f>IF(RES_hhdet_in_tes!M56=0,"",RES_hhdet_in_tes!M56/RES_hhdet_in_fec!M56)</f>
        <v>0.6728537771386649</v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>
        <f>IF(RES_hhdet_in_tes!Q56=0,"",RES_hhdet_in_tes!Q56/RES_hhdet_in_fec!Q56)</f>
        <v>0.71260949071073476</v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>
        <f>IF(RES_hhdet_in_tes!T56=0,"",RES_hhdet_in_tes!T56/RES_hhdet_in_fec!T56)</f>
        <v>0.73793129813154623</v>
      </c>
      <c r="U56" s="111">
        <f>IF(RES_hhdet_in_tes!U56=0,"",RES_hhdet_in_tes!U56/RES_hhdet_in_fec!U56)</f>
        <v>0.745669044831899</v>
      </c>
      <c r="V56" s="111">
        <f>IF(RES_hhdet_in_tes!V56=0,"",RES_hhdet_in_tes!V56/RES_hhdet_in_fec!V56)</f>
        <v>0.75254448177998001</v>
      </c>
      <c r="W56" s="111">
        <f>IF(RES_hhdet_in_tes!W56=0,"",RES_hhdet_in_tes!W56/RES_hhdet_in_fec!W56)</f>
        <v>0.75795677984075949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>
        <f>IF(RES_hhdet_in_tes!Q57=0,"",RES_hhdet_in_tes!Q57/RES_hhdet_in_fec!Q57)</f>
        <v>1</v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0.64341010636814033</v>
      </c>
      <c r="D58" s="124">
        <f>IF(RES_hhdet_in_tes!D58=0,"",RES_hhdet_in_tes!D58/RES_hhdet_in_fec!D58)</f>
        <v>0.64664049795083556</v>
      </c>
      <c r="E58" s="124">
        <f>IF(RES_hhdet_in_tes!E58=0,"",RES_hhdet_in_tes!E58/RES_hhdet_in_fec!E58)</f>
        <v>0.63060600618966045</v>
      </c>
      <c r="F58" s="124">
        <f>IF(RES_hhdet_in_tes!F58=0,"",RES_hhdet_in_tes!F58/RES_hhdet_in_fec!F58)</f>
        <v>0.64934352753585733</v>
      </c>
      <c r="G58" s="124">
        <f>IF(RES_hhdet_in_tes!G58=0,"",RES_hhdet_in_tes!G58/RES_hhdet_in_fec!G58)</f>
        <v>0.67832281446587672</v>
      </c>
      <c r="H58" s="124">
        <f>IF(RES_hhdet_in_tes!H58=0,"",RES_hhdet_in_tes!H58/RES_hhdet_in_fec!H58)</f>
        <v>0.67930133837074469</v>
      </c>
      <c r="I58" s="124">
        <f>IF(RES_hhdet_in_tes!I58=0,"",RES_hhdet_in_tes!I58/RES_hhdet_in_fec!I58)</f>
        <v>0.68786689365852038</v>
      </c>
      <c r="J58" s="124">
        <f>IF(RES_hhdet_in_tes!J58=0,"",RES_hhdet_in_tes!J58/RES_hhdet_in_fec!J58)</f>
        <v>0.68551474435229276</v>
      </c>
      <c r="K58" s="124">
        <f>IF(RES_hhdet_in_tes!K58=0,"",RES_hhdet_in_tes!K58/RES_hhdet_in_fec!K58)</f>
        <v>0.66307624935159082</v>
      </c>
      <c r="L58" s="124">
        <f>IF(RES_hhdet_in_tes!L58=0,"",RES_hhdet_in_tes!L58/RES_hhdet_in_fec!L58)</f>
        <v>0.65085033052047903</v>
      </c>
      <c r="M58" s="124">
        <f>IF(RES_hhdet_in_tes!M58=0,"",RES_hhdet_in_tes!M58/RES_hhdet_in_fec!M58)</f>
        <v>0.63714533449172361</v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>
        <f>IF(RES_hhdet_in_tes!Q58=0,"",RES_hhdet_in_tes!Q58/RES_hhdet_in_fec!Q58)</f>
        <v>0.77758008415562896</v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>
        <f>IF(RES_hhdet_in_tes!T58=0,"",RES_hhdet_in_tes!T58/RES_hhdet_in_fec!T58)</f>
        <v>0.73610181212591919</v>
      </c>
      <c r="U58" s="124">
        <f>IF(RES_hhdet_in_tes!U58=0,"",RES_hhdet_in_tes!U58/RES_hhdet_in_fec!U58)</f>
        <v>0.73423992234389335</v>
      </c>
      <c r="V58" s="124">
        <f>IF(RES_hhdet_in_tes!V58=0,"",RES_hhdet_in_tes!V58/RES_hhdet_in_fec!V58)</f>
        <v>0.74012066060042858</v>
      </c>
      <c r="W58" s="124">
        <f>IF(RES_hhdet_in_tes!W58=0,"",RES_hhdet_in_tes!W58/RES_hhdet_in_fec!W58)</f>
        <v>0.7946551495434433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0.56515239380920712</v>
      </c>
      <c r="D59" s="111">
        <f>IF(RES_hhdet_in_tes!D59=0,"",RES_hhdet_in_tes!D59/RES_hhdet_in_fec!D59)</f>
        <v>0.56609869509849653</v>
      </c>
      <c r="E59" s="111">
        <f>IF(RES_hhdet_in_tes!E59=0,"",RES_hhdet_in_tes!E59/RES_hhdet_in_fec!E59)</f>
        <v>0.56703165065570871</v>
      </c>
      <c r="F59" s="111">
        <f>IF(RES_hhdet_in_tes!F59=0,"",RES_hhdet_in_tes!F59/RES_hhdet_in_fec!F59)</f>
        <v>0.56796278634036501</v>
      </c>
      <c r="G59" s="111">
        <f>IF(RES_hhdet_in_tes!G59=0,"",RES_hhdet_in_tes!G59/RES_hhdet_in_fec!G59)</f>
        <v>0.56888163139076164</v>
      </c>
      <c r="H59" s="111">
        <f>IF(RES_hhdet_in_tes!H59=0,"",RES_hhdet_in_tes!H59/RES_hhdet_in_fec!H59)</f>
        <v>0.56978946729483115</v>
      </c>
      <c r="I59" s="111">
        <f>IF(RES_hhdet_in_tes!I59=0,"",RES_hhdet_in_tes!I59/RES_hhdet_in_fec!I59)</f>
        <v>0.5706837140565838</v>
      </c>
      <c r="J59" s="111">
        <f>IF(RES_hhdet_in_tes!J59=0,"",RES_hhdet_in_tes!J59/RES_hhdet_in_fec!J59)</f>
        <v>0.57155380234310615</v>
      </c>
      <c r="K59" s="111">
        <f>IF(RES_hhdet_in_tes!K59=0,"",RES_hhdet_in_tes!K59/RES_hhdet_in_fec!K59)</f>
        <v>0.57239074544135682</v>
      </c>
      <c r="L59" s="111">
        <f>IF(RES_hhdet_in_tes!L59=0,"",RES_hhdet_in_tes!L59/RES_hhdet_in_fec!L59)</f>
        <v>0.57319213903716004</v>
      </c>
      <c r="M59" s="111">
        <f>IF(RES_hhdet_in_tes!M59=0,"",RES_hhdet_in_tes!M59/RES_hhdet_in_fec!M59)</f>
        <v>0.57362339489408742</v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>
        <f>IF(RES_hhdet_in_tes!T59=0,"",RES_hhdet_in_tes!T59/RES_hhdet_in_fec!T59)</f>
        <v>0.58600097566195974</v>
      </c>
      <c r="U59" s="111">
        <f>IF(RES_hhdet_in_tes!U59=0,"",RES_hhdet_in_tes!U59/RES_hhdet_in_fec!U59)</f>
        <v>0.59138439975064372</v>
      </c>
      <c r="V59" s="111">
        <f>IF(RES_hhdet_in_tes!V59=0,"",RES_hhdet_in_tes!V59/RES_hhdet_in_fec!V59)</f>
        <v>0.59639655321252194</v>
      </c>
      <c r="W59" s="111">
        <f>IF(RES_hhdet_in_tes!W59=0,"",RES_hhdet_in_tes!W59/RES_hhdet_in_fec!W59)</f>
        <v>0.60103743604759197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0.73543022147832116</v>
      </c>
      <c r="D60" s="45">
        <f>IF(RES_hhdet_in_tes!D60=0,"",RES_hhdet_in_tes!D60/RES_hhdet_in_fec!D60)</f>
        <v>0.7369127359642762</v>
      </c>
      <c r="E60" s="45">
        <f>IF(RES_hhdet_in_tes!E60=0,"",RES_hhdet_in_tes!E60/RES_hhdet_in_fec!E60)</f>
        <v>0.73845007024257825</v>
      </c>
      <c r="F60" s="45">
        <f>IF(RES_hhdet_in_tes!F60=0,"",RES_hhdet_in_tes!F60/RES_hhdet_in_fec!F60)</f>
        <v>0.73999487994710955</v>
      </c>
      <c r="G60" s="45">
        <f>IF(RES_hhdet_in_tes!G60=0,"",RES_hhdet_in_tes!G60/RES_hhdet_in_fec!G60)</f>
        <v>0.74159017545594452</v>
      </c>
      <c r="H60" s="45">
        <f>IF(RES_hhdet_in_tes!H60=0,"",RES_hhdet_in_tes!H60/RES_hhdet_in_fec!H60)</f>
        <v>0.7432306928463599</v>
      </c>
      <c r="I60" s="45">
        <f>IF(RES_hhdet_in_tes!I60=0,"",RES_hhdet_in_tes!I60/RES_hhdet_in_fec!I60)</f>
        <v>0.74492702987677017</v>
      </c>
      <c r="J60" s="45">
        <f>IF(RES_hhdet_in_tes!J60=0,"",RES_hhdet_in_tes!J60/RES_hhdet_in_fec!J60)</f>
        <v>0.74672260182272687</v>
      </c>
      <c r="K60" s="45">
        <f>IF(RES_hhdet_in_tes!K60=0,"",RES_hhdet_in_tes!K60/RES_hhdet_in_fec!K60)</f>
        <v>0.74865432308802404</v>
      </c>
      <c r="L60" s="45">
        <f>IF(RES_hhdet_in_tes!L60=0,"",RES_hhdet_in_tes!L60/RES_hhdet_in_fec!L60)</f>
        <v>0.75073206978909057</v>
      </c>
      <c r="M60" s="45">
        <f>IF(RES_hhdet_in_tes!M60=0,"",RES_hhdet_in_tes!M60/RES_hhdet_in_fec!M60)</f>
        <v>0.7535589112247808</v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>
        <f>IF(RES_hhdet_in_tes!Q60=0,"",RES_hhdet_in_tes!Q60/RES_hhdet_in_fec!Q60)</f>
        <v>0.77758008415562896</v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>
        <f>IF(RES_hhdet_in_tes!T60=0,"",RES_hhdet_in_tes!T60/RES_hhdet_in_fec!T60)</f>
        <v>0.81935628290057649</v>
      </c>
      <c r="U60" s="45">
        <f>IF(RES_hhdet_in_tes!U60=0,"",RES_hhdet_in_tes!U60/RES_hhdet_in_fec!U60)</f>
        <v>0.83426805328468379</v>
      </c>
      <c r="V60" s="45">
        <f>IF(RES_hhdet_in_tes!V60=0,"",RES_hhdet_in_tes!V60/RES_hhdet_in_fec!V60)</f>
        <v>0.8466807112957363</v>
      </c>
      <c r="W60" s="45">
        <f>IF(RES_hhdet_in_tes!W60=0,"",RES_hhdet_in_tes!W60/RES_hhdet_in_fec!W60)</f>
        <v>0.85596359831291824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0.59265107575874876</v>
      </c>
      <c r="D62" s="119">
        <f>IF(RES_hhdet_in_tes!D62=0,"",RES_hhdet_in_tes!D62/RES_hhdet_in_fec!D62)</f>
        <v>0.5927905854649469</v>
      </c>
      <c r="E62" s="119">
        <f>IF(RES_hhdet_in_tes!E62=0,"",RES_hhdet_in_tes!E62/RES_hhdet_in_fec!E62)</f>
        <v>0.60446208716693839</v>
      </c>
      <c r="F62" s="119">
        <f>IF(RES_hhdet_in_tes!F62=0,"",RES_hhdet_in_tes!F62/RES_hhdet_in_fec!F62)</f>
        <v>0.60850767954659246</v>
      </c>
      <c r="G62" s="119">
        <f>IF(RES_hhdet_in_tes!G62=0,"",RES_hhdet_in_tes!G62/RES_hhdet_in_fec!G62)</f>
        <v>0.6156807157676788</v>
      </c>
      <c r="H62" s="119">
        <f>IF(RES_hhdet_in_tes!H62=0,"",RES_hhdet_in_tes!H62/RES_hhdet_in_fec!H62)</f>
        <v>0.62321474663952792</v>
      </c>
      <c r="I62" s="119">
        <f>IF(RES_hhdet_in_tes!I62=0,"",RES_hhdet_in_tes!I62/RES_hhdet_in_fec!I62)</f>
        <v>0.61950336275445361</v>
      </c>
      <c r="J62" s="119">
        <f>IF(RES_hhdet_in_tes!J62=0,"",RES_hhdet_in_tes!J62/RES_hhdet_in_fec!J62)</f>
        <v>0.62494205186187957</v>
      </c>
      <c r="K62" s="119">
        <f>IF(RES_hhdet_in_tes!K62=0,"",RES_hhdet_in_tes!K62/RES_hhdet_in_fec!K62)</f>
        <v>0.63327594495417827</v>
      </c>
      <c r="L62" s="119">
        <f>IF(RES_hhdet_in_tes!L62=0,"",RES_hhdet_in_tes!L62/RES_hhdet_in_fec!L62)</f>
        <v>0.64104374124462526</v>
      </c>
      <c r="M62" s="119">
        <f>IF(RES_hhdet_in_tes!M62=0,"",RES_hhdet_in_tes!M62/RES_hhdet_in_fec!M62)</f>
        <v>0.65580367341209056</v>
      </c>
      <c r="N62" s="119">
        <f>IF(RES_hhdet_in_tes!N62=0,"",RES_hhdet_in_tes!N62/RES_hhdet_in_fec!N62)</f>
        <v>0.67375312357939865</v>
      </c>
      <c r="O62" s="119">
        <f>IF(RES_hhdet_in_tes!O62=0,"",RES_hhdet_in_tes!O62/RES_hhdet_in_fec!O62)</f>
        <v>0.68886933798168182</v>
      </c>
      <c r="P62" s="119">
        <f>IF(RES_hhdet_in_tes!P62=0,"",RES_hhdet_in_tes!P62/RES_hhdet_in_fec!P62)</f>
        <v>0.70229133085119988</v>
      </c>
      <c r="Q62" s="119">
        <f>IF(RES_hhdet_in_tes!Q62=0,"",RES_hhdet_in_tes!Q62/RES_hhdet_in_fec!Q62)</f>
        <v>0.71271329205955214</v>
      </c>
      <c r="R62" s="119">
        <f>IF(RES_hhdet_in_tes!R62=0,"",RES_hhdet_in_tes!R62/RES_hhdet_in_fec!R62)</f>
        <v>0.71143859526395492</v>
      </c>
      <c r="S62" s="119">
        <f>IF(RES_hhdet_in_tes!S62=0,"",RES_hhdet_in_tes!S62/RES_hhdet_in_fec!S62)</f>
        <v>0.71907027968600745</v>
      </c>
      <c r="T62" s="119">
        <f>IF(RES_hhdet_in_tes!T62=0,"",RES_hhdet_in_tes!T62/RES_hhdet_in_fec!T62)</f>
        <v>0.72024456315501284</v>
      </c>
      <c r="U62" s="119">
        <f>IF(RES_hhdet_in_tes!U62=0,"",RES_hhdet_in_tes!U62/RES_hhdet_in_fec!U62)</f>
        <v>0.72345431361323964</v>
      </c>
      <c r="V62" s="119">
        <f>IF(RES_hhdet_in_tes!V62=0,"",RES_hhdet_in_tes!V62/RES_hhdet_in_fec!V62)</f>
        <v>0.72414595837319917</v>
      </c>
      <c r="W62" s="119">
        <f>IF(RES_hhdet_in_tes!W62=0,"",RES_hhdet_in_tes!W62/RES_hhdet_in_fec!W62)</f>
        <v>0.72808191722651239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0.59794120168818721</v>
      </c>
      <c r="D63" s="124">
        <f>IF(RES_hhdet_in_tes!D63=0,"",RES_hhdet_in_tes!D63/RES_hhdet_in_fec!D63)</f>
        <v>0.6058993479655328</v>
      </c>
      <c r="E63" s="124">
        <f>IF(RES_hhdet_in_tes!E63=0,"",RES_hhdet_in_tes!E63/RES_hhdet_in_fec!E63)</f>
        <v>0.61322248874716889</v>
      </c>
      <c r="F63" s="124">
        <f>IF(RES_hhdet_in_tes!F63=0,"",RES_hhdet_in_tes!F63/RES_hhdet_in_fec!F63)</f>
        <v>0.62109303410598216</v>
      </c>
      <c r="G63" s="124">
        <f>IF(RES_hhdet_in_tes!G63=0,"",RES_hhdet_in_tes!G63/RES_hhdet_in_fec!G63)</f>
        <v>0.62915604660182034</v>
      </c>
      <c r="H63" s="124">
        <f>IF(RES_hhdet_in_tes!H63=0,"",RES_hhdet_in_tes!H63/RES_hhdet_in_fec!H63)</f>
        <v>0.63724187177581948</v>
      </c>
      <c r="I63" s="124">
        <f>IF(RES_hhdet_in_tes!I63=0,"",RES_hhdet_in_tes!I63/RES_hhdet_in_fec!I63)</f>
        <v>0.64541191573890766</v>
      </c>
      <c r="J63" s="124">
        <f>IF(RES_hhdet_in_tes!J63=0,"",RES_hhdet_in_tes!J63/RES_hhdet_in_fec!J63)</f>
        <v>0.65373585705020731</v>
      </c>
      <c r="K63" s="124">
        <f>IF(RES_hhdet_in_tes!K63=0,"",RES_hhdet_in_tes!K63/RES_hhdet_in_fec!K63)</f>
        <v>0.66184644885058452</v>
      </c>
      <c r="L63" s="124">
        <f>IF(RES_hhdet_in_tes!L63=0,"",RES_hhdet_in_tes!L63/RES_hhdet_in_fec!L63)</f>
        <v>0.66931423237562038</v>
      </c>
      <c r="M63" s="124">
        <f>IF(RES_hhdet_in_tes!M63=0,"",RES_hhdet_in_tes!M63/RES_hhdet_in_fec!M63)</f>
        <v>0.6805598650509751</v>
      </c>
      <c r="N63" s="124">
        <f>IF(RES_hhdet_in_tes!N63=0,"",RES_hhdet_in_tes!N63/RES_hhdet_in_fec!N63)</f>
        <v>0.69455586951310622</v>
      </c>
      <c r="O63" s="124">
        <f>IF(RES_hhdet_in_tes!O63=0,"",RES_hhdet_in_tes!O63/RES_hhdet_in_fec!O63)</f>
        <v>0.7121684506876691</v>
      </c>
      <c r="P63" s="124">
        <f>IF(RES_hhdet_in_tes!P63=0,"",RES_hhdet_in_tes!P63/RES_hhdet_in_fec!P63)</f>
        <v>0.73173338305308588</v>
      </c>
      <c r="Q63" s="124">
        <f>IF(RES_hhdet_in_tes!Q63=0,"",RES_hhdet_in_tes!Q63/RES_hhdet_in_fec!Q63)</f>
        <v>0.74837026370158766</v>
      </c>
      <c r="R63" s="124">
        <f>IF(RES_hhdet_in_tes!R63=0,"",RES_hhdet_in_tes!R63/RES_hhdet_in_fec!R63)</f>
        <v>0.75798387444150794</v>
      </c>
      <c r="S63" s="124">
        <f>IF(RES_hhdet_in_tes!S63=0,"",RES_hhdet_in_tes!S63/RES_hhdet_in_fec!S63)</f>
        <v>0.76534365434182783</v>
      </c>
      <c r="T63" s="124">
        <f>IF(RES_hhdet_in_tes!T63=0,"",RES_hhdet_in_tes!T63/RES_hhdet_in_fec!T63)</f>
        <v>0.77123829488103268</v>
      </c>
      <c r="U63" s="124">
        <f>IF(RES_hhdet_in_tes!U63=0,"",RES_hhdet_in_tes!U63/RES_hhdet_in_fec!U63)</f>
        <v>0.77620773229388873</v>
      </c>
      <c r="V63" s="124">
        <f>IF(RES_hhdet_in_tes!V63=0,"",RES_hhdet_in_tes!V63/RES_hhdet_in_fec!V63)</f>
        <v>0.78062803474921216</v>
      </c>
      <c r="W63" s="124">
        <f>IF(RES_hhdet_in_tes!W63=0,"",RES_hhdet_in_tes!W63/RES_hhdet_in_fec!W63)</f>
        <v>0.78375419362358201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0.59214880401672498</v>
      </c>
      <c r="D64" s="111">
        <f>IF(RES_hhdet_in_tes!D64=0,"",RES_hhdet_in_tes!D64/RES_hhdet_in_fec!D64)</f>
        <v>0.60036685334111051</v>
      </c>
      <c r="E64" s="111">
        <f>IF(RES_hhdet_in_tes!E64=0,"",RES_hhdet_in_tes!E64/RES_hhdet_in_fec!E64)</f>
        <v>0.6085885270023198</v>
      </c>
      <c r="F64" s="111">
        <f>IF(RES_hhdet_in_tes!F64=0,"",RES_hhdet_in_tes!F64/RES_hhdet_in_fec!F64)</f>
        <v>0.61670893285260453</v>
      </c>
      <c r="G64" s="111">
        <f>IF(RES_hhdet_in_tes!G64=0,"",RES_hhdet_in_tes!G64/RES_hhdet_in_fec!G64)</f>
        <v>0.62482481349738572</v>
      </c>
      <c r="H64" s="111">
        <f>IF(RES_hhdet_in_tes!H64=0,"",RES_hhdet_in_tes!H64/RES_hhdet_in_fec!H64)</f>
        <v>0.63292533247176108</v>
      </c>
      <c r="I64" s="111">
        <f>IF(RES_hhdet_in_tes!I64=0,"",RES_hhdet_in_tes!I64/RES_hhdet_in_fec!I64)</f>
        <v>0.64103534313963673</v>
      </c>
      <c r="J64" s="111">
        <f>IF(RES_hhdet_in_tes!J64=0,"",RES_hhdet_in_tes!J64/RES_hhdet_in_fec!J64)</f>
        <v>0.64925433750979555</v>
      </c>
      <c r="K64" s="111">
        <f>IF(RES_hhdet_in_tes!K64=0,"",RES_hhdet_in_tes!K64/RES_hhdet_in_fec!K64)</f>
        <v>0.65766817984879655</v>
      </c>
      <c r="L64" s="111">
        <f>IF(RES_hhdet_in_tes!L64=0,"",RES_hhdet_in_tes!L64/RES_hhdet_in_fec!L64)</f>
        <v>0.66630206892780774</v>
      </c>
      <c r="M64" s="111">
        <f>IF(RES_hhdet_in_tes!M64=0,"",RES_hhdet_in_tes!M64/RES_hhdet_in_fec!M64)</f>
        <v>0.67735079555882904</v>
      </c>
      <c r="N64" s="111">
        <f>IF(RES_hhdet_in_tes!N64=0,"",RES_hhdet_in_tes!N64/RES_hhdet_in_fec!N64)</f>
        <v>0.69154102265682504</v>
      </c>
      <c r="O64" s="111">
        <f>IF(RES_hhdet_in_tes!O64=0,"",RES_hhdet_in_tes!O64/RES_hhdet_in_fec!O64)</f>
        <v>0.70929644309451723</v>
      </c>
      <c r="P64" s="111">
        <f>IF(RES_hhdet_in_tes!P64=0,"",RES_hhdet_in_tes!P64/RES_hhdet_in_fec!P64)</f>
        <v>0.72903224571236014</v>
      </c>
      <c r="Q64" s="111">
        <f>IF(RES_hhdet_in_tes!Q64=0,"",RES_hhdet_in_tes!Q64/RES_hhdet_in_fec!Q64)</f>
        <v>0.74579677190106475</v>
      </c>
      <c r="R64" s="111">
        <f>IF(RES_hhdet_in_tes!R64=0,"",RES_hhdet_in_tes!R64/RES_hhdet_in_fec!R64)</f>
        <v>0.75537846921890872</v>
      </c>
      <c r="S64" s="111">
        <f>IF(RES_hhdet_in_tes!S64=0,"",RES_hhdet_in_tes!S64/RES_hhdet_in_fec!S64)</f>
        <v>0.76282340724850961</v>
      </c>
      <c r="T64" s="111">
        <f>IF(RES_hhdet_in_tes!T64=0,"",RES_hhdet_in_tes!T64/RES_hhdet_in_fec!T64)</f>
        <v>0.76880991586170255</v>
      </c>
      <c r="U64" s="111">
        <f>IF(RES_hhdet_in_tes!U64=0,"",RES_hhdet_in_tes!U64/RES_hhdet_in_fec!U64)</f>
        <v>0.77384926524031117</v>
      </c>
      <c r="V64" s="111">
        <f>IF(RES_hhdet_in_tes!V64=0,"",RES_hhdet_in_tes!V64/RES_hhdet_in_fec!V64)</f>
        <v>0.77827523771565932</v>
      </c>
      <c r="W64" s="111">
        <f>IF(RES_hhdet_in_tes!W64=0,"",RES_hhdet_in_tes!W64/RES_hhdet_in_fec!W64)</f>
        <v>0.78143449782052854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2.2780206427078262</v>
      </c>
      <c r="D66" s="124">
        <f>IF(RES_hhdet_in_tes!D66=0,"",RES_hhdet_in_tes!D66/RES_hhdet_in_fec!D66)</f>
        <v>2.3529527564998225</v>
      </c>
      <c r="E66" s="124">
        <f>IF(RES_hhdet_in_tes!E66=0,"",RES_hhdet_in_tes!E66/RES_hhdet_in_fec!E66)</f>
        <v>2.4286760502284328</v>
      </c>
      <c r="F66" s="124">
        <f>IF(RES_hhdet_in_tes!F66=0,"",RES_hhdet_in_tes!F66/RES_hhdet_in_fec!F66)</f>
        <v>2.5044806685995202</v>
      </c>
      <c r="G66" s="124">
        <f>IF(RES_hhdet_in_tes!G66=0,"",RES_hhdet_in_tes!G66/RES_hhdet_in_fec!G66)</f>
        <v>2.5810056184392485</v>
      </c>
      <c r="H66" s="124">
        <f>IF(RES_hhdet_in_tes!H66=0,"",RES_hhdet_in_tes!H66/RES_hhdet_in_fec!H66)</f>
        <v>2.6581685406913862</v>
      </c>
      <c r="I66" s="124">
        <f>IF(RES_hhdet_in_tes!I66=0,"",RES_hhdet_in_tes!I66/RES_hhdet_in_fec!I66)</f>
        <v>2.736122570247848</v>
      </c>
      <c r="J66" s="124">
        <f>IF(RES_hhdet_in_tes!J66=0,"",RES_hhdet_in_tes!J66/RES_hhdet_in_fec!J66)</f>
        <v>2.8155046789898117</v>
      </c>
      <c r="K66" s="124">
        <f>IF(RES_hhdet_in_tes!K66=0,"",RES_hhdet_in_tes!K66/RES_hhdet_in_fec!K66)</f>
        <v>2.8968504464776572</v>
      </c>
      <c r="L66" s="124">
        <f>IF(RES_hhdet_in_tes!L66=0,"",RES_hhdet_in_tes!L66/RES_hhdet_in_fec!L66)</f>
        <v>2.9802922916215326</v>
      </c>
      <c r="M66" s="124">
        <f>IF(RES_hhdet_in_tes!M66=0,"",RES_hhdet_in_tes!M66/RES_hhdet_in_fec!M66)</f>
        <v>3.0799557130196376</v>
      </c>
      <c r="N66" s="124">
        <f>IF(RES_hhdet_in_tes!N66=0,"",RES_hhdet_in_tes!N66/RES_hhdet_in_fec!N66)</f>
        <v>3.2004634219449826</v>
      </c>
      <c r="O66" s="124">
        <f>IF(RES_hhdet_in_tes!O66=0,"",RES_hhdet_in_tes!O66/RES_hhdet_in_fec!O66)</f>
        <v>3.3443710742067116</v>
      </c>
      <c r="P66" s="124">
        <f>IF(RES_hhdet_in_tes!P66=0,"",RES_hhdet_in_tes!P66/RES_hhdet_in_fec!P66)</f>
        <v>3.5004358243079263</v>
      </c>
      <c r="Q66" s="124">
        <f>IF(RES_hhdet_in_tes!Q66=0,"",RES_hhdet_in_tes!Q66/RES_hhdet_in_fec!Q66)</f>
        <v>3.6345553089236109</v>
      </c>
      <c r="R66" s="124">
        <f>IF(RES_hhdet_in_tes!R66=0,"",RES_hhdet_in_tes!R66/RES_hhdet_in_fec!R66)</f>
        <v>3.7186962695870167</v>
      </c>
      <c r="S66" s="124">
        <f>IF(RES_hhdet_in_tes!S66=0,"",RES_hhdet_in_tes!S66/RES_hhdet_in_fec!S66)</f>
        <v>3.7856683430041582</v>
      </c>
      <c r="T66" s="124">
        <f>IF(RES_hhdet_in_tes!T66=0,"",RES_hhdet_in_tes!T66/RES_hhdet_in_fec!T66)</f>
        <v>3.8416260597800882</v>
      </c>
      <c r="U66" s="124">
        <f>IF(RES_hhdet_in_tes!U66=0,"",RES_hhdet_in_tes!U66/RES_hhdet_in_fec!U66)</f>
        <v>3.8925683820157468</v>
      </c>
      <c r="V66" s="124">
        <f>IF(RES_hhdet_in_tes!V66=0,"",RES_hhdet_in_tes!V66/RES_hhdet_in_fec!V66)</f>
        <v>3.944509652246051</v>
      </c>
      <c r="W66" s="124">
        <f>IF(RES_hhdet_in_tes!W66=0,"",RES_hhdet_in_tes!W66/RES_hhdet_in_fec!W66)</f>
        <v>3.9953608813464681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2.2780206427078262</v>
      </c>
      <c r="D67" s="111">
        <f>IF(RES_hhdet_in_tes!D67=0,"",RES_hhdet_in_tes!D67/RES_hhdet_in_fec!D67)</f>
        <v>2.3529527564998225</v>
      </c>
      <c r="E67" s="111">
        <f>IF(RES_hhdet_in_tes!E67=0,"",RES_hhdet_in_tes!E67/RES_hhdet_in_fec!E67)</f>
        <v>2.4286760502284328</v>
      </c>
      <c r="F67" s="111">
        <f>IF(RES_hhdet_in_tes!F67=0,"",RES_hhdet_in_tes!F67/RES_hhdet_in_fec!F67)</f>
        <v>2.5044806685995202</v>
      </c>
      <c r="G67" s="111">
        <f>IF(RES_hhdet_in_tes!G67=0,"",RES_hhdet_in_tes!G67/RES_hhdet_in_fec!G67)</f>
        <v>2.5810056184392485</v>
      </c>
      <c r="H67" s="111">
        <f>IF(RES_hhdet_in_tes!H67=0,"",RES_hhdet_in_tes!H67/RES_hhdet_in_fec!H67)</f>
        <v>2.6581685406913862</v>
      </c>
      <c r="I67" s="111">
        <f>IF(RES_hhdet_in_tes!I67=0,"",RES_hhdet_in_tes!I67/RES_hhdet_in_fec!I67)</f>
        <v>2.736122570247848</v>
      </c>
      <c r="J67" s="111">
        <f>IF(RES_hhdet_in_tes!J67=0,"",RES_hhdet_in_tes!J67/RES_hhdet_in_fec!J67)</f>
        <v>2.8155046789898117</v>
      </c>
      <c r="K67" s="111">
        <f>IF(RES_hhdet_in_tes!K67=0,"",RES_hhdet_in_tes!K67/RES_hhdet_in_fec!K67)</f>
        <v>2.8968504464776572</v>
      </c>
      <c r="L67" s="111">
        <f>IF(RES_hhdet_in_tes!L67=0,"",RES_hhdet_in_tes!L67/RES_hhdet_in_fec!L67)</f>
        <v>2.9802922916215326</v>
      </c>
      <c r="M67" s="111">
        <f>IF(RES_hhdet_in_tes!M67=0,"",RES_hhdet_in_tes!M67/RES_hhdet_in_fec!M67)</f>
        <v>3.0799557130196376</v>
      </c>
      <c r="N67" s="111">
        <f>IF(RES_hhdet_in_tes!N67=0,"",RES_hhdet_in_tes!N67/RES_hhdet_in_fec!N67)</f>
        <v>3.2004634219449826</v>
      </c>
      <c r="O67" s="111">
        <f>IF(RES_hhdet_in_tes!O67=0,"",RES_hhdet_in_tes!O67/RES_hhdet_in_fec!O67)</f>
        <v>3.3443710742067116</v>
      </c>
      <c r="P67" s="111">
        <f>IF(RES_hhdet_in_tes!P67=0,"",RES_hhdet_in_tes!P67/RES_hhdet_in_fec!P67)</f>
        <v>3.5004358243079263</v>
      </c>
      <c r="Q67" s="111">
        <f>IF(RES_hhdet_in_tes!Q67=0,"",RES_hhdet_in_tes!Q67/RES_hhdet_in_fec!Q67)</f>
        <v>3.6345553089236109</v>
      </c>
      <c r="R67" s="111">
        <f>IF(RES_hhdet_in_tes!R67=0,"",RES_hhdet_in_tes!R67/RES_hhdet_in_fec!R67)</f>
        <v>3.7186962695870167</v>
      </c>
      <c r="S67" s="111">
        <f>IF(RES_hhdet_in_tes!S67=0,"",RES_hhdet_in_tes!S67/RES_hhdet_in_fec!S67)</f>
        <v>3.7856683430041582</v>
      </c>
      <c r="T67" s="111">
        <f>IF(RES_hhdet_in_tes!T67=0,"",RES_hhdet_in_tes!T67/RES_hhdet_in_fec!T67)</f>
        <v>3.8416260597800882</v>
      </c>
      <c r="U67" s="111">
        <f>IF(RES_hhdet_in_tes!U67=0,"",RES_hhdet_in_tes!U67/RES_hhdet_in_fec!U67)</f>
        <v>3.8925683820157468</v>
      </c>
      <c r="V67" s="111">
        <f>IF(RES_hhdet_in_tes!V67=0,"",RES_hhdet_in_tes!V67/RES_hhdet_in_fec!V67)</f>
        <v>3.944509652246051</v>
      </c>
      <c r="W67" s="111">
        <f>IF(RES_hhdet_in_tes!W67=0,"",RES_hhdet_in_tes!W67/RES_hhdet_in_fec!W67)</f>
        <v>3.9953608813464681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0.59262447777037608</v>
      </c>
      <c r="D68" s="124">
        <f>IF(RES_hhdet_in_tes!D68=0,"",RES_hhdet_in_tes!D68/RES_hhdet_in_fec!D68)</f>
        <v>0.59667423679842946</v>
      </c>
      <c r="E68" s="124">
        <f>IF(RES_hhdet_in_tes!E68=0,"",RES_hhdet_in_tes!E68/RES_hhdet_in_fec!E68)</f>
        <v>0.60376177336702352</v>
      </c>
      <c r="F68" s="124">
        <f>IF(RES_hhdet_in_tes!F68=0,"",RES_hhdet_in_tes!F68/RES_hhdet_in_fec!F68)</f>
        <v>0.60898964138156808</v>
      </c>
      <c r="G68" s="124">
        <f>IF(RES_hhdet_in_tes!G68=0,"",RES_hhdet_in_tes!G68/RES_hhdet_in_fec!G68)</f>
        <v>0.61463844006602431</v>
      </c>
      <c r="H68" s="124">
        <f>IF(RES_hhdet_in_tes!H68=0,"",RES_hhdet_in_tes!H68/RES_hhdet_in_fec!H68)</f>
        <v>0.6213701654513365</v>
      </c>
      <c r="I68" s="124">
        <f>IF(RES_hhdet_in_tes!I68=0,"",RES_hhdet_in_tes!I68/RES_hhdet_in_fec!I68)</f>
        <v>0.62579546428817079</v>
      </c>
      <c r="J68" s="124">
        <f>IF(RES_hhdet_in_tes!J68=0,"",RES_hhdet_in_tes!J68/RES_hhdet_in_fec!J68)</f>
        <v>0.63694195328808911</v>
      </c>
      <c r="K68" s="124">
        <f>IF(RES_hhdet_in_tes!K68=0,"",RES_hhdet_in_tes!K68/RES_hhdet_in_fec!K68)</f>
        <v>0.64303871196884232</v>
      </c>
      <c r="L68" s="124">
        <f>IF(RES_hhdet_in_tes!L68=0,"",RES_hhdet_in_tes!L68/RES_hhdet_in_fec!L68)</f>
        <v>0.66512567288629698</v>
      </c>
      <c r="M68" s="124">
        <f>IF(RES_hhdet_in_tes!M68=0,"",RES_hhdet_in_tes!M68/RES_hhdet_in_fec!M68)</f>
        <v>0.68040180247788584</v>
      </c>
      <c r="N68" s="124">
        <f>IF(RES_hhdet_in_tes!N68=0,"",RES_hhdet_in_tes!N68/RES_hhdet_in_fec!N68)</f>
        <v>0.70692220185941224</v>
      </c>
      <c r="O68" s="124">
        <f>IF(RES_hhdet_in_tes!O68=0,"",RES_hhdet_in_tes!O68/RES_hhdet_in_fec!O68)</f>
        <v>0.71075065772352708</v>
      </c>
      <c r="P68" s="124">
        <f>IF(RES_hhdet_in_tes!P68=0,"",RES_hhdet_in_tes!P68/RES_hhdet_in_fec!P68)</f>
        <v>0.76253089886332392</v>
      </c>
      <c r="Q68" s="124">
        <f>IF(RES_hhdet_in_tes!Q68=0,"",RES_hhdet_in_tes!Q68/RES_hhdet_in_fec!Q68)</f>
        <v>0.76971458584522179</v>
      </c>
      <c r="R68" s="124">
        <f>IF(RES_hhdet_in_tes!R68=0,"",RES_hhdet_in_tes!R68/RES_hhdet_in_fec!R68)</f>
        <v>0.77150777750169641</v>
      </c>
      <c r="S68" s="124">
        <f>IF(RES_hhdet_in_tes!S68=0,"",RES_hhdet_in_tes!S68/RES_hhdet_in_fec!S68)</f>
        <v>0.78430625074263316</v>
      </c>
      <c r="T68" s="124">
        <f>IF(RES_hhdet_in_tes!T68=0,"",RES_hhdet_in_tes!T68/RES_hhdet_in_fec!T68)</f>
        <v>0.80436524439819712</v>
      </c>
      <c r="U68" s="124">
        <f>IF(RES_hhdet_in_tes!U68=0,"",RES_hhdet_in_tes!U68/RES_hhdet_in_fec!U68)</f>
        <v>0.81026878288770943</v>
      </c>
      <c r="V68" s="124">
        <f>IF(RES_hhdet_in_tes!V68=0,"",RES_hhdet_in_tes!V68/RES_hhdet_in_fec!V68)</f>
        <v>0.81724626281646096</v>
      </c>
      <c r="W68" s="124">
        <f>IF(RES_hhdet_in_tes!W68=0,"",RES_hhdet_in_tes!W68/RES_hhdet_in_fec!W68)</f>
        <v>0.82673724660150849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0.58232237872844073</v>
      </c>
      <c r="D69" s="111">
        <f>IF(RES_hhdet_in_tes!D69=0,"",RES_hhdet_in_tes!D69/RES_hhdet_in_fec!D69)</f>
        <v>0.5879278233542653</v>
      </c>
      <c r="E69" s="111">
        <f>IF(RES_hhdet_in_tes!E69=0,"",RES_hhdet_in_tes!E69/RES_hhdet_in_fec!E69)</f>
        <v>0.5937756287495094</v>
      </c>
      <c r="F69" s="111">
        <f>IF(RES_hhdet_in_tes!F69=0,"",RES_hhdet_in_tes!F69/RES_hhdet_in_fec!F69)</f>
        <v>0.59967070164837621</v>
      </c>
      <c r="G69" s="111">
        <f>IF(RES_hhdet_in_tes!G69=0,"",RES_hhdet_in_tes!G69/RES_hhdet_in_fec!G69)</f>
        <v>0.6057869948133906</v>
      </c>
      <c r="H69" s="111">
        <f>IF(RES_hhdet_in_tes!H69=0,"",RES_hhdet_in_tes!H69/RES_hhdet_in_fec!H69)</f>
        <v>0.61210095743780846</v>
      </c>
      <c r="I69" s="111">
        <f>IF(RES_hhdet_in_tes!I69=0,"",RES_hhdet_in_tes!I69/RES_hhdet_in_fec!I69)</f>
        <v>0.61865316925900249</v>
      </c>
      <c r="J69" s="111">
        <f>IF(RES_hhdet_in_tes!J69=0,"",RES_hhdet_in_tes!J69/RES_hhdet_in_fec!J69)</f>
        <v>0.62561510498332573</v>
      </c>
      <c r="K69" s="111">
        <f>IF(RES_hhdet_in_tes!K69=0,"",RES_hhdet_in_tes!K69/RES_hhdet_in_fec!K69)</f>
        <v>0.63312974850587744</v>
      </c>
      <c r="L69" s="111">
        <f>IF(RES_hhdet_in_tes!L69=0,"",RES_hhdet_in_tes!L69/RES_hhdet_in_fec!L69)</f>
        <v>0.64123043865123019</v>
      </c>
      <c r="M69" s="111">
        <f>IF(RES_hhdet_in_tes!M69=0,"",RES_hhdet_in_tes!M69/RES_hhdet_in_fec!M69)</f>
        <v>0.65348076199971272</v>
      </c>
      <c r="N69" s="111">
        <f>IF(RES_hhdet_in_tes!N69=0,"",RES_hhdet_in_tes!N69/RES_hhdet_in_fec!N69)</f>
        <v>0.67097762520939042</v>
      </c>
      <c r="O69" s="111">
        <f>IF(RES_hhdet_in_tes!O69=0,"",RES_hhdet_in_tes!O69/RES_hhdet_in_fec!O69)</f>
        <v>0.69453096023778693</v>
      </c>
      <c r="P69" s="111">
        <f>IF(RES_hhdet_in_tes!P69=0,"",RES_hhdet_in_tes!P69/RES_hhdet_in_fec!P69)</f>
        <v>0.72193902669551657</v>
      </c>
      <c r="Q69" s="111">
        <f>IF(RES_hhdet_in_tes!Q69=0,"",RES_hhdet_in_tes!Q69/RES_hhdet_in_fec!Q69)</f>
        <v>0.74629453282005542</v>
      </c>
      <c r="R69" s="111">
        <f>IF(RES_hhdet_in_tes!R69=0,"",RES_hhdet_in_tes!R69/RES_hhdet_in_fec!R69)</f>
        <v>0.7623088941040167</v>
      </c>
      <c r="S69" s="111">
        <f>IF(RES_hhdet_in_tes!S69=0,"",RES_hhdet_in_tes!S69/RES_hhdet_in_fec!S69)</f>
        <v>0.77692096745299422</v>
      </c>
      <c r="T69" s="111">
        <f>IF(RES_hhdet_in_tes!T69=0,"",RES_hhdet_in_tes!T69/RES_hhdet_in_fec!T69)</f>
        <v>0.78975142500953266</v>
      </c>
      <c r="U69" s="111">
        <f>IF(RES_hhdet_in_tes!U69=0,"",RES_hhdet_in_tes!U69/RES_hhdet_in_fec!U69)</f>
        <v>0.80037762938350365</v>
      </c>
      <c r="V69" s="111">
        <f>IF(RES_hhdet_in_tes!V69=0,"",RES_hhdet_in_tes!V69/RES_hhdet_in_fec!V69)</f>
        <v>0.80833580148108408</v>
      </c>
      <c r="W69" s="111">
        <f>IF(RES_hhdet_in_tes!W69=0,"",RES_hhdet_in_tes!W69/RES_hhdet_in_fec!W69)</f>
        <v>0.81244313190347006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0.88039218973290645</v>
      </c>
      <c r="D70" s="111">
        <f>IF(RES_hhdet_in_tes!D70=0,"",RES_hhdet_in_tes!D70/RES_hhdet_in_fec!D70)</f>
        <v>0.87764824337476011</v>
      </c>
      <c r="E70" s="111">
        <f>IF(RES_hhdet_in_tes!E70=0,"",RES_hhdet_in_tes!E70/RES_hhdet_in_fec!E70)</f>
        <v>0.89599966960184985</v>
      </c>
      <c r="F70" s="111">
        <f>IF(RES_hhdet_in_tes!F70=0,"",RES_hhdet_in_tes!F70/RES_hhdet_in_fec!F70)</f>
        <v>0.8971983717162304</v>
      </c>
      <c r="G70" s="111">
        <f>IF(RES_hhdet_in_tes!G70=0,"",RES_hhdet_in_tes!G70/RES_hhdet_in_fec!G70)</f>
        <v>0.88557748514559131</v>
      </c>
      <c r="H70" s="111">
        <f>IF(RES_hhdet_in_tes!H70=0,"",RES_hhdet_in_tes!H70/RES_hhdet_in_fec!H70)</f>
        <v>0.89665154987694085</v>
      </c>
      <c r="I70" s="111">
        <f>IF(RES_hhdet_in_tes!I70=0,"",RES_hhdet_in_tes!I70/RES_hhdet_in_fec!I70)</f>
        <v>0.8976571371404658</v>
      </c>
      <c r="J70" s="111">
        <f>IF(RES_hhdet_in_tes!J70=0,"",RES_hhdet_in_tes!J70/RES_hhdet_in_fec!J70)</f>
        <v>0.90231973235259533</v>
      </c>
      <c r="K70" s="111">
        <f>IF(RES_hhdet_in_tes!K70=0,"",RES_hhdet_in_tes!K70/RES_hhdet_in_fec!K70)</f>
        <v>0.90188655559834063</v>
      </c>
      <c r="L70" s="111">
        <f>IF(RES_hhdet_in_tes!L70=0,"",RES_hhdet_in_tes!L70/RES_hhdet_in_fec!L70)</f>
        <v>0.91192613333196448</v>
      </c>
      <c r="M70" s="111">
        <f>IF(RES_hhdet_in_tes!M70=0,"",RES_hhdet_in_tes!M70/RES_hhdet_in_fec!M70)</f>
        <v>0.94343154208210933</v>
      </c>
      <c r="N70" s="111">
        <f>IF(RES_hhdet_in_tes!N70=0,"",RES_hhdet_in_tes!N70/RES_hhdet_in_fec!N70)</f>
        <v>0.94482864413162049</v>
      </c>
      <c r="O70" s="111">
        <f>IF(RES_hhdet_in_tes!O70=0,"",RES_hhdet_in_tes!O70/RES_hhdet_in_fec!O70)</f>
        <v>0.95767270678974403</v>
      </c>
      <c r="P70" s="111">
        <f>IF(RES_hhdet_in_tes!P70=0,"",RES_hhdet_in_tes!P70/RES_hhdet_in_fec!P70)</f>
        <v>0.95664213760103645</v>
      </c>
      <c r="Q70" s="111">
        <f>IF(RES_hhdet_in_tes!Q70=0,"",RES_hhdet_in_tes!Q70/RES_hhdet_in_fec!Q70)</f>
        <v>0.95853485811544215</v>
      </c>
      <c r="R70" s="111" t="str">
        <f>IF(RES_hhdet_in_tes!R70=0,"",RES_hhdet_in_tes!R70/RES_hhdet_in_fec!R70)</f>
        <v/>
      </c>
      <c r="S70" s="111">
        <f>IF(RES_hhdet_in_tes!S70=0,"",RES_hhdet_in_tes!S70/RES_hhdet_in_fec!S70)</f>
        <v>0.96643848971992996</v>
      </c>
      <c r="T70" s="111">
        <f>IF(RES_hhdet_in_tes!T70=0,"",RES_hhdet_in_tes!T70/RES_hhdet_in_fec!T70)</f>
        <v>0.97427319929929124</v>
      </c>
      <c r="U70" s="111">
        <f>IF(RES_hhdet_in_tes!U70=0,"",RES_hhdet_in_tes!U70/RES_hhdet_in_fec!U70)</f>
        <v>0.97451467369710354</v>
      </c>
      <c r="V70" s="111">
        <f>IF(RES_hhdet_in_tes!V70=0,"",RES_hhdet_in_tes!V70/RES_hhdet_in_fec!V70)</f>
        <v>0.96846078738726005</v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0.58232237872844073</v>
      </c>
      <c r="D71" s="112">
        <f>IF(RES_hhdet_in_tes!D71=0,"",RES_hhdet_in_tes!D71/RES_hhdet_in_fec!D71)</f>
        <v>0.5879278233542653</v>
      </c>
      <c r="E71" s="112">
        <f>IF(RES_hhdet_in_tes!E71=0,"",RES_hhdet_in_tes!E71/RES_hhdet_in_fec!E71)</f>
        <v>0.5937756287495094</v>
      </c>
      <c r="F71" s="112">
        <f>IF(RES_hhdet_in_tes!F71=0,"",RES_hhdet_in_tes!F71/RES_hhdet_in_fec!F71)</f>
        <v>0.59967070164837621</v>
      </c>
      <c r="G71" s="112">
        <f>IF(RES_hhdet_in_tes!G71=0,"",RES_hhdet_in_tes!G71/RES_hhdet_in_fec!G71)</f>
        <v>0.6057869948133906</v>
      </c>
      <c r="H71" s="112">
        <f>IF(RES_hhdet_in_tes!H71=0,"",RES_hhdet_in_tes!H71/RES_hhdet_in_fec!H71)</f>
        <v>0.61210095743780846</v>
      </c>
      <c r="I71" s="112">
        <f>IF(RES_hhdet_in_tes!I71=0,"",RES_hhdet_in_tes!I71/RES_hhdet_in_fec!I71)</f>
        <v>0.61865316925900249</v>
      </c>
      <c r="J71" s="112">
        <f>IF(RES_hhdet_in_tes!J71=0,"",RES_hhdet_in_tes!J71/RES_hhdet_in_fec!J71)</f>
        <v>0.62561510498332573</v>
      </c>
      <c r="K71" s="112">
        <f>IF(RES_hhdet_in_tes!K71=0,"",RES_hhdet_in_tes!K71/RES_hhdet_in_fec!K71)</f>
        <v>0.63312974850587744</v>
      </c>
      <c r="L71" s="112">
        <f>IF(RES_hhdet_in_tes!L71=0,"",RES_hhdet_in_tes!L71/RES_hhdet_in_fec!L71)</f>
        <v>0.64123043865123019</v>
      </c>
      <c r="M71" s="112">
        <f>IF(RES_hhdet_in_tes!M71=0,"",RES_hhdet_in_tes!M71/RES_hhdet_in_fec!M71)</f>
        <v>0.65348076199971272</v>
      </c>
      <c r="N71" s="112">
        <f>IF(RES_hhdet_in_tes!N71=0,"",RES_hhdet_in_tes!N71/RES_hhdet_in_fec!N71)</f>
        <v>0.67097762520939042</v>
      </c>
      <c r="O71" s="112">
        <f>IF(RES_hhdet_in_tes!O71=0,"",RES_hhdet_in_tes!O71/RES_hhdet_in_fec!O71)</f>
        <v>0.69453096023778693</v>
      </c>
      <c r="P71" s="112">
        <f>IF(RES_hhdet_in_tes!P71=0,"",RES_hhdet_in_tes!P71/RES_hhdet_in_fec!P71)</f>
        <v>0.72193902669551657</v>
      </c>
      <c r="Q71" s="112">
        <f>IF(RES_hhdet_in_tes!Q71=0,"",RES_hhdet_in_tes!Q71/RES_hhdet_in_fec!Q71)</f>
        <v>0.74629453282005542</v>
      </c>
      <c r="R71" s="112" t="str">
        <f>IF(RES_hhdet_in_tes!R71=0,"",RES_hhdet_in_tes!R71/RES_hhdet_in_fec!R71)</f>
        <v/>
      </c>
      <c r="S71" s="112">
        <f>IF(RES_hhdet_in_tes!S71=0,"",RES_hhdet_in_tes!S71/RES_hhdet_in_fec!S71)</f>
        <v>0.77692096745299422</v>
      </c>
      <c r="T71" s="112">
        <f>IF(RES_hhdet_in_tes!T71=0,"",RES_hhdet_in_tes!T71/RES_hhdet_in_fec!T71)</f>
        <v>0.78975142500953277</v>
      </c>
      <c r="U71" s="112">
        <f>IF(RES_hhdet_in_tes!U71=0,"",RES_hhdet_in_tes!U71/RES_hhdet_in_fec!U71)</f>
        <v>0.80037762938350365</v>
      </c>
      <c r="V71" s="112">
        <f>IF(RES_hhdet_in_tes!V71=0,"",RES_hhdet_in_tes!V71/RES_hhdet_in_fec!V71)</f>
        <v>0.80833580148108408</v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 t="str">
        <f>IF(RES_hhdet_in_tes!R72=0,"",RES_hhdet_in_tes!R72/RES_hhdet_in_fec!R72)</f>
        <v/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0.65563854137253541</v>
      </c>
      <c r="D73" s="112">
        <f>IF(RES_hhdet_in_tes!D73=0,"",RES_hhdet_in_tes!D73/RES_hhdet_in_fec!D73)</f>
        <v>0.65677107421509984</v>
      </c>
      <c r="E73" s="112">
        <f>IF(RES_hhdet_in_tes!E73=0,"",RES_hhdet_in_tes!E73/RES_hhdet_in_fec!E73)</f>
        <v>0.6579907148498062</v>
      </c>
      <c r="F73" s="112">
        <f>IF(RES_hhdet_in_tes!F73=0,"",RES_hhdet_in_tes!F73/RES_hhdet_in_fec!F73)</f>
        <v>0.65922207124685683</v>
      </c>
      <c r="G73" s="112">
        <f>IF(RES_hhdet_in_tes!G73=0,"",RES_hhdet_in_tes!G73/RES_hhdet_in_fec!G73)</f>
        <v>0.66053434702773639</v>
      </c>
      <c r="H73" s="112">
        <f>IF(RES_hhdet_in_tes!H73=0,"",RES_hhdet_in_tes!H73/RES_hhdet_in_fec!H73)</f>
        <v>0.66191978539691754</v>
      </c>
      <c r="I73" s="112">
        <f>IF(RES_hhdet_in_tes!I73=0,"",RES_hhdet_in_tes!I73/RES_hhdet_in_fec!I73)</f>
        <v>0.66339641001929117</v>
      </c>
      <c r="J73" s="112">
        <f>IF(RES_hhdet_in_tes!J73=0,"",RES_hhdet_in_tes!J73/RES_hhdet_in_fec!J73)</f>
        <v>0.66503636674882693</v>
      </c>
      <c r="K73" s="112">
        <f>IF(RES_hhdet_in_tes!K73=0,"",RES_hhdet_in_tes!K73/RES_hhdet_in_fec!K73)</f>
        <v>0.66690359126276288</v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0.6728537771386649</v>
      </c>
      <c r="N73" s="112">
        <f>IF(RES_hhdet_in_tes!N73=0,"",RES_hhdet_in_tes!N73/RES_hhdet_in_fec!N73)</f>
        <v>0.67904803339056286</v>
      </c>
      <c r="O73" s="112">
        <f>IF(RES_hhdet_in_tes!O73=0,"",RES_hhdet_in_tes!O73/RES_hhdet_in_fec!O73)</f>
        <v>0.68842971403767206</v>
      </c>
      <c r="P73" s="112">
        <f>IF(RES_hhdet_in_tes!P73=0,"",RES_hhdet_in_tes!P73/RES_hhdet_in_fec!P73)</f>
        <v>0.70063407623002194</v>
      </c>
      <c r="Q73" s="112">
        <f>IF(RES_hhdet_in_tes!Q73=0,"",RES_hhdet_in_tes!Q73/RES_hhdet_in_fec!Q73)</f>
        <v>0.71260949071073476</v>
      </c>
      <c r="R73" s="112">
        <f>IF(RES_hhdet_in_tes!R73=0,"",RES_hhdet_in_tes!R73/RES_hhdet_in_fec!R73)</f>
        <v>0.72119413455860792</v>
      </c>
      <c r="S73" s="112">
        <f>IF(RES_hhdet_in_tes!S73=0,"",RES_hhdet_in_tes!S73/RES_hhdet_in_fec!S73)</f>
        <v>0.72969414685503708</v>
      </c>
      <c r="T73" s="112">
        <f>IF(RES_hhdet_in_tes!T73=0,"",RES_hhdet_in_tes!T73/RES_hhdet_in_fec!T73)</f>
        <v>0.73793129813154623</v>
      </c>
      <c r="U73" s="112">
        <f>IF(RES_hhdet_in_tes!U73=0,"",RES_hhdet_in_tes!U73/RES_hhdet_in_fec!U73)</f>
        <v>0.745669044831899</v>
      </c>
      <c r="V73" s="112">
        <f>IF(RES_hhdet_in_tes!V73=0,"",RES_hhdet_in_tes!V73/RES_hhdet_in_fec!V73)</f>
        <v>0.75254448177998001</v>
      </c>
      <c r="W73" s="112">
        <f>IF(RES_hhdet_in_tes!W73=0,"",RES_hhdet_in_tes!W73/RES_hhdet_in_fec!W73)</f>
        <v>0.75795677984075949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0.90916025736976636</v>
      </c>
      <c r="D74" s="113">
        <f>IF(RES_hhdet_in_tes!D74=0,"",RES_hhdet_in_tes!D74/RES_hhdet_in_fec!D74)</f>
        <v>0.90380479433570882</v>
      </c>
      <c r="E74" s="113">
        <f>IF(RES_hhdet_in_tes!E74=0,"",RES_hhdet_in_tes!E74/RES_hhdet_in_fec!E74)</f>
        <v>0.92917574755516219</v>
      </c>
      <c r="F74" s="113">
        <f>IF(RES_hhdet_in_tes!F74=0,"",RES_hhdet_in_tes!F74/RES_hhdet_in_fec!F74)</f>
        <v>0.92843237411442325</v>
      </c>
      <c r="G74" s="113">
        <f>IF(RES_hhdet_in_tes!G74=0,"",RES_hhdet_in_tes!G74/RES_hhdet_in_fec!G74)</f>
        <v>0.90480918482629691</v>
      </c>
      <c r="H74" s="113">
        <f>IF(RES_hhdet_in_tes!H74=0,"",RES_hhdet_in_tes!H74/RES_hhdet_in_fec!H74)</f>
        <v>0.91780987705306805</v>
      </c>
      <c r="I74" s="113">
        <f>IF(RES_hhdet_in_tes!I74=0,"",RES_hhdet_in_tes!I74/RES_hhdet_in_fec!I74)</f>
        <v>0.91527425130476803</v>
      </c>
      <c r="J74" s="113">
        <f>IF(RES_hhdet_in_tes!J74=0,"",RES_hhdet_in_tes!J74/RES_hhdet_in_fec!J74)</f>
        <v>0.9182405489079063</v>
      </c>
      <c r="K74" s="113">
        <f>IF(RES_hhdet_in_tes!K74=0,"",RES_hhdet_in_tes!K74/RES_hhdet_in_fec!K74)</f>
        <v>0.91307351249970925</v>
      </c>
      <c r="L74" s="113">
        <f>IF(RES_hhdet_in_tes!L74=0,"",RES_hhdet_in_tes!L74/RES_hhdet_in_fec!L74)</f>
        <v>0.93763602205449825</v>
      </c>
      <c r="M74" s="113">
        <f>IF(RES_hhdet_in_tes!M74=0,"",RES_hhdet_in_tes!M74/RES_hhdet_in_fec!M74)</f>
        <v>0.95248701193923724</v>
      </c>
      <c r="N74" s="113">
        <f>IF(RES_hhdet_in_tes!N74=0,"",RES_hhdet_in_tes!N74/RES_hhdet_in_fec!N74)</f>
        <v>0.95455478362641333</v>
      </c>
      <c r="O74" s="113">
        <f>IF(RES_hhdet_in_tes!O74=0,"",RES_hhdet_in_tes!O74/RES_hhdet_in_fec!O74)</f>
        <v>0.96192255163343576</v>
      </c>
      <c r="P74" s="113">
        <f>IF(RES_hhdet_in_tes!P74=0,"",RES_hhdet_in_tes!P74/RES_hhdet_in_fec!P74)</f>
        <v>0.96082085852706789</v>
      </c>
      <c r="Q74" s="113">
        <f>IF(RES_hhdet_in_tes!Q74=0,"",RES_hhdet_in_tes!Q74/RES_hhdet_in_fec!Q74)</f>
        <v>0.96050634831804904</v>
      </c>
      <c r="R74" s="113">
        <f>IF(RES_hhdet_in_tes!R74=0,"",RES_hhdet_in_tes!R74/RES_hhdet_in_fec!R74)</f>
        <v>0.95924208848277748</v>
      </c>
      <c r="S74" s="113">
        <f>IF(RES_hhdet_in_tes!S74=0,"",RES_hhdet_in_tes!S74/RES_hhdet_in_fec!S74)</f>
        <v>0.96144585401349059</v>
      </c>
      <c r="T74" s="113">
        <f>IF(RES_hhdet_in_tes!T74=0,"",RES_hhdet_in_tes!T74/RES_hhdet_in_fec!T74)</f>
        <v>0.97146923630109661</v>
      </c>
      <c r="U74" s="113">
        <f>IF(RES_hhdet_in_tes!U74=0,"",RES_hhdet_in_tes!U74/RES_hhdet_in_fec!U74)</f>
        <v>0.97143657891656532</v>
      </c>
      <c r="V74" s="113">
        <f>IF(RES_hhdet_in_tes!V74=0,"",RES_hhdet_in_tes!V74/RES_hhdet_in_fec!V74)</f>
        <v>0.97461550885422066</v>
      </c>
      <c r="W74" s="113">
        <f>IF(RES_hhdet_in_tes!W74=0,"",RES_hhdet_in_tes!W74/RES_hhdet_in_fec!W74)</f>
        <v>0.97740612592303355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0.65563854137253541</v>
      </c>
      <c r="D75" s="111">
        <f>IF(RES_hhdet_in_tes!D75=0,"",RES_hhdet_in_tes!D75/RES_hhdet_in_fec!D75)</f>
        <v>0.65677107421509984</v>
      </c>
      <c r="E75" s="111">
        <f>IF(RES_hhdet_in_tes!E75=0,"",RES_hhdet_in_tes!E75/RES_hhdet_in_fec!E75)</f>
        <v>0.6579907148498062</v>
      </c>
      <c r="F75" s="111">
        <f>IF(RES_hhdet_in_tes!F75=0,"",RES_hhdet_in_tes!F75/RES_hhdet_in_fec!F75)</f>
        <v>0.65922207124685683</v>
      </c>
      <c r="G75" s="111">
        <f>IF(RES_hhdet_in_tes!G75=0,"",RES_hhdet_in_tes!G75/RES_hhdet_in_fec!G75)</f>
        <v>0.66053434702773639</v>
      </c>
      <c r="H75" s="111">
        <f>IF(RES_hhdet_in_tes!H75=0,"",RES_hhdet_in_tes!H75/RES_hhdet_in_fec!H75)</f>
        <v>0.66191978539691754</v>
      </c>
      <c r="I75" s="111">
        <f>IF(RES_hhdet_in_tes!I75=0,"",RES_hhdet_in_tes!I75/RES_hhdet_in_fec!I75)</f>
        <v>0.66339641001929117</v>
      </c>
      <c r="J75" s="111">
        <f>IF(RES_hhdet_in_tes!J75=0,"",RES_hhdet_in_tes!J75/RES_hhdet_in_fec!J75)</f>
        <v>0.66503636674882693</v>
      </c>
      <c r="K75" s="111">
        <f>IF(RES_hhdet_in_tes!K75=0,"",RES_hhdet_in_tes!K75/RES_hhdet_in_fec!K75)</f>
        <v>0.66690359126276288</v>
      </c>
      <c r="L75" s="111">
        <f>IF(RES_hhdet_in_tes!L75=0,"",RES_hhdet_in_tes!L75/RES_hhdet_in_fec!L75)</f>
        <v>0.66902046023308193</v>
      </c>
      <c r="M75" s="111">
        <f>IF(RES_hhdet_in_tes!M75=0,"",RES_hhdet_in_tes!M75/RES_hhdet_in_fec!M75)</f>
        <v>0.6728537771386649</v>
      </c>
      <c r="N75" s="111">
        <f>IF(RES_hhdet_in_tes!N75=0,"",RES_hhdet_in_tes!N75/RES_hhdet_in_fec!N75)</f>
        <v>0.67904803339056286</v>
      </c>
      <c r="O75" s="111">
        <f>IF(RES_hhdet_in_tes!O75=0,"",RES_hhdet_in_tes!O75/RES_hhdet_in_fec!O75)</f>
        <v>0.68842971403767206</v>
      </c>
      <c r="P75" s="111">
        <f>IF(RES_hhdet_in_tes!P75=0,"",RES_hhdet_in_tes!P75/RES_hhdet_in_fec!P75)</f>
        <v>0.70063407623002194</v>
      </c>
      <c r="Q75" s="111">
        <f>IF(RES_hhdet_in_tes!Q75=0,"",RES_hhdet_in_tes!Q75/RES_hhdet_in_fec!Q75)</f>
        <v>0.71260949071073476</v>
      </c>
      <c r="R75" s="111">
        <f>IF(RES_hhdet_in_tes!R75=0,"",RES_hhdet_in_tes!R75/RES_hhdet_in_fec!R75)</f>
        <v>0.72119413455860792</v>
      </c>
      <c r="S75" s="111">
        <f>IF(RES_hhdet_in_tes!S75=0,"",RES_hhdet_in_tes!S75/RES_hhdet_in_fec!S75)</f>
        <v>0.72969414685503708</v>
      </c>
      <c r="T75" s="111">
        <f>IF(RES_hhdet_in_tes!T75=0,"",RES_hhdet_in_tes!T75/RES_hhdet_in_fec!T75)</f>
        <v>0.73793129813154623</v>
      </c>
      <c r="U75" s="111">
        <f>IF(RES_hhdet_in_tes!U75=0,"",RES_hhdet_in_tes!U75/RES_hhdet_in_fec!U75)</f>
        <v>0.745669044831899</v>
      </c>
      <c r="V75" s="111">
        <f>IF(RES_hhdet_in_tes!V75=0,"",RES_hhdet_in_tes!V75/RES_hhdet_in_fec!V75)</f>
        <v>0.7525444817799799</v>
      </c>
      <c r="W75" s="111">
        <f>IF(RES_hhdet_in_tes!W75=0,"",RES_hhdet_in_tes!W75/RES_hhdet_in_fec!W75)</f>
        <v>0.75795677984075949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0.56599997667812108</v>
      </c>
      <c r="D77" s="124">
        <f>IF(RES_hhdet_in_tes!D77=0,"",RES_hhdet_in_tes!D77/RES_hhdet_in_fec!D77)</f>
        <v>0.56617086065458255</v>
      </c>
      <c r="E77" s="124">
        <f>IF(RES_hhdet_in_tes!E77=0,"",RES_hhdet_in_tes!E77/RES_hhdet_in_fec!E77)</f>
        <v>0.5669447408520174</v>
      </c>
      <c r="F77" s="124">
        <f>IF(RES_hhdet_in_tes!F77=0,"",RES_hhdet_in_tes!F77/RES_hhdet_in_fec!F77)</f>
        <v>0.56841524056480308</v>
      </c>
      <c r="G77" s="124">
        <f>IF(RES_hhdet_in_tes!G77=0,"",RES_hhdet_in_tes!G77/RES_hhdet_in_fec!G77)</f>
        <v>0.57044509747626215</v>
      </c>
      <c r="H77" s="124">
        <f>IF(RES_hhdet_in_tes!H77=0,"",RES_hhdet_in_tes!H77/RES_hhdet_in_fec!H77)</f>
        <v>0.57258393278743869</v>
      </c>
      <c r="I77" s="124">
        <f>IF(RES_hhdet_in_tes!I77=0,"",RES_hhdet_in_tes!I77/RES_hhdet_in_fec!I77)</f>
        <v>0.57250238404002518</v>
      </c>
      <c r="J77" s="124">
        <f>IF(RES_hhdet_in_tes!J77=0,"",RES_hhdet_in_tes!J77/RES_hhdet_in_fec!J77)</f>
        <v>0.57152674533383774</v>
      </c>
      <c r="K77" s="124">
        <f>IF(RES_hhdet_in_tes!K77=0,"",RES_hhdet_in_tes!K77/RES_hhdet_in_fec!K77)</f>
        <v>0.57251697243320199</v>
      </c>
      <c r="L77" s="124">
        <f>IF(RES_hhdet_in_tes!L77=0,"",RES_hhdet_in_tes!L77/RES_hhdet_in_fec!L77)</f>
        <v>0.57285969271869008</v>
      </c>
      <c r="M77" s="124">
        <f>IF(RES_hhdet_in_tes!M77=0,"",RES_hhdet_in_tes!M77/RES_hhdet_in_fec!M77)</f>
        <v>0.57418017668439192</v>
      </c>
      <c r="N77" s="124">
        <f>IF(RES_hhdet_in_tes!N77=0,"",RES_hhdet_in_tes!N77/RES_hhdet_in_fec!N77)</f>
        <v>0.57430285327426145</v>
      </c>
      <c r="O77" s="124">
        <f>IF(RES_hhdet_in_tes!O77=0,"",RES_hhdet_in_tes!O77/RES_hhdet_in_fec!O77)</f>
        <v>0.57521955465329133</v>
      </c>
      <c r="P77" s="124">
        <f>IF(RES_hhdet_in_tes!P77=0,"",RES_hhdet_in_tes!P77/RES_hhdet_in_fec!P77)</f>
        <v>0.5752385926894994</v>
      </c>
      <c r="Q77" s="124">
        <f>IF(RES_hhdet_in_tes!Q77=0,"",RES_hhdet_in_tes!Q77/RES_hhdet_in_fec!Q77)</f>
        <v>0.57485732454613281</v>
      </c>
      <c r="R77" s="124">
        <f>IF(RES_hhdet_in_tes!R77=0,"",RES_hhdet_in_tes!R77/RES_hhdet_in_fec!R77)</f>
        <v>0.57944576374570289</v>
      </c>
      <c r="S77" s="124">
        <f>IF(RES_hhdet_in_tes!S77=0,"",RES_hhdet_in_tes!S77/RES_hhdet_in_fec!S77)</f>
        <v>0.58225970290938855</v>
      </c>
      <c r="T77" s="124">
        <f>IF(RES_hhdet_in_tes!T77=0,"",RES_hhdet_in_tes!T77/RES_hhdet_in_fec!T77)</f>
        <v>0.58741364628345705</v>
      </c>
      <c r="U77" s="124">
        <f>IF(RES_hhdet_in_tes!U77=0,"",RES_hhdet_in_tes!U77/RES_hhdet_in_fec!U77)</f>
        <v>0.59284991615171501</v>
      </c>
      <c r="V77" s="124">
        <f>IF(RES_hhdet_in_tes!V77=0,"",RES_hhdet_in_tes!V77/RES_hhdet_in_fec!V77)</f>
        <v>0.59858177505174215</v>
      </c>
      <c r="W77" s="124">
        <f>IF(RES_hhdet_in_tes!W77=0,"",RES_hhdet_in_tes!W77/RES_hhdet_in_fec!W77)</f>
        <v>0.60463736259247003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0.56035241019928383</v>
      </c>
      <c r="D78" s="111">
        <f>IF(RES_hhdet_in_tes!D78=0,"",RES_hhdet_in_tes!D78/RES_hhdet_in_fec!D78)</f>
        <v>0.56132367030376429</v>
      </c>
      <c r="E78" s="111">
        <f>IF(RES_hhdet_in_tes!E78=0,"",RES_hhdet_in_tes!E78/RES_hhdet_in_fec!E78)</f>
        <v>0.56228123268081043</v>
      </c>
      <c r="F78" s="111">
        <f>IF(RES_hhdet_in_tes!F78=0,"",RES_hhdet_in_tes!F78/RES_hhdet_in_fec!F78)</f>
        <v>0.56323692718593354</v>
      </c>
      <c r="G78" s="111">
        <f>IF(RES_hhdet_in_tes!G78=0,"",RES_hhdet_in_tes!G78/RES_hhdet_in_fec!G78)</f>
        <v>0.56418000688977687</v>
      </c>
      <c r="H78" s="111">
        <f>IF(RES_hhdet_in_tes!H78=0,"",RES_hhdet_in_tes!H78/RES_hhdet_in_fec!H78)</f>
        <v>0.56511178707967813</v>
      </c>
      <c r="I78" s="111">
        <f>IF(RES_hhdet_in_tes!I78=0,"",RES_hhdet_in_tes!I78/RES_hhdet_in_fec!I78)</f>
        <v>0.56602961971192922</v>
      </c>
      <c r="J78" s="111">
        <f>IF(RES_hhdet_in_tes!J78=0,"",RES_hhdet_in_tes!J78/RES_hhdet_in_fec!J78)</f>
        <v>0.56692265668613628</v>
      </c>
      <c r="K78" s="111">
        <f>IF(RES_hhdet_in_tes!K78=0,"",RES_hhdet_in_tes!K78/RES_hhdet_in_fec!K78)</f>
        <v>0.56778167426357351</v>
      </c>
      <c r="L78" s="111">
        <f>IF(RES_hhdet_in_tes!L78=0,"",RES_hhdet_in_tes!L78/RES_hhdet_in_fec!L78)</f>
        <v>0.56860420471597772</v>
      </c>
      <c r="M78" s="111">
        <f>IF(RES_hhdet_in_tes!M78=0,"",RES_hhdet_in_tes!M78/RES_hhdet_in_fec!M78)</f>
        <v>0.56904683500022024</v>
      </c>
      <c r="N78" s="111">
        <f>IF(RES_hhdet_in_tes!N78=0,"",RES_hhdet_in_tes!N78/RES_hhdet_in_fec!N78)</f>
        <v>0.56904683500022024</v>
      </c>
      <c r="O78" s="111">
        <f>IF(RES_hhdet_in_tes!O78=0,"",RES_hhdet_in_tes!O78/RES_hhdet_in_fec!O78)</f>
        <v>0.56904683500022024</v>
      </c>
      <c r="P78" s="111">
        <f>IF(RES_hhdet_in_tes!P78=0,"",RES_hhdet_in_tes!P78/RES_hhdet_in_fec!P78)</f>
        <v>0.56904683500022024</v>
      </c>
      <c r="Q78" s="111">
        <f>IF(RES_hhdet_in_tes!Q78=0,"",RES_hhdet_in_tes!Q78/RES_hhdet_in_fec!Q78)</f>
        <v>0.56904683500022024</v>
      </c>
      <c r="R78" s="111">
        <f>IF(RES_hhdet_in_tes!R78=0,"",RES_hhdet_in_tes!R78/RES_hhdet_in_fec!R78)</f>
        <v>0.57184323967327677</v>
      </c>
      <c r="S78" s="111">
        <f>IF(RES_hhdet_in_tes!S78=0,"",RES_hhdet_in_tes!S78/RES_hhdet_in_fec!S78)</f>
        <v>0.57641599490711493</v>
      </c>
      <c r="T78" s="111">
        <f>IF(RES_hhdet_in_tes!T78=0,"",RES_hhdet_in_tes!T78/RES_hhdet_in_fec!T78)</f>
        <v>0.58175087601325559</v>
      </c>
      <c r="U78" s="111">
        <f>IF(RES_hhdet_in_tes!U78=0,"",RES_hhdet_in_tes!U78/RES_hhdet_in_fec!U78)</f>
        <v>0.58727628858747383</v>
      </c>
      <c r="V78" s="111">
        <f>IF(RES_hhdet_in_tes!V78=0,"",RES_hhdet_in_tes!V78/RES_hhdet_in_fec!V78)</f>
        <v>0.59242063822553881</v>
      </c>
      <c r="W78" s="111">
        <f>IF(RES_hhdet_in_tes!W78=0,"",RES_hhdet_in_tes!W78/RES_hhdet_in_fec!W78)</f>
        <v>0.59718392492744865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0.73543022147832104</v>
      </c>
      <c r="D79" s="45">
        <f>IF(RES_hhdet_in_tes!D79=0,"",RES_hhdet_in_tes!D79/RES_hhdet_in_fec!D79)</f>
        <v>0.7369127359642762</v>
      </c>
      <c r="E79" s="45">
        <f>IF(RES_hhdet_in_tes!E79=0,"",RES_hhdet_in_tes!E79/RES_hhdet_in_fec!E79)</f>
        <v>0.73845007024257825</v>
      </c>
      <c r="F79" s="45">
        <f>IF(RES_hhdet_in_tes!F79=0,"",RES_hhdet_in_tes!F79/RES_hhdet_in_fec!F79)</f>
        <v>0.73999487994710955</v>
      </c>
      <c r="G79" s="45">
        <f>IF(RES_hhdet_in_tes!G79=0,"",RES_hhdet_in_tes!G79/RES_hhdet_in_fec!G79)</f>
        <v>0.74159017545594452</v>
      </c>
      <c r="H79" s="45">
        <f>IF(RES_hhdet_in_tes!H79=0,"",RES_hhdet_in_tes!H79/RES_hhdet_in_fec!H79)</f>
        <v>0.7432306928463599</v>
      </c>
      <c r="I79" s="45">
        <f>IF(RES_hhdet_in_tes!I79=0,"",RES_hhdet_in_tes!I79/RES_hhdet_in_fec!I79)</f>
        <v>0.74492702987677017</v>
      </c>
      <c r="J79" s="45">
        <f>IF(RES_hhdet_in_tes!J79=0,"",RES_hhdet_in_tes!J79/RES_hhdet_in_fec!J79)</f>
        <v>0.74672260182272687</v>
      </c>
      <c r="K79" s="45">
        <f>IF(RES_hhdet_in_tes!K79=0,"",RES_hhdet_in_tes!K79/RES_hhdet_in_fec!K79)</f>
        <v>0.74865432308802404</v>
      </c>
      <c r="L79" s="45">
        <f>IF(RES_hhdet_in_tes!L79=0,"",RES_hhdet_in_tes!L79/RES_hhdet_in_fec!L79)</f>
        <v>0.75073206978909057</v>
      </c>
      <c r="M79" s="45">
        <f>IF(RES_hhdet_in_tes!M79=0,"",RES_hhdet_in_tes!M79/RES_hhdet_in_fec!M79)</f>
        <v>0.75355891122478091</v>
      </c>
      <c r="N79" s="45">
        <f>IF(RES_hhdet_in_tes!N79=0,"",RES_hhdet_in_tes!N79/RES_hhdet_in_fec!N79)</f>
        <v>0.75730584992329153</v>
      </c>
      <c r="O79" s="45">
        <f>IF(RES_hhdet_in_tes!O79=0,"",RES_hhdet_in_tes!O79/RES_hhdet_in_fec!O79)</f>
        <v>0.76238867497063811</v>
      </c>
      <c r="P79" s="45">
        <f>IF(RES_hhdet_in_tes!P79=0,"",RES_hhdet_in_tes!P79/RES_hhdet_in_fec!P79)</f>
        <v>0.7690257625475253</v>
      </c>
      <c r="Q79" s="45">
        <f>IF(RES_hhdet_in_tes!Q79=0,"",RES_hhdet_in_tes!Q79/RES_hhdet_in_fec!Q79)</f>
        <v>0.77758008415562907</v>
      </c>
      <c r="R79" s="45">
        <f>IF(RES_hhdet_in_tes!R79=0,"",RES_hhdet_in_tes!R79/RES_hhdet_in_fec!R79)</f>
        <v>0.78921691967147289</v>
      </c>
      <c r="S79" s="45">
        <f>IF(RES_hhdet_in_tes!S79=0,"",RES_hhdet_in_tes!S79/RES_hhdet_in_fec!S79)</f>
        <v>0.80374077880798822</v>
      </c>
      <c r="T79" s="45">
        <f>IF(RES_hhdet_in_tes!T79=0,"",RES_hhdet_in_tes!T79/RES_hhdet_in_fec!T79)</f>
        <v>0.81935628290057649</v>
      </c>
      <c r="U79" s="45">
        <f>IF(RES_hhdet_in_tes!U79=0,"",RES_hhdet_in_tes!U79/RES_hhdet_in_fec!U79)</f>
        <v>0.83426805328468379</v>
      </c>
      <c r="V79" s="45">
        <f>IF(RES_hhdet_in_tes!V79=0,"",RES_hhdet_in_tes!V79/RES_hhdet_in_fec!V79)</f>
        <v>0.8466807112957363</v>
      </c>
      <c r="W79" s="45">
        <f>IF(RES_hhdet_in_tes!W79=0,"",RES_hhdet_in_tes!W79/RES_hhdet_in_fec!W79)</f>
        <v>0.85596359831291824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0.60621759554426224</v>
      </c>
      <c r="D81" s="119">
        <f>IF(RES_hhdet_in_tes!D81=0,"",RES_hhdet_in_tes!D81/RES_hhdet_in_fec!D81)</f>
        <v>0.60769165504208456</v>
      </c>
      <c r="E81" s="119">
        <f>IF(RES_hhdet_in_tes!E81=0,"",RES_hhdet_in_tes!E81/RES_hhdet_in_fec!E81)</f>
        <v>0.61332468526217265</v>
      </c>
      <c r="F81" s="119">
        <f>IF(RES_hhdet_in_tes!F81=0,"",RES_hhdet_in_tes!F81/RES_hhdet_in_fec!F81)</f>
        <v>0.62385305241747024</v>
      </c>
      <c r="G81" s="119">
        <f>IF(RES_hhdet_in_tes!G81=0,"",RES_hhdet_in_tes!G81/RES_hhdet_in_fec!G81)</f>
        <v>0.63936892730182926</v>
      </c>
      <c r="H81" s="119">
        <f>IF(RES_hhdet_in_tes!H81=0,"",RES_hhdet_in_tes!H81/RES_hhdet_in_fec!H81)</f>
        <v>0.64341006747409912</v>
      </c>
      <c r="I81" s="119">
        <f>IF(RES_hhdet_in_tes!I81=0,"",RES_hhdet_in_tes!I81/RES_hhdet_in_fec!I81)</f>
        <v>0.63147317438187178</v>
      </c>
      <c r="J81" s="119">
        <f>IF(RES_hhdet_in_tes!J81=0,"",RES_hhdet_in_tes!J81/RES_hhdet_in_fec!J81)</f>
        <v>0.63332579429532976</v>
      </c>
      <c r="K81" s="119">
        <f>IF(RES_hhdet_in_tes!K81=0,"",RES_hhdet_in_tes!K81/RES_hhdet_in_fec!K81)</f>
        <v>0.64021065081720685</v>
      </c>
      <c r="L81" s="119">
        <f>IF(RES_hhdet_in_tes!L81=0,"",RES_hhdet_in_tes!L81/RES_hhdet_in_fec!L81)</f>
        <v>0.66398608080187027</v>
      </c>
      <c r="M81" s="119">
        <f>IF(RES_hhdet_in_tes!M81=0,"",RES_hhdet_in_tes!M81/RES_hhdet_in_fec!M81)</f>
        <v>0.67248729165651022</v>
      </c>
      <c r="N81" s="119">
        <f>IF(RES_hhdet_in_tes!N81=0,"",RES_hhdet_in_tes!N81/RES_hhdet_in_fec!N81)</f>
        <v>0.67425876747034841</v>
      </c>
      <c r="O81" s="119">
        <f>IF(RES_hhdet_in_tes!O81=0,"",RES_hhdet_in_tes!O81/RES_hhdet_in_fec!O81)</f>
        <v>0.67916225299052424</v>
      </c>
      <c r="P81" s="119">
        <f>IF(RES_hhdet_in_tes!P81=0,"",RES_hhdet_in_tes!P81/RES_hhdet_in_fec!P81)</f>
        <v>0.69222235598809601</v>
      </c>
      <c r="Q81" s="119">
        <f>IF(RES_hhdet_in_tes!Q81=0,"",RES_hhdet_in_tes!Q81/RES_hhdet_in_fec!Q81)</f>
        <v>0.70487491884686582</v>
      </c>
      <c r="R81" s="119">
        <f>IF(RES_hhdet_in_tes!R81=0,"",RES_hhdet_in_tes!R81/RES_hhdet_in_fec!R81)</f>
        <v>0.72325176858969342</v>
      </c>
      <c r="S81" s="119">
        <f>IF(RES_hhdet_in_tes!S81=0,"",RES_hhdet_in_tes!S81/RES_hhdet_in_fec!S81)</f>
        <v>0.72753018775444422</v>
      </c>
      <c r="T81" s="119">
        <f>IF(RES_hhdet_in_tes!T81=0,"",RES_hhdet_in_tes!T81/RES_hhdet_in_fec!T81)</f>
        <v>0.74509802440591477</v>
      </c>
      <c r="U81" s="119">
        <f>IF(RES_hhdet_in_tes!U81=0,"",RES_hhdet_in_tes!U81/RES_hhdet_in_fec!U81)</f>
        <v>0.74748345496241086</v>
      </c>
      <c r="V81" s="119">
        <f>IF(RES_hhdet_in_tes!V81=0,"",RES_hhdet_in_tes!V81/RES_hhdet_in_fec!V81)</f>
        <v>0.74467552210884169</v>
      </c>
      <c r="W81" s="119">
        <f>IF(RES_hhdet_in_tes!W81=0,"",RES_hhdet_in_tes!W81/RES_hhdet_in_fec!W81)</f>
        <v>0.75730009022542399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0.5647068953878418</v>
      </c>
      <c r="D82" s="124">
        <f>IF(RES_hhdet_in_tes!D82=0,"",RES_hhdet_in_tes!D82/RES_hhdet_in_fec!D82)</f>
        <v>0.57573488703517228</v>
      </c>
      <c r="E82" s="124">
        <f>IF(RES_hhdet_in_tes!E82=0,"",RES_hhdet_in_tes!E82/RES_hhdet_in_fec!E82)</f>
        <v>0.58660304421905751</v>
      </c>
      <c r="F82" s="124">
        <f>IF(RES_hhdet_in_tes!F82=0,"",RES_hhdet_in_tes!F82/RES_hhdet_in_fec!F82)</f>
        <v>0.59783396521662335</v>
      </c>
      <c r="G82" s="124">
        <f>IF(RES_hhdet_in_tes!G82=0,"",RES_hhdet_in_tes!G82/RES_hhdet_in_fec!G82)</f>
        <v>0.60922962978829642</v>
      </c>
      <c r="H82" s="124">
        <f>IF(RES_hhdet_in_tes!H82=0,"",RES_hhdet_in_tes!H82/RES_hhdet_in_fec!H82)</f>
        <v>0.62071144681188684</v>
      </c>
      <c r="I82" s="124">
        <f>IF(RES_hhdet_in_tes!I82=0,"",RES_hhdet_in_tes!I82/RES_hhdet_in_fec!I82)</f>
        <v>0.63227754655998558</v>
      </c>
      <c r="J82" s="124">
        <f>IF(RES_hhdet_in_tes!J82=0,"",RES_hhdet_in_tes!J82/RES_hhdet_in_fec!J82)</f>
        <v>0.64387943037403406</v>
      </c>
      <c r="K82" s="124">
        <f>IF(RES_hhdet_in_tes!K82=0,"",RES_hhdet_in_tes!K82/RES_hhdet_in_fec!K82)</f>
        <v>0.65528411906309347</v>
      </c>
      <c r="L82" s="124">
        <f>IF(RES_hhdet_in_tes!L82=0,"",RES_hhdet_in_tes!L82/RES_hhdet_in_fec!L82)</f>
        <v>0.66626713431550444</v>
      </c>
      <c r="M82" s="124">
        <f>IF(RES_hhdet_in_tes!M82=0,"",RES_hhdet_in_tes!M82/RES_hhdet_in_fec!M82)</f>
        <v>0.67690493668193241</v>
      </c>
      <c r="N82" s="124">
        <f>IF(RES_hhdet_in_tes!N82=0,"",RES_hhdet_in_tes!N82/RES_hhdet_in_fec!N82)</f>
        <v>0.68604037980796484</v>
      </c>
      <c r="O82" s="124">
        <f>IF(RES_hhdet_in_tes!O82=0,"",RES_hhdet_in_tes!O82/RES_hhdet_in_fec!O82)</f>
        <v>0.69361383074294325</v>
      </c>
      <c r="P82" s="124">
        <f>IF(RES_hhdet_in_tes!P82=0,"",RES_hhdet_in_tes!P82/RES_hhdet_in_fec!P82)</f>
        <v>0.70024096172516537</v>
      </c>
      <c r="Q82" s="124">
        <f>IF(RES_hhdet_in_tes!Q82=0,"",RES_hhdet_in_tes!Q82/RES_hhdet_in_fec!Q82)</f>
        <v>0.70814780926546084</v>
      </c>
      <c r="R82" s="124">
        <f>IF(RES_hhdet_in_tes!R82=0,"",RES_hhdet_in_tes!R82/RES_hhdet_in_fec!R82)</f>
        <v>0.71986021572640468</v>
      </c>
      <c r="S82" s="124">
        <f>IF(RES_hhdet_in_tes!S82=0,"",RES_hhdet_in_tes!S82/RES_hhdet_in_fec!S82)</f>
        <v>0.73292228546524829</v>
      </c>
      <c r="T82" s="124">
        <f>IF(RES_hhdet_in_tes!T82=0,"",RES_hhdet_in_tes!T82/RES_hhdet_in_fec!T82)</f>
        <v>0.74603915661662656</v>
      </c>
      <c r="U82" s="124">
        <f>IF(RES_hhdet_in_tes!U82=0,"",RES_hhdet_in_tes!U82/RES_hhdet_in_fec!U82)</f>
        <v>0.75812559716277184</v>
      </c>
      <c r="V82" s="124">
        <f>IF(RES_hhdet_in_tes!V82=0,"",RES_hhdet_in_tes!V82/RES_hhdet_in_fec!V82)</f>
        <v>0.76827897364812248</v>
      </c>
      <c r="W82" s="124">
        <f>IF(RES_hhdet_in_tes!W82=0,"",RES_hhdet_in_tes!W82/RES_hhdet_in_fec!W82)</f>
        <v>0.7764319480710522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0.56232475733321685</v>
      </c>
      <c r="D83" s="111">
        <f>IF(RES_hhdet_in_tes!D83=0,"",RES_hhdet_in_tes!D83/RES_hhdet_in_fec!D83)</f>
        <v>0.57345928119593237</v>
      </c>
      <c r="E83" s="111">
        <f>IF(RES_hhdet_in_tes!E83=0,"",RES_hhdet_in_tes!E83/RES_hhdet_in_fec!E83)</f>
        <v>0.58469965514518729</v>
      </c>
      <c r="F83" s="111">
        <f>IF(RES_hhdet_in_tes!F83=0,"",RES_hhdet_in_tes!F83/RES_hhdet_in_fec!F83)</f>
        <v>0.59603507382133403</v>
      </c>
      <c r="G83" s="111">
        <f>IF(RES_hhdet_in_tes!G83=0,"",RES_hhdet_in_tes!G83/RES_hhdet_in_fec!G83)</f>
        <v>0.60745479607208241</v>
      </c>
      <c r="H83" s="111">
        <f>IF(RES_hhdet_in_tes!H83=0,"",RES_hhdet_in_tes!H83/RES_hhdet_in_fec!H83)</f>
        <v>0.61894602464954918</v>
      </c>
      <c r="I83" s="111">
        <f>IF(RES_hhdet_in_tes!I83=0,"",RES_hhdet_in_tes!I83/RES_hhdet_in_fec!I83)</f>
        <v>0.63049193208047116</v>
      </c>
      <c r="J83" s="111">
        <f>IF(RES_hhdet_in_tes!J83=0,"",RES_hhdet_in_tes!J83/RES_hhdet_in_fec!J83)</f>
        <v>0.6420562357453935</v>
      </c>
      <c r="K83" s="111">
        <f>IF(RES_hhdet_in_tes!K83=0,"",RES_hhdet_in_tes!K83/RES_hhdet_in_fec!K83)</f>
        <v>0.65359093987785899</v>
      </c>
      <c r="L83" s="111">
        <f>IF(RES_hhdet_in_tes!L83=0,"",RES_hhdet_in_tes!L83/RES_hhdet_in_fec!L83)</f>
        <v>0.66505344540081668</v>
      </c>
      <c r="M83" s="111">
        <f>IF(RES_hhdet_in_tes!M83=0,"",RES_hhdet_in_tes!M83/RES_hhdet_in_fec!M83)</f>
        <v>0.67560995879568475</v>
      </c>
      <c r="N83" s="111">
        <f>IF(RES_hhdet_in_tes!N83=0,"",RES_hhdet_in_tes!N83/RES_hhdet_in_fec!N83)</f>
        <v>0.68481288056981582</v>
      </c>
      <c r="O83" s="111">
        <f>IF(RES_hhdet_in_tes!O83=0,"",RES_hhdet_in_tes!O83/RES_hhdet_in_fec!O83)</f>
        <v>0.69242006750562435</v>
      </c>
      <c r="P83" s="111">
        <f>IF(RES_hhdet_in_tes!P83=0,"",RES_hhdet_in_tes!P83/RES_hhdet_in_fec!P83)</f>
        <v>0.69908326586387226</v>
      </c>
      <c r="Q83" s="111">
        <f>IF(RES_hhdet_in_tes!Q83=0,"",RES_hhdet_in_tes!Q83/RES_hhdet_in_fec!Q83)</f>
        <v>0.70701594985126937</v>
      </c>
      <c r="R83" s="111">
        <f>IF(RES_hhdet_in_tes!R83=0,"",RES_hhdet_in_tes!R83/RES_hhdet_in_fec!R83)</f>
        <v>0.71871244189764139</v>
      </c>
      <c r="S83" s="111">
        <f>IF(RES_hhdet_in_tes!S83=0,"",RES_hhdet_in_tes!S83/RES_hhdet_in_fec!S83)</f>
        <v>0.7318215330803417</v>
      </c>
      <c r="T83" s="111">
        <f>IF(RES_hhdet_in_tes!T83=0,"",RES_hhdet_in_tes!T83/RES_hhdet_in_fec!T83)</f>
        <v>0.74499421068171545</v>
      </c>
      <c r="U83" s="111">
        <f>IF(RES_hhdet_in_tes!U83=0,"",RES_hhdet_in_tes!U83/RES_hhdet_in_fec!U83)</f>
        <v>0.7571280175129097</v>
      </c>
      <c r="V83" s="111">
        <f>IF(RES_hhdet_in_tes!V83=0,"",RES_hhdet_in_tes!V83/RES_hhdet_in_fec!V83)</f>
        <v>0.76729889679186825</v>
      </c>
      <c r="W83" s="111">
        <f>IF(RES_hhdet_in_tes!W83=0,"",RES_hhdet_in_tes!W83/RES_hhdet_in_fec!W83)</f>
        <v>0.77547996094275085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2.2780206427078262</v>
      </c>
      <c r="D85" s="124">
        <f>IF(RES_hhdet_in_tes!D85=0,"",RES_hhdet_in_tes!D85/RES_hhdet_in_fec!D85)</f>
        <v>2.3529527564998225</v>
      </c>
      <c r="E85" s="124">
        <f>IF(RES_hhdet_in_tes!E85=0,"",RES_hhdet_in_tes!E85/RES_hhdet_in_fec!E85)</f>
        <v>2.4286760502284328</v>
      </c>
      <c r="F85" s="124">
        <f>IF(RES_hhdet_in_tes!F85=0,"",RES_hhdet_in_tes!F85/RES_hhdet_in_fec!F85)</f>
        <v>2.5044806685995202</v>
      </c>
      <c r="G85" s="124">
        <f>IF(RES_hhdet_in_tes!G85=0,"",RES_hhdet_in_tes!G85/RES_hhdet_in_fec!G85)</f>
        <v>2.5810056184392485</v>
      </c>
      <c r="H85" s="124">
        <f>IF(RES_hhdet_in_tes!H85=0,"",RES_hhdet_in_tes!H85/RES_hhdet_in_fec!H85)</f>
        <v>2.6581685406913862</v>
      </c>
      <c r="I85" s="124">
        <f>IF(RES_hhdet_in_tes!I85=0,"",RES_hhdet_in_tes!I85/RES_hhdet_in_fec!I85)</f>
        <v>2.736122570247848</v>
      </c>
      <c r="J85" s="124">
        <f>IF(RES_hhdet_in_tes!J85=0,"",RES_hhdet_in_tes!J85/RES_hhdet_in_fec!J85)</f>
        <v>2.8155046789898117</v>
      </c>
      <c r="K85" s="124">
        <f>IF(RES_hhdet_in_tes!K85=0,"",RES_hhdet_in_tes!K85/RES_hhdet_in_fec!K85)</f>
        <v>2.8968504464776568</v>
      </c>
      <c r="L85" s="124">
        <f>IF(RES_hhdet_in_tes!L85=0,"",RES_hhdet_in_tes!L85/RES_hhdet_in_fec!L85)</f>
        <v>2.9802922916215331</v>
      </c>
      <c r="M85" s="124">
        <f>IF(RES_hhdet_in_tes!M85=0,"",RES_hhdet_in_tes!M85/RES_hhdet_in_fec!M85)</f>
        <v>3.0799557130196376</v>
      </c>
      <c r="N85" s="124">
        <f>IF(RES_hhdet_in_tes!N85=0,"",RES_hhdet_in_tes!N85/RES_hhdet_in_fec!N85)</f>
        <v>3.2004634219449826</v>
      </c>
      <c r="O85" s="124">
        <f>IF(RES_hhdet_in_tes!O85=0,"",RES_hhdet_in_tes!O85/RES_hhdet_in_fec!O85)</f>
        <v>3.3443710742067116</v>
      </c>
      <c r="P85" s="124">
        <f>IF(RES_hhdet_in_tes!P85=0,"",RES_hhdet_in_tes!P85/RES_hhdet_in_fec!P85)</f>
        <v>3.5004358243079268</v>
      </c>
      <c r="Q85" s="124">
        <f>IF(RES_hhdet_in_tes!Q85=0,"",RES_hhdet_in_tes!Q85/RES_hhdet_in_fec!Q85)</f>
        <v>3.6345553089236109</v>
      </c>
      <c r="R85" s="124">
        <f>IF(RES_hhdet_in_tes!R85=0,"",RES_hhdet_in_tes!R85/RES_hhdet_in_fec!R85)</f>
        <v>3.7186962695870167</v>
      </c>
      <c r="S85" s="124">
        <f>IF(RES_hhdet_in_tes!S85=0,"",RES_hhdet_in_tes!S85/RES_hhdet_in_fec!S85)</f>
        <v>3.7856683430041578</v>
      </c>
      <c r="T85" s="124">
        <f>IF(RES_hhdet_in_tes!T85=0,"",RES_hhdet_in_tes!T85/RES_hhdet_in_fec!T85)</f>
        <v>3.8416260597800882</v>
      </c>
      <c r="U85" s="124">
        <f>IF(RES_hhdet_in_tes!U85=0,"",RES_hhdet_in_tes!U85/RES_hhdet_in_fec!U85)</f>
        <v>3.8925683820157468</v>
      </c>
      <c r="V85" s="124">
        <f>IF(RES_hhdet_in_tes!V85=0,"",RES_hhdet_in_tes!V85/RES_hhdet_in_fec!V85)</f>
        <v>3.9445096522460505</v>
      </c>
      <c r="W85" s="124">
        <f>IF(RES_hhdet_in_tes!W85=0,"",RES_hhdet_in_tes!W85/RES_hhdet_in_fec!W85)</f>
        <v>3.9953608813464681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2.2780206427078262</v>
      </c>
      <c r="D86" s="111">
        <f>IF(RES_hhdet_in_tes!D86=0,"",RES_hhdet_in_tes!D86/RES_hhdet_in_fec!D86)</f>
        <v>2.3529527564998225</v>
      </c>
      <c r="E86" s="111">
        <f>IF(RES_hhdet_in_tes!E86=0,"",RES_hhdet_in_tes!E86/RES_hhdet_in_fec!E86)</f>
        <v>2.4286760502284328</v>
      </c>
      <c r="F86" s="111">
        <f>IF(RES_hhdet_in_tes!F86=0,"",RES_hhdet_in_tes!F86/RES_hhdet_in_fec!F86)</f>
        <v>2.5044806685995202</v>
      </c>
      <c r="G86" s="111">
        <f>IF(RES_hhdet_in_tes!G86=0,"",RES_hhdet_in_tes!G86/RES_hhdet_in_fec!G86)</f>
        <v>2.5810056184392485</v>
      </c>
      <c r="H86" s="111">
        <f>IF(RES_hhdet_in_tes!H86=0,"",RES_hhdet_in_tes!H86/RES_hhdet_in_fec!H86)</f>
        <v>2.6581685406913862</v>
      </c>
      <c r="I86" s="111">
        <f>IF(RES_hhdet_in_tes!I86=0,"",RES_hhdet_in_tes!I86/RES_hhdet_in_fec!I86)</f>
        <v>2.736122570247848</v>
      </c>
      <c r="J86" s="111">
        <f>IF(RES_hhdet_in_tes!J86=0,"",RES_hhdet_in_tes!J86/RES_hhdet_in_fec!J86)</f>
        <v>2.8155046789898117</v>
      </c>
      <c r="K86" s="111">
        <f>IF(RES_hhdet_in_tes!K86=0,"",RES_hhdet_in_tes!K86/RES_hhdet_in_fec!K86)</f>
        <v>2.8968504464776568</v>
      </c>
      <c r="L86" s="111">
        <f>IF(RES_hhdet_in_tes!L86=0,"",RES_hhdet_in_tes!L86/RES_hhdet_in_fec!L86)</f>
        <v>2.9802922916215331</v>
      </c>
      <c r="M86" s="111">
        <f>IF(RES_hhdet_in_tes!M86=0,"",RES_hhdet_in_tes!M86/RES_hhdet_in_fec!M86)</f>
        <v>3.0799557130196376</v>
      </c>
      <c r="N86" s="111">
        <f>IF(RES_hhdet_in_tes!N86=0,"",RES_hhdet_in_tes!N86/RES_hhdet_in_fec!N86)</f>
        <v>3.2004634219449826</v>
      </c>
      <c r="O86" s="111">
        <f>IF(RES_hhdet_in_tes!O86=0,"",RES_hhdet_in_tes!O86/RES_hhdet_in_fec!O86)</f>
        <v>3.3443710742067116</v>
      </c>
      <c r="P86" s="111">
        <f>IF(RES_hhdet_in_tes!P86=0,"",RES_hhdet_in_tes!P86/RES_hhdet_in_fec!P86)</f>
        <v>3.5004358243079268</v>
      </c>
      <c r="Q86" s="111">
        <f>IF(RES_hhdet_in_tes!Q86=0,"",RES_hhdet_in_tes!Q86/RES_hhdet_in_fec!Q86)</f>
        <v>3.6345553089236109</v>
      </c>
      <c r="R86" s="111">
        <f>IF(RES_hhdet_in_tes!R86=0,"",RES_hhdet_in_tes!R86/RES_hhdet_in_fec!R86)</f>
        <v>3.7186962695870167</v>
      </c>
      <c r="S86" s="111">
        <f>IF(RES_hhdet_in_tes!S86=0,"",RES_hhdet_in_tes!S86/RES_hhdet_in_fec!S86)</f>
        <v>3.7856683430041578</v>
      </c>
      <c r="T86" s="111">
        <f>IF(RES_hhdet_in_tes!T86=0,"",RES_hhdet_in_tes!T86/RES_hhdet_in_fec!T86)</f>
        <v>3.8416260597800882</v>
      </c>
      <c r="U86" s="111">
        <f>IF(RES_hhdet_in_tes!U86=0,"",RES_hhdet_in_tes!U86/RES_hhdet_in_fec!U86)</f>
        <v>3.8925683820157468</v>
      </c>
      <c r="V86" s="111">
        <f>IF(RES_hhdet_in_tes!V86=0,"",RES_hhdet_in_tes!V86/RES_hhdet_in_fec!V86)</f>
        <v>3.9445096522460505</v>
      </c>
      <c r="W86" s="111">
        <f>IF(RES_hhdet_in_tes!W86=0,"",RES_hhdet_in_tes!W86/RES_hhdet_in_fec!W86)</f>
        <v>3.9953608813464681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0.60007789670595291</v>
      </c>
      <c r="D87" s="124">
        <f>IF(RES_hhdet_in_tes!D87=0,"",RES_hhdet_in_tes!D87/RES_hhdet_in_fec!D87)</f>
        <v>0.60256799568625963</v>
      </c>
      <c r="E87" s="124">
        <f>IF(RES_hhdet_in_tes!E87=0,"",RES_hhdet_in_tes!E87/RES_hhdet_in_fec!E87)</f>
        <v>0.60265150344051088</v>
      </c>
      <c r="F87" s="124">
        <f>IF(RES_hhdet_in_tes!F87=0,"",RES_hhdet_in_tes!F87/RES_hhdet_in_fec!F87)</f>
        <v>0.60691687598157951</v>
      </c>
      <c r="G87" s="124">
        <f>IF(RES_hhdet_in_tes!G87=0,"",RES_hhdet_in_tes!G87/RES_hhdet_in_fec!G87)</f>
        <v>0.61445671393726453</v>
      </c>
      <c r="H87" s="124">
        <f>IF(RES_hhdet_in_tes!H87=0,"",RES_hhdet_in_tes!H87/RES_hhdet_in_fec!H87)</f>
        <v>0.61461881796772544</v>
      </c>
      <c r="I87" s="124">
        <f>IF(RES_hhdet_in_tes!I87=0,"",RES_hhdet_in_tes!I87/RES_hhdet_in_fec!I87)</f>
        <v>0.6254201144759356</v>
      </c>
      <c r="J87" s="124">
        <f>IF(RES_hhdet_in_tes!J87=0,"",RES_hhdet_in_tes!J87/RES_hhdet_in_fec!J87)</f>
        <v>0.65150151350919072</v>
      </c>
      <c r="K87" s="124">
        <f>IF(RES_hhdet_in_tes!K87=0,"",RES_hhdet_in_tes!K87/RES_hhdet_in_fec!K87)</f>
        <v>0.64864078729558694</v>
      </c>
      <c r="L87" s="124">
        <f>IF(RES_hhdet_in_tes!L87=0,"",RES_hhdet_in_tes!L87/RES_hhdet_in_fec!L87)</f>
        <v>0.68281766496128382</v>
      </c>
      <c r="M87" s="124">
        <f>IF(RES_hhdet_in_tes!M87=0,"",RES_hhdet_in_tes!M87/RES_hhdet_in_fec!M87)</f>
        <v>0.69719345952696776</v>
      </c>
      <c r="N87" s="124">
        <f>IF(RES_hhdet_in_tes!N87=0,"",RES_hhdet_in_tes!N87/RES_hhdet_in_fec!N87)</f>
        <v>0.71356573404107482</v>
      </c>
      <c r="O87" s="124">
        <f>IF(RES_hhdet_in_tes!O87=0,"",RES_hhdet_in_tes!O87/RES_hhdet_in_fec!O87)</f>
        <v>0.7237888883115291</v>
      </c>
      <c r="P87" s="124">
        <f>IF(RES_hhdet_in_tes!P87=0,"",RES_hhdet_in_tes!P87/RES_hhdet_in_fec!P87)</f>
        <v>0.75425393353305581</v>
      </c>
      <c r="Q87" s="124">
        <f>IF(RES_hhdet_in_tes!Q87=0,"",RES_hhdet_in_tes!Q87/RES_hhdet_in_fec!Q87)</f>
        <v>0.77362291095800717</v>
      </c>
      <c r="R87" s="124">
        <f>IF(RES_hhdet_in_tes!R87=0,"",RES_hhdet_in_tes!R87/RES_hhdet_in_fec!R87)</f>
        <v>0.78218883555856145</v>
      </c>
      <c r="S87" s="124">
        <f>IF(RES_hhdet_in_tes!S87=0,"",RES_hhdet_in_tes!S87/RES_hhdet_in_fec!S87)</f>
        <v>0.79320033043217597</v>
      </c>
      <c r="T87" s="124">
        <f>IF(RES_hhdet_in_tes!T87=0,"",RES_hhdet_in_tes!T87/RES_hhdet_in_fec!T87)</f>
        <v>0.81563408467087217</v>
      </c>
      <c r="U87" s="124">
        <f>IF(RES_hhdet_in_tes!U87=0,"",RES_hhdet_in_tes!U87/RES_hhdet_in_fec!U87)</f>
        <v>0.8193207507439475</v>
      </c>
      <c r="V87" s="124">
        <f>IF(RES_hhdet_in_tes!V87=0,"",RES_hhdet_in_tes!V87/RES_hhdet_in_fec!V87)</f>
        <v>0.83452412701587175</v>
      </c>
      <c r="W87" s="124">
        <f>IF(RES_hhdet_in_tes!W87=0,"",RES_hhdet_in_tes!W87/RES_hhdet_in_fec!W87)</f>
        <v>0.83692870415167731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0.60137741637880493</v>
      </c>
      <c r="D88" s="111">
        <f>IF(RES_hhdet_in_tes!D88=0,"",RES_hhdet_in_tes!D88/RES_hhdet_in_fec!D88)</f>
        <v>0.61493579369185547</v>
      </c>
      <c r="E88" s="111">
        <f>IF(RES_hhdet_in_tes!E88=0,"",RES_hhdet_in_tes!E88/RES_hhdet_in_fec!E88)</f>
        <v>0.62862306339667917</v>
      </c>
      <c r="F88" s="111">
        <f>IF(RES_hhdet_in_tes!F88=0,"",RES_hhdet_in_tes!F88/RES_hhdet_in_fec!F88)</f>
        <v>0.64242606793531387</v>
      </c>
      <c r="G88" s="111">
        <f>IF(RES_hhdet_in_tes!G88=0,"",RES_hhdet_in_tes!G88/RES_hhdet_in_fec!G88)</f>
        <v>0.65633172793433281</v>
      </c>
      <c r="H88" s="111">
        <f>IF(RES_hhdet_in_tes!H88=0,"",RES_hhdet_in_tes!H88/RES_hhdet_in_fec!H88)</f>
        <v>0.67032446033715387</v>
      </c>
      <c r="I88" s="111">
        <f>IF(RES_hhdet_in_tes!I88=0,"",RES_hhdet_in_tes!I88/RES_hhdet_in_fec!I88)</f>
        <v>0.68438377452967081</v>
      </c>
      <c r="J88" s="111">
        <f>IF(RES_hhdet_in_tes!J88=0,"",RES_hhdet_in_tes!J88/RES_hhdet_in_fec!J88)</f>
        <v>0.69846548959759036</v>
      </c>
      <c r="K88" s="111">
        <f>IF(RES_hhdet_in_tes!K88=0,"",RES_hhdet_in_tes!K88/RES_hhdet_in_fec!K88)</f>
        <v>0.71251116166678896</v>
      </c>
      <c r="L88" s="111">
        <f>IF(RES_hhdet_in_tes!L88=0,"",RES_hhdet_in_tes!L88/RES_hhdet_in_fec!L88)</f>
        <v>0.7264689183476648</v>
      </c>
      <c r="M88" s="111">
        <f>IF(RES_hhdet_in_tes!M88=0,"",RES_hhdet_in_tes!M88/RES_hhdet_in_fec!M88)</f>
        <v>0.73932345918682618</v>
      </c>
      <c r="N88" s="111">
        <f>IF(RES_hhdet_in_tes!N88=0,"",RES_hhdet_in_tes!N88/RES_hhdet_in_fec!N88)</f>
        <v>0.75052974760423929</v>
      </c>
      <c r="O88" s="111">
        <f>IF(RES_hhdet_in_tes!O88=0,"",RES_hhdet_in_tes!O88/RES_hhdet_in_fec!O88)</f>
        <v>0.75979292868304349</v>
      </c>
      <c r="P88" s="111">
        <f>IF(RES_hhdet_in_tes!P88=0,"",RES_hhdet_in_tes!P88/RES_hhdet_in_fec!P88)</f>
        <v>0.76790662609540783</v>
      </c>
      <c r="Q88" s="111">
        <f>IF(RES_hhdet_in_tes!Q88=0,"",RES_hhdet_in_tes!Q88/RES_hhdet_in_fec!Q88)</f>
        <v>0.77756616106362297</v>
      </c>
      <c r="R88" s="111">
        <f>IF(RES_hhdet_in_tes!R88=0,"",RES_hhdet_in_tes!R88/RES_hhdet_in_fec!R88)</f>
        <v>0.79180884035185328</v>
      </c>
      <c r="S88" s="111">
        <f>IF(RES_hhdet_in_tes!S88=0,"",RES_hhdet_in_tes!S88/RES_hhdet_in_fec!S88)</f>
        <v>0.80777162481194142</v>
      </c>
      <c r="T88" s="111">
        <f>IF(RES_hhdet_in_tes!T88=0,"",RES_hhdet_in_tes!T88/RES_hhdet_in_fec!T88)</f>
        <v>0.82381183769797661</v>
      </c>
      <c r="U88" s="111">
        <f>IF(RES_hhdet_in_tes!U88=0,"",RES_hhdet_in_tes!U88/RES_hhdet_in_fec!U88)</f>
        <v>0.83858702999981261</v>
      </c>
      <c r="V88" s="111">
        <f>IF(RES_hhdet_in_tes!V88=0,"",RES_hhdet_in_tes!V88/RES_hhdet_in_fec!V88)</f>
        <v>0.85097198876139668</v>
      </c>
      <c r="W88" s="111">
        <f>IF(RES_hhdet_in_tes!W88=0,"",RES_hhdet_in_tes!W88/RES_hhdet_in_fec!W88)</f>
        <v>0.86093397330133425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0.88815022583069292</v>
      </c>
      <c r="D89" s="111">
        <f>IF(RES_hhdet_in_tes!D89=0,"",RES_hhdet_in_tes!D89/RES_hhdet_in_fec!D89)</f>
        <v>0.88984272909517037</v>
      </c>
      <c r="E89" s="111">
        <f>IF(RES_hhdet_in_tes!E89=0,"",RES_hhdet_in_tes!E89/RES_hhdet_in_fec!E89)</f>
        <v>0.90895363589997236</v>
      </c>
      <c r="F89" s="111">
        <f>IF(RES_hhdet_in_tes!F89=0,"",RES_hhdet_in_tes!F89/RES_hhdet_in_fec!F89)</f>
        <v>0.9132738558721134</v>
      </c>
      <c r="G89" s="111">
        <f>IF(RES_hhdet_in_tes!G89=0,"",RES_hhdet_in_tes!G89/RES_hhdet_in_fec!G89)</f>
        <v>0.90640128687279509</v>
      </c>
      <c r="H89" s="111">
        <f>IF(RES_hhdet_in_tes!H89=0,"",RES_hhdet_in_tes!H89/RES_hhdet_in_fec!H89)</f>
        <v>0.91734633965038281</v>
      </c>
      <c r="I89" s="111">
        <f>IF(RES_hhdet_in_tes!I89=0,"",RES_hhdet_in_tes!I89/RES_hhdet_in_fec!I89)</f>
        <v>0.92105624486833648</v>
      </c>
      <c r="J89" s="111">
        <f>IF(RES_hhdet_in_tes!J89=0,"",RES_hhdet_in_tes!J89/RES_hhdet_in_fec!J89)</f>
        <v>0.9261402449449293</v>
      </c>
      <c r="K89" s="111">
        <f>IF(RES_hhdet_in_tes!K89=0,"",RES_hhdet_in_tes!K89/RES_hhdet_in_fec!K89)</f>
        <v>0.92859309464122874</v>
      </c>
      <c r="L89" s="111">
        <f>IF(RES_hhdet_in_tes!L89=0,"",RES_hhdet_in_tes!L89/RES_hhdet_in_fec!L89)</f>
        <v>0.94518271441373736</v>
      </c>
      <c r="M89" s="111">
        <f>IF(RES_hhdet_in_tes!M89=0,"",RES_hhdet_in_tes!M89/RES_hhdet_in_fec!M89)</f>
        <v>0.96290588822209322</v>
      </c>
      <c r="N89" s="111">
        <f>IF(RES_hhdet_in_tes!N89=0,"",RES_hhdet_in_tes!N89/RES_hhdet_in_fec!N89)</f>
        <v>0.96144451100690287</v>
      </c>
      <c r="O89" s="111">
        <f>IF(RES_hhdet_in_tes!O89=0,"",RES_hhdet_in_tes!O89/RES_hhdet_in_fec!O89)</f>
        <v>0.96646388831533925</v>
      </c>
      <c r="P89" s="111">
        <f>IF(RES_hhdet_in_tes!P89=0,"",RES_hhdet_in_tes!P89/RES_hhdet_in_fec!P89)</f>
        <v>0.96555390602615743</v>
      </c>
      <c r="Q89" s="111">
        <f>IF(RES_hhdet_in_tes!Q89=0,"",RES_hhdet_in_tes!Q89/RES_hhdet_in_fec!Q89)</f>
        <v>0.96618746551998547</v>
      </c>
      <c r="R89" s="111">
        <f>IF(RES_hhdet_in_tes!R89=0,"",RES_hhdet_in_tes!R89/RES_hhdet_in_fec!R89)</f>
        <v>0.96806102138573513</v>
      </c>
      <c r="S89" s="111">
        <f>IF(RES_hhdet_in_tes!S89=0,"",RES_hhdet_in_tes!S89/RES_hhdet_in_fec!S89)</f>
        <v>0.97142875463500056</v>
      </c>
      <c r="T89" s="111">
        <f>IF(RES_hhdet_in_tes!T89=0,"",RES_hhdet_in_tes!T89/RES_hhdet_in_fec!T89)</f>
        <v>0.97959224590922733</v>
      </c>
      <c r="U89" s="111">
        <f>IF(RES_hhdet_in_tes!U89=0,"",RES_hhdet_in_tes!U89/RES_hhdet_in_fec!U89)</f>
        <v>0.98061410252336645</v>
      </c>
      <c r="V89" s="111">
        <f>IF(RES_hhdet_in_tes!V89=0,"",RES_hhdet_in_tes!V89/RES_hhdet_in_fec!V89)</f>
        <v>0.97752204964997857</v>
      </c>
      <c r="W89" s="111">
        <f>IF(RES_hhdet_in_tes!W89=0,"",RES_hhdet_in_tes!W89/RES_hhdet_in_fec!W89)</f>
        <v>0.98572752938974806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>
        <f>IF(RES_hhdet_in_tes!C90=0,"",RES_hhdet_in_tes!C90/RES_hhdet_in_fec!C90)</f>
        <v>0.60137741637880493</v>
      </c>
      <c r="D90" s="112">
        <f>IF(RES_hhdet_in_tes!D90=0,"",RES_hhdet_in_tes!D90/RES_hhdet_in_fec!D90)</f>
        <v>0.61493579369185547</v>
      </c>
      <c r="E90" s="112">
        <f>IF(RES_hhdet_in_tes!E90=0,"",RES_hhdet_in_tes!E90/RES_hhdet_in_fec!E90)</f>
        <v>0.62862306339667917</v>
      </c>
      <c r="F90" s="112">
        <f>IF(RES_hhdet_in_tes!F90=0,"",RES_hhdet_in_tes!F90/RES_hhdet_in_fec!F90)</f>
        <v>0.64242606793531387</v>
      </c>
      <c r="G90" s="112">
        <f>IF(RES_hhdet_in_tes!G90=0,"",RES_hhdet_in_tes!G90/RES_hhdet_in_fec!G90)</f>
        <v>0.65633172793433281</v>
      </c>
      <c r="H90" s="112">
        <f>IF(RES_hhdet_in_tes!H90=0,"",RES_hhdet_in_tes!H90/RES_hhdet_in_fec!H90)</f>
        <v>0.67032446033715387</v>
      </c>
      <c r="I90" s="112">
        <f>IF(RES_hhdet_in_tes!I90=0,"",RES_hhdet_in_tes!I90/RES_hhdet_in_fec!I90)</f>
        <v>0.68438377452967081</v>
      </c>
      <c r="J90" s="112">
        <f>IF(RES_hhdet_in_tes!J90=0,"",RES_hhdet_in_tes!J90/RES_hhdet_in_fec!J90)</f>
        <v>0.69846548959759036</v>
      </c>
      <c r="K90" s="112">
        <f>IF(RES_hhdet_in_tes!K90=0,"",RES_hhdet_in_tes!K90/RES_hhdet_in_fec!K90)</f>
        <v>0.71251116166678896</v>
      </c>
      <c r="L90" s="112">
        <f>IF(RES_hhdet_in_tes!L90=0,"",RES_hhdet_in_tes!L90/RES_hhdet_in_fec!L90)</f>
        <v>0.7264689183476648</v>
      </c>
      <c r="M90" s="112">
        <f>IF(RES_hhdet_in_tes!M90=0,"",RES_hhdet_in_tes!M90/RES_hhdet_in_fec!M90)</f>
        <v>0.73932345918682618</v>
      </c>
      <c r="N90" s="112">
        <f>IF(RES_hhdet_in_tes!N90=0,"",RES_hhdet_in_tes!N90/RES_hhdet_in_fec!N90)</f>
        <v>0.75052974760423918</v>
      </c>
      <c r="O90" s="112">
        <f>IF(RES_hhdet_in_tes!O90=0,"",RES_hhdet_in_tes!O90/RES_hhdet_in_fec!O90)</f>
        <v>0.75979292868304349</v>
      </c>
      <c r="P90" s="112">
        <f>IF(RES_hhdet_in_tes!P90=0,"",RES_hhdet_in_tes!P90/RES_hhdet_in_fec!P90)</f>
        <v>0.76790662609540783</v>
      </c>
      <c r="Q90" s="112">
        <f>IF(RES_hhdet_in_tes!Q90=0,"",RES_hhdet_in_tes!Q90/RES_hhdet_in_fec!Q90)</f>
        <v>0.77756616106362297</v>
      </c>
      <c r="R90" s="112">
        <f>IF(RES_hhdet_in_tes!R90=0,"",RES_hhdet_in_tes!R90/RES_hhdet_in_fec!R90)</f>
        <v>0.79180884035185339</v>
      </c>
      <c r="S90" s="112">
        <f>IF(RES_hhdet_in_tes!S90=0,"",RES_hhdet_in_tes!S90/RES_hhdet_in_fec!S90)</f>
        <v>0.80777162481194142</v>
      </c>
      <c r="T90" s="112">
        <f>IF(RES_hhdet_in_tes!T90=0,"",RES_hhdet_in_tes!T90/RES_hhdet_in_fec!T90)</f>
        <v>0.8238118376979765</v>
      </c>
      <c r="U90" s="112">
        <f>IF(RES_hhdet_in_tes!U90=0,"",RES_hhdet_in_tes!U90/RES_hhdet_in_fec!U90)</f>
        <v>0.83858702999981261</v>
      </c>
      <c r="V90" s="112">
        <f>IF(RES_hhdet_in_tes!V90=0,"",RES_hhdet_in_tes!V90/RES_hhdet_in_fec!V90)</f>
        <v>0.85097198876139668</v>
      </c>
      <c r="W90" s="112">
        <f>IF(RES_hhdet_in_tes!W90=0,"",RES_hhdet_in_tes!W90/RES_hhdet_in_fec!W90)</f>
        <v>0.86093397330133437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0.58431490608735459</v>
      </c>
      <c r="D92" s="112">
        <f>IF(RES_hhdet_in_tes!D92=0,"",RES_hhdet_in_tes!D92/RES_hhdet_in_fec!D92)</f>
        <v>0.5859079020867195</v>
      </c>
      <c r="E92" s="112">
        <f>IF(RES_hhdet_in_tes!E92=0,"",RES_hhdet_in_tes!E92/RES_hhdet_in_fec!E92)</f>
        <v>0.58776460890384519</v>
      </c>
      <c r="F92" s="112">
        <f>IF(RES_hhdet_in_tes!F92=0,"",RES_hhdet_in_tes!F92/RES_hhdet_in_fec!F92)</f>
        <v>0.58965727628702902</v>
      </c>
      <c r="G92" s="112">
        <f>IF(RES_hhdet_in_tes!G92=0,"",RES_hhdet_in_tes!G92/RES_hhdet_in_fec!G92)</f>
        <v>0.59179280582215199</v>
      </c>
      <c r="H92" s="112">
        <f>IF(RES_hhdet_in_tes!H92=0,"",RES_hhdet_in_tes!H92/RES_hhdet_in_fec!H92)</f>
        <v>0.59414587538910724</v>
      </c>
      <c r="I92" s="112">
        <f>IF(RES_hhdet_in_tes!I92=0,"",RES_hhdet_in_tes!I92/RES_hhdet_in_fec!I92)</f>
        <v>0.59676746554470128</v>
      </c>
      <c r="J92" s="112">
        <f>IF(RES_hhdet_in_tes!J92=0,"",RES_hhdet_in_tes!J92/RES_hhdet_in_fec!J92)</f>
        <v>0.59986642563565407</v>
      </c>
      <c r="K92" s="112">
        <f>IF(RES_hhdet_in_tes!K92=0,"",RES_hhdet_in_tes!K92/RES_hhdet_in_fec!K92)</f>
        <v>0.60362033254058933</v>
      </c>
      <c r="L92" s="112">
        <f>IF(RES_hhdet_in_tes!L92=0,"",RES_hhdet_in_tes!L92/RES_hhdet_in_fec!L92)</f>
        <v>0.60807669535482156</v>
      </c>
      <c r="M92" s="112">
        <f>IF(RES_hhdet_in_tes!M92=0,"",RES_hhdet_in_tes!M92/RES_hhdet_in_fec!M92)</f>
        <v>0.61744947048162191</v>
      </c>
      <c r="N92" s="112">
        <f>IF(RES_hhdet_in_tes!N92=0,"",RES_hhdet_in_tes!N92/RES_hhdet_in_fec!N92)</f>
        <v>0.63307616478683348</v>
      </c>
      <c r="O92" s="112">
        <f>IF(RES_hhdet_in_tes!O92=0,"",RES_hhdet_in_tes!O92/RES_hhdet_in_fec!O92)</f>
        <v>0.65607329335505826</v>
      </c>
      <c r="P92" s="112">
        <f>IF(RES_hhdet_in_tes!P92=0,"",RES_hhdet_in_tes!P92/RES_hhdet_in_fec!P92)</f>
        <v>0.68409425502959398</v>
      </c>
      <c r="Q92" s="112">
        <f>IF(RES_hhdet_in_tes!Q92=0,"",RES_hhdet_in_tes!Q92/RES_hhdet_in_fec!Q92)</f>
        <v>0.7095359420616103</v>
      </c>
      <c r="R92" s="112">
        <f>IF(RES_hhdet_in_tes!R92=0,"",RES_hhdet_in_tes!R92/RES_hhdet_in_fec!R92)</f>
        <v>0.7267059684273669</v>
      </c>
      <c r="S92" s="112">
        <f>IF(RES_hhdet_in_tes!S92=0,"",RES_hhdet_in_tes!S92/RES_hhdet_in_fec!S92)</f>
        <v>0.74325163019802376</v>
      </c>
      <c r="T92" s="112">
        <f>IF(RES_hhdet_in_tes!T92=0,"",RES_hhdet_in_tes!T92/RES_hhdet_in_fec!T92)</f>
        <v>0.75823638048086894</v>
      </c>
      <c r="U92" s="112">
        <f>IF(RES_hhdet_in_tes!U92=0,"",RES_hhdet_in_tes!U92/RES_hhdet_in_fec!U92)</f>
        <v>0.77072367238324302</v>
      </c>
      <c r="V92" s="112">
        <f>IF(RES_hhdet_in_tes!V92=0,"",RES_hhdet_in_tes!V92/RES_hhdet_in_fec!V92)</f>
        <v>0.77977695901246413</v>
      </c>
      <c r="W92" s="112">
        <f>IF(RES_hhdet_in_tes!W92=0,"",RES_hhdet_in_tes!W92/RES_hhdet_in_fec!W92)</f>
        <v>0.78403551752894485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0.88122359714169507</v>
      </c>
      <c r="D93" s="113">
        <f>IF(RES_hhdet_in_tes!D93=0,"",RES_hhdet_in_tes!D93/RES_hhdet_in_fec!D93)</f>
        <v>0.87801728443428817</v>
      </c>
      <c r="E93" s="113">
        <f>IF(RES_hhdet_in_tes!E93=0,"",RES_hhdet_in_tes!E93/RES_hhdet_in_fec!E93)</f>
        <v>0.89256735936935849</v>
      </c>
      <c r="F93" s="113">
        <f>IF(RES_hhdet_in_tes!F93=0,"",RES_hhdet_in_tes!F93/RES_hhdet_in_fec!F93)</f>
        <v>0.89310897560970348</v>
      </c>
      <c r="G93" s="113">
        <f>IF(RES_hhdet_in_tes!G93=0,"",RES_hhdet_in_tes!G93/RES_hhdet_in_fec!G93)</f>
        <v>0.88006285915979865</v>
      </c>
      <c r="H93" s="113">
        <f>IF(RES_hhdet_in_tes!H93=0,"",RES_hhdet_in_tes!H93/RES_hhdet_in_fec!H93)</f>
        <v>0.88934683245380297</v>
      </c>
      <c r="I93" s="113">
        <f>IF(RES_hhdet_in_tes!I93=0,"",RES_hhdet_in_tes!I93/RES_hhdet_in_fec!I93)</f>
        <v>0.88854471673754343</v>
      </c>
      <c r="J93" s="113">
        <f>IF(RES_hhdet_in_tes!J93=0,"",RES_hhdet_in_tes!J93/RES_hhdet_in_fec!J93)</f>
        <v>0.89149608711094042</v>
      </c>
      <c r="K93" s="113">
        <f>IF(RES_hhdet_in_tes!K93=0,"",RES_hhdet_in_tes!K93/RES_hhdet_in_fec!K93)</f>
        <v>0.88850550696503194</v>
      </c>
      <c r="L93" s="113">
        <f>IF(RES_hhdet_in_tes!L93=0,"",RES_hhdet_in_tes!L93/RES_hhdet_in_fec!L93)</f>
        <v>0.90433305039715717</v>
      </c>
      <c r="M93" s="113">
        <f>IF(RES_hhdet_in_tes!M93=0,"",RES_hhdet_in_tes!M93/RES_hhdet_in_fec!M93)</f>
        <v>0.93629469378280916</v>
      </c>
      <c r="N93" s="113">
        <f>IF(RES_hhdet_in_tes!N93=0,"",RES_hhdet_in_tes!N93/RES_hhdet_in_fec!N93)</f>
        <v>0.93661726355647867</v>
      </c>
      <c r="O93" s="113">
        <f>IF(RES_hhdet_in_tes!O93=0,"",RES_hhdet_in_tes!O93/RES_hhdet_in_fec!O93)</f>
        <v>0.94520584910733041</v>
      </c>
      <c r="P93" s="113">
        <f>IF(RES_hhdet_in_tes!P93=0,"",RES_hhdet_in_tes!P93/RES_hhdet_in_fec!P93)</f>
        <v>0.94910270924355811</v>
      </c>
      <c r="Q93" s="113">
        <f>IF(RES_hhdet_in_tes!Q93=0,"",RES_hhdet_in_tes!Q93/RES_hhdet_in_fec!Q93)</f>
        <v>0.95380240130765204</v>
      </c>
      <c r="R93" s="113">
        <f>IF(RES_hhdet_in_tes!R93=0,"",RES_hhdet_in_tes!R93/RES_hhdet_in_fec!R93)</f>
        <v>0.95475762215577065</v>
      </c>
      <c r="S93" s="113">
        <f>IF(RES_hhdet_in_tes!S93=0,"",RES_hhdet_in_tes!S93/RES_hhdet_in_fec!S93)</f>
        <v>0.95783917131953722</v>
      </c>
      <c r="T93" s="113">
        <f>IF(RES_hhdet_in_tes!T93=0,"",RES_hhdet_in_tes!T93/RES_hhdet_in_fec!T93)</f>
        <v>0.97018725935041783</v>
      </c>
      <c r="U93" s="113">
        <f>IF(RES_hhdet_in_tes!U93=0,"",RES_hhdet_in_tes!U93/RES_hhdet_in_fec!U93)</f>
        <v>0.97092359326095867</v>
      </c>
      <c r="V93" s="113">
        <f>IF(RES_hhdet_in_tes!V93=0,"",RES_hhdet_in_tes!V93/RES_hhdet_in_fec!V93)</f>
        <v>0.96034525801054882</v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0.58431490608735459</v>
      </c>
      <c r="D94" s="111">
        <f>IF(RES_hhdet_in_tes!D94=0,"",RES_hhdet_in_tes!D94/RES_hhdet_in_fec!D94)</f>
        <v>0.5859079020867195</v>
      </c>
      <c r="E94" s="111">
        <f>IF(RES_hhdet_in_tes!E94=0,"",RES_hhdet_in_tes!E94/RES_hhdet_in_fec!E94)</f>
        <v>0.58776460890384519</v>
      </c>
      <c r="F94" s="111">
        <f>IF(RES_hhdet_in_tes!F94=0,"",RES_hhdet_in_tes!F94/RES_hhdet_in_fec!F94)</f>
        <v>0.58965727628702902</v>
      </c>
      <c r="G94" s="111">
        <f>IF(RES_hhdet_in_tes!G94=0,"",RES_hhdet_in_tes!G94/RES_hhdet_in_fec!G94)</f>
        <v>0.59179280582215199</v>
      </c>
      <c r="H94" s="111">
        <f>IF(RES_hhdet_in_tes!H94=0,"",RES_hhdet_in_tes!H94/RES_hhdet_in_fec!H94)</f>
        <v>0.59414587538910724</v>
      </c>
      <c r="I94" s="111">
        <f>IF(RES_hhdet_in_tes!I94=0,"",RES_hhdet_in_tes!I94/RES_hhdet_in_fec!I94)</f>
        <v>0.59676746554470128</v>
      </c>
      <c r="J94" s="111">
        <f>IF(RES_hhdet_in_tes!J94=0,"",RES_hhdet_in_tes!J94/RES_hhdet_in_fec!J94)</f>
        <v>0.59986642563565407</v>
      </c>
      <c r="K94" s="111">
        <f>IF(RES_hhdet_in_tes!K94=0,"",RES_hhdet_in_tes!K94/RES_hhdet_in_fec!K94)</f>
        <v>0.60362033254058922</v>
      </c>
      <c r="L94" s="111">
        <f>IF(RES_hhdet_in_tes!L94=0,"",RES_hhdet_in_tes!L94/RES_hhdet_in_fec!L94)</f>
        <v>0.60807669535482156</v>
      </c>
      <c r="M94" s="111">
        <f>IF(RES_hhdet_in_tes!M94=0,"",RES_hhdet_in_tes!M94/RES_hhdet_in_fec!M94)</f>
        <v>0.61744947048162191</v>
      </c>
      <c r="N94" s="111">
        <f>IF(RES_hhdet_in_tes!N94=0,"",RES_hhdet_in_tes!N94/RES_hhdet_in_fec!N94)</f>
        <v>0.63307616478683348</v>
      </c>
      <c r="O94" s="111">
        <f>IF(RES_hhdet_in_tes!O94=0,"",RES_hhdet_in_tes!O94/RES_hhdet_in_fec!O94)</f>
        <v>0.65607329335505826</v>
      </c>
      <c r="P94" s="111">
        <f>IF(RES_hhdet_in_tes!P94=0,"",RES_hhdet_in_tes!P94/RES_hhdet_in_fec!P94)</f>
        <v>0.68409425502959398</v>
      </c>
      <c r="Q94" s="111">
        <f>IF(RES_hhdet_in_tes!Q94=0,"",RES_hhdet_in_tes!Q94/RES_hhdet_in_fec!Q94)</f>
        <v>0.7095359420616103</v>
      </c>
      <c r="R94" s="111">
        <f>IF(RES_hhdet_in_tes!R94=0,"",RES_hhdet_in_tes!R94/RES_hhdet_in_fec!R94)</f>
        <v>0.7267059684273669</v>
      </c>
      <c r="S94" s="111">
        <f>IF(RES_hhdet_in_tes!S94=0,"",RES_hhdet_in_tes!S94/RES_hhdet_in_fec!S94)</f>
        <v>0.74325163019802376</v>
      </c>
      <c r="T94" s="111">
        <f>IF(RES_hhdet_in_tes!T94=0,"",RES_hhdet_in_tes!T94/RES_hhdet_in_fec!T94)</f>
        <v>0.75823638048086894</v>
      </c>
      <c r="U94" s="111">
        <f>IF(RES_hhdet_in_tes!U94=0,"",RES_hhdet_in_tes!U94/RES_hhdet_in_fec!U94)</f>
        <v>0.77072367238324302</v>
      </c>
      <c r="V94" s="111">
        <f>IF(RES_hhdet_in_tes!V94=0,"",RES_hhdet_in_tes!V94/RES_hhdet_in_fec!V94)</f>
        <v>0.77977695901246424</v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0.65563854137253541</v>
      </c>
      <c r="D96" s="112">
        <f>IF(RES_hhdet_in_tes!D96=0,"",RES_hhdet_in_tes!D96/RES_hhdet_in_fec!D96)</f>
        <v>0.65677107421509984</v>
      </c>
      <c r="E96" s="112">
        <f>IF(RES_hhdet_in_tes!E96=0,"",RES_hhdet_in_tes!E96/RES_hhdet_in_fec!E96)</f>
        <v>0.6579907148498062</v>
      </c>
      <c r="F96" s="112">
        <f>IF(RES_hhdet_in_tes!F96=0,"",RES_hhdet_in_tes!F96/RES_hhdet_in_fec!F96)</f>
        <v>0.65922207124685683</v>
      </c>
      <c r="G96" s="112">
        <f>IF(RES_hhdet_in_tes!G96=0,"",RES_hhdet_in_tes!G96/RES_hhdet_in_fec!G96)</f>
        <v>0.66053434702773639</v>
      </c>
      <c r="H96" s="112">
        <f>IF(RES_hhdet_in_tes!H96=0,"",RES_hhdet_in_tes!H96/RES_hhdet_in_fec!H96)</f>
        <v>0.66191978539691754</v>
      </c>
      <c r="I96" s="112">
        <f>IF(RES_hhdet_in_tes!I96=0,"",RES_hhdet_in_tes!I96/RES_hhdet_in_fec!I96)</f>
        <v>0.66339641001929117</v>
      </c>
      <c r="J96" s="112">
        <f>IF(RES_hhdet_in_tes!J96=0,"",RES_hhdet_in_tes!J96/RES_hhdet_in_fec!J96)</f>
        <v>0.66503636674882682</v>
      </c>
      <c r="K96" s="112">
        <f>IF(RES_hhdet_in_tes!K96=0,"",RES_hhdet_in_tes!K96/RES_hhdet_in_fec!K96)</f>
        <v>0.66690359126276288</v>
      </c>
      <c r="L96" s="112" t="str">
        <f>IF(RES_hhdet_in_tes!L96=0,"",RES_hhdet_in_tes!L96/RES_hhdet_in_fec!L96)</f>
        <v/>
      </c>
      <c r="M96" s="112">
        <f>IF(RES_hhdet_in_tes!M96=0,"",RES_hhdet_in_tes!M96/RES_hhdet_in_fec!M96)</f>
        <v>0.6728537771386649</v>
      </c>
      <c r="N96" s="112">
        <f>IF(RES_hhdet_in_tes!N96=0,"",RES_hhdet_in_tes!N96/RES_hhdet_in_fec!N96)</f>
        <v>0.67904803339056286</v>
      </c>
      <c r="O96" s="112">
        <f>IF(RES_hhdet_in_tes!O96=0,"",RES_hhdet_in_tes!O96/RES_hhdet_in_fec!O96)</f>
        <v>0.68842971403767206</v>
      </c>
      <c r="P96" s="112">
        <f>IF(RES_hhdet_in_tes!P96=0,"",RES_hhdet_in_tes!P96/RES_hhdet_in_fec!P96)</f>
        <v>0.70063407623002194</v>
      </c>
      <c r="Q96" s="112">
        <f>IF(RES_hhdet_in_tes!Q96=0,"",RES_hhdet_in_tes!Q96/RES_hhdet_in_fec!Q96)</f>
        <v>0.71260949071073476</v>
      </c>
      <c r="R96" s="112">
        <f>IF(RES_hhdet_in_tes!R96=0,"",RES_hhdet_in_tes!R96/RES_hhdet_in_fec!R96)</f>
        <v>0.72119413455860804</v>
      </c>
      <c r="S96" s="112">
        <f>IF(RES_hhdet_in_tes!S96=0,"",RES_hhdet_in_tes!S96/RES_hhdet_in_fec!S96)</f>
        <v>0.72969414685503708</v>
      </c>
      <c r="T96" s="112">
        <f>IF(RES_hhdet_in_tes!T96=0,"",RES_hhdet_in_tes!T96/RES_hhdet_in_fec!T96)</f>
        <v>0.73793129813154623</v>
      </c>
      <c r="U96" s="112">
        <f>IF(RES_hhdet_in_tes!U96=0,"",RES_hhdet_in_tes!U96/RES_hhdet_in_fec!U96)</f>
        <v>0.745669044831899</v>
      </c>
      <c r="V96" s="112">
        <f>IF(RES_hhdet_in_tes!V96=0,"",RES_hhdet_in_tes!V96/RES_hhdet_in_fec!V96)</f>
        <v>0.75254448177998001</v>
      </c>
      <c r="W96" s="112">
        <f>IF(RES_hhdet_in_tes!W96=0,"",RES_hhdet_in_tes!W96/RES_hhdet_in_fec!W96)</f>
        <v>0.75795677984075949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0.90916025736976636</v>
      </c>
      <c r="D97" s="113">
        <f>IF(RES_hhdet_in_tes!D97=0,"",RES_hhdet_in_tes!D97/RES_hhdet_in_fec!D97)</f>
        <v>0.90380479433570871</v>
      </c>
      <c r="E97" s="113">
        <f>IF(RES_hhdet_in_tes!E97=0,"",RES_hhdet_in_tes!E97/RES_hhdet_in_fec!E97)</f>
        <v>0.92917574755516219</v>
      </c>
      <c r="F97" s="113">
        <f>IF(RES_hhdet_in_tes!F97=0,"",RES_hhdet_in_tes!F97/RES_hhdet_in_fec!F97)</f>
        <v>0.92843237411442348</v>
      </c>
      <c r="G97" s="113">
        <f>IF(RES_hhdet_in_tes!G97=0,"",RES_hhdet_in_tes!G97/RES_hhdet_in_fec!G97)</f>
        <v>0.90480918482629702</v>
      </c>
      <c r="H97" s="113">
        <f>IF(RES_hhdet_in_tes!H97=0,"",RES_hhdet_in_tes!H97/RES_hhdet_in_fec!H97)</f>
        <v>0.91780987705306794</v>
      </c>
      <c r="I97" s="113">
        <f>IF(RES_hhdet_in_tes!I97=0,"",RES_hhdet_in_tes!I97/RES_hhdet_in_fec!I97)</f>
        <v>0.91527425130476803</v>
      </c>
      <c r="J97" s="113">
        <f>IF(RES_hhdet_in_tes!J97=0,"",RES_hhdet_in_tes!J97/RES_hhdet_in_fec!J97)</f>
        <v>0.9182405489079063</v>
      </c>
      <c r="K97" s="113">
        <f>IF(RES_hhdet_in_tes!K97=0,"",RES_hhdet_in_tes!K97/RES_hhdet_in_fec!K97)</f>
        <v>0.91307351249970925</v>
      </c>
      <c r="L97" s="113">
        <f>IF(RES_hhdet_in_tes!L97=0,"",RES_hhdet_in_tes!L97/RES_hhdet_in_fec!L97)</f>
        <v>0.93763602205449825</v>
      </c>
      <c r="M97" s="113">
        <f>IF(RES_hhdet_in_tes!M97=0,"",RES_hhdet_in_tes!M97/RES_hhdet_in_fec!M97)</f>
        <v>0.95248701193923724</v>
      </c>
      <c r="N97" s="113">
        <f>IF(RES_hhdet_in_tes!N97=0,"",RES_hhdet_in_tes!N97/RES_hhdet_in_fec!N97)</f>
        <v>0.95455478362641322</v>
      </c>
      <c r="O97" s="113">
        <f>IF(RES_hhdet_in_tes!O97=0,"",RES_hhdet_in_tes!O97/RES_hhdet_in_fec!O97)</f>
        <v>0.96192255163343587</v>
      </c>
      <c r="P97" s="113">
        <f>IF(RES_hhdet_in_tes!P97=0,"",RES_hhdet_in_tes!P97/RES_hhdet_in_fec!P97)</f>
        <v>0.960820858527068</v>
      </c>
      <c r="Q97" s="113">
        <f>IF(RES_hhdet_in_tes!Q97=0,"",RES_hhdet_in_tes!Q97/RES_hhdet_in_fec!Q97)</f>
        <v>0.96050634831804915</v>
      </c>
      <c r="R97" s="113">
        <f>IF(RES_hhdet_in_tes!R97=0,"",RES_hhdet_in_tes!R97/RES_hhdet_in_fec!R97)</f>
        <v>0.95924208848277759</v>
      </c>
      <c r="S97" s="113">
        <f>IF(RES_hhdet_in_tes!S97=0,"",RES_hhdet_in_tes!S97/RES_hhdet_in_fec!S97)</f>
        <v>0.9614458540134907</v>
      </c>
      <c r="T97" s="113">
        <f>IF(RES_hhdet_in_tes!T97=0,"",RES_hhdet_in_tes!T97/RES_hhdet_in_fec!T97)</f>
        <v>0.97146923630109649</v>
      </c>
      <c r="U97" s="113">
        <f>IF(RES_hhdet_in_tes!U97=0,"",RES_hhdet_in_tes!U97/RES_hhdet_in_fec!U97)</f>
        <v>0.97143657891656543</v>
      </c>
      <c r="V97" s="113">
        <f>IF(RES_hhdet_in_tes!V97=0,"",RES_hhdet_in_tes!V97/RES_hhdet_in_fec!V97)</f>
        <v>0.97461550885422066</v>
      </c>
      <c r="W97" s="113">
        <f>IF(RES_hhdet_in_tes!W97=0,"",RES_hhdet_in_tes!W97/RES_hhdet_in_fec!W97)</f>
        <v>0.97740612592303355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0.65563854137253541</v>
      </c>
      <c r="D98" s="111">
        <f>IF(RES_hhdet_in_tes!D98=0,"",RES_hhdet_in_tes!D98/RES_hhdet_in_fec!D98)</f>
        <v>0.65677107421509984</v>
      </c>
      <c r="E98" s="111">
        <f>IF(RES_hhdet_in_tes!E98=0,"",RES_hhdet_in_tes!E98/RES_hhdet_in_fec!E98)</f>
        <v>0.6579907148498062</v>
      </c>
      <c r="F98" s="111">
        <f>IF(RES_hhdet_in_tes!F98=0,"",RES_hhdet_in_tes!F98/RES_hhdet_in_fec!F98)</f>
        <v>0.65922207124685694</v>
      </c>
      <c r="G98" s="111">
        <f>IF(RES_hhdet_in_tes!G98=0,"",RES_hhdet_in_tes!G98/RES_hhdet_in_fec!G98)</f>
        <v>0.66053434702773639</v>
      </c>
      <c r="H98" s="111">
        <f>IF(RES_hhdet_in_tes!H98=0,"",RES_hhdet_in_tes!H98/RES_hhdet_in_fec!H98)</f>
        <v>0.66191978539691754</v>
      </c>
      <c r="I98" s="111">
        <f>IF(RES_hhdet_in_tes!I98=0,"",RES_hhdet_in_tes!I98/RES_hhdet_in_fec!I98)</f>
        <v>0.66339641001929117</v>
      </c>
      <c r="J98" s="111">
        <f>IF(RES_hhdet_in_tes!J98=0,"",RES_hhdet_in_tes!J98/RES_hhdet_in_fec!J98)</f>
        <v>0.66503636674882693</v>
      </c>
      <c r="K98" s="111">
        <f>IF(RES_hhdet_in_tes!K98=0,"",RES_hhdet_in_tes!K98/RES_hhdet_in_fec!K98)</f>
        <v>0.66690359126276288</v>
      </c>
      <c r="L98" s="111">
        <f>IF(RES_hhdet_in_tes!L98=0,"",RES_hhdet_in_tes!L98/RES_hhdet_in_fec!L98)</f>
        <v>0.66902046023308204</v>
      </c>
      <c r="M98" s="111">
        <f>IF(RES_hhdet_in_tes!M98=0,"",RES_hhdet_in_tes!M98/RES_hhdet_in_fec!M98)</f>
        <v>0.6728537771386649</v>
      </c>
      <c r="N98" s="111">
        <f>IF(RES_hhdet_in_tes!N98=0,"",RES_hhdet_in_tes!N98/RES_hhdet_in_fec!N98)</f>
        <v>0.67904803339056286</v>
      </c>
      <c r="O98" s="111">
        <f>IF(RES_hhdet_in_tes!O98=0,"",RES_hhdet_in_tes!O98/RES_hhdet_in_fec!O98)</f>
        <v>0.68842971403767206</v>
      </c>
      <c r="P98" s="111">
        <f>IF(RES_hhdet_in_tes!P98=0,"",RES_hhdet_in_tes!P98/RES_hhdet_in_fec!P98)</f>
        <v>0.70063407623002205</v>
      </c>
      <c r="Q98" s="111">
        <f>IF(RES_hhdet_in_tes!Q98=0,"",RES_hhdet_in_tes!Q98/RES_hhdet_in_fec!Q98)</f>
        <v>0.71260949071073476</v>
      </c>
      <c r="R98" s="111">
        <f>IF(RES_hhdet_in_tes!R98=0,"",RES_hhdet_in_tes!R98/RES_hhdet_in_fec!R98)</f>
        <v>0.72119413455860792</v>
      </c>
      <c r="S98" s="111">
        <f>IF(RES_hhdet_in_tes!S98=0,"",RES_hhdet_in_tes!S98/RES_hhdet_in_fec!S98)</f>
        <v>0.72969414685503708</v>
      </c>
      <c r="T98" s="111">
        <f>IF(RES_hhdet_in_tes!T98=0,"",RES_hhdet_in_tes!T98/RES_hhdet_in_fec!T98)</f>
        <v>0.73793129813154623</v>
      </c>
      <c r="U98" s="111">
        <f>IF(RES_hhdet_in_tes!U98=0,"",RES_hhdet_in_tes!U98/RES_hhdet_in_fec!U98)</f>
        <v>0.745669044831899</v>
      </c>
      <c r="V98" s="111">
        <f>IF(RES_hhdet_in_tes!V98=0,"",RES_hhdet_in_tes!V98/RES_hhdet_in_fec!V98)</f>
        <v>0.75254448177998001</v>
      </c>
      <c r="W98" s="111">
        <f>IF(RES_hhdet_in_tes!W98=0,"",RES_hhdet_in_tes!W98/RES_hhdet_in_fec!W98)</f>
        <v>0.75795677984075949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0.63817297176601906</v>
      </c>
      <c r="D100" s="124">
        <f>IF(RES_hhdet_in_tes!D100=0,"",RES_hhdet_in_tes!D100/RES_hhdet_in_fec!D100)</f>
        <v>0.63653069780303628</v>
      </c>
      <c r="E100" s="124">
        <f>IF(RES_hhdet_in_tes!E100=0,"",RES_hhdet_in_tes!E100/RES_hhdet_in_fec!E100)</f>
        <v>0.62274673242670198</v>
      </c>
      <c r="F100" s="124">
        <f>IF(RES_hhdet_in_tes!F100=0,"",RES_hhdet_in_tes!F100/RES_hhdet_in_fec!F100)</f>
        <v>0.64139757347128301</v>
      </c>
      <c r="G100" s="124">
        <f>IF(RES_hhdet_in_tes!G100=0,"",RES_hhdet_in_tes!G100/RES_hhdet_in_fec!G100)</f>
        <v>0.66269482247633049</v>
      </c>
      <c r="H100" s="124">
        <f>IF(RES_hhdet_in_tes!H100=0,"",RES_hhdet_in_tes!H100/RES_hhdet_in_fec!H100)</f>
        <v>0.65534140844354205</v>
      </c>
      <c r="I100" s="124">
        <f>IF(RES_hhdet_in_tes!I100=0,"",RES_hhdet_in_tes!I100/RES_hhdet_in_fec!I100)</f>
        <v>0.62198873778384756</v>
      </c>
      <c r="J100" s="124">
        <f>IF(RES_hhdet_in_tes!J100=0,"",RES_hhdet_in_tes!J100/RES_hhdet_in_fec!J100)</f>
        <v>0.60111425901372029</v>
      </c>
      <c r="K100" s="124">
        <f>IF(RES_hhdet_in_tes!K100=0,"",RES_hhdet_in_tes!K100/RES_hhdet_in_fec!K100)</f>
        <v>0.60175732680443816</v>
      </c>
      <c r="L100" s="124">
        <f>IF(RES_hhdet_in_tes!L100=0,"",RES_hhdet_in_tes!L100/RES_hhdet_in_fec!L100)</f>
        <v>0.61726323189550303</v>
      </c>
      <c r="M100" s="124">
        <f>IF(RES_hhdet_in_tes!M100=0,"",RES_hhdet_in_tes!M100/RES_hhdet_in_fec!M100)</f>
        <v>0.6105110478588367</v>
      </c>
      <c r="N100" s="124">
        <f>IF(RES_hhdet_in_tes!N100=0,"",RES_hhdet_in_tes!N100/RES_hhdet_in_fec!N100)</f>
        <v>0.58337163767348432</v>
      </c>
      <c r="O100" s="124">
        <f>IF(RES_hhdet_in_tes!O100=0,"",RES_hhdet_in_tes!O100/RES_hhdet_in_fec!O100)</f>
        <v>0.57619024549584874</v>
      </c>
      <c r="P100" s="124">
        <f>IF(RES_hhdet_in_tes!P100=0,"",RES_hhdet_in_tes!P100/RES_hhdet_in_fec!P100)</f>
        <v>0.605467992535072</v>
      </c>
      <c r="Q100" s="124">
        <f>IF(RES_hhdet_in_tes!Q100=0,"",RES_hhdet_in_tes!Q100/RES_hhdet_in_fec!Q100)</f>
        <v>0.61820234715614075</v>
      </c>
      <c r="R100" s="124">
        <f>IF(RES_hhdet_in_tes!R100=0,"",RES_hhdet_in_tes!R100/RES_hhdet_in_fec!R100)</f>
        <v>0.668541825424254</v>
      </c>
      <c r="S100" s="124">
        <f>IF(RES_hhdet_in_tes!S100=0,"",RES_hhdet_in_tes!S100/RES_hhdet_in_fec!S100)</f>
        <v>0.64956457084044561</v>
      </c>
      <c r="T100" s="124">
        <f>IF(RES_hhdet_in_tes!T100=0,"",RES_hhdet_in_tes!T100/RES_hhdet_in_fec!T100)</f>
        <v>0.68332890224479392</v>
      </c>
      <c r="U100" s="124">
        <f>IF(RES_hhdet_in_tes!U100=0,"",RES_hhdet_in_tes!U100/RES_hhdet_in_fec!U100)</f>
        <v>0.67408766411766474</v>
      </c>
      <c r="V100" s="124">
        <f>IF(RES_hhdet_in_tes!V100=0,"",RES_hhdet_in_tes!V100/RES_hhdet_in_fec!V100)</f>
        <v>0.65620079398735465</v>
      </c>
      <c r="W100" s="124">
        <f>IF(RES_hhdet_in_tes!W100=0,"",RES_hhdet_in_tes!W100/RES_hhdet_in_fec!W100)</f>
        <v>0.67876537349967059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0.5641186978902557</v>
      </c>
      <c r="D101" s="111">
        <f>IF(RES_hhdet_in_tes!D101=0,"",RES_hhdet_in_tes!D101/RES_hhdet_in_fec!D101)</f>
        <v>0.56451191052507044</v>
      </c>
      <c r="E101" s="111">
        <f>IF(RES_hhdet_in_tes!E101=0,"",RES_hhdet_in_tes!E101/RES_hhdet_in_fec!E101)</f>
        <v>0.56489957766340004</v>
      </c>
      <c r="F101" s="111">
        <f>IF(RES_hhdet_in_tes!F101=0,"",RES_hhdet_in_tes!F101/RES_hhdet_in_fec!F101)</f>
        <v>0.56528648859766351</v>
      </c>
      <c r="G101" s="111">
        <f>IF(RES_hhdet_in_tes!G101=0,"",RES_hhdet_in_tes!G101/RES_hhdet_in_fec!G101)</f>
        <v>0.56566829245584516</v>
      </c>
      <c r="H101" s="111">
        <f>IF(RES_hhdet_in_tes!H101=0,"",RES_hhdet_in_tes!H101/RES_hhdet_in_fec!H101)</f>
        <v>0.56604552172929001</v>
      </c>
      <c r="I101" s="111">
        <f>IF(RES_hhdet_in_tes!I101=0,"",RES_hhdet_in_tes!I101/RES_hhdet_in_fec!I101)</f>
        <v>0.5664171043630063</v>
      </c>
      <c r="J101" s="111">
        <f>IF(RES_hhdet_in_tes!J101=0,"",RES_hhdet_in_tes!J101/RES_hhdet_in_fec!J101)</f>
        <v>0.56677864852609405</v>
      </c>
      <c r="K101" s="111">
        <f>IF(RES_hhdet_in_tes!K101=0,"",RES_hhdet_in_tes!K101/RES_hhdet_in_fec!K101)</f>
        <v>0.56712642000709901</v>
      </c>
      <c r="L101" s="111">
        <f>IF(RES_hhdet_in_tes!L101=0,"",RES_hhdet_in_tes!L101/RES_hhdet_in_fec!L101)</f>
        <v>0.56745941975136227</v>
      </c>
      <c r="M101" s="111">
        <f>IF(RES_hhdet_in_tes!M101=0,"",RES_hhdet_in_tes!M101/RES_hhdet_in_fec!M101)</f>
        <v>0.56763861770205837</v>
      </c>
      <c r="N101" s="111">
        <f>IF(RES_hhdet_in_tes!N101=0,"",RES_hhdet_in_tes!N101/RES_hhdet_in_fec!N101)</f>
        <v>0.56763861770205837</v>
      </c>
      <c r="O101" s="111">
        <f>IF(RES_hhdet_in_tes!O101=0,"",RES_hhdet_in_tes!O101/RES_hhdet_in_fec!O101)</f>
        <v>0.56763861770205837</v>
      </c>
      <c r="P101" s="111">
        <f>IF(RES_hhdet_in_tes!P101=0,"",RES_hhdet_in_tes!P101/RES_hhdet_in_fec!P101)</f>
        <v>0.56763861770205837</v>
      </c>
      <c r="Q101" s="111">
        <f>IF(RES_hhdet_in_tes!Q101=0,"",RES_hhdet_in_tes!Q101/RES_hhdet_in_fec!Q101)</f>
        <v>0.56763861770205837</v>
      </c>
      <c r="R101" s="111">
        <f>IF(RES_hhdet_in_tes!R101=0,"",RES_hhdet_in_tes!R101/RES_hhdet_in_fec!R101)</f>
        <v>0.56877073632242414</v>
      </c>
      <c r="S101" s="111">
        <f>IF(RES_hhdet_in_tes!S101=0,"",RES_hhdet_in_tes!S101/RES_hhdet_in_fec!S101)</f>
        <v>0.57062200677568953</v>
      </c>
      <c r="T101" s="111">
        <f>IF(RES_hhdet_in_tes!T101=0,"",RES_hhdet_in_tes!T101/RES_hhdet_in_fec!T101)</f>
        <v>0.57278182230449759</v>
      </c>
      <c r="U101" s="111">
        <f>IF(RES_hhdet_in_tes!U101=0,"",RES_hhdet_in_tes!U101/RES_hhdet_in_fec!U101)</f>
        <v>0.57501877410219204</v>
      </c>
      <c r="V101" s="111">
        <f>IF(RES_hhdet_in_tes!V101=0,"",RES_hhdet_in_tes!V101/RES_hhdet_in_fec!V101)</f>
        <v>0.57710145336211449</v>
      </c>
      <c r="W101" s="111">
        <f>IF(RES_hhdet_in_tes!W101=0,"",RES_hhdet_in_tes!W101/RES_hhdet_in_fec!W101)</f>
        <v>0.57902986008426383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0.56515239380920712</v>
      </c>
      <c r="D102" s="111">
        <f>IF(RES_hhdet_in_tes!D102=0,"",RES_hhdet_in_tes!D102/RES_hhdet_in_fec!D102)</f>
        <v>0.56609869509849653</v>
      </c>
      <c r="E102" s="111">
        <f>IF(RES_hhdet_in_tes!E102=0,"",RES_hhdet_in_tes!E102/RES_hhdet_in_fec!E102)</f>
        <v>0.56703165065570871</v>
      </c>
      <c r="F102" s="111">
        <f>IF(RES_hhdet_in_tes!F102=0,"",RES_hhdet_in_tes!F102/RES_hhdet_in_fec!F102)</f>
        <v>0.56796278634036501</v>
      </c>
      <c r="G102" s="111">
        <f>IF(RES_hhdet_in_tes!G102=0,"",RES_hhdet_in_tes!G102/RES_hhdet_in_fec!G102)</f>
        <v>0.56888163139076164</v>
      </c>
      <c r="H102" s="111">
        <f>IF(RES_hhdet_in_tes!H102=0,"",RES_hhdet_in_tes!H102/RES_hhdet_in_fec!H102)</f>
        <v>0.56978946729483115</v>
      </c>
      <c r="I102" s="111">
        <f>IF(RES_hhdet_in_tes!I102=0,"",RES_hhdet_in_tes!I102/RES_hhdet_in_fec!I102)</f>
        <v>0.5706837140565838</v>
      </c>
      <c r="J102" s="111">
        <f>IF(RES_hhdet_in_tes!J102=0,"",RES_hhdet_in_tes!J102/RES_hhdet_in_fec!J102)</f>
        <v>0.57155380234310615</v>
      </c>
      <c r="K102" s="111">
        <f>IF(RES_hhdet_in_tes!K102=0,"",RES_hhdet_in_tes!K102/RES_hhdet_in_fec!K102)</f>
        <v>0.57239074544135682</v>
      </c>
      <c r="L102" s="111">
        <f>IF(RES_hhdet_in_tes!L102=0,"",RES_hhdet_in_tes!L102/RES_hhdet_in_fec!L102)</f>
        <v>0.57319213903716004</v>
      </c>
      <c r="M102" s="111">
        <f>IF(RES_hhdet_in_tes!M102=0,"",RES_hhdet_in_tes!M102/RES_hhdet_in_fec!M102)</f>
        <v>0.57362339489408742</v>
      </c>
      <c r="N102" s="111">
        <f>IF(RES_hhdet_in_tes!N102=0,"",RES_hhdet_in_tes!N102/RES_hhdet_in_fec!N102)</f>
        <v>0.57362339489408742</v>
      </c>
      <c r="O102" s="111">
        <f>IF(RES_hhdet_in_tes!O102=0,"",RES_hhdet_in_tes!O102/RES_hhdet_in_fec!O102)</f>
        <v>0.57362339489408742</v>
      </c>
      <c r="P102" s="111">
        <f>IF(RES_hhdet_in_tes!P102=0,"",RES_hhdet_in_tes!P102/RES_hhdet_in_fec!P102)</f>
        <v>0.57362339489408742</v>
      </c>
      <c r="Q102" s="111">
        <f>IF(RES_hhdet_in_tes!Q102=0,"",RES_hhdet_in_tes!Q102/RES_hhdet_in_fec!Q102)</f>
        <v>0.57362339489408742</v>
      </c>
      <c r="R102" s="111">
        <f>IF(RES_hhdet_in_tes!R102=0,"",RES_hhdet_in_tes!R102/RES_hhdet_in_fec!R102)</f>
        <v>0.57634793936500794</v>
      </c>
      <c r="S102" s="111">
        <f>IF(RES_hhdet_in_tes!S102=0,"",RES_hhdet_in_tes!S102/RES_hhdet_in_fec!S102)</f>
        <v>0.58080318688667976</v>
      </c>
      <c r="T102" s="111">
        <f>IF(RES_hhdet_in_tes!T102=0,"",RES_hhdet_in_tes!T102/RES_hhdet_in_fec!T102)</f>
        <v>0.58600097566195986</v>
      </c>
      <c r="U102" s="111">
        <f>IF(RES_hhdet_in_tes!U102=0,"",RES_hhdet_in_tes!U102/RES_hhdet_in_fec!U102)</f>
        <v>0.59138439975064372</v>
      </c>
      <c r="V102" s="111">
        <f>IF(RES_hhdet_in_tes!V102=0,"",RES_hhdet_in_tes!V102/RES_hhdet_in_fec!V102)</f>
        <v>0.59639655321252194</v>
      </c>
      <c r="W102" s="111">
        <f>IF(RES_hhdet_in_tes!W102=0,"",RES_hhdet_in_tes!W102/RES_hhdet_in_fec!W102)</f>
        <v>0.60103743604759197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0.73543022147832116</v>
      </c>
      <c r="D103" s="45">
        <f>IF(RES_hhdet_in_tes!D103=0,"",RES_hhdet_in_tes!D103/RES_hhdet_in_fec!D103)</f>
        <v>0.7369127359642762</v>
      </c>
      <c r="E103" s="45">
        <f>IF(RES_hhdet_in_tes!E103=0,"",RES_hhdet_in_tes!E103/RES_hhdet_in_fec!E103)</f>
        <v>0.73845007024257836</v>
      </c>
      <c r="F103" s="45">
        <f>IF(RES_hhdet_in_tes!F103=0,"",RES_hhdet_in_tes!F103/RES_hhdet_in_fec!F103)</f>
        <v>0.73999487994710955</v>
      </c>
      <c r="G103" s="45">
        <f>IF(RES_hhdet_in_tes!G103=0,"",RES_hhdet_in_tes!G103/RES_hhdet_in_fec!G103)</f>
        <v>0.74159017545594452</v>
      </c>
      <c r="H103" s="45">
        <f>IF(RES_hhdet_in_tes!H103=0,"",RES_hhdet_in_tes!H103/RES_hhdet_in_fec!H103)</f>
        <v>0.7432306928463599</v>
      </c>
      <c r="I103" s="45">
        <f>IF(RES_hhdet_in_tes!I103=0,"",RES_hhdet_in_tes!I103/RES_hhdet_in_fec!I103)</f>
        <v>0.74492702987677017</v>
      </c>
      <c r="J103" s="45">
        <f>IF(RES_hhdet_in_tes!J103=0,"",RES_hhdet_in_tes!J103/RES_hhdet_in_fec!J103)</f>
        <v>0.74672260182272676</v>
      </c>
      <c r="K103" s="45">
        <f>IF(RES_hhdet_in_tes!K103=0,"",RES_hhdet_in_tes!K103/RES_hhdet_in_fec!K103)</f>
        <v>0.74865432308802404</v>
      </c>
      <c r="L103" s="45">
        <f>IF(RES_hhdet_in_tes!L103=0,"",RES_hhdet_in_tes!L103/RES_hhdet_in_fec!L103)</f>
        <v>0.75073206978909046</v>
      </c>
      <c r="M103" s="45">
        <f>IF(RES_hhdet_in_tes!M103=0,"",RES_hhdet_in_tes!M103/RES_hhdet_in_fec!M103)</f>
        <v>0.75355891122478091</v>
      </c>
      <c r="N103" s="45">
        <f>IF(RES_hhdet_in_tes!N103=0,"",RES_hhdet_in_tes!N103/RES_hhdet_in_fec!N103)</f>
        <v>0.75730584992329153</v>
      </c>
      <c r="O103" s="45">
        <f>IF(RES_hhdet_in_tes!O103=0,"",RES_hhdet_in_tes!O103/RES_hhdet_in_fec!O103)</f>
        <v>0.76238867497063811</v>
      </c>
      <c r="P103" s="45">
        <f>IF(RES_hhdet_in_tes!P103=0,"",RES_hhdet_in_tes!P103/RES_hhdet_in_fec!P103)</f>
        <v>0.7690257625475253</v>
      </c>
      <c r="Q103" s="45">
        <f>IF(RES_hhdet_in_tes!Q103=0,"",RES_hhdet_in_tes!Q103/RES_hhdet_in_fec!Q103)</f>
        <v>0.77758008415562896</v>
      </c>
      <c r="R103" s="45">
        <f>IF(RES_hhdet_in_tes!R103=0,"",RES_hhdet_in_tes!R103/RES_hhdet_in_fec!R103)</f>
        <v>0.78921691967147278</v>
      </c>
      <c r="S103" s="45">
        <f>IF(RES_hhdet_in_tes!S103=0,"",RES_hhdet_in_tes!S103/RES_hhdet_in_fec!S103)</f>
        <v>0.80374077880798822</v>
      </c>
      <c r="T103" s="45">
        <f>IF(RES_hhdet_in_tes!T103=0,"",RES_hhdet_in_tes!T103/RES_hhdet_in_fec!T103)</f>
        <v>0.81935628290057649</v>
      </c>
      <c r="U103" s="45">
        <f>IF(RES_hhdet_in_tes!U103=0,"",RES_hhdet_in_tes!U103/RES_hhdet_in_fec!U103)</f>
        <v>0.83426805328468379</v>
      </c>
      <c r="V103" s="45">
        <f>IF(RES_hhdet_in_tes!V103=0,"",RES_hhdet_in_tes!V103/RES_hhdet_in_fec!V103)</f>
        <v>0.8466807112957363</v>
      </c>
      <c r="W103" s="45">
        <f>IF(RES_hhdet_in_tes!W103=0,"",RES_hhdet_in_tes!W103/RES_hhdet_in_fec!W103)</f>
        <v>0.85596359831291824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0.73458226061377507</v>
      </c>
      <c r="D124" s="119">
        <f>IF(RES_hhdet_in_tes!D124=0,"",RES_hhdet_in_tes!D124/RES_hhdet_in_fec!D124)</f>
        <v>0.73642414230997977</v>
      </c>
      <c r="E124" s="119">
        <f>IF(RES_hhdet_in_tes!E124=0,"",RES_hhdet_in_tes!E124/RES_hhdet_in_fec!E124)</f>
        <v>0.73496966176778611</v>
      </c>
      <c r="F124" s="119">
        <f>IF(RES_hhdet_in_tes!F124=0,"",RES_hhdet_in_tes!F124/RES_hhdet_in_fec!F124)</f>
        <v>0.74836885765201633</v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>
        <f>IF(RES_hhdet_in_tes!I124=0,"",RES_hhdet_in_tes!I124/RES_hhdet_in_fec!I124)</f>
        <v>0.75776979631540275</v>
      </c>
      <c r="J124" s="119">
        <f>IF(RES_hhdet_in_tes!J124=0,"",RES_hhdet_in_tes!J124/RES_hhdet_in_fec!J124)</f>
        <v>0.76789493777898266</v>
      </c>
      <c r="K124" s="119">
        <f>IF(RES_hhdet_in_tes!K124=0,"",RES_hhdet_in_tes!K124/RES_hhdet_in_fec!K124)</f>
        <v>0.75804413016105432</v>
      </c>
      <c r="L124" s="119">
        <f>IF(RES_hhdet_in_tes!L124=0,"",RES_hhdet_in_tes!L124/RES_hhdet_in_fec!L124)</f>
        <v>0.77286951932040837</v>
      </c>
      <c r="M124" s="119">
        <f>IF(RES_hhdet_in_tes!M124=0,"",RES_hhdet_in_tes!M124/RES_hhdet_in_fec!M124)</f>
        <v>0.7721181942649793</v>
      </c>
      <c r="N124" s="119">
        <f>IF(RES_hhdet_in_tes!N124=0,"",RES_hhdet_in_tes!N124/RES_hhdet_in_fec!N124)</f>
        <v>0.77922156444610513</v>
      </c>
      <c r="O124" s="119">
        <f>IF(RES_hhdet_in_tes!O124=0,"",RES_hhdet_in_tes!O124/RES_hhdet_in_fec!O124)</f>
        <v>0.78740652185283688</v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>
        <f>IF(RES_hhdet_in_tes!R124=0,"",RES_hhdet_in_tes!R124/RES_hhdet_in_fec!R124)</f>
        <v>0.82377107103370451</v>
      </c>
      <c r="S124" s="119">
        <f>IF(RES_hhdet_in_tes!S124=0,"",RES_hhdet_in_tes!S124/RES_hhdet_in_fec!S124)</f>
        <v>0.81830207773750463</v>
      </c>
      <c r="T124" s="119">
        <f>IF(RES_hhdet_in_tes!T124=0,"",RES_hhdet_in_tes!T124/RES_hhdet_in_fec!T124)</f>
        <v>0.82160139116088282</v>
      </c>
      <c r="U124" s="119">
        <f>IF(RES_hhdet_in_tes!U124=0,"",RES_hhdet_in_tes!U124/RES_hhdet_in_fec!U124)</f>
        <v>0.82378416693273404</v>
      </c>
      <c r="V124" s="119">
        <f>IF(RES_hhdet_in_tes!V124=0,"",RES_hhdet_in_tes!V124/RES_hhdet_in_fec!V124)</f>
        <v>0.80493054419142906</v>
      </c>
      <c r="W124" s="119">
        <f>IF(RES_hhdet_in_tes!W124=0,"",RES_hhdet_in_tes!W124/RES_hhdet_in_fec!W124)</f>
        <v>0.84493422435106136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0.78120365628344879</v>
      </c>
      <c r="D125" s="124">
        <f>IF(RES_hhdet_in_tes!D125=0,"",RES_hhdet_in_tes!D125/RES_hhdet_in_fec!D125)</f>
        <v>0.78261128978831818</v>
      </c>
      <c r="E125" s="124">
        <f>IF(RES_hhdet_in_tes!E125=0,"",RES_hhdet_in_tes!E125/RES_hhdet_in_fec!E125)</f>
        <v>0.78396535064936579</v>
      </c>
      <c r="F125" s="124">
        <f>IF(RES_hhdet_in_tes!F125=0,"",RES_hhdet_in_tes!F125/RES_hhdet_in_fec!F125)</f>
        <v>0.78541890122069102</v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>
        <f>IF(RES_hhdet_in_tes!I125=0,"",RES_hhdet_in_tes!I125/RES_hhdet_in_fec!I125)</f>
        <v>0.79010058176103848</v>
      </c>
      <c r="J125" s="124">
        <f>IF(RES_hhdet_in_tes!J125=0,"",RES_hhdet_in_tes!J125/RES_hhdet_in_fec!J125)</f>
        <v>0.79178541032160799</v>
      </c>
      <c r="K125" s="124">
        <f>IF(RES_hhdet_in_tes!K125=0,"",RES_hhdet_in_tes!K125/RES_hhdet_in_fec!K125)</f>
        <v>0.79350689198910829</v>
      </c>
      <c r="L125" s="124">
        <f>IF(RES_hhdet_in_tes!L125=0,"",RES_hhdet_in_tes!L125/RES_hhdet_in_fec!L125)</f>
        <v>0.79520352330545563</v>
      </c>
      <c r="M125" s="124">
        <f>IF(RES_hhdet_in_tes!M125=0,"",RES_hhdet_in_tes!M125/RES_hhdet_in_fec!M125)</f>
        <v>0.79782152805852591</v>
      </c>
      <c r="N125" s="124">
        <f>IF(RES_hhdet_in_tes!N125=0,"",RES_hhdet_in_tes!N125/RES_hhdet_in_fec!N125)</f>
        <v>0.80129468466289466</v>
      </c>
      <c r="O125" s="124">
        <f>IF(RES_hhdet_in_tes!O125=0,"",RES_hhdet_in_tes!O125/RES_hhdet_in_fec!O125)</f>
        <v>0.80585989836920746</v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>
        <f>IF(RES_hhdet_in_tes!R125=0,"",RES_hhdet_in_tes!R125/RES_hhdet_in_fec!R125)</f>
        <v>0.82007402832203191</v>
      </c>
      <c r="S125" s="124">
        <f>IF(RES_hhdet_in_tes!S125=0,"",RES_hhdet_in_tes!S125/RES_hhdet_in_fec!S125)</f>
        <v>0.82381654218302247</v>
      </c>
      <c r="T125" s="124">
        <f>IF(RES_hhdet_in_tes!T125=0,"",RES_hhdet_in_tes!T125/RES_hhdet_in_fec!T125)</f>
        <v>0.82742660796370671</v>
      </c>
      <c r="U125" s="124">
        <f>IF(RES_hhdet_in_tes!U125=0,"",RES_hhdet_in_tes!U125/RES_hhdet_in_fec!U125)</f>
        <v>0.83088444745275147</v>
      </c>
      <c r="V125" s="124">
        <f>IF(RES_hhdet_in_tes!V125=0,"",RES_hhdet_in_tes!V125/RES_hhdet_in_fec!V125)</f>
        <v>0.83417230733766656</v>
      </c>
      <c r="W125" s="124">
        <f>IF(RES_hhdet_in_tes!W125=0,"",RES_hhdet_in_tes!W125/RES_hhdet_in_fec!W125)</f>
        <v>0.83719537424456492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0.78037283016694803</v>
      </c>
      <c r="D126" s="111">
        <f>IF(RES_hhdet_in_tes!D126=0,"",RES_hhdet_in_tes!D126/RES_hhdet_in_fec!D126)</f>
        <v>0.78181646951306838</v>
      </c>
      <c r="E126" s="111">
        <f>IF(RES_hhdet_in_tes!E126=0,"",RES_hhdet_in_tes!E126/RES_hhdet_in_fec!E126)</f>
        <v>0.78329908335520271</v>
      </c>
      <c r="F126" s="111">
        <f>IF(RES_hhdet_in_tes!F126=0,"",RES_hhdet_in_tes!F126/RES_hhdet_in_fec!F126)</f>
        <v>0.78478701190133882</v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>
        <f>IF(RES_hhdet_in_tes!I126=0,"",RES_hhdet_in_tes!I126/RES_hhdet_in_fec!I126)</f>
        <v>0.78946246413428067</v>
      </c>
      <c r="J126" s="111">
        <f>IF(RES_hhdet_in_tes!J126=0,"",RES_hhdet_in_tes!J126/RES_hhdet_in_fec!J126)</f>
        <v>0.7911286737639539</v>
      </c>
      <c r="K126" s="111">
        <f>IF(RES_hhdet_in_tes!K126=0,"",RES_hhdet_in_tes!K126/RES_hhdet_in_fec!K126)</f>
        <v>0.79289167965783713</v>
      </c>
      <c r="L126" s="111">
        <f>IF(RES_hhdet_in_tes!L126=0,"",RES_hhdet_in_tes!L126/RES_hhdet_in_fec!L126)</f>
        <v>0.79475850330659803</v>
      </c>
      <c r="M126" s="111">
        <f>IF(RES_hhdet_in_tes!M126=0,"",RES_hhdet_in_tes!M126/RES_hhdet_in_fec!M126)</f>
        <v>0.79734335370441245</v>
      </c>
      <c r="N126" s="111">
        <f>IF(RES_hhdet_in_tes!N126=0,"",RES_hhdet_in_tes!N126/RES_hhdet_in_fec!N126)</f>
        <v>0.80084042832643754</v>
      </c>
      <c r="O126" s="111">
        <f>IF(RES_hhdet_in_tes!O126=0,"",RES_hhdet_in_tes!O126/RES_hhdet_in_fec!O126)</f>
        <v>0.80541996485742928</v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>
        <f>IF(RES_hhdet_in_tes!R126=0,"",RES_hhdet_in_tes!R126/RES_hhdet_in_fec!R126)</f>
        <v>0.81965366906750314</v>
      </c>
      <c r="S126" s="111">
        <f>IF(RES_hhdet_in_tes!S126=0,"",RES_hhdet_in_tes!S126/RES_hhdet_in_fec!S126)</f>
        <v>0.82340803750385083</v>
      </c>
      <c r="T126" s="111">
        <f>IF(RES_hhdet_in_tes!T126=0,"",RES_hhdet_in_tes!T126/RES_hhdet_in_fec!T126)</f>
        <v>0.8270324769898314</v>
      </c>
      <c r="U126" s="111">
        <f>IF(RES_hhdet_in_tes!U126=0,"",RES_hhdet_in_tes!U126/RES_hhdet_in_fec!U126)</f>
        <v>0.83050190244534616</v>
      </c>
      <c r="V126" s="111">
        <f>IF(RES_hhdet_in_tes!V126=0,"",RES_hhdet_in_tes!V126/RES_hhdet_in_fec!V126)</f>
        <v>0.83379122879029188</v>
      </c>
      <c r="W126" s="111">
        <f>IF(RES_hhdet_in_tes!W126=0,"",RES_hhdet_in_tes!W126/RES_hhdet_in_fec!W126)</f>
        <v>0.83682133235572476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2.2780206427078262</v>
      </c>
      <c r="D128" s="124">
        <f>IF(RES_hhdet_in_tes!D128=0,"",RES_hhdet_in_tes!D128/RES_hhdet_in_fec!D128)</f>
        <v>2.3529527564998225</v>
      </c>
      <c r="E128" s="124">
        <f>IF(RES_hhdet_in_tes!E128=0,"",RES_hhdet_in_tes!E128/RES_hhdet_in_fec!E128)</f>
        <v>2.4286760502284328</v>
      </c>
      <c r="F128" s="124">
        <f>IF(RES_hhdet_in_tes!F128=0,"",RES_hhdet_in_tes!F128/RES_hhdet_in_fec!F128)</f>
        <v>2.5044806685995202</v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>
        <f>IF(RES_hhdet_in_tes!I128=0,"",RES_hhdet_in_tes!I128/RES_hhdet_in_fec!I128)</f>
        <v>2.736122570247848</v>
      </c>
      <c r="J128" s="124">
        <f>IF(RES_hhdet_in_tes!J128=0,"",RES_hhdet_in_tes!J128/RES_hhdet_in_fec!J128)</f>
        <v>2.8155046789898117</v>
      </c>
      <c r="K128" s="124">
        <f>IF(RES_hhdet_in_tes!K128=0,"",RES_hhdet_in_tes!K128/RES_hhdet_in_fec!K128)</f>
        <v>2.8968504464776568</v>
      </c>
      <c r="L128" s="124">
        <f>IF(RES_hhdet_in_tes!L128=0,"",RES_hhdet_in_tes!L128/RES_hhdet_in_fec!L128)</f>
        <v>2.9802922916215326</v>
      </c>
      <c r="M128" s="124">
        <f>IF(RES_hhdet_in_tes!M128=0,"",RES_hhdet_in_tes!M128/RES_hhdet_in_fec!M128)</f>
        <v>3.0799557130196371</v>
      </c>
      <c r="N128" s="124">
        <f>IF(RES_hhdet_in_tes!N128=0,"",RES_hhdet_in_tes!N128/RES_hhdet_in_fec!N128)</f>
        <v>3.2004634219449826</v>
      </c>
      <c r="O128" s="124">
        <f>IF(RES_hhdet_in_tes!O128=0,"",RES_hhdet_in_tes!O128/RES_hhdet_in_fec!O128)</f>
        <v>3.3443710742067121</v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>
        <f>IF(RES_hhdet_in_tes!R128=0,"",RES_hhdet_in_tes!R128/RES_hhdet_in_fec!R128)</f>
        <v>3.7186962695870163</v>
      </c>
      <c r="S128" s="124">
        <f>IF(RES_hhdet_in_tes!S128=0,"",RES_hhdet_in_tes!S128/RES_hhdet_in_fec!S128)</f>
        <v>3.7856683430041578</v>
      </c>
      <c r="T128" s="124">
        <f>IF(RES_hhdet_in_tes!T128=0,"",RES_hhdet_in_tes!T128/RES_hhdet_in_fec!T128)</f>
        <v>3.8416260597800886</v>
      </c>
      <c r="U128" s="124">
        <f>IF(RES_hhdet_in_tes!U128=0,"",RES_hhdet_in_tes!U128/RES_hhdet_in_fec!U128)</f>
        <v>3.8925683820157468</v>
      </c>
      <c r="V128" s="124" t="str">
        <f>IF(RES_hhdet_in_tes!V128=0,"",RES_hhdet_in_tes!V128/RES_hhdet_in_fec!V128)</f>
        <v/>
      </c>
      <c r="W128" s="124">
        <f>IF(RES_hhdet_in_tes!W128=0,"",RES_hhdet_in_tes!W128/RES_hhdet_in_fec!W128)</f>
        <v>3.9953608813464681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2.2780206427078262</v>
      </c>
      <c r="D129" s="111">
        <f>IF(RES_hhdet_in_tes!D129=0,"",RES_hhdet_in_tes!D129/RES_hhdet_in_fec!D129)</f>
        <v>2.3529527564998225</v>
      </c>
      <c r="E129" s="111">
        <f>IF(RES_hhdet_in_tes!E129=0,"",RES_hhdet_in_tes!E129/RES_hhdet_in_fec!E129)</f>
        <v>2.4286760502284328</v>
      </c>
      <c r="F129" s="111">
        <f>IF(RES_hhdet_in_tes!F129=0,"",RES_hhdet_in_tes!F129/RES_hhdet_in_fec!F129)</f>
        <v>2.5044806685995202</v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>
        <f>IF(RES_hhdet_in_tes!I129=0,"",RES_hhdet_in_tes!I129/RES_hhdet_in_fec!I129)</f>
        <v>2.736122570247848</v>
      </c>
      <c r="J129" s="111">
        <f>IF(RES_hhdet_in_tes!J129=0,"",RES_hhdet_in_tes!J129/RES_hhdet_in_fec!J129)</f>
        <v>2.8155046789898117</v>
      </c>
      <c r="K129" s="111">
        <f>IF(RES_hhdet_in_tes!K129=0,"",RES_hhdet_in_tes!K129/RES_hhdet_in_fec!K129)</f>
        <v>2.8968504464776568</v>
      </c>
      <c r="L129" s="111">
        <f>IF(RES_hhdet_in_tes!L129=0,"",RES_hhdet_in_tes!L129/RES_hhdet_in_fec!L129)</f>
        <v>2.9802922916215326</v>
      </c>
      <c r="M129" s="111">
        <f>IF(RES_hhdet_in_tes!M129=0,"",RES_hhdet_in_tes!M129/RES_hhdet_in_fec!M129)</f>
        <v>3.0799557130196371</v>
      </c>
      <c r="N129" s="111">
        <f>IF(RES_hhdet_in_tes!N129=0,"",RES_hhdet_in_tes!N129/RES_hhdet_in_fec!N129)</f>
        <v>3.2004634219449826</v>
      </c>
      <c r="O129" s="111">
        <f>IF(RES_hhdet_in_tes!O129=0,"",RES_hhdet_in_tes!O129/RES_hhdet_in_fec!O129)</f>
        <v>3.3443710742067121</v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>
        <f>IF(RES_hhdet_in_tes!R129=0,"",RES_hhdet_in_tes!R129/RES_hhdet_in_fec!R129)</f>
        <v>3.7186962695870163</v>
      </c>
      <c r="S129" s="111">
        <f>IF(RES_hhdet_in_tes!S129=0,"",RES_hhdet_in_tes!S129/RES_hhdet_in_fec!S129)</f>
        <v>3.7856683430041578</v>
      </c>
      <c r="T129" s="111">
        <f>IF(RES_hhdet_in_tes!T129=0,"",RES_hhdet_in_tes!T129/RES_hhdet_in_fec!T129)</f>
        <v>3.8416260597800886</v>
      </c>
      <c r="U129" s="111">
        <f>IF(RES_hhdet_in_tes!U129=0,"",RES_hhdet_in_tes!U129/RES_hhdet_in_fec!U129)</f>
        <v>3.8925683820157468</v>
      </c>
      <c r="V129" s="111" t="str">
        <f>IF(RES_hhdet_in_tes!V129=0,"",RES_hhdet_in_tes!V129/RES_hhdet_in_fec!V129)</f>
        <v/>
      </c>
      <c r="W129" s="111">
        <f>IF(RES_hhdet_in_tes!W129=0,"",RES_hhdet_in_tes!W129/RES_hhdet_in_fec!W129)</f>
        <v>3.9953608813464681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0.82042047536896157</v>
      </c>
      <c r="D130" s="124">
        <f>IF(RES_hhdet_in_tes!D130=0,"",RES_hhdet_in_tes!D130/RES_hhdet_in_fec!D130)</f>
        <v>0.80423585642302253</v>
      </c>
      <c r="E130" s="124">
        <f>IF(RES_hhdet_in_tes!E130=0,"",RES_hhdet_in_tes!E130/RES_hhdet_in_fec!E130)</f>
        <v>0.80377152994701073</v>
      </c>
      <c r="F130" s="124">
        <f>IF(RES_hhdet_in_tes!F130=0,"",RES_hhdet_in_tes!F130/RES_hhdet_in_fec!F130)</f>
        <v>0.81718027813505056</v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>
        <f>IF(RES_hhdet_in_tes!I130=0,"",RES_hhdet_in_tes!I130/RES_hhdet_in_fec!I130)</f>
        <v>0.8011816597564243</v>
      </c>
      <c r="J130" s="124">
        <f>IF(RES_hhdet_in_tes!J130=0,"",RES_hhdet_in_tes!J130/RES_hhdet_in_fec!J130)</f>
        <v>0.86243262769385987</v>
      </c>
      <c r="K130" s="124">
        <f>IF(RES_hhdet_in_tes!K130=0,"",RES_hhdet_in_tes!K130/RES_hhdet_in_fec!K130)</f>
        <v>0.84657366987194549</v>
      </c>
      <c r="L130" s="124">
        <f>IF(RES_hhdet_in_tes!L130=0,"",RES_hhdet_in_tes!L130/RES_hhdet_in_fec!L130)</f>
        <v>0.93763602205449836</v>
      </c>
      <c r="M130" s="124">
        <f>IF(RES_hhdet_in_tes!M130=0,"",RES_hhdet_in_tes!M130/RES_hhdet_in_fec!M130)</f>
        <v>0.91622942927649154</v>
      </c>
      <c r="N130" s="124">
        <f>IF(RES_hhdet_in_tes!N130=0,"",RES_hhdet_in_tes!N130/RES_hhdet_in_fec!N130)</f>
        <v>0.92574517458217032</v>
      </c>
      <c r="O130" s="124">
        <f>IF(RES_hhdet_in_tes!O130=0,"",RES_hhdet_in_tes!O130/RES_hhdet_in_fec!O130)</f>
        <v>0.89946195686331731</v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>
        <f>IF(RES_hhdet_in_tes!R130=0,"",RES_hhdet_in_tes!R130/RES_hhdet_in_fec!R130)</f>
        <v>0.93067147593057276</v>
      </c>
      <c r="S130" s="124">
        <f>IF(RES_hhdet_in_tes!S130=0,"",RES_hhdet_in_tes!S130/RES_hhdet_in_fec!S130)</f>
        <v>0.94679244165645615</v>
      </c>
      <c r="T130" s="124">
        <f>IF(RES_hhdet_in_tes!T130=0,"",RES_hhdet_in_tes!T130/RES_hhdet_in_fec!T130)</f>
        <v>0.92084857188686187</v>
      </c>
      <c r="U130" s="124">
        <f>IF(RES_hhdet_in_tes!U130=0,"",RES_hhdet_in_tes!U130/RES_hhdet_in_fec!U130)</f>
        <v>0.94931590888269524</v>
      </c>
      <c r="V130" s="124">
        <f>IF(RES_hhdet_in_tes!V130=0,"",RES_hhdet_in_tes!V130/RES_hhdet_in_fec!V130)</f>
        <v>0.97461550885422077</v>
      </c>
      <c r="W130" s="124">
        <f>IF(RES_hhdet_in_tes!W130=0,"",RES_hhdet_in_tes!W130/RES_hhdet_in_fec!W130)</f>
        <v>0.94620789626955248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0.65563854137253541</v>
      </c>
      <c r="D135" s="112">
        <f>IF(RES_hhdet_in_tes!D135=0,"",RES_hhdet_in_tes!D135/RES_hhdet_in_fec!D135)</f>
        <v>0.65677107421509984</v>
      </c>
      <c r="E135" s="112">
        <f>IF(RES_hhdet_in_tes!E135=0,"",RES_hhdet_in_tes!E135/RES_hhdet_in_fec!E135)</f>
        <v>0.6579907148498062</v>
      </c>
      <c r="F135" s="112">
        <f>IF(RES_hhdet_in_tes!F135=0,"",RES_hhdet_in_tes!F135/RES_hhdet_in_fec!F135)</f>
        <v>0.65922207124685683</v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>
        <f>IF(RES_hhdet_in_tes!I135=0,"",RES_hhdet_in_tes!I135/RES_hhdet_in_fec!I135)</f>
        <v>0.66339641001929117</v>
      </c>
      <c r="J135" s="112">
        <f>IF(RES_hhdet_in_tes!J135=0,"",RES_hhdet_in_tes!J135/RES_hhdet_in_fec!J135)</f>
        <v>0.66503636674882693</v>
      </c>
      <c r="K135" s="112">
        <f>IF(RES_hhdet_in_tes!K135=0,"",RES_hhdet_in_tes!K135/RES_hhdet_in_fec!K135)</f>
        <v>0.66690359126276288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0.6728537771386649</v>
      </c>
      <c r="N135" s="112">
        <f>IF(RES_hhdet_in_tes!N135=0,"",RES_hhdet_in_tes!N135/RES_hhdet_in_fec!N135)</f>
        <v>0.67904803339056286</v>
      </c>
      <c r="O135" s="112">
        <f>IF(RES_hhdet_in_tes!O135=0,"",RES_hhdet_in_tes!O135/RES_hhdet_in_fec!O135)</f>
        <v>0.68842971403767206</v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>
        <f>IF(RES_hhdet_in_tes!R135=0,"",RES_hhdet_in_tes!R135/RES_hhdet_in_fec!R135)</f>
        <v>0.72119413455860792</v>
      </c>
      <c r="S135" s="112">
        <f>IF(RES_hhdet_in_tes!S135=0,"",RES_hhdet_in_tes!S135/RES_hhdet_in_fec!S135)</f>
        <v>0.72969414685503708</v>
      </c>
      <c r="T135" s="112">
        <f>IF(RES_hhdet_in_tes!T135=0,"",RES_hhdet_in_tes!T135/RES_hhdet_in_fec!T135)</f>
        <v>0.73793129813154623</v>
      </c>
      <c r="U135" s="112">
        <f>IF(RES_hhdet_in_tes!U135=0,"",RES_hhdet_in_tes!U135/RES_hhdet_in_fec!U135)</f>
        <v>0.745669044831899</v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0.75795677984075949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0.90916025736976647</v>
      </c>
      <c r="D136" s="113">
        <f>IF(RES_hhdet_in_tes!D136=0,"",RES_hhdet_in_tes!D136/RES_hhdet_in_fec!D136)</f>
        <v>0.90380479433570893</v>
      </c>
      <c r="E136" s="113">
        <f>IF(RES_hhdet_in_tes!E136=0,"",RES_hhdet_in_tes!E136/RES_hhdet_in_fec!E136)</f>
        <v>0.92917574755516219</v>
      </c>
      <c r="F136" s="113">
        <f>IF(RES_hhdet_in_tes!F136=0,"",RES_hhdet_in_tes!F136/RES_hhdet_in_fec!F136)</f>
        <v>0.92843237411442336</v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>
        <f>IF(RES_hhdet_in_tes!I136=0,"",RES_hhdet_in_tes!I136/RES_hhdet_in_fec!I136)</f>
        <v>0.91527425130476803</v>
      </c>
      <c r="J136" s="113">
        <f>IF(RES_hhdet_in_tes!J136=0,"",RES_hhdet_in_tes!J136/RES_hhdet_in_fec!J136)</f>
        <v>0.91824054890790641</v>
      </c>
      <c r="K136" s="113">
        <f>IF(RES_hhdet_in_tes!K136=0,"",RES_hhdet_in_tes!K136/RES_hhdet_in_fec!K136)</f>
        <v>0.91307351249970936</v>
      </c>
      <c r="L136" s="113">
        <f>IF(RES_hhdet_in_tes!L136=0,"",RES_hhdet_in_tes!L136/RES_hhdet_in_fec!L136)</f>
        <v>0.93763602205449836</v>
      </c>
      <c r="M136" s="113">
        <f>IF(RES_hhdet_in_tes!M136=0,"",RES_hhdet_in_tes!M136/RES_hhdet_in_fec!M136)</f>
        <v>0.95248701193923713</v>
      </c>
      <c r="N136" s="113">
        <f>IF(RES_hhdet_in_tes!N136=0,"",RES_hhdet_in_tes!N136/RES_hhdet_in_fec!N136)</f>
        <v>0.95455478362641322</v>
      </c>
      <c r="O136" s="113">
        <f>IF(RES_hhdet_in_tes!O136=0,"",RES_hhdet_in_tes!O136/RES_hhdet_in_fec!O136)</f>
        <v>0.96192255163343587</v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>
        <f>IF(RES_hhdet_in_tes!R136=0,"",RES_hhdet_in_tes!R136/RES_hhdet_in_fec!R136)</f>
        <v>0.95924208848277759</v>
      </c>
      <c r="S136" s="113">
        <f>IF(RES_hhdet_in_tes!S136=0,"",RES_hhdet_in_tes!S136/RES_hhdet_in_fec!S136)</f>
        <v>0.9614458540134907</v>
      </c>
      <c r="T136" s="113">
        <f>IF(RES_hhdet_in_tes!T136=0,"",RES_hhdet_in_tes!T136/RES_hhdet_in_fec!T136)</f>
        <v>0.97146923630109661</v>
      </c>
      <c r="U136" s="113">
        <f>IF(RES_hhdet_in_tes!U136=0,"",RES_hhdet_in_tes!U136/RES_hhdet_in_fec!U136)</f>
        <v>0.97143657891656521</v>
      </c>
      <c r="V136" s="113">
        <f>IF(RES_hhdet_in_tes!V136=0,"",RES_hhdet_in_tes!V136/RES_hhdet_in_fec!V136)</f>
        <v>0.97461550885422077</v>
      </c>
      <c r="W136" s="113">
        <f>IF(RES_hhdet_in_tes!W136=0,"",RES_hhdet_in_tes!W136/RES_hhdet_in_fec!W136)</f>
        <v>0.97740612592303355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0.65563854137253541</v>
      </c>
      <c r="D137" s="111">
        <f>IF(RES_hhdet_in_tes!D137=0,"",RES_hhdet_in_tes!D137/RES_hhdet_in_fec!D137)</f>
        <v>0.65677107421509984</v>
      </c>
      <c r="E137" s="111">
        <f>IF(RES_hhdet_in_tes!E137=0,"",RES_hhdet_in_tes!E137/RES_hhdet_in_fec!E137)</f>
        <v>0.6579907148498062</v>
      </c>
      <c r="F137" s="111">
        <f>IF(RES_hhdet_in_tes!F137=0,"",RES_hhdet_in_tes!F137/RES_hhdet_in_fec!F137)</f>
        <v>0.65922207124685683</v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>
        <f>IF(RES_hhdet_in_tes!I137=0,"",RES_hhdet_in_tes!I137/RES_hhdet_in_fec!I137)</f>
        <v>0.66339641001929117</v>
      </c>
      <c r="J137" s="111">
        <f>IF(RES_hhdet_in_tes!J137=0,"",RES_hhdet_in_tes!J137/RES_hhdet_in_fec!J137)</f>
        <v>0.66503636674882693</v>
      </c>
      <c r="K137" s="111">
        <f>IF(RES_hhdet_in_tes!K137=0,"",RES_hhdet_in_tes!K137/RES_hhdet_in_fec!K137)</f>
        <v>0.66690359126276288</v>
      </c>
      <c r="L137" s="111">
        <f>IF(RES_hhdet_in_tes!L137=0,"",RES_hhdet_in_tes!L137/RES_hhdet_in_fec!L137)</f>
        <v>0.66902046023308193</v>
      </c>
      <c r="M137" s="111">
        <f>IF(RES_hhdet_in_tes!M137=0,"",RES_hhdet_in_tes!M137/RES_hhdet_in_fec!M137)</f>
        <v>0.6728537771386649</v>
      </c>
      <c r="N137" s="111">
        <f>IF(RES_hhdet_in_tes!N137=0,"",RES_hhdet_in_tes!N137/RES_hhdet_in_fec!N137)</f>
        <v>0.67904803339056286</v>
      </c>
      <c r="O137" s="111">
        <f>IF(RES_hhdet_in_tes!O137=0,"",RES_hhdet_in_tes!O137/RES_hhdet_in_fec!O137)</f>
        <v>0.68842971403767206</v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>
        <f>IF(RES_hhdet_in_tes!R137=0,"",RES_hhdet_in_tes!R137/RES_hhdet_in_fec!R137)</f>
        <v>0.72119413455860804</v>
      </c>
      <c r="S137" s="111">
        <f>IF(RES_hhdet_in_tes!S137=0,"",RES_hhdet_in_tes!S137/RES_hhdet_in_fec!S137)</f>
        <v>0.72969414685503708</v>
      </c>
      <c r="T137" s="111">
        <f>IF(RES_hhdet_in_tes!T137=0,"",RES_hhdet_in_tes!T137/RES_hhdet_in_fec!T137)</f>
        <v>0.73793129813154623</v>
      </c>
      <c r="U137" s="111">
        <f>IF(RES_hhdet_in_tes!U137=0,"",RES_hhdet_in_tes!U137/RES_hhdet_in_fec!U137)</f>
        <v>0.745669044831899</v>
      </c>
      <c r="V137" s="111">
        <f>IF(RES_hhdet_in_tes!V137=0,"",RES_hhdet_in_tes!V137/RES_hhdet_in_fec!V137)</f>
        <v>0.75254448177998001</v>
      </c>
      <c r="W137" s="111">
        <f>IF(RES_hhdet_in_tes!W137=0,"",RES_hhdet_in_tes!W137/RES_hhdet_in_fec!W137)</f>
        <v>0.75795677984075949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0.64372202512670174</v>
      </c>
      <c r="D139" s="124">
        <f>IF(RES_hhdet_in_tes!D139=0,"",RES_hhdet_in_tes!D139/RES_hhdet_in_fec!D139)</f>
        <v>0.64650026420370599</v>
      </c>
      <c r="E139" s="124">
        <f>IF(RES_hhdet_in_tes!E139=0,"",RES_hhdet_in_tes!E139/RES_hhdet_in_fec!E139)</f>
        <v>0.63096948563472932</v>
      </c>
      <c r="F139" s="124">
        <f>IF(RES_hhdet_in_tes!F139=0,"",RES_hhdet_in_tes!F139/RES_hhdet_in_fec!F139)</f>
        <v>0.6493165635287933</v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>
        <f>IF(RES_hhdet_in_tes!I139=0,"",RES_hhdet_in_tes!I139/RES_hhdet_in_fec!I139)</f>
        <v>0.68609379631392398</v>
      </c>
      <c r="J139" s="124">
        <f>IF(RES_hhdet_in_tes!J139=0,"",RES_hhdet_in_tes!J139/RES_hhdet_in_fec!J139)</f>
        <v>0.684596128256593</v>
      </c>
      <c r="K139" s="124">
        <f>IF(RES_hhdet_in_tes!K139=0,"",RES_hhdet_in_tes!K139/RES_hhdet_in_fec!K139)</f>
        <v>0.66330704630169546</v>
      </c>
      <c r="L139" s="124">
        <f>IF(RES_hhdet_in_tes!L139=0,"",RES_hhdet_in_tes!L139/RES_hhdet_in_fec!L139)</f>
        <v>0.65074362795015983</v>
      </c>
      <c r="M139" s="124">
        <f>IF(RES_hhdet_in_tes!M139=0,"",RES_hhdet_in_tes!M139/RES_hhdet_in_fec!M139)</f>
        <v>0.63742675854916764</v>
      </c>
      <c r="N139" s="124">
        <f>IF(RES_hhdet_in_tes!N139=0,"",RES_hhdet_in_tes!N139/RES_hhdet_in_fec!N139)</f>
        <v>0.62130637003531075</v>
      </c>
      <c r="O139" s="124">
        <f>IF(RES_hhdet_in_tes!O139=0,"",RES_hhdet_in_tes!O139/RES_hhdet_in_fec!O139)</f>
        <v>0.63268622443462219</v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>
        <f>IF(RES_hhdet_in_tes!R139=0,"",RES_hhdet_in_tes!R139/RES_hhdet_in_fec!R139)</f>
        <v>0.74523741053024717</v>
      </c>
      <c r="S139" s="124">
        <f>IF(RES_hhdet_in_tes!S139=0,"",RES_hhdet_in_tes!S139/RES_hhdet_in_fec!S139)</f>
        <v>0.71123725265877513</v>
      </c>
      <c r="T139" s="124">
        <f>IF(RES_hhdet_in_tes!T139=0,"",RES_hhdet_in_tes!T139/RES_hhdet_in_fec!T139)</f>
        <v>0.73624759418050889</v>
      </c>
      <c r="U139" s="124">
        <f>IF(RES_hhdet_in_tes!U139=0,"",RES_hhdet_in_tes!U139/RES_hhdet_in_fec!U139)</f>
        <v>0.73646528529486599</v>
      </c>
      <c r="V139" s="124">
        <f>IF(RES_hhdet_in_tes!V139=0,"",RES_hhdet_in_tes!V139/RES_hhdet_in_fec!V139)</f>
        <v>0.69622468434862161</v>
      </c>
      <c r="W139" s="124">
        <f>IF(RES_hhdet_in_tes!W139=0,"",RES_hhdet_in_tes!W139/RES_hhdet_in_fec!W139)</f>
        <v>0.79252365484162157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0.56515239380920712</v>
      </c>
      <c r="D140" s="111">
        <f>IF(RES_hhdet_in_tes!D140=0,"",RES_hhdet_in_tes!D140/RES_hhdet_in_fec!D140)</f>
        <v>0.56609869509849653</v>
      </c>
      <c r="E140" s="111">
        <f>IF(RES_hhdet_in_tes!E140=0,"",RES_hhdet_in_tes!E140/RES_hhdet_in_fec!E140)</f>
        <v>0.56703165065570871</v>
      </c>
      <c r="F140" s="111">
        <f>IF(RES_hhdet_in_tes!F140=0,"",RES_hhdet_in_tes!F140/RES_hhdet_in_fec!F140)</f>
        <v>0.56796278634036501</v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>
        <f>IF(RES_hhdet_in_tes!I140=0,"",RES_hhdet_in_tes!I140/RES_hhdet_in_fec!I140)</f>
        <v>0.5706837140565838</v>
      </c>
      <c r="J140" s="111">
        <f>IF(RES_hhdet_in_tes!J140=0,"",RES_hhdet_in_tes!J140/RES_hhdet_in_fec!J140)</f>
        <v>0.57155380234310615</v>
      </c>
      <c r="K140" s="111">
        <f>IF(RES_hhdet_in_tes!K140=0,"",RES_hhdet_in_tes!K140/RES_hhdet_in_fec!K140)</f>
        <v>0.57239074544135682</v>
      </c>
      <c r="L140" s="111">
        <f>IF(RES_hhdet_in_tes!L140=0,"",RES_hhdet_in_tes!L140/RES_hhdet_in_fec!L140)</f>
        <v>0.57319213903716004</v>
      </c>
      <c r="M140" s="111">
        <f>IF(RES_hhdet_in_tes!M140=0,"",RES_hhdet_in_tes!M140/RES_hhdet_in_fec!M140)</f>
        <v>0.57362339489408742</v>
      </c>
      <c r="N140" s="111">
        <f>IF(RES_hhdet_in_tes!N140=0,"",RES_hhdet_in_tes!N140/RES_hhdet_in_fec!N140)</f>
        <v>0.57362339489408742</v>
      </c>
      <c r="O140" s="111">
        <f>IF(RES_hhdet_in_tes!O140=0,"",RES_hhdet_in_tes!O140/RES_hhdet_in_fec!O140)</f>
        <v>0.57362339489408731</v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>
        <f>IF(RES_hhdet_in_tes!R140=0,"",RES_hhdet_in_tes!R140/RES_hhdet_in_fec!R140)</f>
        <v>0.57634793936500794</v>
      </c>
      <c r="S140" s="111">
        <f>IF(RES_hhdet_in_tes!S140=0,"",RES_hhdet_in_tes!S140/RES_hhdet_in_fec!S140)</f>
        <v>0.58080318688667976</v>
      </c>
      <c r="T140" s="111">
        <f>IF(RES_hhdet_in_tes!T140=0,"",RES_hhdet_in_tes!T140/RES_hhdet_in_fec!T140)</f>
        <v>0.58600097566195974</v>
      </c>
      <c r="U140" s="111">
        <f>IF(RES_hhdet_in_tes!U140=0,"",RES_hhdet_in_tes!U140/RES_hhdet_in_fec!U140)</f>
        <v>0.59138439975064372</v>
      </c>
      <c r="V140" s="111">
        <f>IF(RES_hhdet_in_tes!V140=0,"",RES_hhdet_in_tes!V140/RES_hhdet_in_fec!V140)</f>
        <v>0.59639655321252194</v>
      </c>
      <c r="W140" s="111">
        <f>IF(RES_hhdet_in_tes!W140=0,"",RES_hhdet_in_tes!W140/RES_hhdet_in_fec!W140)</f>
        <v>0.60103743604759197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0.73543022147832116</v>
      </c>
      <c r="D141" s="45">
        <f>IF(RES_hhdet_in_tes!D141=0,"",RES_hhdet_in_tes!D141/RES_hhdet_in_fec!D141)</f>
        <v>0.7369127359642762</v>
      </c>
      <c r="E141" s="45">
        <f>IF(RES_hhdet_in_tes!E141=0,"",RES_hhdet_in_tes!E141/RES_hhdet_in_fec!E141)</f>
        <v>0.73845007024257814</v>
      </c>
      <c r="F141" s="45">
        <f>IF(RES_hhdet_in_tes!F141=0,"",RES_hhdet_in_tes!F141/RES_hhdet_in_fec!F141)</f>
        <v>0.73999487994710955</v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>
        <f>IF(RES_hhdet_in_tes!I141=0,"",RES_hhdet_in_tes!I141/RES_hhdet_in_fec!I141)</f>
        <v>0.74492702987677017</v>
      </c>
      <c r="J141" s="45">
        <f>IF(RES_hhdet_in_tes!J141=0,"",RES_hhdet_in_tes!J141/RES_hhdet_in_fec!J141)</f>
        <v>0.74672260182272676</v>
      </c>
      <c r="K141" s="45">
        <f>IF(RES_hhdet_in_tes!K141=0,"",RES_hhdet_in_tes!K141/RES_hhdet_in_fec!K141)</f>
        <v>0.74865432308802404</v>
      </c>
      <c r="L141" s="45">
        <f>IF(RES_hhdet_in_tes!L141=0,"",RES_hhdet_in_tes!L141/RES_hhdet_in_fec!L141)</f>
        <v>0.75073206978909057</v>
      </c>
      <c r="M141" s="45">
        <f>IF(RES_hhdet_in_tes!M141=0,"",RES_hhdet_in_tes!M141/RES_hhdet_in_fec!M141)</f>
        <v>0.75355891122478091</v>
      </c>
      <c r="N141" s="45">
        <f>IF(RES_hhdet_in_tes!N141=0,"",RES_hhdet_in_tes!N141/RES_hhdet_in_fec!N141)</f>
        <v>0.75730584992329153</v>
      </c>
      <c r="O141" s="45">
        <f>IF(RES_hhdet_in_tes!O141=0,"",RES_hhdet_in_tes!O141/RES_hhdet_in_fec!O141)</f>
        <v>0.762388674970638</v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>
        <f>IF(RES_hhdet_in_tes!R141=0,"",RES_hhdet_in_tes!R141/RES_hhdet_in_fec!R141)</f>
        <v>0.78921691967147289</v>
      </c>
      <c r="S141" s="45">
        <f>IF(RES_hhdet_in_tes!S141=0,"",RES_hhdet_in_tes!S141/RES_hhdet_in_fec!S141)</f>
        <v>0.80374077880798822</v>
      </c>
      <c r="T141" s="45">
        <f>IF(RES_hhdet_in_tes!T141=0,"",RES_hhdet_in_tes!T141/RES_hhdet_in_fec!T141)</f>
        <v>0.81935628290057649</v>
      </c>
      <c r="U141" s="45">
        <f>IF(RES_hhdet_in_tes!U141=0,"",RES_hhdet_in_tes!U141/RES_hhdet_in_fec!U141)</f>
        <v>0.83426805328468379</v>
      </c>
      <c r="V141" s="45">
        <f>IF(RES_hhdet_in_tes!V141=0,"",RES_hhdet_in_tes!V141/RES_hhdet_in_fec!V141)</f>
        <v>0.8466807112957363</v>
      </c>
      <c r="W141" s="45">
        <f>IF(RES_hhdet_in_tes!W141=0,"",RES_hhdet_in_tes!W141/RES_hhdet_in_fec!W141)</f>
        <v>0.85596359831291835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0.83788492796649805</v>
      </c>
      <c r="D143" s="119">
        <f>IF(RES_hhdet_in_tes!D143=0,"",RES_hhdet_in_tes!D143/RES_hhdet_in_fec!D143)</f>
        <v>0.86254516760214583</v>
      </c>
      <c r="E143" s="119">
        <f>IF(RES_hhdet_in_tes!E143=0,"",RES_hhdet_in_tes!E143/RES_hhdet_in_fec!E143)</f>
        <v>0.95022121160930773</v>
      </c>
      <c r="F143" s="119">
        <f>IF(RES_hhdet_in_tes!F143=0,"",RES_hhdet_in_tes!F143/RES_hhdet_in_fec!F143)</f>
        <v>0.97280829605140418</v>
      </c>
      <c r="G143" s="119">
        <f>IF(RES_hhdet_in_tes!G143=0,"",RES_hhdet_in_tes!G143/RES_hhdet_in_fec!G143)</f>
        <v>1.0379843828903148</v>
      </c>
      <c r="H143" s="119">
        <f>IF(RES_hhdet_in_tes!H143=0,"",RES_hhdet_in_tes!H143/RES_hhdet_in_fec!H143)</f>
        <v>1.0629071225773614</v>
      </c>
      <c r="I143" s="119">
        <f>IF(RES_hhdet_in_tes!I143=0,"",RES_hhdet_in_tes!I143/RES_hhdet_in_fec!I143)</f>
        <v>1.0419760794443285</v>
      </c>
      <c r="J143" s="119">
        <f>IF(RES_hhdet_in_tes!J143=0,"",RES_hhdet_in_tes!J143/RES_hhdet_in_fec!J143)</f>
        <v>1.0590065375504571</v>
      </c>
      <c r="K143" s="119">
        <f>IF(RES_hhdet_in_tes!K143=0,"",RES_hhdet_in_tes!K143/RES_hhdet_in_fec!K143)</f>
        <v>1.1557699840678766</v>
      </c>
      <c r="L143" s="119">
        <f>IF(RES_hhdet_in_tes!L143=0,"",RES_hhdet_in_tes!L143/RES_hhdet_in_fec!L143)</f>
        <v>1.1185136670051117</v>
      </c>
      <c r="M143" s="119">
        <f>IF(RES_hhdet_in_tes!M143=0,"",RES_hhdet_in_tes!M143/RES_hhdet_in_fec!M143)</f>
        <v>1.1794138627597899</v>
      </c>
      <c r="N143" s="119">
        <f>IF(RES_hhdet_in_tes!N143=0,"",RES_hhdet_in_tes!N143/RES_hhdet_in_fec!N143)</f>
        <v>1.2785299362934346</v>
      </c>
      <c r="O143" s="119">
        <f>IF(RES_hhdet_in_tes!O143=0,"",RES_hhdet_in_tes!O143/RES_hhdet_in_fec!O143)</f>
        <v>1.4039301377352897</v>
      </c>
      <c r="P143" s="119">
        <f>IF(RES_hhdet_in_tes!P143=0,"",RES_hhdet_in_tes!P143/RES_hhdet_in_fec!P143)</f>
        <v>1.4788810631613281</v>
      </c>
      <c r="Q143" s="119">
        <f>IF(RES_hhdet_in_tes!Q143=0,"",RES_hhdet_in_tes!Q143/RES_hhdet_in_fec!Q143)</f>
        <v>1.5562530280269418</v>
      </c>
      <c r="R143" s="119">
        <f>IF(RES_hhdet_in_tes!R143=0,"",RES_hhdet_in_tes!R143/RES_hhdet_in_fec!R143)</f>
        <v>1.4461959363398753</v>
      </c>
      <c r="S143" s="119">
        <f>IF(RES_hhdet_in_tes!S143=0,"",RES_hhdet_in_tes!S143/RES_hhdet_in_fec!S143)</f>
        <v>1.4384295731459722</v>
      </c>
      <c r="T143" s="119">
        <f>IF(RES_hhdet_in_tes!T143=0,"",RES_hhdet_in_tes!T143/RES_hhdet_in_fec!T143)</f>
        <v>1.4059748797501936</v>
      </c>
      <c r="U143" s="119">
        <f>IF(RES_hhdet_in_tes!U143=0,"",RES_hhdet_in_tes!U143/RES_hhdet_in_fec!U143)</f>
        <v>1.3905955876289902</v>
      </c>
      <c r="V143" s="119">
        <f>IF(RES_hhdet_in_tes!V143=0,"",RES_hhdet_in_tes!V143/RES_hhdet_in_fec!V143)</f>
        <v>1.3263951673336585</v>
      </c>
      <c r="W143" s="119">
        <f>IF(RES_hhdet_in_tes!W143=0,"",RES_hhdet_in_tes!W143/RES_hhdet_in_fec!W143)</f>
        <v>1.3978627446361953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1.533367714080055</v>
      </c>
      <c r="D144" s="124">
        <f>IF(RES_hhdet_in_tes!D144=0,"",RES_hhdet_in_tes!D144/RES_hhdet_in_fec!D144)</f>
        <v>1.6522070582966506</v>
      </c>
      <c r="E144" s="124">
        <f>IF(RES_hhdet_in_tes!E144=0,"",RES_hhdet_in_tes!E144/RES_hhdet_in_fec!E144)</f>
        <v>1.7744499811386962</v>
      </c>
      <c r="F144" s="124">
        <f>IF(RES_hhdet_in_tes!F144=0,"",RES_hhdet_in_tes!F144/RES_hhdet_in_fec!F144)</f>
        <v>1.8995883374568121</v>
      </c>
      <c r="G144" s="124">
        <f>IF(RES_hhdet_in_tes!G144=0,"",RES_hhdet_in_tes!G144/RES_hhdet_in_fec!G144)</f>
        <v>2.0280442886161518</v>
      </c>
      <c r="H144" s="124">
        <f>IF(RES_hhdet_in_tes!H144=0,"",RES_hhdet_in_tes!H144/RES_hhdet_in_fec!H144)</f>
        <v>2.1597381770335229</v>
      </c>
      <c r="I144" s="124">
        <f>IF(RES_hhdet_in_tes!I144=0,"",RES_hhdet_in_tes!I144/RES_hhdet_in_fec!I144)</f>
        <v>2.294744868719973</v>
      </c>
      <c r="J144" s="124">
        <f>IF(RES_hhdet_in_tes!J144=0,"",RES_hhdet_in_tes!J144/RES_hhdet_in_fec!J144)</f>
        <v>2.4334359966694534</v>
      </c>
      <c r="K144" s="124">
        <f>IF(RES_hhdet_in_tes!K144=0,"",RES_hhdet_in_tes!K144/RES_hhdet_in_fec!K144)</f>
        <v>2.5760865977436311</v>
      </c>
      <c r="L144" s="124">
        <f>IF(RES_hhdet_in_tes!L144=0,"",RES_hhdet_in_tes!L144/RES_hhdet_in_fec!L144)</f>
        <v>2.7226960847895425</v>
      </c>
      <c r="M144" s="124">
        <f>IF(RES_hhdet_in_tes!M144=0,"",RES_hhdet_in_tes!M144/RES_hhdet_in_fec!M144)</f>
        <v>2.8839047668284703</v>
      </c>
      <c r="N144" s="124">
        <f>IF(RES_hhdet_in_tes!N144=0,"",RES_hhdet_in_tes!N144/RES_hhdet_in_fec!N144)</f>
        <v>3.0624156185811868</v>
      </c>
      <c r="O144" s="124">
        <f>IF(RES_hhdet_in_tes!O144=0,"",RES_hhdet_in_tes!O144/RES_hhdet_in_fec!O144)</f>
        <v>3.256424856217949</v>
      </c>
      <c r="P144" s="124">
        <f>IF(RES_hhdet_in_tes!P144=0,"",RES_hhdet_in_tes!P144/RES_hhdet_in_fec!P144)</f>
        <v>3.4511616309956192</v>
      </c>
      <c r="Q144" s="124">
        <f>IF(RES_hhdet_in_tes!Q144=0,"",RES_hhdet_in_tes!Q144/RES_hhdet_in_fec!Q144)</f>
        <v>3.610794632678842</v>
      </c>
      <c r="R144" s="124">
        <f>IF(RES_hhdet_in_tes!R144=0,"",RES_hhdet_in_tes!R144/RES_hhdet_in_fec!R144)</f>
        <v>3.6734230266685608</v>
      </c>
      <c r="S144" s="124">
        <f>IF(RES_hhdet_in_tes!S144=0,"",RES_hhdet_in_tes!S144/RES_hhdet_in_fec!S144)</f>
        <v>3.7130643419772111</v>
      </c>
      <c r="T144" s="124">
        <f>IF(RES_hhdet_in_tes!T144=0,"",RES_hhdet_in_tes!T144/RES_hhdet_in_fec!T144)</f>
        <v>3.7384889324209496</v>
      </c>
      <c r="U144" s="124">
        <f>IF(RES_hhdet_in_tes!U144=0,"",RES_hhdet_in_tes!U144/RES_hhdet_in_fec!U144)</f>
        <v>3.7587234192795154</v>
      </c>
      <c r="V144" s="124">
        <f>IF(RES_hhdet_in_tes!V144=0,"",RES_hhdet_in_tes!V144/RES_hhdet_in_fec!V144)</f>
        <v>3.7831489922008603</v>
      </c>
      <c r="W144" s="124">
        <f>IF(RES_hhdet_in_tes!W144=0,"",RES_hhdet_in_tes!W144/RES_hhdet_in_fec!W144)</f>
        <v>3.8110724174779853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1.533367714080055</v>
      </c>
      <c r="D145" s="111">
        <f>IF(RES_hhdet_in_tes!D145=0,"",RES_hhdet_in_tes!D145/RES_hhdet_in_fec!D145)</f>
        <v>1.6522070582966506</v>
      </c>
      <c r="E145" s="111">
        <f>IF(RES_hhdet_in_tes!E145=0,"",RES_hhdet_in_tes!E145/RES_hhdet_in_fec!E145)</f>
        <v>1.7744499811386962</v>
      </c>
      <c r="F145" s="111">
        <f>IF(RES_hhdet_in_tes!F145=0,"",RES_hhdet_in_tes!F145/RES_hhdet_in_fec!F145)</f>
        <v>1.8995883374568121</v>
      </c>
      <c r="G145" s="111">
        <f>IF(RES_hhdet_in_tes!G145=0,"",RES_hhdet_in_tes!G145/RES_hhdet_in_fec!G145)</f>
        <v>2.0280442886161518</v>
      </c>
      <c r="H145" s="111">
        <f>IF(RES_hhdet_in_tes!H145=0,"",RES_hhdet_in_tes!H145/RES_hhdet_in_fec!H145)</f>
        <v>2.1597381770335229</v>
      </c>
      <c r="I145" s="111">
        <f>IF(RES_hhdet_in_tes!I145=0,"",RES_hhdet_in_tes!I145/RES_hhdet_in_fec!I145)</f>
        <v>2.294744868719973</v>
      </c>
      <c r="J145" s="111">
        <f>IF(RES_hhdet_in_tes!J145=0,"",RES_hhdet_in_tes!J145/RES_hhdet_in_fec!J145)</f>
        <v>2.4334359966694534</v>
      </c>
      <c r="K145" s="111">
        <f>IF(RES_hhdet_in_tes!K145=0,"",RES_hhdet_in_tes!K145/RES_hhdet_in_fec!K145)</f>
        <v>2.5760865977436311</v>
      </c>
      <c r="L145" s="111">
        <f>IF(RES_hhdet_in_tes!L145=0,"",RES_hhdet_in_tes!L145/RES_hhdet_in_fec!L145)</f>
        <v>2.7226960847895425</v>
      </c>
      <c r="M145" s="111">
        <f>IF(RES_hhdet_in_tes!M145=0,"",RES_hhdet_in_tes!M145/RES_hhdet_in_fec!M145)</f>
        <v>2.8839047668284703</v>
      </c>
      <c r="N145" s="111">
        <f>IF(RES_hhdet_in_tes!N145=0,"",RES_hhdet_in_tes!N145/RES_hhdet_in_fec!N145)</f>
        <v>3.0624156185811868</v>
      </c>
      <c r="O145" s="111">
        <f>IF(RES_hhdet_in_tes!O145=0,"",RES_hhdet_in_tes!O145/RES_hhdet_in_fec!O145)</f>
        <v>3.256424856217949</v>
      </c>
      <c r="P145" s="111">
        <f>IF(RES_hhdet_in_tes!P145=0,"",RES_hhdet_in_tes!P145/RES_hhdet_in_fec!P145)</f>
        <v>3.4511616309956192</v>
      </c>
      <c r="Q145" s="111">
        <f>IF(RES_hhdet_in_tes!Q145=0,"",RES_hhdet_in_tes!Q145/RES_hhdet_in_fec!Q145)</f>
        <v>3.610794632678842</v>
      </c>
      <c r="R145" s="111">
        <f>IF(RES_hhdet_in_tes!R145=0,"",RES_hhdet_in_tes!R145/RES_hhdet_in_fec!R145)</f>
        <v>3.6734230266685608</v>
      </c>
      <c r="S145" s="111">
        <f>IF(RES_hhdet_in_tes!S145=0,"",RES_hhdet_in_tes!S145/RES_hhdet_in_fec!S145)</f>
        <v>3.7130643419772111</v>
      </c>
      <c r="T145" s="111">
        <f>IF(RES_hhdet_in_tes!T145=0,"",RES_hhdet_in_tes!T145/RES_hhdet_in_fec!T145)</f>
        <v>3.7384889324209496</v>
      </c>
      <c r="U145" s="111">
        <f>IF(RES_hhdet_in_tes!U145=0,"",RES_hhdet_in_tes!U145/RES_hhdet_in_fec!U145)</f>
        <v>3.7587234192795154</v>
      </c>
      <c r="V145" s="111">
        <f>IF(RES_hhdet_in_tes!V145=0,"",RES_hhdet_in_tes!V145/RES_hhdet_in_fec!V145)</f>
        <v>3.7831489922008603</v>
      </c>
      <c r="W145" s="111">
        <f>IF(RES_hhdet_in_tes!W145=0,"",RES_hhdet_in_tes!W145/RES_hhdet_in_fec!W145)</f>
        <v>3.8110724174779853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2.2780206427078262</v>
      </c>
      <c r="D146" s="124">
        <f>IF(RES_hhdet_in_tes!D146=0,"",RES_hhdet_in_tes!D146/RES_hhdet_in_fec!D146)</f>
        <v>2.3529527564998225</v>
      </c>
      <c r="E146" s="124">
        <f>IF(RES_hhdet_in_tes!E146=0,"",RES_hhdet_in_tes!E146/RES_hhdet_in_fec!E146)</f>
        <v>2.4286760502284324</v>
      </c>
      <c r="F146" s="124">
        <f>IF(RES_hhdet_in_tes!F146=0,"",RES_hhdet_in_tes!F146/RES_hhdet_in_fec!F146)</f>
        <v>2.5044806685995202</v>
      </c>
      <c r="G146" s="124">
        <f>IF(RES_hhdet_in_tes!G146=0,"",RES_hhdet_in_tes!G146/RES_hhdet_in_fec!G146)</f>
        <v>2.5810056184392485</v>
      </c>
      <c r="H146" s="124">
        <f>IF(RES_hhdet_in_tes!H146=0,"",RES_hhdet_in_tes!H146/RES_hhdet_in_fec!H146)</f>
        <v>2.6581685406913862</v>
      </c>
      <c r="I146" s="124">
        <f>IF(RES_hhdet_in_tes!I146=0,"",RES_hhdet_in_tes!I146/RES_hhdet_in_fec!I146)</f>
        <v>2.736122570247848</v>
      </c>
      <c r="J146" s="124">
        <f>IF(RES_hhdet_in_tes!J146=0,"",RES_hhdet_in_tes!J146/RES_hhdet_in_fec!J146)</f>
        <v>2.8155046789898117</v>
      </c>
      <c r="K146" s="124">
        <f>IF(RES_hhdet_in_tes!K146=0,"",RES_hhdet_in_tes!K146/RES_hhdet_in_fec!K146)</f>
        <v>2.8968504464776568</v>
      </c>
      <c r="L146" s="124">
        <f>IF(RES_hhdet_in_tes!L146=0,"",RES_hhdet_in_tes!L146/RES_hhdet_in_fec!L146)</f>
        <v>2.9802922916215326</v>
      </c>
      <c r="M146" s="124">
        <f>IF(RES_hhdet_in_tes!M146=0,"",RES_hhdet_in_tes!M146/RES_hhdet_in_fec!M146)</f>
        <v>3.0799557130196376</v>
      </c>
      <c r="N146" s="124">
        <f>IF(RES_hhdet_in_tes!N146=0,"",RES_hhdet_in_tes!N146/RES_hhdet_in_fec!N146)</f>
        <v>3.2004634219449826</v>
      </c>
      <c r="O146" s="124">
        <f>IF(RES_hhdet_in_tes!O146=0,"",RES_hhdet_in_tes!O146/RES_hhdet_in_fec!O146)</f>
        <v>3.3443710742067116</v>
      </c>
      <c r="P146" s="124">
        <f>IF(RES_hhdet_in_tes!P146=0,"",RES_hhdet_in_tes!P146/RES_hhdet_in_fec!P146)</f>
        <v>3.5004358243079259</v>
      </c>
      <c r="Q146" s="124">
        <f>IF(RES_hhdet_in_tes!Q146=0,"",RES_hhdet_in_tes!Q146/RES_hhdet_in_fec!Q146)</f>
        <v>3.6345553089236113</v>
      </c>
      <c r="R146" s="124">
        <f>IF(RES_hhdet_in_tes!R146=0,"",RES_hhdet_in_tes!R146/RES_hhdet_in_fec!R146)</f>
        <v>3.7186962695870167</v>
      </c>
      <c r="S146" s="124">
        <f>IF(RES_hhdet_in_tes!S146=0,"",RES_hhdet_in_tes!S146/RES_hhdet_in_fec!S146)</f>
        <v>3.7856683430041578</v>
      </c>
      <c r="T146" s="124">
        <f>IF(RES_hhdet_in_tes!T146=0,"",RES_hhdet_in_tes!T146/RES_hhdet_in_fec!T146)</f>
        <v>3.8416260597800886</v>
      </c>
      <c r="U146" s="124">
        <f>IF(RES_hhdet_in_tes!U146=0,"",RES_hhdet_in_tes!U146/RES_hhdet_in_fec!U146)</f>
        <v>3.8925683820157468</v>
      </c>
      <c r="V146" s="124">
        <f>IF(RES_hhdet_in_tes!V146=0,"",RES_hhdet_in_tes!V146/RES_hhdet_in_fec!V146)</f>
        <v>3.9445096522460514</v>
      </c>
      <c r="W146" s="124">
        <f>IF(RES_hhdet_in_tes!W146=0,"",RES_hhdet_in_tes!W146/RES_hhdet_in_fec!W146)</f>
        <v>3.9953608813464685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2.2780206427078262</v>
      </c>
      <c r="D147" s="111">
        <f>IF(RES_hhdet_in_tes!D147=0,"",RES_hhdet_in_tes!D147/RES_hhdet_in_fec!D147)</f>
        <v>2.3529527564998225</v>
      </c>
      <c r="E147" s="111">
        <f>IF(RES_hhdet_in_tes!E147=0,"",RES_hhdet_in_tes!E147/RES_hhdet_in_fec!E147)</f>
        <v>2.4286760502284324</v>
      </c>
      <c r="F147" s="111">
        <f>IF(RES_hhdet_in_tes!F147=0,"",RES_hhdet_in_tes!F147/RES_hhdet_in_fec!F147)</f>
        <v>2.5044806685995202</v>
      </c>
      <c r="G147" s="111">
        <f>IF(RES_hhdet_in_tes!G147=0,"",RES_hhdet_in_tes!G147/RES_hhdet_in_fec!G147)</f>
        <v>2.5810056184392485</v>
      </c>
      <c r="H147" s="111">
        <f>IF(RES_hhdet_in_tes!H147=0,"",RES_hhdet_in_tes!H147/RES_hhdet_in_fec!H147)</f>
        <v>2.6581685406913862</v>
      </c>
      <c r="I147" s="111">
        <f>IF(RES_hhdet_in_tes!I147=0,"",RES_hhdet_in_tes!I147/RES_hhdet_in_fec!I147)</f>
        <v>2.736122570247848</v>
      </c>
      <c r="J147" s="111">
        <f>IF(RES_hhdet_in_tes!J147=0,"",RES_hhdet_in_tes!J147/RES_hhdet_in_fec!J147)</f>
        <v>2.8155046789898117</v>
      </c>
      <c r="K147" s="111">
        <f>IF(RES_hhdet_in_tes!K147=0,"",RES_hhdet_in_tes!K147/RES_hhdet_in_fec!K147)</f>
        <v>2.8968504464776568</v>
      </c>
      <c r="L147" s="111">
        <f>IF(RES_hhdet_in_tes!L147=0,"",RES_hhdet_in_tes!L147/RES_hhdet_in_fec!L147)</f>
        <v>2.9802922916215326</v>
      </c>
      <c r="M147" s="111">
        <f>IF(RES_hhdet_in_tes!M147=0,"",RES_hhdet_in_tes!M147/RES_hhdet_in_fec!M147)</f>
        <v>3.0799557130196376</v>
      </c>
      <c r="N147" s="111">
        <f>IF(RES_hhdet_in_tes!N147=0,"",RES_hhdet_in_tes!N147/RES_hhdet_in_fec!N147)</f>
        <v>3.2004634219449826</v>
      </c>
      <c r="O147" s="111">
        <f>IF(RES_hhdet_in_tes!O147=0,"",RES_hhdet_in_tes!O147/RES_hhdet_in_fec!O147)</f>
        <v>3.3443710742067116</v>
      </c>
      <c r="P147" s="111">
        <f>IF(RES_hhdet_in_tes!P147=0,"",RES_hhdet_in_tes!P147/RES_hhdet_in_fec!P147)</f>
        <v>3.5004358243079259</v>
      </c>
      <c r="Q147" s="111">
        <f>IF(RES_hhdet_in_tes!Q147=0,"",RES_hhdet_in_tes!Q147/RES_hhdet_in_fec!Q147)</f>
        <v>3.6345553089236113</v>
      </c>
      <c r="R147" s="111">
        <f>IF(RES_hhdet_in_tes!R147=0,"",RES_hhdet_in_tes!R147/RES_hhdet_in_fec!R147)</f>
        <v>3.7186962695870167</v>
      </c>
      <c r="S147" s="111">
        <f>IF(RES_hhdet_in_tes!S147=0,"",RES_hhdet_in_tes!S147/RES_hhdet_in_fec!S147)</f>
        <v>3.7856683430041578</v>
      </c>
      <c r="T147" s="111">
        <f>IF(RES_hhdet_in_tes!T147=0,"",RES_hhdet_in_tes!T147/RES_hhdet_in_fec!T147)</f>
        <v>3.8416260597800886</v>
      </c>
      <c r="U147" s="111">
        <f>IF(RES_hhdet_in_tes!U147=0,"",RES_hhdet_in_tes!U147/RES_hhdet_in_fec!U147)</f>
        <v>3.8925683820157468</v>
      </c>
      <c r="V147" s="111">
        <f>IF(RES_hhdet_in_tes!V147=0,"",RES_hhdet_in_tes!V147/RES_hhdet_in_fec!V147)</f>
        <v>3.9445096522460514</v>
      </c>
      <c r="W147" s="111">
        <f>IF(RES_hhdet_in_tes!W147=0,"",RES_hhdet_in_tes!W147/RES_hhdet_in_fec!W147)</f>
        <v>3.9953608813464685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0.60003309358724344</v>
      </c>
      <c r="D148" s="124">
        <f>IF(RES_hhdet_in_tes!D148=0,"",RES_hhdet_in_tes!D148/RES_hhdet_in_fec!D148)</f>
        <v>0.60232312821682199</v>
      </c>
      <c r="E148" s="124">
        <f>IF(RES_hhdet_in_tes!E148=0,"",RES_hhdet_in_tes!E148/RES_hhdet_in_fec!E148)</f>
        <v>0.60218007898911674</v>
      </c>
      <c r="F148" s="124">
        <f>IF(RES_hhdet_in_tes!F148=0,"",RES_hhdet_in_tes!F148/RES_hhdet_in_fec!F148)</f>
        <v>0.60616121566434633</v>
      </c>
      <c r="G148" s="124">
        <f>IF(RES_hhdet_in_tes!G148=0,"",RES_hhdet_in_tes!G148/RES_hhdet_in_fec!G148)</f>
        <v>0.61342230544732357</v>
      </c>
      <c r="H148" s="124">
        <f>IF(RES_hhdet_in_tes!H148=0,"",RES_hhdet_in_tes!H148/RES_hhdet_in_fec!H148)</f>
        <v>0.61297335729812863</v>
      </c>
      <c r="I148" s="124">
        <f>IF(RES_hhdet_in_tes!I148=0,"",RES_hhdet_in_tes!I148/RES_hhdet_in_fec!I148)</f>
        <v>0.62336675732932478</v>
      </c>
      <c r="J148" s="124">
        <f>IF(RES_hhdet_in_tes!J148=0,"",RES_hhdet_in_tes!J148/RES_hhdet_in_fec!J148)</f>
        <v>0.64053404168002404</v>
      </c>
      <c r="K148" s="124">
        <f>IF(RES_hhdet_in_tes!K148=0,"",RES_hhdet_in_tes!K148/RES_hhdet_in_fec!K148)</f>
        <v>0.64193261718035399</v>
      </c>
      <c r="L148" s="124">
        <f>IF(RES_hhdet_in_tes!L148=0,"",RES_hhdet_in_tes!L148/RES_hhdet_in_fec!L148)</f>
        <v>0.67404360814869646</v>
      </c>
      <c r="M148" s="124">
        <f>IF(RES_hhdet_in_tes!M148=0,"",RES_hhdet_in_tes!M148/RES_hhdet_in_fec!M148)</f>
        <v>0.68750859627835659</v>
      </c>
      <c r="N148" s="124">
        <f>IF(RES_hhdet_in_tes!N148=0,"",RES_hhdet_in_tes!N148/RES_hhdet_in_fec!N148)</f>
        <v>0.69937124494190461</v>
      </c>
      <c r="O148" s="124">
        <f>IF(RES_hhdet_in_tes!O148=0,"",RES_hhdet_in_tes!O148/RES_hhdet_in_fec!O148)</f>
        <v>0.70606143603576066</v>
      </c>
      <c r="P148" s="124">
        <f>IF(RES_hhdet_in_tes!P148=0,"",RES_hhdet_in_tes!P148/RES_hhdet_in_fec!P148)</f>
        <v>0.75051539399308165</v>
      </c>
      <c r="Q148" s="124">
        <f>IF(RES_hhdet_in_tes!Q148=0,"",RES_hhdet_in_tes!Q148/RES_hhdet_in_fec!Q148)</f>
        <v>0.77198585025771671</v>
      </c>
      <c r="R148" s="124">
        <f>IF(RES_hhdet_in_tes!R148=0,"",RES_hhdet_in_tes!R148/RES_hhdet_in_fec!R148)</f>
        <v>0.78124841904756359</v>
      </c>
      <c r="S148" s="124">
        <f>IF(RES_hhdet_in_tes!S148=0,"",RES_hhdet_in_tes!S148/RES_hhdet_in_fec!S148)</f>
        <v>0.79029988098327042</v>
      </c>
      <c r="T148" s="124">
        <f>IF(RES_hhdet_in_tes!T148=0,"",RES_hhdet_in_tes!T148/RES_hhdet_in_fec!T148)</f>
        <v>0.8140963543379296</v>
      </c>
      <c r="U148" s="124">
        <f>IF(RES_hhdet_in_tes!U148=0,"",RES_hhdet_in_tes!U148/RES_hhdet_in_fec!U148)</f>
        <v>0.81646569252179046</v>
      </c>
      <c r="V148" s="124">
        <f>IF(RES_hhdet_in_tes!V148=0,"",RES_hhdet_in_tes!V148/RES_hhdet_in_fec!V148)</f>
        <v>0.83062451614833244</v>
      </c>
      <c r="W148" s="124">
        <f>IF(RES_hhdet_in_tes!W148=0,"",RES_hhdet_in_tes!W148/RES_hhdet_in_fec!W148)</f>
        <v>0.82971983695358842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0.58431490608735459</v>
      </c>
      <c r="D149" s="111">
        <f>IF(RES_hhdet_in_tes!D149=0,"",RES_hhdet_in_tes!D149/RES_hhdet_in_fec!D149)</f>
        <v>0.5859079020867195</v>
      </c>
      <c r="E149" s="111">
        <f>IF(RES_hhdet_in_tes!E149=0,"",RES_hhdet_in_tes!E149/RES_hhdet_in_fec!E149)</f>
        <v>0.58776460890384519</v>
      </c>
      <c r="F149" s="111">
        <f>IF(RES_hhdet_in_tes!F149=0,"",RES_hhdet_in_tes!F149/RES_hhdet_in_fec!F149)</f>
        <v>0.58965727628702902</v>
      </c>
      <c r="G149" s="111">
        <f>IF(RES_hhdet_in_tes!G149=0,"",RES_hhdet_in_tes!G149/RES_hhdet_in_fec!G149)</f>
        <v>0.59179280582215199</v>
      </c>
      <c r="H149" s="111">
        <f>IF(RES_hhdet_in_tes!H149=0,"",RES_hhdet_in_tes!H149/RES_hhdet_in_fec!H149)</f>
        <v>0.59414587538910724</v>
      </c>
      <c r="I149" s="111">
        <f>IF(RES_hhdet_in_tes!I149=0,"",RES_hhdet_in_tes!I149/RES_hhdet_in_fec!I149)</f>
        <v>0.59676746554470128</v>
      </c>
      <c r="J149" s="111">
        <f>IF(RES_hhdet_in_tes!J149=0,"",RES_hhdet_in_tes!J149/RES_hhdet_in_fec!J149)</f>
        <v>0.59986642563565407</v>
      </c>
      <c r="K149" s="111">
        <f>IF(RES_hhdet_in_tes!K149=0,"",RES_hhdet_in_tes!K149/RES_hhdet_in_fec!K149)</f>
        <v>0.60362033254058922</v>
      </c>
      <c r="L149" s="111">
        <f>IF(RES_hhdet_in_tes!L149=0,"",RES_hhdet_in_tes!L149/RES_hhdet_in_fec!L149)</f>
        <v>0.60807669535482156</v>
      </c>
      <c r="M149" s="111">
        <f>IF(RES_hhdet_in_tes!M149=0,"",RES_hhdet_in_tes!M149/RES_hhdet_in_fec!M149)</f>
        <v>0.61744947048162191</v>
      </c>
      <c r="N149" s="111">
        <f>IF(RES_hhdet_in_tes!N149=0,"",RES_hhdet_in_tes!N149/RES_hhdet_in_fec!N149)</f>
        <v>0.63307616478683348</v>
      </c>
      <c r="O149" s="111">
        <f>IF(RES_hhdet_in_tes!O149=0,"",RES_hhdet_in_tes!O149/RES_hhdet_in_fec!O149)</f>
        <v>0.65607329335505826</v>
      </c>
      <c r="P149" s="111">
        <f>IF(RES_hhdet_in_tes!P149=0,"",RES_hhdet_in_tes!P149/RES_hhdet_in_fec!P149)</f>
        <v>0.68409425502959398</v>
      </c>
      <c r="Q149" s="111">
        <f>IF(RES_hhdet_in_tes!Q149=0,"",RES_hhdet_in_tes!Q149/RES_hhdet_in_fec!Q149)</f>
        <v>0.70953594206161019</v>
      </c>
      <c r="R149" s="111">
        <f>IF(RES_hhdet_in_tes!R149=0,"",RES_hhdet_in_tes!R149/RES_hhdet_in_fec!R149)</f>
        <v>0.7267059684273669</v>
      </c>
      <c r="S149" s="111">
        <f>IF(RES_hhdet_in_tes!S149=0,"",RES_hhdet_in_tes!S149/RES_hhdet_in_fec!S149)</f>
        <v>0.74325163019802376</v>
      </c>
      <c r="T149" s="111">
        <f>IF(RES_hhdet_in_tes!T149=0,"",RES_hhdet_in_tes!T149/RES_hhdet_in_fec!T149)</f>
        <v>0.75823638048086894</v>
      </c>
      <c r="U149" s="111">
        <f>IF(RES_hhdet_in_tes!U149=0,"",RES_hhdet_in_tes!U149/RES_hhdet_in_fec!U149)</f>
        <v>0.77072367238324302</v>
      </c>
      <c r="V149" s="111">
        <f>IF(RES_hhdet_in_tes!V149=0,"",RES_hhdet_in_tes!V149/RES_hhdet_in_fec!V149)</f>
        <v>0.77977695901246413</v>
      </c>
      <c r="W149" s="111">
        <f>IF(RES_hhdet_in_tes!W149=0,"",RES_hhdet_in_tes!W149/RES_hhdet_in_fec!W149)</f>
        <v>0.78403551752894485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>
        <f>IF(RES_hhdet_in_tes!C150=0,"",RES_hhdet_in_tes!C150/RES_hhdet_in_fec!C150)</f>
        <v>0.88122359714169496</v>
      </c>
      <c r="D150" s="111">
        <f>IF(RES_hhdet_in_tes!D150=0,"",RES_hhdet_in_tes!D150/RES_hhdet_in_fec!D150)</f>
        <v>0.8780172844342885</v>
      </c>
      <c r="E150" s="111">
        <f>IF(RES_hhdet_in_tes!E150=0,"",RES_hhdet_in_tes!E150/RES_hhdet_in_fec!E150)</f>
        <v>0.89256735936935838</v>
      </c>
      <c r="F150" s="111">
        <f>IF(RES_hhdet_in_tes!F150=0,"",RES_hhdet_in_tes!F150/RES_hhdet_in_fec!F150)</f>
        <v>0.89310897560970348</v>
      </c>
      <c r="G150" s="111">
        <f>IF(RES_hhdet_in_tes!G150=0,"",RES_hhdet_in_tes!G150/RES_hhdet_in_fec!G150)</f>
        <v>0.88006285915979865</v>
      </c>
      <c r="H150" s="111">
        <f>IF(RES_hhdet_in_tes!H150=0,"",RES_hhdet_in_tes!H150/RES_hhdet_in_fec!H150)</f>
        <v>0.88934683245380297</v>
      </c>
      <c r="I150" s="111">
        <f>IF(RES_hhdet_in_tes!I150=0,"",RES_hhdet_in_tes!I150/RES_hhdet_in_fec!I150)</f>
        <v>0.88854471673754354</v>
      </c>
      <c r="J150" s="111">
        <f>IF(RES_hhdet_in_tes!J150=0,"",RES_hhdet_in_tes!J150/RES_hhdet_in_fec!J150)</f>
        <v>0.89149608711094042</v>
      </c>
      <c r="K150" s="111">
        <f>IF(RES_hhdet_in_tes!K150=0,"",RES_hhdet_in_tes!K150/RES_hhdet_in_fec!K150)</f>
        <v>0.88850550696503172</v>
      </c>
      <c r="L150" s="111">
        <f>IF(RES_hhdet_in_tes!L150=0,"",RES_hhdet_in_tes!L150/RES_hhdet_in_fec!L150)</f>
        <v>0.90433305039715717</v>
      </c>
      <c r="M150" s="111">
        <f>IF(RES_hhdet_in_tes!M150=0,"",RES_hhdet_in_tes!M150/RES_hhdet_in_fec!M150)</f>
        <v>0.93629469378280916</v>
      </c>
      <c r="N150" s="111">
        <f>IF(RES_hhdet_in_tes!N150=0,"",RES_hhdet_in_tes!N150/RES_hhdet_in_fec!N150)</f>
        <v>0.93661726355647879</v>
      </c>
      <c r="O150" s="111">
        <f>IF(RES_hhdet_in_tes!O150=0,"",RES_hhdet_in_tes!O150/RES_hhdet_in_fec!O150)</f>
        <v>0.94520584910733041</v>
      </c>
      <c r="P150" s="111">
        <f>IF(RES_hhdet_in_tes!P150=0,"",RES_hhdet_in_tes!P150/RES_hhdet_in_fec!P150)</f>
        <v>0.94910270924355822</v>
      </c>
      <c r="Q150" s="111">
        <f>IF(RES_hhdet_in_tes!Q150=0,"",RES_hhdet_in_tes!Q150/RES_hhdet_in_fec!Q150)</f>
        <v>0.95380240130765204</v>
      </c>
      <c r="R150" s="111">
        <f>IF(RES_hhdet_in_tes!R150=0,"",RES_hhdet_in_tes!R150/RES_hhdet_in_fec!R150)</f>
        <v>0.95475762215577076</v>
      </c>
      <c r="S150" s="111">
        <f>IF(RES_hhdet_in_tes!S150=0,"",RES_hhdet_in_tes!S150/RES_hhdet_in_fec!S150)</f>
        <v>0.95783917131953722</v>
      </c>
      <c r="T150" s="111">
        <f>IF(RES_hhdet_in_tes!T150=0,"",RES_hhdet_in_tes!T150/RES_hhdet_in_fec!T150)</f>
        <v>0.97018725935041783</v>
      </c>
      <c r="U150" s="111">
        <f>IF(RES_hhdet_in_tes!U150=0,"",RES_hhdet_in_tes!U150/RES_hhdet_in_fec!U150)</f>
        <v>0.97092359326095878</v>
      </c>
      <c r="V150" s="111">
        <f>IF(RES_hhdet_in_tes!V150=0,"",RES_hhdet_in_tes!V150/RES_hhdet_in_fec!V150)</f>
        <v>0.96034525801054882</v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>
        <f>IF(RES_hhdet_in_tes!C151=0,"",RES_hhdet_in_tes!C151/RES_hhdet_in_fec!C151)</f>
        <v>0.58431490608735459</v>
      </c>
      <c r="D151" s="112">
        <f>IF(RES_hhdet_in_tes!D151=0,"",RES_hhdet_in_tes!D151/RES_hhdet_in_fec!D151)</f>
        <v>0.5859079020867195</v>
      </c>
      <c r="E151" s="112">
        <f>IF(RES_hhdet_in_tes!E151=0,"",RES_hhdet_in_tes!E151/RES_hhdet_in_fec!E151)</f>
        <v>0.58776460890384519</v>
      </c>
      <c r="F151" s="112">
        <f>IF(RES_hhdet_in_tes!F151=0,"",RES_hhdet_in_tes!F151/RES_hhdet_in_fec!F151)</f>
        <v>0.58965727628702902</v>
      </c>
      <c r="G151" s="112">
        <f>IF(RES_hhdet_in_tes!G151=0,"",RES_hhdet_in_tes!G151/RES_hhdet_in_fec!G151)</f>
        <v>0.59179280582215199</v>
      </c>
      <c r="H151" s="112">
        <f>IF(RES_hhdet_in_tes!H151=0,"",RES_hhdet_in_tes!H151/RES_hhdet_in_fec!H151)</f>
        <v>0.59414587538910724</v>
      </c>
      <c r="I151" s="112">
        <f>IF(RES_hhdet_in_tes!I151=0,"",RES_hhdet_in_tes!I151/RES_hhdet_in_fec!I151)</f>
        <v>0.59676746554470128</v>
      </c>
      <c r="J151" s="112">
        <f>IF(RES_hhdet_in_tes!J151=0,"",RES_hhdet_in_tes!J151/RES_hhdet_in_fec!J151)</f>
        <v>0.59986642563565407</v>
      </c>
      <c r="K151" s="112">
        <f>IF(RES_hhdet_in_tes!K151=0,"",RES_hhdet_in_tes!K151/RES_hhdet_in_fec!K151)</f>
        <v>0.60362033254058922</v>
      </c>
      <c r="L151" s="112">
        <f>IF(RES_hhdet_in_tes!L151=0,"",RES_hhdet_in_tes!L151/RES_hhdet_in_fec!L151)</f>
        <v>0.60807669535482156</v>
      </c>
      <c r="M151" s="112">
        <f>IF(RES_hhdet_in_tes!M151=0,"",RES_hhdet_in_tes!M151/RES_hhdet_in_fec!M151)</f>
        <v>0.61744947048162191</v>
      </c>
      <c r="N151" s="112">
        <f>IF(RES_hhdet_in_tes!N151=0,"",RES_hhdet_in_tes!N151/RES_hhdet_in_fec!N151)</f>
        <v>0.63307616478683348</v>
      </c>
      <c r="O151" s="112">
        <f>IF(RES_hhdet_in_tes!O151=0,"",RES_hhdet_in_tes!O151/RES_hhdet_in_fec!O151)</f>
        <v>0.65607329335505826</v>
      </c>
      <c r="P151" s="112">
        <f>IF(RES_hhdet_in_tes!P151=0,"",RES_hhdet_in_tes!P151/RES_hhdet_in_fec!P151)</f>
        <v>0.68409425502959398</v>
      </c>
      <c r="Q151" s="112">
        <f>IF(RES_hhdet_in_tes!Q151=0,"",RES_hhdet_in_tes!Q151/RES_hhdet_in_fec!Q151)</f>
        <v>0.7095359420616103</v>
      </c>
      <c r="R151" s="112">
        <f>IF(RES_hhdet_in_tes!R151=0,"",RES_hhdet_in_tes!R151/RES_hhdet_in_fec!R151)</f>
        <v>0.7267059684273669</v>
      </c>
      <c r="S151" s="112">
        <f>IF(RES_hhdet_in_tes!S151=0,"",RES_hhdet_in_tes!S151/RES_hhdet_in_fec!S151)</f>
        <v>0.74325163019802376</v>
      </c>
      <c r="T151" s="112">
        <f>IF(RES_hhdet_in_tes!T151=0,"",RES_hhdet_in_tes!T151/RES_hhdet_in_fec!T151)</f>
        <v>0.75823638048086894</v>
      </c>
      <c r="U151" s="112">
        <f>IF(RES_hhdet_in_tes!U151=0,"",RES_hhdet_in_tes!U151/RES_hhdet_in_fec!U151)</f>
        <v>0.77072367238324302</v>
      </c>
      <c r="V151" s="112">
        <f>IF(RES_hhdet_in_tes!V151=0,"",RES_hhdet_in_tes!V151/RES_hhdet_in_fec!V151)</f>
        <v>0.77977695901246413</v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>
        <f>IF(RES_hhdet_in_tes!C152=0,"",RES_hhdet_in_tes!C152/RES_hhdet_in_fec!C152)</f>
        <v>1</v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0.6556385413725353</v>
      </c>
      <c r="D153" s="112">
        <f>IF(RES_hhdet_in_tes!D153=0,"",RES_hhdet_in_tes!D153/RES_hhdet_in_fec!D153)</f>
        <v>0.65677107421509984</v>
      </c>
      <c r="E153" s="112">
        <f>IF(RES_hhdet_in_tes!E153=0,"",RES_hhdet_in_tes!E153/RES_hhdet_in_fec!E153)</f>
        <v>0.65799071484980609</v>
      </c>
      <c r="F153" s="112">
        <f>IF(RES_hhdet_in_tes!F153=0,"",RES_hhdet_in_tes!F153/RES_hhdet_in_fec!F153)</f>
        <v>0.65922207124685683</v>
      </c>
      <c r="G153" s="112">
        <f>IF(RES_hhdet_in_tes!G153=0,"",RES_hhdet_in_tes!G153/RES_hhdet_in_fec!G153)</f>
        <v>0.66053434702773639</v>
      </c>
      <c r="H153" s="112">
        <f>IF(RES_hhdet_in_tes!H153=0,"",RES_hhdet_in_tes!H153/RES_hhdet_in_fec!H153)</f>
        <v>0.66191978539691754</v>
      </c>
      <c r="I153" s="112">
        <f>IF(RES_hhdet_in_tes!I153=0,"",RES_hhdet_in_tes!I153/RES_hhdet_in_fec!I153)</f>
        <v>0.66339641001929117</v>
      </c>
      <c r="J153" s="112">
        <f>IF(RES_hhdet_in_tes!J153=0,"",RES_hhdet_in_tes!J153/RES_hhdet_in_fec!J153)</f>
        <v>0.66503636674882693</v>
      </c>
      <c r="K153" s="112">
        <f>IF(RES_hhdet_in_tes!K153=0,"",RES_hhdet_in_tes!K153/RES_hhdet_in_fec!K153)</f>
        <v>0.66690359126276288</v>
      </c>
      <c r="L153" s="112" t="str">
        <f>IF(RES_hhdet_in_tes!L153=0,"",RES_hhdet_in_tes!L153/RES_hhdet_in_fec!L153)</f>
        <v/>
      </c>
      <c r="M153" s="112">
        <f>IF(RES_hhdet_in_tes!M153=0,"",RES_hhdet_in_tes!M153/RES_hhdet_in_fec!M153)</f>
        <v>0.6728537771386649</v>
      </c>
      <c r="N153" s="112">
        <f>IF(RES_hhdet_in_tes!N153=0,"",RES_hhdet_in_tes!N153/RES_hhdet_in_fec!N153)</f>
        <v>0.67904803339056297</v>
      </c>
      <c r="O153" s="112">
        <f>IF(RES_hhdet_in_tes!O153=0,"",RES_hhdet_in_tes!O153/RES_hhdet_in_fec!O153)</f>
        <v>0.68842971403767206</v>
      </c>
      <c r="P153" s="112">
        <f>IF(RES_hhdet_in_tes!P153=0,"",RES_hhdet_in_tes!P153/RES_hhdet_in_fec!P153)</f>
        <v>0.70063407623002194</v>
      </c>
      <c r="Q153" s="112">
        <f>IF(RES_hhdet_in_tes!Q153=0,"",RES_hhdet_in_tes!Q153/RES_hhdet_in_fec!Q153)</f>
        <v>0.71260949071073476</v>
      </c>
      <c r="R153" s="112">
        <f>IF(RES_hhdet_in_tes!R153=0,"",RES_hhdet_in_tes!R153/RES_hhdet_in_fec!R153)</f>
        <v>0.72119413455860792</v>
      </c>
      <c r="S153" s="112">
        <f>IF(RES_hhdet_in_tes!S153=0,"",RES_hhdet_in_tes!S153/RES_hhdet_in_fec!S153)</f>
        <v>0.72969414685503708</v>
      </c>
      <c r="T153" s="112">
        <f>IF(RES_hhdet_in_tes!T153=0,"",RES_hhdet_in_tes!T153/RES_hhdet_in_fec!T153)</f>
        <v>0.73793129813154623</v>
      </c>
      <c r="U153" s="112">
        <f>IF(RES_hhdet_in_tes!U153=0,"",RES_hhdet_in_tes!U153/RES_hhdet_in_fec!U153)</f>
        <v>0.745669044831899</v>
      </c>
      <c r="V153" s="112">
        <f>IF(RES_hhdet_in_tes!V153=0,"",RES_hhdet_in_tes!V153/RES_hhdet_in_fec!V153)</f>
        <v>0.75254448177998001</v>
      </c>
      <c r="W153" s="112">
        <f>IF(RES_hhdet_in_tes!W153=0,"",RES_hhdet_in_tes!W153/RES_hhdet_in_fec!W153)</f>
        <v>0.75795677984075949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0.90916025736976636</v>
      </c>
      <c r="D154" s="113">
        <f>IF(RES_hhdet_in_tes!D154=0,"",RES_hhdet_in_tes!D154/RES_hhdet_in_fec!D154)</f>
        <v>0.90380479433570882</v>
      </c>
      <c r="E154" s="113">
        <f>IF(RES_hhdet_in_tes!E154=0,"",RES_hhdet_in_tes!E154/RES_hhdet_in_fec!E154)</f>
        <v>0.92917574755516208</v>
      </c>
      <c r="F154" s="113">
        <f>IF(RES_hhdet_in_tes!F154=0,"",RES_hhdet_in_tes!F154/RES_hhdet_in_fec!F154)</f>
        <v>0.92843237411442336</v>
      </c>
      <c r="G154" s="113">
        <f>IF(RES_hhdet_in_tes!G154=0,"",RES_hhdet_in_tes!G154/RES_hhdet_in_fec!G154)</f>
        <v>0.90480918482629702</v>
      </c>
      <c r="H154" s="113">
        <f>IF(RES_hhdet_in_tes!H154=0,"",RES_hhdet_in_tes!H154/RES_hhdet_in_fec!H154)</f>
        <v>0.91780987705306805</v>
      </c>
      <c r="I154" s="113">
        <f>IF(RES_hhdet_in_tes!I154=0,"",RES_hhdet_in_tes!I154/RES_hhdet_in_fec!I154)</f>
        <v>0.91527425130476803</v>
      </c>
      <c r="J154" s="113">
        <f>IF(RES_hhdet_in_tes!J154=0,"",RES_hhdet_in_tes!J154/RES_hhdet_in_fec!J154)</f>
        <v>0.9182405489079063</v>
      </c>
      <c r="K154" s="113">
        <f>IF(RES_hhdet_in_tes!K154=0,"",RES_hhdet_in_tes!K154/RES_hhdet_in_fec!K154)</f>
        <v>0.91307351249970936</v>
      </c>
      <c r="L154" s="113">
        <f>IF(RES_hhdet_in_tes!L154=0,"",RES_hhdet_in_tes!L154/RES_hhdet_in_fec!L154)</f>
        <v>0.93763602205449836</v>
      </c>
      <c r="M154" s="113">
        <f>IF(RES_hhdet_in_tes!M154=0,"",RES_hhdet_in_tes!M154/RES_hhdet_in_fec!M154)</f>
        <v>0.95248701193923724</v>
      </c>
      <c r="N154" s="113">
        <f>IF(RES_hhdet_in_tes!N154=0,"",RES_hhdet_in_tes!N154/RES_hhdet_in_fec!N154)</f>
        <v>0.95455478362641322</v>
      </c>
      <c r="O154" s="113">
        <f>IF(RES_hhdet_in_tes!O154=0,"",RES_hhdet_in_tes!O154/RES_hhdet_in_fec!O154)</f>
        <v>0.96192255163343587</v>
      </c>
      <c r="P154" s="113">
        <f>IF(RES_hhdet_in_tes!P154=0,"",RES_hhdet_in_tes!P154/RES_hhdet_in_fec!P154)</f>
        <v>0.96082085852706789</v>
      </c>
      <c r="Q154" s="113">
        <f>IF(RES_hhdet_in_tes!Q154=0,"",RES_hhdet_in_tes!Q154/RES_hhdet_in_fec!Q154)</f>
        <v>0.96050634831804904</v>
      </c>
      <c r="R154" s="113">
        <f>IF(RES_hhdet_in_tes!R154=0,"",RES_hhdet_in_tes!R154/RES_hhdet_in_fec!R154)</f>
        <v>0.95924208848277759</v>
      </c>
      <c r="S154" s="113">
        <f>IF(RES_hhdet_in_tes!S154=0,"",RES_hhdet_in_tes!S154/RES_hhdet_in_fec!S154)</f>
        <v>0.96144585401349048</v>
      </c>
      <c r="T154" s="113">
        <f>IF(RES_hhdet_in_tes!T154=0,"",RES_hhdet_in_tes!T154/RES_hhdet_in_fec!T154)</f>
        <v>0.97146923630109649</v>
      </c>
      <c r="U154" s="113">
        <f>IF(RES_hhdet_in_tes!U154=0,"",RES_hhdet_in_tes!U154/RES_hhdet_in_fec!U154)</f>
        <v>0.97143657891656532</v>
      </c>
      <c r="V154" s="113">
        <f>IF(RES_hhdet_in_tes!V154=0,"",RES_hhdet_in_tes!V154/RES_hhdet_in_fec!V154)</f>
        <v>0.97461550885422066</v>
      </c>
      <c r="W154" s="113">
        <f>IF(RES_hhdet_in_tes!W154=0,"",RES_hhdet_in_tes!W154/RES_hhdet_in_fec!W154)</f>
        <v>0.97740612592303355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0.65563854137253541</v>
      </c>
      <c r="D155" s="111">
        <f>IF(RES_hhdet_in_tes!D155=0,"",RES_hhdet_in_tes!D155/RES_hhdet_in_fec!D155)</f>
        <v>0.65677107421509984</v>
      </c>
      <c r="E155" s="111">
        <f>IF(RES_hhdet_in_tes!E155=0,"",RES_hhdet_in_tes!E155/RES_hhdet_in_fec!E155)</f>
        <v>0.6579907148498062</v>
      </c>
      <c r="F155" s="111">
        <f>IF(RES_hhdet_in_tes!F155=0,"",RES_hhdet_in_tes!F155/RES_hhdet_in_fec!F155)</f>
        <v>0.65922207124685683</v>
      </c>
      <c r="G155" s="111">
        <f>IF(RES_hhdet_in_tes!G155=0,"",RES_hhdet_in_tes!G155/RES_hhdet_in_fec!G155)</f>
        <v>0.66053434702773639</v>
      </c>
      <c r="H155" s="111">
        <f>IF(RES_hhdet_in_tes!H155=0,"",RES_hhdet_in_tes!H155/RES_hhdet_in_fec!H155)</f>
        <v>0.66191978539691754</v>
      </c>
      <c r="I155" s="111">
        <f>IF(RES_hhdet_in_tes!I155=0,"",RES_hhdet_in_tes!I155/RES_hhdet_in_fec!I155)</f>
        <v>0.66339641001929117</v>
      </c>
      <c r="J155" s="111">
        <f>IF(RES_hhdet_in_tes!J155=0,"",RES_hhdet_in_tes!J155/RES_hhdet_in_fec!J155)</f>
        <v>0.66503636674882693</v>
      </c>
      <c r="K155" s="111">
        <f>IF(RES_hhdet_in_tes!K155=0,"",RES_hhdet_in_tes!K155/RES_hhdet_in_fec!K155)</f>
        <v>0.66690359126276288</v>
      </c>
      <c r="L155" s="111">
        <f>IF(RES_hhdet_in_tes!L155=0,"",RES_hhdet_in_tes!L155/RES_hhdet_in_fec!L155)</f>
        <v>0.66902046023308193</v>
      </c>
      <c r="M155" s="111">
        <f>IF(RES_hhdet_in_tes!M155=0,"",RES_hhdet_in_tes!M155/RES_hhdet_in_fec!M155)</f>
        <v>0.6728537771386649</v>
      </c>
      <c r="N155" s="111">
        <f>IF(RES_hhdet_in_tes!N155=0,"",RES_hhdet_in_tes!N155/RES_hhdet_in_fec!N155)</f>
        <v>0.67904803339056286</v>
      </c>
      <c r="O155" s="111">
        <f>IF(RES_hhdet_in_tes!O155=0,"",RES_hhdet_in_tes!O155/RES_hhdet_in_fec!O155)</f>
        <v>0.68842971403767206</v>
      </c>
      <c r="P155" s="111">
        <f>IF(RES_hhdet_in_tes!P155=0,"",RES_hhdet_in_tes!P155/RES_hhdet_in_fec!P155)</f>
        <v>0.70063407623002194</v>
      </c>
      <c r="Q155" s="111">
        <f>IF(RES_hhdet_in_tes!Q155=0,"",RES_hhdet_in_tes!Q155/RES_hhdet_in_fec!Q155)</f>
        <v>0.71260949071073476</v>
      </c>
      <c r="R155" s="111">
        <f>IF(RES_hhdet_in_tes!R155=0,"",RES_hhdet_in_tes!R155/RES_hhdet_in_fec!R155)</f>
        <v>0.72119413455860792</v>
      </c>
      <c r="S155" s="111">
        <f>IF(RES_hhdet_in_tes!S155=0,"",RES_hhdet_in_tes!S155/RES_hhdet_in_fec!S155)</f>
        <v>0.72969414685503708</v>
      </c>
      <c r="T155" s="111">
        <f>IF(RES_hhdet_in_tes!T155=0,"",RES_hhdet_in_tes!T155/RES_hhdet_in_fec!T155)</f>
        <v>0.73793129813154623</v>
      </c>
      <c r="U155" s="111">
        <f>IF(RES_hhdet_in_tes!U155=0,"",RES_hhdet_in_tes!U155/RES_hhdet_in_fec!U155)</f>
        <v>0.745669044831899</v>
      </c>
      <c r="V155" s="111">
        <f>IF(RES_hhdet_in_tes!V155=0,"",RES_hhdet_in_tes!V155/RES_hhdet_in_fec!V155)</f>
        <v>0.75254448177998001</v>
      </c>
      <c r="W155" s="111">
        <f>IF(RES_hhdet_in_tes!W155=0,"",RES_hhdet_in_tes!W155/RES_hhdet_in_fec!W155)</f>
        <v>0.75795677984075949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0.643601688104114</v>
      </c>
      <c r="D157" s="124">
        <f>IF(RES_hhdet_in_tes!D157=0,"",RES_hhdet_in_tes!D157/RES_hhdet_in_fec!D157)</f>
        <v>0.64658985860931506</v>
      </c>
      <c r="E157" s="124">
        <f>IF(RES_hhdet_in_tes!E157=0,"",RES_hhdet_in_tes!E157/RES_hhdet_in_fec!E157)</f>
        <v>0.6305449310314688</v>
      </c>
      <c r="F157" s="124">
        <f>IF(RES_hhdet_in_tes!F157=0,"",RES_hhdet_in_tes!F157/RES_hhdet_in_fec!F157)</f>
        <v>0.64939835457500861</v>
      </c>
      <c r="G157" s="124">
        <f>IF(RES_hhdet_in_tes!G157=0,"",RES_hhdet_in_tes!G157/RES_hhdet_in_fec!G157)</f>
        <v>0.67832870072962459</v>
      </c>
      <c r="H157" s="124">
        <f>IF(RES_hhdet_in_tes!H157=0,"",RES_hhdet_in_tes!H157/RES_hhdet_in_fec!H157)</f>
        <v>0.67931392291747716</v>
      </c>
      <c r="I157" s="124">
        <f>IF(RES_hhdet_in_tes!I157=0,"",RES_hhdet_in_tes!I157/RES_hhdet_in_fec!I157)</f>
        <v>0.68785551845175152</v>
      </c>
      <c r="J157" s="124">
        <f>IF(RES_hhdet_in_tes!J157=0,"",RES_hhdet_in_tes!J157/RES_hhdet_in_fec!J157)</f>
        <v>0.68551877767996261</v>
      </c>
      <c r="K157" s="124">
        <f>IF(RES_hhdet_in_tes!K157=0,"",RES_hhdet_in_tes!K157/RES_hhdet_in_fec!K157)</f>
        <v>0.66307186057067025</v>
      </c>
      <c r="L157" s="124">
        <f>IF(RES_hhdet_in_tes!L157=0,"",RES_hhdet_in_tes!L157/RES_hhdet_in_fec!L157)</f>
        <v>0.65084692646797238</v>
      </c>
      <c r="M157" s="124">
        <f>IF(RES_hhdet_in_tes!M157=0,"",RES_hhdet_in_tes!M157/RES_hhdet_in_fec!M157)</f>
        <v>0.63713005756660024</v>
      </c>
      <c r="N157" s="124">
        <f>IF(RES_hhdet_in_tes!N157=0,"",RES_hhdet_in_tes!N157/RES_hhdet_in_fec!N157)</f>
        <v>0.62110078708356142</v>
      </c>
      <c r="O157" s="124">
        <f>IF(RES_hhdet_in_tes!O157=0,"",RES_hhdet_in_tes!O157/RES_hhdet_in_fec!O157)</f>
        <v>0.63320331265500274</v>
      </c>
      <c r="P157" s="124">
        <f>IF(RES_hhdet_in_tes!P157=0,"",RES_hhdet_in_tes!P157/RES_hhdet_in_fec!P157)</f>
        <v>0.67374756545098258</v>
      </c>
      <c r="Q157" s="124">
        <f>IF(RES_hhdet_in_tes!Q157=0,"",RES_hhdet_in_tes!Q157/RES_hhdet_in_fec!Q157)</f>
        <v>0.71346692625125729</v>
      </c>
      <c r="R157" s="124">
        <f>IF(RES_hhdet_in_tes!R157=0,"",RES_hhdet_in_tes!R157/RES_hhdet_in_fec!R157)</f>
        <v>0.74572453761121071</v>
      </c>
      <c r="S157" s="124">
        <f>IF(RES_hhdet_in_tes!S157=0,"",RES_hhdet_in_tes!S157/RES_hhdet_in_fec!S157)</f>
        <v>0.711464968447033</v>
      </c>
      <c r="T157" s="124">
        <f>IF(RES_hhdet_in_tes!T157=0,"",RES_hhdet_in_tes!T157/RES_hhdet_in_fec!T157)</f>
        <v>0.73610369926211394</v>
      </c>
      <c r="U157" s="124">
        <f>IF(RES_hhdet_in_tes!U157=0,"",RES_hhdet_in_tes!U157/RES_hhdet_in_fec!U157)</f>
        <v>0.73429635136746063</v>
      </c>
      <c r="V157" s="124">
        <f>IF(RES_hhdet_in_tes!V157=0,"",RES_hhdet_in_tes!V157/RES_hhdet_in_fec!V157)</f>
        <v>0.7401174351475136</v>
      </c>
      <c r="W157" s="124">
        <f>IF(RES_hhdet_in_tes!W157=0,"",RES_hhdet_in_tes!W157/RES_hhdet_in_fec!W157)</f>
        <v>0.79467826093361671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0.56515239380920712</v>
      </c>
      <c r="D158" s="111">
        <f>IF(RES_hhdet_in_tes!D158=0,"",RES_hhdet_in_tes!D158/RES_hhdet_in_fec!D158)</f>
        <v>0.56609869509849653</v>
      </c>
      <c r="E158" s="111">
        <f>IF(RES_hhdet_in_tes!E158=0,"",RES_hhdet_in_tes!E158/RES_hhdet_in_fec!E158)</f>
        <v>0.56703165065570871</v>
      </c>
      <c r="F158" s="111">
        <f>IF(RES_hhdet_in_tes!F158=0,"",RES_hhdet_in_tes!F158/RES_hhdet_in_fec!F158)</f>
        <v>0.56796278634036501</v>
      </c>
      <c r="G158" s="111">
        <f>IF(RES_hhdet_in_tes!G158=0,"",RES_hhdet_in_tes!G158/RES_hhdet_in_fec!G158)</f>
        <v>0.56888163139076164</v>
      </c>
      <c r="H158" s="111">
        <f>IF(RES_hhdet_in_tes!H158=0,"",RES_hhdet_in_tes!H158/RES_hhdet_in_fec!H158)</f>
        <v>0.56978946729483115</v>
      </c>
      <c r="I158" s="111">
        <f>IF(RES_hhdet_in_tes!I158=0,"",RES_hhdet_in_tes!I158/RES_hhdet_in_fec!I158)</f>
        <v>0.5706837140565838</v>
      </c>
      <c r="J158" s="111">
        <f>IF(RES_hhdet_in_tes!J158=0,"",RES_hhdet_in_tes!J158/RES_hhdet_in_fec!J158)</f>
        <v>0.57155380234310615</v>
      </c>
      <c r="K158" s="111">
        <f>IF(RES_hhdet_in_tes!K158=0,"",RES_hhdet_in_tes!K158/RES_hhdet_in_fec!K158)</f>
        <v>0.57239074544135682</v>
      </c>
      <c r="L158" s="111">
        <f>IF(RES_hhdet_in_tes!L158=0,"",RES_hhdet_in_tes!L158/RES_hhdet_in_fec!L158)</f>
        <v>0.57319213903716004</v>
      </c>
      <c r="M158" s="111">
        <f>IF(RES_hhdet_in_tes!M158=0,"",RES_hhdet_in_tes!M158/RES_hhdet_in_fec!M158)</f>
        <v>0.57362339489408742</v>
      </c>
      <c r="N158" s="111">
        <f>IF(RES_hhdet_in_tes!N158=0,"",RES_hhdet_in_tes!N158/RES_hhdet_in_fec!N158)</f>
        <v>0.57362339489408742</v>
      </c>
      <c r="O158" s="111">
        <f>IF(RES_hhdet_in_tes!O158=0,"",RES_hhdet_in_tes!O158/RES_hhdet_in_fec!O158)</f>
        <v>0.57362339489408742</v>
      </c>
      <c r="P158" s="111">
        <f>IF(RES_hhdet_in_tes!P158=0,"",RES_hhdet_in_tes!P158/RES_hhdet_in_fec!P158)</f>
        <v>0.57362339489408742</v>
      </c>
      <c r="Q158" s="111">
        <f>IF(RES_hhdet_in_tes!Q158=0,"",RES_hhdet_in_tes!Q158/RES_hhdet_in_fec!Q158)</f>
        <v>0.57362339489408742</v>
      </c>
      <c r="R158" s="111">
        <f>IF(RES_hhdet_in_tes!R158=0,"",RES_hhdet_in_tes!R158/RES_hhdet_in_fec!R158)</f>
        <v>0.57634793936500794</v>
      </c>
      <c r="S158" s="111">
        <f>IF(RES_hhdet_in_tes!S158=0,"",RES_hhdet_in_tes!S158/RES_hhdet_in_fec!S158)</f>
        <v>0.58080318688667976</v>
      </c>
      <c r="T158" s="111">
        <f>IF(RES_hhdet_in_tes!T158=0,"",RES_hhdet_in_tes!T158/RES_hhdet_in_fec!T158)</f>
        <v>0.58600097566195974</v>
      </c>
      <c r="U158" s="111">
        <f>IF(RES_hhdet_in_tes!U158=0,"",RES_hhdet_in_tes!U158/RES_hhdet_in_fec!U158)</f>
        <v>0.59138439975064372</v>
      </c>
      <c r="V158" s="111">
        <f>IF(RES_hhdet_in_tes!V158=0,"",RES_hhdet_in_tes!V158/RES_hhdet_in_fec!V158)</f>
        <v>0.59639655321252194</v>
      </c>
      <c r="W158" s="111">
        <f>IF(RES_hhdet_in_tes!W158=0,"",RES_hhdet_in_tes!W158/RES_hhdet_in_fec!W158)</f>
        <v>0.60103743604759197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0.73543022147832116</v>
      </c>
      <c r="D159" s="45">
        <f>IF(RES_hhdet_in_tes!D159=0,"",RES_hhdet_in_tes!D159/RES_hhdet_in_fec!D159)</f>
        <v>0.7369127359642762</v>
      </c>
      <c r="E159" s="45">
        <f>IF(RES_hhdet_in_tes!E159=0,"",RES_hhdet_in_tes!E159/RES_hhdet_in_fec!E159)</f>
        <v>0.73845007024257825</v>
      </c>
      <c r="F159" s="45">
        <f>IF(RES_hhdet_in_tes!F159=0,"",RES_hhdet_in_tes!F159/RES_hhdet_in_fec!F159)</f>
        <v>0.73999487994710966</v>
      </c>
      <c r="G159" s="45">
        <f>IF(RES_hhdet_in_tes!G159=0,"",RES_hhdet_in_tes!G159/RES_hhdet_in_fec!G159)</f>
        <v>0.74159017545594452</v>
      </c>
      <c r="H159" s="45">
        <f>IF(RES_hhdet_in_tes!H159=0,"",RES_hhdet_in_tes!H159/RES_hhdet_in_fec!H159)</f>
        <v>0.7432306928463599</v>
      </c>
      <c r="I159" s="45">
        <f>IF(RES_hhdet_in_tes!I159=0,"",RES_hhdet_in_tes!I159/RES_hhdet_in_fec!I159)</f>
        <v>0.74492702987677017</v>
      </c>
      <c r="J159" s="45">
        <f>IF(RES_hhdet_in_tes!J159=0,"",RES_hhdet_in_tes!J159/RES_hhdet_in_fec!J159)</f>
        <v>0.74672260182272687</v>
      </c>
      <c r="K159" s="45">
        <f>IF(RES_hhdet_in_tes!K159=0,"",RES_hhdet_in_tes!K159/RES_hhdet_in_fec!K159)</f>
        <v>0.74865432308802404</v>
      </c>
      <c r="L159" s="45">
        <f>IF(RES_hhdet_in_tes!L159=0,"",RES_hhdet_in_tes!L159/RES_hhdet_in_fec!L159)</f>
        <v>0.75073206978909057</v>
      </c>
      <c r="M159" s="45">
        <f>IF(RES_hhdet_in_tes!M159=0,"",RES_hhdet_in_tes!M159/RES_hhdet_in_fec!M159)</f>
        <v>0.75355891122478103</v>
      </c>
      <c r="N159" s="45">
        <f>IF(RES_hhdet_in_tes!N159=0,"",RES_hhdet_in_tes!N159/RES_hhdet_in_fec!N159)</f>
        <v>0.75730584992329153</v>
      </c>
      <c r="O159" s="45">
        <f>IF(RES_hhdet_in_tes!O159=0,"",RES_hhdet_in_tes!O159/RES_hhdet_in_fec!O159)</f>
        <v>0.76238867497063811</v>
      </c>
      <c r="P159" s="45">
        <f>IF(RES_hhdet_in_tes!P159=0,"",RES_hhdet_in_tes!P159/RES_hhdet_in_fec!P159)</f>
        <v>0.7690257625475253</v>
      </c>
      <c r="Q159" s="45">
        <f>IF(RES_hhdet_in_tes!Q159=0,"",RES_hhdet_in_tes!Q159/RES_hhdet_in_fec!Q159)</f>
        <v>0.77758008415562907</v>
      </c>
      <c r="R159" s="45">
        <f>IF(RES_hhdet_in_tes!R159=0,"",RES_hhdet_in_tes!R159/RES_hhdet_in_fec!R159)</f>
        <v>0.78921691967147289</v>
      </c>
      <c r="S159" s="45">
        <f>IF(RES_hhdet_in_tes!S159=0,"",RES_hhdet_in_tes!S159/RES_hhdet_in_fec!S159)</f>
        <v>0.80374077880798822</v>
      </c>
      <c r="T159" s="45">
        <f>IF(RES_hhdet_in_tes!T159=0,"",RES_hhdet_in_tes!T159/RES_hhdet_in_fec!T159)</f>
        <v>0.81935628290057649</v>
      </c>
      <c r="U159" s="45">
        <f>IF(RES_hhdet_in_tes!U159=0,"",RES_hhdet_in_tes!U159/RES_hhdet_in_fec!U159)</f>
        <v>0.83426805328468379</v>
      </c>
      <c r="V159" s="45">
        <f>IF(RES_hhdet_in_tes!V159=0,"",RES_hhdet_in_tes!V159/RES_hhdet_in_fec!V159)</f>
        <v>0.8466807112957363</v>
      </c>
      <c r="W159" s="45">
        <f>IF(RES_hhdet_in_tes!W159=0,"",RES_hhdet_in_tes!W159/RES_hhdet_in_fec!W159)</f>
        <v>0.85596359831291824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0.68697565187284582</v>
      </c>
      <c r="D161" s="119">
        <f>IF(RES_hhdet_in_tes!D161=0,"",RES_hhdet_in_tes!D161/RES_hhdet_in_fec!D161)</f>
        <v>0.68854439725835082</v>
      </c>
      <c r="E161" s="119">
        <f>IF(RES_hhdet_in_tes!E161=0,"",RES_hhdet_in_tes!E161/RES_hhdet_in_fec!E161)</f>
        <v>0.71398807348007121</v>
      </c>
      <c r="F161" s="119">
        <f>IF(RES_hhdet_in_tes!F161=0,"",RES_hhdet_in_tes!F161/RES_hhdet_in_fec!F161)</f>
        <v>0.71958081366787041</v>
      </c>
      <c r="G161" s="119">
        <f>IF(RES_hhdet_in_tes!G161=0,"",RES_hhdet_in_tes!G161/RES_hhdet_in_fec!G161)</f>
        <v>0.74374490372354174</v>
      </c>
      <c r="H161" s="119">
        <f>IF(RES_hhdet_in_tes!H161=0,"",RES_hhdet_in_tes!H161/RES_hhdet_in_fec!H161)</f>
        <v>0.7524885850024281</v>
      </c>
      <c r="I161" s="119">
        <f>IF(RES_hhdet_in_tes!I161=0,"",RES_hhdet_in_tes!I161/RES_hhdet_in_fec!I161)</f>
        <v>0.71476812017454761</v>
      </c>
      <c r="J161" s="119">
        <f>IF(RES_hhdet_in_tes!J161=0,"",RES_hhdet_in_tes!J161/RES_hhdet_in_fec!J161)</f>
        <v>0.71541676125638598</v>
      </c>
      <c r="K161" s="119">
        <f>IF(RES_hhdet_in_tes!K161=0,"",RES_hhdet_in_tes!K161/RES_hhdet_in_fec!K161)</f>
        <v>0.71712293691745566</v>
      </c>
      <c r="L161" s="119">
        <f>IF(RES_hhdet_in_tes!L161=0,"",RES_hhdet_in_tes!L161/RES_hhdet_in_fec!L161)</f>
        <v>0.75068314942768199</v>
      </c>
      <c r="M161" s="119">
        <f>IF(RES_hhdet_in_tes!M161=0,"",RES_hhdet_in_tes!M161/RES_hhdet_in_fec!M161)</f>
        <v>0.7675502279378954</v>
      </c>
      <c r="N161" s="119" t="str">
        <f>IF(RES_hhdet_in_tes!N161=0,"",RES_hhdet_in_tes!N161/RES_hhdet_in_fec!N161)</f>
        <v/>
      </c>
      <c r="O161" s="119" t="str">
        <f>IF(RES_hhdet_in_tes!O161=0,"",RES_hhdet_in_tes!O161/RES_hhdet_in_fec!O161)</f>
        <v/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>
        <f>IF(RES_hhdet_in_tes!R161=0,"",RES_hhdet_in_tes!R161/RES_hhdet_in_fec!R161)</f>
        <v>0.78031319407249866</v>
      </c>
      <c r="S161" s="119">
        <f>IF(RES_hhdet_in_tes!S161=0,"",RES_hhdet_in_tes!S161/RES_hhdet_in_fec!S161)</f>
        <v>0.81881966968078423</v>
      </c>
      <c r="T161" s="119">
        <f>IF(RES_hhdet_in_tes!T161=0,"",RES_hhdet_in_tes!T161/RES_hhdet_in_fec!T161)</f>
        <v>0.82636934384880112</v>
      </c>
      <c r="U161" s="119">
        <f>IF(RES_hhdet_in_tes!U161=0,"",RES_hhdet_in_tes!U161/RES_hhdet_in_fec!U161)</f>
        <v>0.82854748694390379</v>
      </c>
      <c r="V161" s="119">
        <f>IF(RES_hhdet_in_tes!V161=0,"",RES_hhdet_in_tes!V161/RES_hhdet_in_fec!V161)</f>
        <v>0.8224506441243018</v>
      </c>
      <c r="W161" s="119">
        <f>IF(RES_hhdet_in_tes!W161=0,"",RES_hhdet_in_tes!W161/RES_hhdet_in_fec!W161)</f>
        <v>0.85066258084141311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0.7133480521861435</v>
      </c>
      <c r="D162" s="124">
        <f>IF(RES_hhdet_in_tes!D162=0,"",RES_hhdet_in_tes!D162/RES_hhdet_in_fec!D162)</f>
        <v>0.71627109841112735</v>
      </c>
      <c r="E162" s="124">
        <f>IF(RES_hhdet_in_tes!E162=0,"",RES_hhdet_in_tes!E162/RES_hhdet_in_fec!E162)</f>
        <v>0.7192691371779476</v>
      </c>
      <c r="F162" s="124">
        <f>IF(RES_hhdet_in_tes!F162=0,"",RES_hhdet_in_tes!F162/RES_hhdet_in_fec!F162)</f>
        <v>0.7222773046625196</v>
      </c>
      <c r="G162" s="124">
        <f>IF(RES_hhdet_in_tes!G162=0,"",RES_hhdet_in_tes!G162/RES_hhdet_in_fec!G162)</f>
        <v>0.7253544891474083</v>
      </c>
      <c r="H162" s="124">
        <f>IF(RES_hhdet_in_tes!H162=0,"",RES_hhdet_in_tes!H162/RES_hhdet_in_fec!H162)</f>
        <v>0.72849344166277274</v>
      </c>
      <c r="I162" s="124">
        <f>IF(RES_hhdet_in_tes!I162=0,"",RES_hhdet_in_tes!I162/RES_hhdet_in_fec!I162)</f>
        <v>0.73170861214517968</v>
      </c>
      <c r="J162" s="124">
        <f>IF(RES_hhdet_in_tes!J162=0,"",RES_hhdet_in_tes!J162/RES_hhdet_in_fec!J162)</f>
        <v>0.73505929652111779</v>
      </c>
      <c r="K162" s="124">
        <f>IF(RES_hhdet_in_tes!K162=0,"",RES_hhdet_in_tes!K162/RES_hhdet_in_fec!K162)</f>
        <v>0.73859573858778316</v>
      </c>
      <c r="L162" s="124">
        <f>IF(RES_hhdet_in_tes!L162=0,"",RES_hhdet_in_tes!L162/RES_hhdet_in_fec!L162)</f>
        <v>0.74233102502721204</v>
      </c>
      <c r="M162" s="124">
        <f>IF(RES_hhdet_in_tes!M162=0,"",RES_hhdet_in_tes!M162/RES_hhdet_in_fec!M162)</f>
        <v>0.74729744838725054</v>
      </c>
      <c r="N162" s="124" t="str">
        <f>IF(RES_hhdet_in_tes!N162=0,"",RES_hhdet_in_tes!N162/RES_hhdet_in_fec!N162)</f>
        <v/>
      </c>
      <c r="O162" s="124" t="str">
        <f>IF(RES_hhdet_in_tes!O162=0,"",RES_hhdet_in_tes!O162/RES_hhdet_in_fec!O162)</f>
        <v/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>
        <f>IF(RES_hhdet_in_tes!R162=0,"",RES_hhdet_in_tes!R162/RES_hhdet_in_fec!R162)</f>
        <v>0.79462663224765751</v>
      </c>
      <c r="S162" s="124">
        <f>IF(RES_hhdet_in_tes!S162=0,"",RES_hhdet_in_tes!S162/RES_hhdet_in_fec!S162)</f>
        <v>0.80806590701979253</v>
      </c>
      <c r="T162" s="124">
        <f>IF(RES_hhdet_in_tes!T162=0,"",RES_hhdet_in_tes!T162/RES_hhdet_in_fec!T162)</f>
        <v>0.82166417223452015</v>
      </c>
      <c r="U162" s="124">
        <f>IF(RES_hhdet_in_tes!U162=0,"",RES_hhdet_in_tes!U162/RES_hhdet_in_fec!U162)</f>
        <v>0.83368680640365267</v>
      </c>
      <c r="V162" s="124">
        <f>IF(RES_hhdet_in_tes!V162=0,"",RES_hhdet_in_tes!V162/RES_hhdet_in_fec!V162)</f>
        <v>0.84239420839204127</v>
      </c>
      <c r="W162" s="124">
        <f>IF(RES_hhdet_in_tes!W162=0,"",RES_hhdet_in_tes!W162/RES_hhdet_in_fec!W162)</f>
        <v>0.8467684285943694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0.7133480521861435</v>
      </c>
      <c r="D163" s="45">
        <f>IF(RES_hhdet_in_tes!D163=0,"",RES_hhdet_in_tes!D163/RES_hhdet_in_fec!D163)</f>
        <v>0.71627109841112735</v>
      </c>
      <c r="E163" s="45">
        <f>IF(RES_hhdet_in_tes!E163=0,"",RES_hhdet_in_tes!E163/RES_hhdet_in_fec!E163)</f>
        <v>0.7192691371779476</v>
      </c>
      <c r="F163" s="45">
        <f>IF(RES_hhdet_in_tes!F163=0,"",RES_hhdet_in_tes!F163/RES_hhdet_in_fec!F163)</f>
        <v>0.7222773046625196</v>
      </c>
      <c r="G163" s="45">
        <f>IF(RES_hhdet_in_tes!G163=0,"",RES_hhdet_in_tes!G163/RES_hhdet_in_fec!G163)</f>
        <v>0.7253544891474083</v>
      </c>
      <c r="H163" s="45">
        <f>IF(RES_hhdet_in_tes!H163=0,"",RES_hhdet_in_tes!H163/RES_hhdet_in_fec!H163)</f>
        <v>0.72849344166277274</v>
      </c>
      <c r="I163" s="45">
        <f>IF(RES_hhdet_in_tes!I163=0,"",RES_hhdet_in_tes!I163/RES_hhdet_in_fec!I163)</f>
        <v>0.73170861214517968</v>
      </c>
      <c r="J163" s="45">
        <f>IF(RES_hhdet_in_tes!J163=0,"",RES_hhdet_in_tes!J163/RES_hhdet_in_fec!J163)</f>
        <v>0.73505929652111779</v>
      </c>
      <c r="K163" s="45">
        <f>IF(RES_hhdet_in_tes!K163=0,"",RES_hhdet_in_tes!K163/RES_hhdet_in_fec!K163)</f>
        <v>0.73859573858778316</v>
      </c>
      <c r="L163" s="45">
        <f>IF(RES_hhdet_in_tes!L163=0,"",RES_hhdet_in_tes!L163/RES_hhdet_in_fec!L163)</f>
        <v>0.74233102502721204</v>
      </c>
      <c r="M163" s="45">
        <f>IF(RES_hhdet_in_tes!M163=0,"",RES_hhdet_in_tes!M163/RES_hhdet_in_fec!M163)</f>
        <v>0.74729744838725054</v>
      </c>
      <c r="N163" s="45" t="str">
        <f>IF(RES_hhdet_in_tes!N163=0,"",RES_hhdet_in_tes!N163/RES_hhdet_in_fec!N163)</f>
        <v/>
      </c>
      <c r="O163" s="45" t="str">
        <f>IF(RES_hhdet_in_tes!O163=0,"",RES_hhdet_in_tes!O163/RES_hhdet_in_fec!O163)</f>
        <v/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>
        <f>IF(RES_hhdet_in_tes!R163=0,"",RES_hhdet_in_tes!R163/RES_hhdet_in_fec!R163)</f>
        <v>0.79462663224765751</v>
      </c>
      <c r="S163" s="45">
        <f>IF(RES_hhdet_in_tes!S163=0,"",RES_hhdet_in_tes!S163/RES_hhdet_in_fec!S163)</f>
        <v>0.80806590701979253</v>
      </c>
      <c r="T163" s="45">
        <f>IF(RES_hhdet_in_tes!T163=0,"",RES_hhdet_in_tes!T163/RES_hhdet_in_fec!T163)</f>
        <v>0.82166417223452015</v>
      </c>
      <c r="U163" s="45">
        <f>IF(RES_hhdet_in_tes!U163=0,"",RES_hhdet_in_tes!U163/RES_hhdet_in_fec!U163)</f>
        <v>0.83368680640365267</v>
      </c>
      <c r="V163" s="45">
        <f>IF(RES_hhdet_in_tes!V163=0,"",RES_hhdet_in_tes!V163/RES_hhdet_in_fec!V163)</f>
        <v>0.84239420839204127</v>
      </c>
      <c r="W163" s="45">
        <f>IF(RES_hhdet_in_tes!W163=0,"",RES_hhdet_in_tes!W163/RES_hhdet_in_fec!W163)</f>
        <v>0.8467684285943694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2.2780206427078262</v>
      </c>
      <c r="D164" s="124">
        <f>IF(RES_hhdet_in_tes!D164=0,"",RES_hhdet_in_tes!D164/RES_hhdet_in_fec!D164)</f>
        <v>2.3529527564998225</v>
      </c>
      <c r="E164" s="124">
        <f>IF(RES_hhdet_in_tes!E164=0,"",RES_hhdet_in_tes!E164/RES_hhdet_in_fec!E164)</f>
        <v>2.4286760502284328</v>
      </c>
      <c r="F164" s="124">
        <f>IF(RES_hhdet_in_tes!F164=0,"",RES_hhdet_in_tes!F164/RES_hhdet_in_fec!F164)</f>
        <v>2.5044806685995202</v>
      </c>
      <c r="G164" s="124">
        <f>IF(RES_hhdet_in_tes!G164=0,"",RES_hhdet_in_tes!G164/RES_hhdet_in_fec!G164)</f>
        <v>2.5810056184392485</v>
      </c>
      <c r="H164" s="124">
        <f>IF(RES_hhdet_in_tes!H164=0,"",RES_hhdet_in_tes!H164/RES_hhdet_in_fec!H164)</f>
        <v>2.6581685406913862</v>
      </c>
      <c r="I164" s="124">
        <f>IF(RES_hhdet_in_tes!I164=0,"",RES_hhdet_in_tes!I164/RES_hhdet_in_fec!I164)</f>
        <v>2.736122570247848</v>
      </c>
      <c r="J164" s="124">
        <f>IF(RES_hhdet_in_tes!J164=0,"",RES_hhdet_in_tes!J164/RES_hhdet_in_fec!J164)</f>
        <v>2.8155046789898117</v>
      </c>
      <c r="K164" s="124">
        <f>IF(RES_hhdet_in_tes!K164=0,"",RES_hhdet_in_tes!K164/RES_hhdet_in_fec!K164)</f>
        <v>2.8968504464776568</v>
      </c>
      <c r="L164" s="124">
        <f>IF(RES_hhdet_in_tes!L164=0,"",RES_hhdet_in_tes!L164/RES_hhdet_in_fec!L164)</f>
        <v>2.9802922916215331</v>
      </c>
      <c r="M164" s="124">
        <f>IF(RES_hhdet_in_tes!M164=0,"",RES_hhdet_in_tes!M164/RES_hhdet_in_fec!M164)</f>
        <v>3.0799557130196376</v>
      </c>
      <c r="N164" s="124" t="str">
        <f>IF(RES_hhdet_in_tes!N164=0,"",RES_hhdet_in_tes!N164/RES_hhdet_in_fec!N164)</f>
        <v/>
      </c>
      <c r="O164" s="124" t="str">
        <f>IF(RES_hhdet_in_tes!O164=0,"",RES_hhdet_in_tes!O164/RES_hhdet_in_fec!O164)</f>
        <v/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 t="str">
        <f>IF(RES_hhdet_in_tes!R164=0,"",RES_hhdet_in_tes!R164/RES_hhdet_in_fec!R164)</f>
        <v/>
      </c>
      <c r="S164" s="124">
        <f>IF(RES_hhdet_in_tes!S164=0,"",RES_hhdet_in_tes!S164/RES_hhdet_in_fec!S164)</f>
        <v>3.7856683430041578</v>
      </c>
      <c r="T164" s="124">
        <f>IF(RES_hhdet_in_tes!T164=0,"",RES_hhdet_in_tes!T164/RES_hhdet_in_fec!T164)</f>
        <v>3.8416260597800882</v>
      </c>
      <c r="U164" s="124">
        <f>IF(RES_hhdet_in_tes!U164=0,"",RES_hhdet_in_tes!U164/RES_hhdet_in_fec!U164)</f>
        <v>3.8925683820157468</v>
      </c>
      <c r="V164" s="124">
        <f>IF(RES_hhdet_in_tes!V164=0,"",RES_hhdet_in_tes!V164/RES_hhdet_in_fec!V164)</f>
        <v>3.9445096522460505</v>
      </c>
      <c r="W164" s="124">
        <f>IF(RES_hhdet_in_tes!W164=0,"",RES_hhdet_in_tes!W164/RES_hhdet_in_fec!W164)</f>
        <v>3.9953608813464681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2.2780206427078262</v>
      </c>
      <c r="D165" s="111">
        <f>IF(RES_hhdet_in_tes!D165=0,"",RES_hhdet_in_tes!D165/RES_hhdet_in_fec!D165)</f>
        <v>2.3529527564998225</v>
      </c>
      <c r="E165" s="111">
        <f>IF(RES_hhdet_in_tes!E165=0,"",RES_hhdet_in_tes!E165/RES_hhdet_in_fec!E165)</f>
        <v>2.4286760502284328</v>
      </c>
      <c r="F165" s="111">
        <f>IF(RES_hhdet_in_tes!F165=0,"",RES_hhdet_in_tes!F165/RES_hhdet_in_fec!F165)</f>
        <v>2.5044806685995202</v>
      </c>
      <c r="G165" s="111">
        <f>IF(RES_hhdet_in_tes!G165=0,"",RES_hhdet_in_tes!G165/RES_hhdet_in_fec!G165)</f>
        <v>2.5810056184392485</v>
      </c>
      <c r="H165" s="111">
        <f>IF(RES_hhdet_in_tes!H165=0,"",RES_hhdet_in_tes!H165/RES_hhdet_in_fec!H165)</f>
        <v>2.6581685406913862</v>
      </c>
      <c r="I165" s="111">
        <f>IF(RES_hhdet_in_tes!I165=0,"",RES_hhdet_in_tes!I165/RES_hhdet_in_fec!I165)</f>
        <v>2.736122570247848</v>
      </c>
      <c r="J165" s="111">
        <f>IF(RES_hhdet_in_tes!J165=0,"",RES_hhdet_in_tes!J165/RES_hhdet_in_fec!J165)</f>
        <v>2.8155046789898117</v>
      </c>
      <c r="K165" s="111">
        <f>IF(RES_hhdet_in_tes!K165=0,"",RES_hhdet_in_tes!K165/RES_hhdet_in_fec!K165)</f>
        <v>2.8968504464776568</v>
      </c>
      <c r="L165" s="111">
        <f>IF(RES_hhdet_in_tes!L165=0,"",RES_hhdet_in_tes!L165/RES_hhdet_in_fec!L165)</f>
        <v>2.9802922916215331</v>
      </c>
      <c r="M165" s="111">
        <f>IF(RES_hhdet_in_tes!M165=0,"",RES_hhdet_in_tes!M165/RES_hhdet_in_fec!M165)</f>
        <v>3.0799557130196376</v>
      </c>
      <c r="N165" s="111" t="str">
        <f>IF(RES_hhdet_in_tes!N165=0,"",RES_hhdet_in_tes!N165/RES_hhdet_in_fec!N165)</f>
        <v/>
      </c>
      <c r="O165" s="111" t="str">
        <f>IF(RES_hhdet_in_tes!O165=0,"",RES_hhdet_in_tes!O165/RES_hhdet_in_fec!O165)</f>
        <v/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 t="str">
        <f>IF(RES_hhdet_in_tes!R165=0,"",RES_hhdet_in_tes!R165/RES_hhdet_in_fec!R165)</f>
        <v/>
      </c>
      <c r="S165" s="111">
        <f>IF(RES_hhdet_in_tes!S165=0,"",RES_hhdet_in_tes!S165/RES_hhdet_in_fec!S165)</f>
        <v>3.7856683430041578</v>
      </c>
      <c r="T165" s="111">
        <f>IF(RES_hhdet_in_tes!T165=0,"",RES_hhdet_in_tes!T165/RES_hhdet_in_fec!T165)</f>
        <v>3.8416260597800882</v>
      </c>
      <c r="U165" s="111">
        <f>IF(RES_hhdet_in_tes!U165=0,"",RES_hhdet_in_tes!U165/RES_hhdet_in_fec!U165)</f>
        <v>3.8925683820157468</v>
      </c>
      <c r="V165" s="111">
        <f>IF(RES_hhdet_in_tes!V165=0,"",RES_hhdet_in_tes!V165/RES_hhdet_in_fec!V165)</f>
        <v>3.9445096522460505</v>
      </c>
      <c r="W165" s="111">
        <f>IF(RES_hhdet_in_tes!W165=0,"",RES_hhdet_in_tes!W165/RES_hhdet_in_fec!W165)</f>
        <v>3.9953608813464681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0.60005527350742693</v>
      </c>
      <c r="D166" s="124">
        <f>IF(RES_hhdet_in_tes!D166=0,"",RES_hhdet_in_tes!D166/RES_hhdet_in_fec!D166)</f>
        <v>0.60231931799494598</v>
      </c>
      <c r="E166" s="124">
        <f>IF(RES_hhdet_in_tes!E166=0,"",RES_hhdet_in_tes!E166/RES_hhdet_in_fec!E166)</f>
        <v>0.60215527314021777</v>
      </c>
      <c r="F166" s="124">
        <f>IF(RES_hhdet_in_tes!F166=0,"",RES_hhdet_in_tes!F166/RES_hhdet_in_fec!F166)</f>
        <v>0.60618325233775427</v>
      </c>
      <c r="G166" s="124">
        <f>IF(RES_hhdet_in_tes!G166=0,"",RES_hhdet_in_tes!G166/RES_hhdet_in_fec!G166)</f>
        <v>0.61341596865639636</v>
      </c>
      <c r="H166" s="124">
        <f>IF(RES_hhdet_in_tes!H166=0,"",RES_hhdet_in_tes!H166/RES_hhdet_in_fec!H166)</f>
        <v>0.61301818231762195</v>
      </c>
      <c r="I166" s="124">
        <f>IF(RES_hhdet_in_tes!I166=0,"",RES_hhdet_in_tes!I166/RES_hhdet_in_fec!I166)</f>
        <v>0.62334380322081373</v>
      </c>
      <c r="J166" s="124">
        <f>IF(RES_hhdet_in_tes!J166=0,"",RES_hhdet_in_tes!J166/RES_hhdet_in_fec!J166)</f>
        <v>0.64060061435718341</v>
      </c>
      <c r="K166" s="124">
        <f>IF(RES_hhdet_in_tes!K166=0,"",RES_hhdet_in_tes!K166/RES_hhdet_in_fec!K166)</f>
        <v>0.6419183968909411</v>
      </c>
      <c r="L166" s="124">
        <f>IF(RES_hhdet_in_tes!L166=0,"",RES_hhdet_in_tes!L166/RES_hhdet_in_fec!L166)</f>
        <v>0.67411194946922615</v>
      </c>
      <c r="M166" s="124">
        <f>IF(RES_hhdet_in_tes!M166=0,"",RES_hhdet_in_tes!M166/RES_hhdet_in_fec!M166)</f>
        <v>0.68756462569353072</v>
      </c>
      <c r="N166" s="124" t="str">
        <f>IF(RES_hhdet_in_tes!N166=0,"",RES_hhdet_in_tes!N166/RES_hhdet_in_fec!N166)</f>
        <v/>
      </c>
      <c r="O166" s="124" t="str">
        <f>IF(RES_hhdet_in_tes!O166=0,"",RES_hhdet_in_tes!O166/RES_hhdet_in_fec!O166)</f>
        <v/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>
        <f>IF(RES_hhdet_in_tes!R166=0,"",RES_hhdet_in_tes!R166/RES_hhdet_in_fec!R166)</f>
        <v>0.7267059684273669</v>
      </c>
      <c r="S166" s="124">
        <f>IF(RES_hhdet_in_tes!S166=0,"",RES_hhdet_in_tes!S166/RES_hhdet_in_fec!S166)</f>
        <v>0.78981249896622174</v>
      </c>
      <c r="T166" s="124">
        <f>IF(RES_hhdet_in_tes!T166=0,"",RES_hhdet_in_tes!T166/RES_hhdet_in_fec!T166)</f>
        <v>0.8139522898677215</v>
      </c>
      <c r="U166" s="124">
        <f>IF(RES_hhdet_in_tes!U166=0,"",RES_hhdet_in_tes!U166/RES_hhdet_in_fec!U166)</f>
        <v>0.81547920244014505</v>
      </c>
      <c r="V166" s="124">
        <f>IF(RES_hhdet_in_tes!V166=0,"",RES_hhdet_in_tes!V166/RES_hhdet_in_fec!V166)</f>
        <v>0.8303770341736656</v>
      </c>
      <c r="W166" s="124">
        <f>IF(RES_hhdet_in_tes!W166=0,"",RES_hhdet_in_tes!W166/RES_hhdet_in_fec!W166)</f>
        <v>0.82921634106968578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0.58431490608735459</v>
      </c>
      <c r="D167" s="111">
        <f>IF(RES_hhdet_in_tes!D167=0,"",RES_hhdet_in_tes!D167/RES_hhdet_in_fec!D167)</f>
        <v>0.5859079020867195</v>
      </c>
      <c r="E167" s="111">
        <f>IF(RES_hhdet_in_tes!E167=0,"",RES_hhdet_in_tes!E167/RES_hhdet_in_fec!E167)</f>
        <v>0.58776460890384519</v>
      </c>
      <c r="F167" s="111">
        <f>IF(RES_hhdet_in_tes!F167=0,"",RES_hhdet_in_tes!F167/RES_hhdet_in_fec!F167)</f>
        <v>0.58965727628702902</v>
      </c>
      <c r="G167" s="111">
        <f>IF(RES_hhdet_in_tes!G167=0,"",RES_hhdet_in_tes!G167/RES_hhdet_in_fec!G167)</f>
        <v>0.59179280582215199</v>
      </c>
      <c r="H167" s="111">
        <f>IF(RES_hhdet_in_tes!H167=0,"",RES_hhdet_in_tes!H167/RES_hhdet_in_fec!H167)</f>
        <v>0.59414587538910724</v>
      </c>
      <c r="I167" s="111">
        <f>IF(RES_hhdet_in_tes!I167=0,"",RES_hhdet_in_tes!I167/RES_hhdet_in_fec!I167)</f>
        <v>0.59676746554470128</v>
      </c>
      <c r="J167" s="111">
        <f>IF(RES_hhdet_in_tes!J167=0,"",RES_hhdet_in_tes!J167/RES_hhdet_in_fec!J167)</f>
        <v>0.59986642563565407</v>
      </c>
      <c r="K167" s="111">
        <f>IF(RES_hhdet_in_tes!K167=0,"",RES_hhdet_in_tes!K167/RES_hhdet_in_fec!K167)</f>
        <v>0.60362033254058922</v>
      </c>
      <c r="L167" s="111">
        <f>IF(RES_hhdet_in_tes!L167=0,"",RES_hhdet_in_tes!L167/RES_hhdet_in_fec!L167)</f>
        <v>0.60807669535482156</v>
      </c>
      <c r="M167" s="111">
        <f>IF(RES_hhdet_in_tes!M167=0,"",RES_hhdet_in_tes!M167/RES_hhdet_in_fec!M167)</f>
        <v>0.61744947048162191</v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>
        <f>IF(RES_hhdet_in_tes!R167=0,"",RES_hhdet_in_tes!R167/RES_hhdet_in_fec!R167)</f>
        <v>0.7267059684273669</v>
      </c>
      <c r="S167" s="111">
        <f>IF(RES_hhdet_in_tes!S167=0,"",RES_hhdet_in_tes!S167/RES_hhdet_in_fec!S167)</f>
        <v>0.74325163019802376</v>
      </c>
      <c r="T167" s="111">
        <f>IF(RES_hhdet_in_tes!T167=0,"",RES_hhdet_in_tes!T167/RES_hhdet_in_fec!T167)</f>
        <v>0.75823638048086894</v>
      </c>
      <c r="U167" s="111">
        <f>IF(RES_hhdet_in_tes!U167=0,"",RES_hhdet_in_tes!U167/RES_hhdet_in_fec!U167)</f>
        <v>0.77072367238324302</v>
      </c>
      <c r="V167" s="111">
        <f>IF(RES_hhdet_in_tes!V167=0,"",RES_hhdet_in_tes!V167/RES_hhdet_in_fec!V167)</f>
        <v>0.77977695901246413</v>
      </c>
      <c r="W167" s="111">
        <f>IF(RES_hhdet_in_tes!W167=0,"",RES_hhdet_in_tes!W167/RES_hhdet_in_fec!W167)</f>
        <v>0.78403551752894485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0.88122359714169507</v>
      </c>
      <c r="D168" s="111">
        <f>IF(RES_hhdet_in_tes!D168=0,"",RES_hhdet_in_tes!D168/RES_hhdet_in_fec!D168)</f>
        <v>0.87801728443428828</v>
      </c>
      <c r="E168" s="111">
        <f>IF(RES_hhdet_in_tes!E168=0,"",RES_hhdet_in_tes!E168/RES_hhdet_in_fec!E168)</f>
        <v>0.89256735936935827</v>
      </c>
      <c r="F168" s="111">
        <f>IF(RES_hhdet_in_tes!F168=0,"",RES_hhdet_in_tes!F168/RES_hhdet_in_fec!F168)</f>
        <v>0.89310897560970337</v>
      </c>
      <c r="G168" s="111">
        <f>IF(RES_hhdet_in_tes!G168=0,"",RES_hhdet_in_tes!G168/RES_hhdet_in_fec!G168)</f>
        <v>0.88006285915979865</v>
      </c>
      <c r="H168" s="111">
        <f>IF(RES_hhdet_in_tes!H168=0,"",RES_hhdet_in_tes!H168/RES_hhdet_in_fec!H168)</f>
        <v>0.88934683245380297</v>
      </c>
      <c r="I168" s="111">
        <f>IF(RES_hhdet_in_tes!I168=0,"",RES_hhdet_in_tes!I168/RES_hhdet_in_fec!I168)</f>
        <v>0.88854471673754354</v>
      </c>
      <c r="J168" s="111">
        <f>IF(RES_hhdet_in_tes!J168=0,"",RES_hhdet_in_tes!J168/RES_hhdet_in_fec!J168)</f>
        <v>0.89149608711094053</v>
      </c>
      <c r="K168" s="111">
        <f>IF(RES_hhdet_in_tes!K168=0,"",RES_hhdet_in_tes!K168/RES_hhdet_in_fec!K168)</f>
        <v>0.88850550696503183</v>
      </c>
      <c r="L168" s="111">
        <f>IF(RES_hhdet_in_tes!L168=0,"",RES_hhdet_in_tes!L168/RES_hhdet_in_fec!L168)</f>
        <v>0.90433305039715717</v>
      </c>
      <c r="M168" s="111">
        <f>IF(RES_hhdet_in_tes!M168=0,"",RES_hhdet_in_tes!M168/RES_hhdet_in_fec!M168)</f>
        <v>0.93629469378280916</v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>
        <f>IF(RES_hhdet_in_tes!S168=0,"",RES_hhdet_in_tes!S168/RES_hhdet_in_fec!S168)</f>
        <v>0.95783917131953722</v>
      </c>
      <c r="T168" s="111">
        <f>IF(RES_hhdet_in_tes!T168=0,"",RES_hhdet_in_tes!T168/RES_hhdet_in_fec!T168)</f>
        <v>0.97018725935041783</v>
      </c>
      <c r="U168" s="111">
        <f>IF(RES_hhdet_in_tes!U168=0,"",RES_hhdet_in_tes!U168/RES_hhdet_in_fec!U168)</f>
        <v>0.97092359326095878</v>
      </c>
      <c r="V168" s="111">
        <f>IF(RES_hhdet_in_tes!V168=0,"",RES_hhdet_in_tes!V168/RES_hhdet_in_fec!V168)</f>
        <v>0.96034525801054871</v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0.58431490608735459</v>
      </c>
      <c r="D169" s="112">
        <f>IF(RES_hhdet_in_tes!D169=0,"",RES_hhdet_in_tes!D169/RES_hhdet_in_fec!D169)</f>
        <v>0.5859079020867195</v>
      </c>
      <c r="E169" s="112">
        <f>IF(RES_hhdet_in_tes!E169=0,"",RES_hhdet_in_tes!E169/RES_hhdet_in_fec!E169)</f>
        <v>0.58776460890384519</v>
      </c>
      <c r="F169" s="112">
        <f>IF(RES_hhdet_in_tes!F169=0,"",RES_hhdet_in_tes!F169/RES_hhdet_in_fec!F169)</f>
        <v>0.58965727628702902</v>
      </c>
      <c r="G169" s="112">
        <f>IF(RES_hhdet_in_tes!G169=0,"",RES_hhdet_in_tes!G169/RES_hhdet_in_fec!G169)</f>
        <v>0.59179280582215199</v>
      </c>
      <c r="H169" s="112">
        <f>IF(RES_hhdet_in_tes!H169=0,"",RES_hhdet_in_tes!H169/RES_hhdet_in_fec!H169)</f>
        <v>0.59414587538910724</v>
      </c>
      <c r="I169" s="112">
        <f>IF(RES_hhdet_in_tes!I169=0,"",RES_hhdet_in_tes!I169/RES_hhdet_in_fec!I169)</f>
        <v>0.59676746554470128</v>
      </c>
      <c r="J169" s="112">
        <f>IF(RES_hhdet_in_tes!J169=0,"",RES_hhdet_in_tes!J169/RES_hhdet_in_fec!J169)</f>
        <v>0.59986642563565407</v>
      </c>
      <c r="K169" s="112">
        <f>IF(RES_hhdet_in_tes!K169=0,"",RES_hhdet_in_tes!K169/RES_hhdet_in_fec!K169)</f>
        <v>0.60362033254058922</v>
      </c>
      <c r="L169" s="112">
        <f>IF(RES_hhdet_in_tes!L169=0,"",RES_hhdet_in_tes!L169/RES_hhdet_in_fec!L169)</f>
        <v>0.60807669535482156</v>
      </c>
      <c r="M169" s="112">
        <f>IF(RES_hhdet_in_tes!M169=0,"",RES_hhdet_in_tes!M169/RES_hhdet_in_fec!M169)</f>
        <v>0.61744947048162191</v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>
        <f>IF(RES_hhdet_in_tes!S169=0,"",RES_hhdet_in_tes!S169/RES_hhdet_in_fec!S169)</f>
        <v>0.74325163019802376</v>
      </c>
      <c r="T169" s="112">
        <f>IF(RES_hhdet_in_tes!T169=0,"",RES_hhdet_in_tes!T169/RES_hhdet_in_fec!T169)</f>
        <v>0.75823638048086894</v>
      </c>
      <c r="U169" s="112">
        <f>IF(RES_hhdet_in_tes!U169=0,"",RES_hhdet_in_tes!U169/RES_hhdet_in_fec!U169)</f>
        <v>0.77072367238324302</v>
      </c>
      <c r="V169" s="112">
        <f>IF(RES_hhdet_in_tes!V169=0,"",RES_hhdet_in_tes!V169/RES_hhdet_in_fec!V169)</f>
        <v>0.77977695901246413</v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0.65563854137253541</v>
      </c>
      <c r="D171" s="112">
        <f>IF(RES_hhdet_in_tes!D171=0,"",RES_hhdet_in_tes!D171/RES_hhdet_in_fec!D171)</f>
        <v>0.65677107421509984</v>
      </c>
      <c r="E171" s="112">
        <f>IF(RES_hhdet_in_tes!E171=0,"",RES_hhdet_in_tes!E171/RES_hhdet_in_fec!E171)</f>
        <v>0.6579907148498062</v>
      </c>
      <c r="F171" s="112">
        <f>IF(RES_hhdet_in_tes!F171=0,"",RES_hhdet_in_tes!F171/RES_hhdet_in_fec!F171)</f>
        <v>0.65922207124685683</v>
      </c>
      <c r="G171" s="112">
        <f>IF(RES_hhdet_in_tes!G171=0,"",RES_hhdet_in_tes!G171/RES_hhdet_in_fec!G171)</f>
        <v>0.66053434702773639</v>
      </c>
      <c r="H171" s="112">
        <f>IF(RES_hhdet_in_tes!H171=0,"",RES_hhdet_in_tes!H171/RES_hhdet_in_fec!H171)</f>
        <v>0.66191978539691754</v>
      </c>
      <c r="I171" s="112">
        <f>IF(RES_hhdet_in_tes!I171=0,"",RES_hhdet_in_tes!I171/RES_hhdet_in_fec!I171)</f>
        <v>0.66339641001929117</v>
      </c>
      <c r="J171" s="112">
        <f>IF(RES_hhdet_in_tes!J171=0,"",RES_hhdet_in_tes!J171/RES_hhdet_in_fec!J171)</f>
        <v>0.66503636674882693</v>
      </c>
      <c r="K171" s="112">
        <f>IF(RES_hhdet_in_tes!K171=0,"",RES_hhdet_in_tes!K171/RES_hhdet_in_fec!K171)</f>
        <v>0.66690359126276277</v>
      </c>
      <c r="L171" s="112" t="str">
        <f>IF(RES_hhdet_in_tes!L171=0,"",RES_hhdet_in_tes!L171/RES_hhdet_in_fec!L171)</f>
        <v/>
      </c>
      <c r="M171" s="112">
        <f>IF(RES_hhdet_in_tes!M171=0,"",RES_hhdet_in_tes!M171/RES_hhdet_in_fec!M171)</f>
        <v>0.6728537771386649</v>
      </c>
      <c r="N171" s="112" t="str">
        <f>IF(RES_hhdet_in_tes!N171=0,"",RES_hhdet_in_tes!N171/RES_hhdet_in_fec!N171)</f>
        <v/>
      </c>
      <c r="O171" s="112" t="str">
        <f>IF(RES_hhdet_in_tes!O171=0,"",RES_hhdet_in_tes!O171/RES_hhdet_in_fec!O171)</f>
        <v/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>
        <f>IF(RES_hhdet_in_tes!S171=0,"",RES_hhdet_in_tes!S171/RES_hhdet_in_fec!S171)</f>
        <v>0.72969414685503697</v>
      </c>
      <c r="T171" s="112">
        <f>IF(RES_hhdet_in_tes!T171=0,"",RES_hhdet_in_tes!T171/RES_hhdet_in_fec!T171)</f>
        <v>0.73793129813154623</v>
      </c>
      <c r="U171" s="112">
        <f>IF(RES_hhdet_in_tes!U171=0,"",RES_hhdet_in_tes!U171/RES_hhdet_in_fec!U171)</f>
        <v>0.745669044831899</v>
      </c>
      <c r="V171" s="112">
        <f>IF(RES_hhdet_in_tes!V171=0,"",RES_hhdet_in_tes!V171/RES_hhdet_in_fec!V171)</f>
        <v>0.75254448177998001</v>
      </c>
      <c r="W171" s="112">
        <f>IF(RES_hhdet_in_tes!W171=0,"",RES_hhdet_in_tes!W171/RES_hhdet_in_fec!W171)</f>
        <v>0.75795677984075949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0.90916025736976636</v>
      </c>
      <c r="D172" s="113">
        <f>IF(RES_hhdet_in_tes!D172=0,"",RES_hhdet_in_tes!D172/RES_hhdet_in_fec!D172)</f>
        <v>0.90380479433570882</v>
      </c>
      <c r="E172" s="113">
        <f>IF(RES_hhdet_in_tes!E172=0,"",RES_hhdet_in_tes!E172/RES_hhdet_in_fec!E172)</f>
        <v>0.92917574755516219</v>
      </c>
      <c r="F172" s="113">
        <f>IF(RES_hhdet_in_tes!F172=0,"",RES_hhdet_in_tes!F172/RES_hhdet_in_fec!F172)</f>
        <v>0.92843237411442325</v>
      </c>
      <c r="G172" s="113">
        <f>IF(RES_hhdet_in_tes!G172=0,"",RES_hhdet_in_tes!G172/RES_hhdet_in_fec!G172)</f>
        <v>0.90480918482629691</v>
      </c>
      <c r="H172" s="113">
        <f>IF(RES_hhdet_in_tes!H172=0,"",RES_hhdet_in_tes!H172/RES_hhdet_in_fec!H172)</f>
        <v>0.91780987705306794</v>
      </c>
      <c r="I172" s="113">
        <f>IF(RES_hhdet_in_tes!I172=0,"",RES_hhdet_in_tes!I172/RES_hhdet_in_fec!I172)</f>
        <v>0.91527425130476803</v>
      </c>
      <c r="J172" s="113">
        <f>IF(RES_hhdet_in_tes!J172=0,"",RES_hhdet_in_tes!J172/RES_hhdet_in_fec!J172)</f>
        <v>0.9182405489079063</v>
      </c>
      <c r="K172" s="113">
        <f>IF(RES_hhdet_in_tes!K172=0,"",RES_hhdet_in_tes!K172/RES_hhdet_in_fec!K172)</f>
        <v>0.91307351249970936</v>
      </c>
      <c r="L172" s="113">
        <f>IF(RES_hhdet_in_tes!L172=0,"",RES_hhdet_in_tes!L172/RES_hhdet_in_fec!L172)</f>
        <v>0.93763602205449847</v>
      </c>
      <c r="M172" s="113">
        <f>IF(RES_hhdet_in_tes!M172=0,"",RES_hhdet_in_tes!M172/RES_hhdet_in_fec!M172)</f>
        <v>0.95248701193923713</v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>
        <f>IF(RES_hhdet_in_tes!S172=0,"",RES_hhdet_in_tes!S172/RES_hhdet_in_fec!S172)</f>
        <v>0.96144585401349048</v>
      </c>
      <c r="T172" s="113">
        <f>IF(RES_hhdet_in_tes!T172=0,"",RES_hhdet_in_tes!T172/RES_hhdet_in_fec!T172)</f>
        <v>0.97146923630109649</v>
      </c>
      <c r="U172" s="113">
        <f>IF(RES_hhdet_in_tes!U172=0,"",RES_hhdet_in_tes!U172/RES_hhdet_in_fec!U172)</f>
        <v>0.97143657891656543</v>
      </c>
      <c r="V172" s="113">
        <f>IF(RES_hhdet_in_tes!V172=0,"",RES_hhdet_in_tes!V172/RES_hhdet_in_fec!V172)</f>
        <v>0.97461550885422066</v>
      </c>
      <c r="W172" s="113">
        <f>IF(RES_hhdet_in_tes!W172=0,"",RES_hhdet_in_tes!W172/RES_hhdet_in_fec!W172)</f>
        <v>0.97740612592303344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0.65563854137253541</v>
      </c>
      <c r="D173" s="111">
        <f>IF(RES_hhdet_in_tes!D173=0,"",RES_hhdet_in_tes!D173/RES_hhdet_in_fec!D173)</f>
        <v>0.65677107421509984</v>
      </c>
      <c r="E173" s="111">
        <f>IF(RES_hhdet_in_tes!E173=0,"",RES_hhdet_in_tes!E173/RES_hhdet_in_fec!E173)</f>
        <v>0.6579907148498062</v>
      </c>
      <c r="F173" s="111">
        <f>IF(RES_hhdet_in_tes!F173=0,"",RES_hhdet_in_tes!F173/RES_hhdet_in_fec!F173)</f>
        <v>0.65922207124685683</v>
      </c>
      <c r="G173" s="111">
        <f>IF(RES_hhdet_in_tes!G173=0,"",RES_hhdet_in_tes!G173/RES_hhdet_in_fec!G173)</f>
        <v>0.66053434702773639</v>
      </c>
      <c r="H173" s="111">
        <f>IF(RES_hhdet_in_tes!H173=0,"",RES_hhdet_in_tes!H173/RES_hhdet_in_fec!H173)</f>
        <v>0.66191978539691754</v>
      </c>
      <c r="I173" s="111">
        <f>IF(RES_hhdet_in_tes!I173=0,"",RES_hhdet_in_tes!I173/RES_hhdet_in_fec!I173)</f>
        <v>0.66339641001929117</v>
      </c>
      <c r="J173" s="111">
        <f>IF(RES_hhdet_in_tes!J173=0,"",RES_hhdet_in_tes!J173/RES_hhdet_in_fec!J173)</f>
        <v>0.66503636674882693</v>
      </c>
      <c r="K173" s="111">
        <f>IF(RES_hhdet_in_tes!K173=0,"",RES_hhdet_in_tes!K173/RES_hhdet_in_fec!K173)</f>
        <v>0.66690359126276288</v>
      </c>
      <c r="L173" s="111">
        <f>IF(RES_hhdet_in_tes!L173=0,"",RES_hhdet_in_tes!L173/RES_hhdet_in_fec!L173)</f>
        <v>0.66902046023308193</v>
      </c>
      <c r="M173" s="111">
        <f>IF(RES_hhdet_in_tes!M173=0,"",RES_hhdet_in_tes!M173/RES_hhdet_in_fec!M173)</f>
        <v>0.6728537771386649</v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>
        <f>IF(RES_hhdet_in_tes!S173=0,"",RES_hhdet_in_tes!S173/RES_hhdet_in_fec!S173)</f>
        <v>0.72969414685503708</v>
      </c>
      <c r="T173" s="111">
        <f>IF(RES_hhdet_in_tes!T173=0,"",RES_hhdet_in_tes!T173/RES_hhdet_in_fec!T173)</f>
        <v>0.73793129813154623</v>
      </c>
      <c r="U173" s="111">
        <f>IF(RES_hhdet_in_tes!U173=0,"",RES_hhdet_in_tes!U173/RES_hhdet_in_fec!U173)</f>
        <v>0.745669044831899</v>
      </c>
      <c r="V173" s="111">
        <f>IF(RES_hhdet_in_tes!V173=0,"",RES_hhdet_in_tes!V173/RES_hhdet_in_fec!V173)</f>
        <v>0.75254448177998001</v>
      </c>
      <c r="W173" s="111">
        <f>IF(RES_hhdet_in_tes!W173=0,"",RES_hhdet_in_tes!W173/RES_hhdet_in_fec!W173)</f>
        <v>0.75795677984075949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0.64359898710635643</v>
      </c>
      <c r="D175" s="124">
        <f>IF(RES_hhdet_in_tes!D175=0,"",RES_hhdet_in_tes!D175/RES_hhdet_in_fec!D175)</f>
        <v>0.64660457397380222</v>
      </c>
      <c r="E175" s="124">
        <f>IF(RES_hhdet_in_tes!E175=0,"",RES_hhdet_in_tes!E175/RES_hhdet_in_fec!E175)</f>
        <v>0.63053664378372343</v>
      </c>
      <c r="F175" s="124">
        <f>IF(RES_hhdet_in_tes!F175=0,"",RES_hhdet_in_tes!F175/RES_hhdet_in_fec!F175)</f>
        <v>0.64937952064517879</v>
      </c>
      <c r="G175" s="124">
        <f>IF(RES_hhdet_in_tes!G175=0,"",RES_hhdet_in_tes!G175/RES_hhdet_in_fec!G175)</f>
        <v>0.67830903385081576</v>
      </c>
      <c r="H175" s="124">
        <f>IF(RES_hhdet_in_tes!H175=0,"",RES_hhdet_in_tes!H175/RES_hhdet_in_fec!H175)</f>
        <v>0.67931588367479945</v>
      </c>
      <c r="I175" s="124">
        <f>IF(RES_hhdet_in_tes!I175=0,"",RES_hhdet_in_tes!I175/RES_hhdet_in_fec!I175)</f>
        <v>0.68784061067544722</v>
      </c>
      <c r="J175" s="124">
        <f>IF(RES_hhdet_in_tes!J175=0,"",RES_hhdet_in_tes!J175/RES_hhdet_in_fec!J175)</f>
        <v>0.68555699698792261</v>
      </c>
      <c r="K175" s="124">
        <f>IF(RES_hhdet_in_tes!K175=0,"",RES_hhdet_in_tes!K175/RES_hhdet_in_fec!K175)</f>
        <v>0.66309501040817065</v>
      </c>
      <c r="L175" s="124">
        <f>IF(RES_hhdet_in_tes!L175=0,"",RES_hhdet_in_tes!L175/RES_hhdet_in_fec!L175)</f>
        <v>0.65085891581766842</v>
      </c>
      <c r="M175" s="124">
        <f>IF(RES_hhdet_in_tes!M175=0,"",RES_hhdet_in_tes!M175/RES_hhdet_in_fec!M175)</f>
        <v>0.63712580586304079</v>
      </c>
      <c r="N175" s="124" t="str">
        <f>IF(RES_hhdet_in_tes!N175=0,"",RES_hhdet_in_tes!N175/RES_hhdet_in_fec!N175)</f>
        <v/>
      </c>
      <c r="O175" s="124" t="str">
        <f>IF(RES_hhdet_in_tes!O175=0,"",RES_hhdet_in_tes!O175/RES_hhdet_in_fec!O175)</f>
        <v/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>
        <f>IF(RES_hhdet_in_tes!R175=0,"",RES_hhdet_in_tes!R175/RES_hhdet_in_fec!R175)</f>
        <v>0.78921691967147289</v>
      </c>
      <c r="S175" s="124">
        <f>IF(RES_hhdet_in_tes!S175=0,"",RES_hhdet_in_tes!S175/RES_hhdet_in_fec!S175)</f>
        <v>0.71280689675779851</v>
      </c>
      <c r="T175" s="124">
        <f>IF(RES_hhdet_in_tes!T175=0,"",RES_hhdet_in_tes!T175/RES_hhdet_in_fec!T175)</f>
        <v>0.73722036744726693</v>
      </c>
      <c r="U175" s="124">
        <f>IF(RES_hhdet_in_tes!U175=0,"",RES_hhdet_in_tes!U175/RES_hhdet_in_fec!U175)</f>
        <v>0.73573659856828766</v>
      </c>
      <c r="V175" s="124">
        <f>IF(RES_hhdet_in_tes!V175=0,"",RES_hhdet_in_tes!V175/RES_hhdet_in_fec!V175)</f>
        <v>0.73912447521795799</v>
      </c>
      <c r="W175" s="124">
        <f>IF(RES_hhdet_in_tes!W175=0,"",RES_hhdet_in_tes!W175/RES_hhdet_in_fec!W175)</f>
        <v>0.79490614474786492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0.56515239380920712</v>
      </c>
      <c r="D176" s="111">
        <f>IF(RES_hhdet_in_tes!D176=0,"",RES_hhdet_in_tes!D176/RES_hhdet_in_fec!D176)</f>
        <v>0.56609869509849653</v>
      </c>
      <c r="E176" s="111">
        <f>IF(RES_hhdet_in_tes!E176=0,"",RES_hhdet_in_tes!E176/RES_hhdet_in_fec!E176)</f>
        <v>0.56703165065570871</v>
      </c>
      <c r="F176" s="111">
        <f>IF(RES_hhdet_in_tes!F176=0,"",RES_hhdet_in_tes!F176/RES_hhdet_in_fec!F176)</f>
        <v>0.56796278634036501</v>
      </c>
      <c r="G176" s="111">
        <f>IF(RES_hhdet_in_tes!G176=0,"",RES_hhdet_in_tes!G176/RES_hhdet_in_fec!G176)</f>
        <v>0.56888163139076164</v>
      </c>
      <c r="H176" s="111">
        <f>IF(RES_hhdet_in_tes!H176=0,"",RES_hhdet_in_tes!H176/RES_hhdet_in_fec!H176)</f>
        <v>0.56978946729483115</v>
      </c>
      <c r="I176" s="111">
        <f>IF(RES_hhdet_in_tes!I176=0,"",RES_hhdet_in_tes!I176/RES_hhdet_in_fec!I176)</f>
        <v>0.5706837140565838</v>
      </c>
      <c r="J176" s="111">
        <f>IF(RES_hhdet_in_tes!J176=0,"",RES_hhdet_in_tes!J176/RES_hhdet_in_fec!J176)</f>
        <v>0.57155380234310615</v>
      </c>
      <c r="K176" s="111">
        <f>IF(RES_hhdet_in_tes!K176=0,"",RES_hhdet_in_tes!K176/RES_hhdet_in_fec!K176)</f>
        <v>0.57239074544135682</v>
      </c>
      <c r="L176" s="111">
        <f>IF(RES_hhdet_in_tes!L176=0,"",RES_hhdet_in_tes!L176/RES_hhdet_in_fec!L176)</f>
        <v>0.57319213903716004</v>
      </c>
      <c r="M176" s="111">
        <f>IF(RES_hhdet_in_tes!M176=0,"",RES_hhdet_in_tes!M176/RES_hhdet_in_fec!M176)</f>
        <v>0.57362339489408742</v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>
        <f>IF(RES_hhdet_in_tes!S176=0,"",RES_hhdet_in_tes!S176/RES_hhdet_in_fec!S176)</f>
        <v>0.58080318688667976</v>
      </c>
      <c r="T176" s="111">
        <f>IF(RES_hhdet_in_tes!T176=0,"",RES_hhdet_in_tes!T176/RES_hhdet_in_fec!T176)</f>
        <v>0.58600097566195974</v>
      </c>
      <c r="U176" s="111">
        <f>IF(RES_hhdet_in_tes!U176=0,"",RES_hhdet_in_tes!U176/RES_hhdet_in_fec!U176)</f>
        <v>0.59138439975064372</v>
      </c>
      <c r="V176" s="111">
        <f>IF(RES_hhdet_in_tes!V176=0,"",RES_hhdet_in_tes!V176/RES_hhdet_in_fec!V176)</f>
        <v>0.59639655321252194</v>
      </c>
      <c r="W176" s="111">
        <f>IF(RES_hhdet_in_tes!W176=0,"",RES_hhdet_in_tes!W176/RES_hhdet_in_fec!W176)</f>
        <v>0.60103743604759197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0.73543022147832116</v>
      </c>
      <c r="D177" s="45">
        <f>IF(RES_hhdet_in_tes!D177=0,"",RES_hhdet_in_tes!D177/RES_hhdet_in_fec!D177)</f>
        <v>0.7369127359642762</v>
      </c>
      <c r="E177" s="45">
        <f>IF(RES_hhdet_in_tes!E177=0,"",RES_hhdet_in_tes!E177/RES_hhdet_in_fec!E177)</f>
        <v>0.73845007024257825</v>
      </c>
      <c r="F177" s="45">
        <f>IF(RES_hhdet_in_tes!F177=0,"",RES_hhdet_in_tes!F177/RES_hhdet_in_fec!F177)</f>
        <v>0.73999487994710966</v>
      </c>
      <c r="G177" s="45">
        <f>IF(RES_hhdet_in_tes!G177=0,"",RES_hhdet_in_tes!G177/RES_hhdet_in_fec!G177)</f>
        <v>0.74159017545594441</v>
      </c>
      <c r="H177" s="45">
        <f>IF(RES_hhdet_in_tes!H177=0,"",RES_hhdet_in_tes!H177/RES_hhdet_in_fec!H177)</f>
        <v>0.7432306928463599</v>
      </c>
      <c r="I177" s="45">
        <f>IF(RES_hhdet_in_tes!I177=0,"",RES_hhdet_in_tes!I177/RES_hhdet_in_fec!I177)</f>
        <v>0.74492702987677017</v>
      </c>
      <c r="J177" s="45">
        <f>IF(RES_hhdet_in_tes!J177=0,"",RES_hhdet_in_tes!J177/RES_hhdet_in_fec!J177)</f>
        <v>0.74672260182272687</v>
      </c>
      <c r="K177" s="45">
        <f>IF(RES_hhdet_in_tes!K177=0,"",RES_hhdet_in_tes!K177/RES_hhdet_in_fec!K177)</f>
        <v>0.74865432308802404</v>
      </c>
      <c r="L177" s="45">
        <f>IF(RES_hhdet_in_tes!L177=0,"",RES_hhdet_in_tes!L177/RES_hhdet_in_fec!L177)</f>
        <v>0.75073206978909057</v>
      </c>
      <c r="M177" s="45">
        <f>IF(RES_hhdet_in_tes!M177=0,"",RES_hhdet_in_tes!M177/RES_hhdet_in_fec!M177)</f>
        <v>0.75355891122478091</v>
      </c>
      <c r="N177" s="45" t="str">
        <f>IF(RES_hhdet_in_tes!N177=0,"",RES_hhdet_in_tes!N177/RES_hhdet_in_fec!N177)</f>
        <v/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>
        <f>IF(RES_hhdet_in_tes!R177=0,"",RES_hhdet_in_tes!R177/RES_hhdet_in_fec!R177)</f>
        <v>0.78921691967147289</v>
      </c>
      <c r="S177" s="45">
        <f>IF(RES_hhdet_in_tes!S177=0,"",RES_hhdet_in_tes!S177/RES_hhdet_in_fec!S177)</f>
        <v>0.80374077880798822</v>
      </c>
      <c r="T177" s="45">
        <f>IF(RES_hhdet_in_tes!T177=0,"",RES_hhdet_in_tes!T177/RES_hhdet_in_fec!T177)</f>
        <v>0.81935628290057649</v>
      </c>
      <c r="U177" s="45">
        <f>IF(RES_hhdet_in_tes!U177=0,"",RES_hhdet_in_tes!U177/RES_hhdet_in_fec!U177)</f>
        <v>0.83426805328468379</v>
      </c>
      <c r="V177" s="45">
        <f>IF(RES_hhdet_in_tes!V177=0,"",RES_hhdet_in_tes!V177/RES_hhdet_in_fec!V177)</f>
        <v>0.8466807112957363</v>
      </c>
      <c r="W177" s="45">
        <f>IF(RES_hhdet_in_tes!W177=0,"",RES_hhdet_in_tes!W177/RES_hhdet_in_fec!W177)</f>
        <v>0.85596359831291824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11.482329538465915</v>
      </c>
      <c r="D24" s="117">
        <f t="shared" si="7"/>
        <v>12.217543330360074</v>
      </c>
      <c r="E24" s="117">
        <f t="shared" si="7"/>
        <v>18.673705840231047</v>
      </c>
      <c r="F24" s="117">
        <f t="shared" si="7"/>
        <v>10.117587603931316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1.7612904166774448</v>
      </c>
      <c r="M24" s="117">
        <f t="shared" si="7"/>
        <v>6.4076761425687607</v>
      </c>
      <c r="N24" s="117">
        <f t="shared" si="7"/>
        <v>8.1548782325232647</v>
      </c>
      <c r="O24" s="117">
        <f t="shared" si="7"/>
        <v>3.8826879556272935</v>
      </c>
      <c r="P24" s="117">
        <f t="shared" si="7"/>
        <v>9.6255461815859442E-4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1.8736570467456468</v>
      </c>
      <c r="T24" s="117">
        <f t="shared" si="8"/>
        <v>2.085866271889588</v>
      </c>
      <c r="U24" s="117">
        <f t="shared" si="8"/>
        <v>2.0975381218343991</v>
      </c>
      <c r="V24" s="117">
        <f t="shared" si="8"/>
        <v>1.2330300119806417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5.9732205889741605</v>
      </c>
      <c r="D25" s="122">
        <f t="shared" si="10"/>
        <v>6.2593118164420725</v>
      </c>
      <c r="E25" s="122">
        <f t="shared" si="10"/>
        <v>11.073581126519022</v>
      </c>
      <c r="F25" s="122">
        <f t="shared" si="10"/>
        <v>6.2787184490756225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1.1223236363670208</v>
      </c>
      <c r="M25" s="122">
        <f t="shared" si="10"/>
        <v>3.8624744233597696</v>
      </c>
      <c r="N25" s="122">
        <f t="shared" si="10"/>
        <v>4.9239211475251699</v>
      </c>
      <c r="O25" s="122">
        <f t="shared" si="10"/>
        <v>2.4916382711609821</v>
      </c>
      <c r="P25" s="122">
        <f t="shared" si="10"/>
        <v>7.1858322150170843E-4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1.2987058714556017</v>
      </c>
      <c r="T25" s="122">
        <f t="shared" si="11"/>
        <v>1.4764316894660943</v>
      </c>
      <c r="U25" s="122">
        <f t="shared" si="11"/>
        <v>1.4282489412876374</v>
      </c>
      <c r="V25" s="122">
        <f t="shared" si="11"/>
        <v>0.84145147765136186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5.9732205889741605</v>
      </c>
      <c r="D26" s="98">
        <v>6.2593118164420725</v>
      </c>
      <c r="E26" s="98">
        <v>11.073581126519022</v>
      </c>
      <c r="F26" s="98">
        <v>6.2787184490756225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1.1223236363670208</v>
      </c>
      <c r="M26" s="98">
        <v>3.8624744233597696</v>
      </c>
      <c r="N26" s="98">
        <v>4.9239211475251699</v>
      </c>
      <c r="O26" s="98">
        <v>2.4916382711609821</v>
      </c>
      <c r="P26" s="98">
        <v>7.1858322150170843E-4</v>
      </c>
      <c r="Q26" s="98">
        <v>0</v>
      </c>
      <c r="R26" s="98">
        <v>0</v>
      </c>
      <c r="S26" s="98">
        <v>1.2987058714556017</v>
      </c>
      <c r="T26" s="98">
        <v>1.4764316894660943</v>
      </c>
      <c r="U26" s="98">
        <v>1.4282489412876374</v>
      </c>
      <c r="V26" s="98">
        <v>0.84145147765136186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2.850550930141567</v>
      </c>
      <c r="D30" s="122">
        <v>3.0313409665505024</v>
      </c>
      <c r="E30" s="122">
        <v>3.5065516712274762</v>
      </c>
      <c r="F30" s="122">
        <v>1.9344447612360145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0.28936779843770877</v>
      </c>
      <c r="M30" s="122">
        <v>1.039263643497391</v>
      </c>
      <c r="N30" s="122">
        <v>1.3075756548166013</v>
      </c>
      <c r="O30" s="122">
        <v>0.65452328861759135</v>
      </c>
      <c r="P30" s="122">
        <v>2.4397139665688597E-4</v>
      </c>
      <c r="Q30" s="122">
        <v>0</v>
      </c>
      <c r="R30" s="122">
        <v>0</v>
      </c>
      <c r="S30" s="122">
        <v>0.32705151722030218</v>
      </c>
      <c r="T30" s="122">
        <v>0.32331768407006034</v>
      </c>
      <c r="U30" s="122">
        <v>0.34763702588945938</v>
      </c>
      <c r="V30" s="122">
        <v>0.18852184293486532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2.8450843234888437</v>
      </c>
      <c r="D31" s="98">
        <v>3.0245375375296963</v>
      </c>
      <c r="E31" s="98">
        <v>3.4867620948875002</v>
      </c>
      <c r="F31" s="98">
        <v>1.9298532656662317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0.2851953321129162</v>
      </c>
      <c r="M31" s="98">
        <v>1.0333216183364102</v>
      </c>
      <c r="N31" s="98">
        <v>1.299144103301981</v>
      </c>
      <c r="O31" s="98">
        <v>0.65120295164100517</v>
      </c>
      <c r="P31" s="98">
        <v>2.4397139665688597E-4</v>
      </c>
      <c r="Q31" s="98">
        <v>0</v>
      </c>
      <c r="R31" s="98">
        <v>0</v>
      </c>
      <c r="S31" s="98">
        <v>0.32414603456146179</v>
      </c>
      <c r="T31" s="98">
        <v>0.32164821631621093</v>
      </c>
      <c r="U31" s="98">
        <v>0.34587227856194619</v>
      </c>
      <c r="V31" s="98">
        <v>0.18585057338189734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5.4666066527235624E-3</v>
      </c>
      <c r="D32" s="98">
        <v>6.8034290208059713E-3</v>
      </c>
      <c r="E32" s="98">
        <v>1.9789576339975804E-2</v>
      </c>
      <c r="F32" s="98">
        <v>4.5914955697827315E-3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4.1724663247925693E-3</v>
      </c>
      <c r="M32" s="98">
        <v>5.9420251609807124E-3</v>
      </c>
      <c r="N32" s="98">
        <v>8.4315515146202689E-3</v>
      </c>
      <c r="O32" s="98">
        <v>3.3203369765861714E-3</v>
      </c>
      <c r="P32" s="98">
        <v>0</v>
      </c>
      <c r="Q32" s="98">
        <v>0</v>
      </c>
      <c r="R32" s="98">
        <v>0</v>
      </c>
      <c r="S32" s="98">
        <v>2.9054826588403603E-3</v>
      </c>
      <c r="T32" s="98">
        <v>1.669467753849385E-3</v>
      </c>
      <c r="U32" s="98">
        <v>1.7647473275131942E-3</v>
      </c>
      <c r="V32" s="98">
        <v>2.671269552967983E-3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5.4666066527235624E-3</v>
      </c>
      <c r="D33" s="101">
        <v>6.8034290208059713E-3</v>
      </c>
      <c r="E33" s="101">
        <v>1.9789576339975804E-2</v>
      </c>
      <c r="F33" s="101">
        <v>4.5914955697827315E-3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4.1724663247925693E-3</v>
      </c>
      <c r="M33" s="101">
        <v>5.9420251609807124E-3</v>
      </c>
      <c r="N33" s="101">
        <v>8.4315515146202689E-3</v>
      </c>
      <c r="O33" s="101">
        <v>3.3203369765861714E-3</v>
      </c>
      <c r="P33" s="101">
        <v>0</v>
      </c>
      <c r="Q33" s="101">
        <v>0</v>
      </c>
      <c r="R33" s="101">
        <v>0</v>
      </c>
      <c r="S33" s="101">
        <v>2.9054826588403603E-3</v>
      </c>
      <c r="T33" s="101">
        <v>1.669467753849385E-3</v>
      </c>
      <c r="U33" s="101">
        <v>1.7647473275131942E-3</v>
      </c>
      <c r="V33" s="101">
        <v>2.671269552967983E-3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2.6585580193501883</v>
      </c>
      <c r="D39" s="122">
        <v>2.9268905473674995</v>
      </c>
      <c r="E39" s="122">
        <v>4.0935730424845511</v>
      </c>
      <c r="F39" s="122">
        <v>1.9044243936196796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0.34959898187271526</v>
      </c>
      <c r="M39" s="122">
        <v>1.5059380757116003</v>
      </c>
      <c r="N39" s="122">
        <v>1.9233814301814933</v>
      </c>
      <c r="O39" s="122">
        <v>0.73652639584872004</v>
      </c>
      <c r="P39" s="122">
        <v>0</v>
      </c>
      <c r="Q39" s="122">
        <v>0</v>
      </c>
      <c r="R39" s="122">
        <v>0</v>
      </c>
      <c r="S39" s="122">
        <v>0.2478996580697431</v>
      </c>
      <c r="T39" s="122">
        <v>0.2861168983534334</v>
      </c>
      <c r="U39" s="122">
        <v>0.32165215465730235</v>
      </c>
      <c r="V39" s="122">
        <v>0.20305669139441443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2.6585580193501883</v>
      </c>
      <c r="D40" s="98">
        <v>2.9268905473674995</v>
      </c>
      <c r="E40" s="98">
        <v>4.0935730424845511</v>
      </c>
      <c r="F40" s="98">
        <v>1.9044243936196796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0.34959898187271526</v>
      </c>
      <c r="M40" s="98">
        <v>1.5059380757116003</v>
      </c>
      <c r="N40" s="98">
        <v>1.9233814301814933</v>
      </c>
      <c r="O40" s="98">
        <v>0.73652639584872004</v>
      </c>
      <c r="P40" s="98">
        <v>0</v>
      </c>
      <c r="Q40" s="98">
        <v>0</v>
      </c>
      <c r="R40" s="98">
        <v>0</v>
      </c>
      <c r="S40" s="98">
        <v>0.2478996580697431</v>
      </c>
      <c r="T40" s="98">
        <v>0.2861168983534334</v>
      </c>
      <c r="U40" s="98">
        <v>0.32165215465730235</v>
      </c>
      <c r="V40" s="98">
        <v>0.20305669139441443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0.21920596134399553</v>
      </c>
      <c r="D43" s="117">
        <f t="shared" si="14"/>
        <v>1.7415818677566093</v>
      </c>
      <c r="E43" s="117">
        <f t="shared" si="14"/>
        <v>8.8531844496824497E-2</v>
      </c>
      <c r="F43" s="117">
        <f t="shared" si="14"/>
        <v>1.2494931245811596</v>
      </c>
      <c r="G43" s="117">
        <f t="shared" si="14"/>
        <v>5.2445479587604771</v>
      </c>
      <c r="H43" s="117">
        <f t="shared" si="14"/>
        <v>8.9619685465583512</v>
      </c>
      <c r="I43" s="117">
        <f t="shared" si="14"/>
        <v>10.521261383122965</v>
      </c>
      <c r="J43" s="117">
        <f t="shared" si="14"/>
        <v>15.416556335133674</v>
      </c>
      <c r="K43" s="117">
        <f t="shared" si="14"/>
        <v>20.497370624948452</v>
      </c>
      <c r="L43" s="117">
        <f t="shared" si="14"/>
        <v>17.800041375670443</v>
      </c>
      <c r="M43" s="117">
        <f t="shared" si="14"/>
        <v>5.999262161127711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8.3176550107931242E-4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1.5868557905721674</v>
      </c>
      <c r="U43" s="117">
        <f t="shared" si="15"/>
        <v>0.73176224287132197</v>
      </c>
      <c r="V43" s="117">
        <f t="shared" si="15"/>
        <v>3.6469735706686186</v>
      </c>
      <c r="W43" s="117">
        <f t="shared" ref="W43" si="16">W44+W47+W49+W58</f>
        <v>4.8977458243881289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0.1688609848639403</v>
      </c>
      <c r="D44" s="122">
        <f t="shared" si="17"/>
        <v>0.98836629900278195</v>
      </c>
      <c r="E44" s="122">
        <f t="shared" si="17"/>
        <v>5.1905444494039145E-2</v>
      </c>
      <c r="F44" s="122">
        <f t="shared" si="17"/>
        <v>0.73774285448442045</v>
      </c>
      <c r="G44" s="122">
        <f t="shared" si="17"/>
        <v>3.3232144019295995</v>
      </c>
      <c r="H44" s="122">
        <f t="shared" si="17"/>
        <v>5.6314877129723238</v>
      </c>
      <c r="I44" s="122">
        <f t="shared" si="17"/>
        <v>6.7863132782729769</v>
      </c>
      <c r="J44" s="122">
        <f t="shared" si="17"/>
        <v>9.9858136605950438</v>
      </c>
      <c r="K44" s="122">
        <f t="shared" si="17"/>
        <v>13.146621300847594</v>
      </c>
      <c r="L44" s="122">
        <f t="shared" si="17"/>
        <v>9.7745433187139028</v>
      </c>
      <c r="M44" s="122">
        <f t="shared" si="17"/>
        <v>3.6751441419034645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8.3176550107931242E-4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1.1348942854819741</v>
      </c>
      <c r="U44" s="122">
        <f t="shared" si="18"/>
        <v>0.48187568160815603</v>
      </c>
      <c r="V44" s="122">
        <f t="shared" si="18"/>
        <v>2.3282754136206125</v>
      </c>
      <c r="W44" s="122">
        <f t="shared" ref="W44" si="19">SUM(W45:W46)</f>
        <v>3.3429180636676867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0.1688609848639403</v>
      </c>
      <c r="D45" s="98">
        <v>0.98836629900278195</v>
      </c>
      <c r="E45" s="98">
        <v>5.1905444494039145E-2</v>
      </c>
      <c r="F45" s="98">
        <v>0.73774285448442045</v>
      </c>
      <c r="G45" s="98">
        <v>3.3232144019295995</v>
      </c>
      <c r="H45" s="98">
        <v>5.6314877129723238</v>
      </c>
      <c r="I45" s="98">
        <v>6.7863132782729769</v>
      </c>
      <c r="J45" s="98">
        <v>9.9858136605950438</v>
      </c>
      <c r="K45" s="98">
        <v>13.146621300847594</v>
      </c>
      <c r="L45" s="98">
        <v>9.7745433187139028</v>
      </c>
      <c r="M45" s="98">
        <v>3.6751441419034645</v>
      </c>
      <c r="N45" s="98">
        <v>0</v>
      </c>
      <c r="O45" s="98">
        <v>0</v>
      </c>
      <c r="P45" s="98">
        <v>0</v>
      </c>
      <c r="Q45" s="98">
        <v>8.3176550107931242E-4</v>
      </c>
      <c r="R45" s="98">
        <v>0</v>
      </c>
      <c r="S45" s="98">
        <v>0</v>
      </c>
      <c r="T45" s="98">
        <v>1.1348942854819741</v>
      </c>
      <c r="U45" s="98">
        <v>0.48187568160815603</v>
      </c>
      <c r="V45" s="98">
        <v>2.3282754136206125</v>
      </c>
      <c r="W45" s="98">
        <v>3.3429180636676867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0.46514701946117726</v>
      </c>
      <c r="E49" s="122">
        <v>1.5336892874635563E-2</v>
      </c>
      <c r="F49" s="122">
        <v>0.27378007959570699</v>
      </c>
      <c r="G49" s="122">
        <v>1.2683493812649747</v>
      </c>
      <c r="H49" s="122">
        <v>2.2099602102273854</v>
      </c>
      <c r="I49" s="122">
        <v>2.6104315264450326</v>
      </c>
      <c r="J49" s="122">
        <v>3.9338883533915547</v>
      </c>
      <c r="K49" s="122">
        <v>4.5585361926487016</v>
      </c>
      <c r="L49" s="122">
        <v>4.7891168425529624</v>
      </c>
      <c r="M49" s="122">
        <v>1.2678835278825038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0.28523151396337243</v>
      </c>
      <c r="U49" s="122">
        <v>0.15369152435630909</v>
      </c>
      <c r="V49" s="122">
        <v>0.83176122633314498</v>
      </c>
      <c r="W49" s="122">
        <v>1.1498918260450905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0.46377902065583176</v>
      </c>
      <c r="E50" s="98">
        <v>1.5336892874635563E-2</v>
      </c>
      <c r="F50" s="98">
        <v>0.27378007959570699</v>
      </c>
      <c r="G50" s="98">
        <v>1.2674205691958476</v>
      </c>
      <c r="H50" s="98">
        <v>2.2050000424998077</v>
      </c>
      <c r="I50" s="98">
        <v>2.6041715085727852</v>
      </c>
      <c r="J50" s="98">
        <v>3.9171155889860465</v>
      </c>
      <c r="K50" s="98">
        <v>4.5496592232172022</v>
      </c>
      <c r="L50" s="98">
        <v>4.7231427136228854</v>
      </c>
      <c r="M50" s="98">
        <v>1.206526977438553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0.27869559497202601</v>
      </c>
      <c r="U50" s="98">
        <v>0.15369152435630909</v>
      </c>
      <c r="V50" s="98">
        <v>0.82722682749704379</v>
      </c>
      <c r="W50" s="98">
        <v>1.1498918260450905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1.3679988053455069E-3</v>
      </c>
      <c r="E51" s="98">
        <v>0</v>
      </c>
      <c r="F51" s="98">
        <v>0</v>
      </c>
      <c r="G51" s="98">
        <v>9.2881206912710107E-4</v>
      </c>
      <c r="H51" s="98">
        <v>4.9601677275775743E-3</v>
      </c>
      <c r="I51" s="98">
        <v>6.2600178722475178E-3</v>
      </c>
      <c r="J51" s="98">
        <v>1.6772764405508192E-2</v>
      </c>
      <c r="K51" s="98">
        <v>8.8769694314994197E-3</v>
      </c>
      <c r="L51" s="98">
        <v>6.5974128930076717E-2</v>
      </c>
      <c r="M51" s="98">
        <v>6.1356550443950865E-2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6.5359189913464042E-3</v>
      </c>
      <c r="U51" s="98">
        <v>0</v>
      </c>
      <c r="V51" s="98">
        <v>4.5343988361011686E-3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1.3679988053455069E-3</v>
      </c>
      <c r="E52" s="101">
        <v>0</v>
      </c>
      <c r="F52" s="101">
        <v>0</v>
      </c>
      <c r="G52" s="101">
        <v>9.2881206912710107E-4</v>
      </c>
      <c r="H52" s="101">
        <v>4.9601677275775743E-3</v>
      </c>
      <c r="I52" s="101">
        <v>6.2600178722475178E-3</v>
      </c>
      <c r="J52" s="101">
        <v>1.6772764405508192E-2</v>
      </c>
      <c r="K52" s="101">
        <v>8.8769694314994197E-3</v>
      </c>
      <c r="L52" s="101">
        <v>6.5974128930076717E-2</v>
      </c>
      <c r="M52" s="101">
        <v>6.1356550443950865E-2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6.5359189913464042E-3</v>
      </c>
      <c r="U52" s="101">
        <v>0</v>
      </c>
      <c r="V52" s="101">
        <v>4.5343988361011686E-3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5.0344976480055224E-2</v>
      </c>
      <c r="D58" s="122">
        <v>0.28806854929265008</v>
      </c>
      <c r="E58" s="122">
        <v>2.1289507128149789E-2</v>
      </c>
      <c r="F58" s="122">
        <v>0.23797019050103208</v>
      </c>
      <c r="G58" s="122">
        <v>0.65298417556590282</v>
      </c>
      <c r="H58" s="122">
        <v>1.1205206233586418</v>
      </c>
      <c r="I58" s="122">
        <v>1.1245165784049556</v>
      </c>
      <c r="J58" s="122">
        <v>1.496854321147076</v>
      </c>
      <c r="K58" s="122">
        <v>2.792213131452157</v>
      </c>
      <c r="L58" s="122">
        <v>3.2363812144035768</v>
      </c>
      <c r="M58" s="122">
        <v>1.0562344913417434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0.16672999112682091</v>
      </c>
      <c r="U58" s="122">
        <v>9.6195036906856796E-2</v>
      </c>
      <c r="V58" s="122">
        <v>0.48693693071486116</v>
      </c>
      <c r="W58" s="122">
        <v>0.40493593467535149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5.0344976480055224E-2</v>
      </c>
      <c r="D59" s="98">
        <v>0.28806854929265008</v>
      </c>
      <c r="E59" s="98">
        <v>2.1289507128149789E-2</v>
      </c>
      <c r="F59" s="98">
        <v>0.23797019050103208</v>
      </c>
      <c r="G59" s="98">
        <v>0.65298417556590282</v>
      </c>
      <c r="H59" s="98">
        <v>1.1205206233586418</v>
      </c>
      <c r="I59" s="98">
        <v>1.1245165784049556</v>
      </c>
      <c r="J59" s="98">
        <v>1.496854321147076</v>
      </c>
      <c r="K59" s="98">
        <v>2.792213131452157</v>
      </c>
      <c r="L59" s="98">
        <v>3.2363812144035768</v>
      </c>
      <c r="M59" s="98">
        <v>1.0562344913417434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0.16672999112682091</v>
      </c>
      <c r="U59" s="98">
        <v>9.6195036906856796E-2</v>
      </c>
      <c r="V59" s="98">
        <v>0.48693693071486116</v>
      </c>
      <c r="W59" s="98">
        <v>0.40493593467535149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19.834272598548441</v>
      </c>
      <c r="D62" s="117">
        <f t="shared" si="21"/>
        <v>23.171871165162486</v>
      </c>
      <c r="E62" s="117">
        <f t="shared" si="21"/>
        <v>19.776441191365503</v>
      </c>
      <c r="F62" s="117">
        <f t="shared" si="21"/>
        <v>20.85423970279588</v>
      </c>
      <c r="G62" s="117">
        <f t="shared" si="21"/>
        <v>18.110490873146901</v>
      </c>
      <c r="H62" s="117">
        <f t="shared" si="21"/>
        <v>16.845690797680447</v>
      </c>
      <c r="I62" s="117">
        <f t="shared" si="21"/>
        <v>15.088536408006874</v>
      </c>
      <c r="J62" s="117">
        <f t="shared" si="21"/>
        <v>22.344555062239948</v>
      </c>
      <c r="K62" s="117">
        <f t="shared" si="21"/>
        <v>31.519443935389361</v>
      </c>
      <c r="L62" s="117">
        <f t="shared" si="21"/>
        <v>31.240895040213729</v>
      </c>
      <c r="M62" s="117">
        <f t="shared" si="21"/>
        <v>16.70630477926391</v>
      </c>
      <c r="N62" s="117">
        <f t="shared" si="21"/>
        <v>10.767744030228023</v>
      </c>
      <c r="O62" s="117">
        <f t="shared" si="21"/>
        <v>4.9831171794206552</v>
      </c>
      <c r="P62" s="117">
        <f t="shared" si="21"/>
        <v>15.389186520946939</v>
      </c>
      <c r="Q62" s="117">
        <f t="shared" si="21"/>
        <v>14.115549363755695</v>
      </c>
      <c r="R62" s="117">
        <f t="shared" ref="R62:V62" si="22">R63+R66+R68+R77</f>
        <v>10.703045126837541</v>
      </c>
      <c r="S62" s="117">
        <f t="shared" si="22"/>
        <v>17.018586458715056</v>
      </c>
      <c r="T62" s="117">
        <f t="shared" si="22"/>
        <v>20.393404689469818</v>
      </c>
      <c r="U62" s="117">
        <f t="shared" si="22"/>
        <v>19.74138965095262</v>
      </c>
      <c r="V62" s="117">
        <f t="shared" si="22"/>
        <v>14.999314582075913</v>
      </c>
      <c r="W62" s="117">
        <f t="shared" ref="W62" si="23">W63+W66+W68+W77</f>
        <v>9.9542652371032148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7.9939067049823462</v>
      </c>
      <c r="D63" s="122">
        <f t="shared" si="24"/>
        <v>9.3632322836948241</v>
      </c>
      <c r="E63" s="122">
        <f t="shared" si="24"/>
        <v>8.532158543817669</v>
      </c>
      <c r="F63" s="122">
        <f t="shared" si="24"/>
        <v>9.3408777707585884</v>
      </c>
      <c r="G63" s="122">
        <f t="shared" si="24"/>
        <v>8.2031799923879856</v>
      </c>
      <c r="H63" s="122">
        <f t="shared" si="24"/>
        <v>7.6772620238553975</v>
      </c>
      <c r="I63" s="122">
        <f t="shared" si="24"/>
        <v>6.9771010469796479</v>
      </c>
      <c r="J63" s="122">
        <f t="shared" si="24"/>
        <v>10.405742647538673</v>
      </c>
      <c r="K63" s="122">
        <f t="shared" si="24"/>
        <v>15.736264122174116</v>
      </c>
      <c r="L63" s="122">
        <f t="shared" si="24"/>
        <v>12.774258807413318</v>
      </c>
      <c r="M63" s="122">
        <f t="shared" si="24"/>
        <v>7.4109356681842833</v>
      </c>
      <c r="N63" s="122">
        <f t="shared" si="24"/>
        <v>5.4043255439336866</v>
      </c>
      <c r="O63" s="122">
        <f t="shared" si="24"/>
        <v>2.7053606757763342</v>
      </c>
      <c r="P63" s="122">
        <f t="shared" si="24"/>
        <v>8.8261023513418682</v>
      </c>
      <c r="Q63" s="122">
        <f t="shared" si="24"/>
        <v>7.9184042455086283</v>
      </c>
      <c r="R63" s="122">
        <f t="shared" ref="R63:V63" si="25">SUM(R64:R65)</f>
        <v>5.578251032497608</v>
      </c>
      <c r="S63" s="122">
        <f t="shared" si="25"/>
        <v>8.7925550118035769</v>
      </c>
      <c r="T63" s="122">
        <f t="shared" si="25"/>
        <v>10.198085499343884</v>
      </c>
      <c r="U63" s="122">
        <f t="shared" si="25"/>
        <v>9.6917718484384459</v>
      </c>
      <c r="V63" s="122">
        <f t="shared" si="25"/>
        <v>7.0800681959579208</v>
      </c>
      <c r="W63" s="122">
        <f t="shared" ref="W63" si="26">SUM(W64:W65)</f>
        <v>4.7036052054226927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7.9939067049823462</v>
      </c>
      <c r="D64" s="98">
        <v>9.3632322836948241</v>
      </c>
      <c r="E64" s="98">
        <v>8.532158543817669</v>
      </c>
      <c r="F64" s="98">
        <v>9.3408777707585884</v>
      </c>
      <c r="G64" s="98">
        <v>8.2031799923879856</v>
      </c>
      <c r="H64" s="98">
        <v>7.6772620238553975</v>
      </c>
      <c r="I64" s="98">
        <v>6.9771010469796479</v>
      </c>
      <c r="J64" s="98">
        <v>10.405742647538673</v>
      </c>
      <c r="K64" s="98">
        <v>15.736264122174116</v>
      </c>
      <c r="L64" s="98">
        <v>12.774258807413318</v>
      </c>
      <c r="M64" s="98">
        <v>7.4109356681842833</v>
      </c>
      <c r="N64" s="98">
        <v>5.4043255439336866</v>
      </c>
      <c r="O64" s="98">
        <v>2.7053606757763342</v>
      </c>
      <c r="P64" s="98">
        <v>8.8261023513418682</v>
      </c>
      <c r="Q64" s="98">
        <v>7.9184042455086283</v>
      </c>
      <c r="R64" s="98">
        <v>5.578251032497608</v>
      </c>
      <c r="S64" s="98">
        <v>8.7925550118035769</v>
      </c>
      <c r="T64" s="98">
        <v>10.198085499343884</v>
      </c>
      <c r="U64" s="98">
        <v>9.6917718484384459</v>
      </c>
      <c r="V64" s="98">
        <v>7.0800681959579208</v>
      </c>
      <c r="W64" s="98">
        <v>4.7036052054226927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4.1256131011661283</v>
      </c>
      <c r="D68" s="122">
        <v>4.6612393870711673</v>
      </c>
      <c r="E68" s="122">
        <v>3.7701319072593087</v>
      </c>
      <c r="F68" s="122">
        <v>3.8365785595321302</v>
      </c>
      <c r="G68" s="122">
        <v>3.2834907509657003</v>
      </c>
      <c r="H68" s="122">
        <v>3.108814514532884</v>
      </c>
      <c r="I68" s="122">
        <v>2.7620326059554157</v>
      </c>
      <c r="J68" s="122">
        <v>4.1708319324516072</v>
      </c>
      <c r="K68" s="122">
        <v>5.4987829916040836</v>
      </c>
      <c r="L68" s="122">
        <v>6.2229307561454723</v>
      </c>
      <c r="M68" s="122">
        <v>3.1480008708782945</v>
      </c>
      <c r="N68" s="122">
        <v>1.8802068415074975</v>
      </c>
      <c r="O68" s="122">
        <v>0.89378207673924914</v>
      </c>
      <c r="P68" s="122">
        <v>2.3304256348017587</v>
      </c>
      <c r="Q68" s="122">
        <v>2.2451278213741808</v>
      </c>
      <c r="R68" s="122">
        <v>1.774838959488616</v>
      </c>
      <c r="S68" s="122">
        <v>2.9247543750470069</v>
      </c>
      <c r="T68" s="122">
        <v>3.224200808058181</v>
      </c>
      <c r="U68" s="122">
        <v>3.1982407049504333</v>
      </c>
      <c r="V68" s="122">
        <v>2.5269321219100052</v>
      </c>
      <c r="W68" s="122">
        <v>1.4861252554505733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4.1127322849900265</v>
      </c>
      <c r="D69" s="98">
        <v>4.6470108010785767</v>
      </c>
      <c r="E69" s="98">
        <v>3.7546987148635216</v>
      </c>
      <c r="F69" s="98">
        <v>3.8253069893222387</v>
      </c>
      <c r="G69" s="98">
        <v>3.2794546570690128</v>
      </c>
      <c r="H69" s="98">
        <v>3.1026811540208197</v>
      </c>
      <c r="I69" s="98">
        <v>2.7595480066400375</v>
      </c>
      <c r="J69" s="98">
        <v>4.1509056287032475</v>
      </c>
      <c r="K69" s="98">
        <v>5.4808143588218154</v>
      </c>
      <c r="L69" s="98">
        <v>6.1136087174593126</v>
      </c>
      <c r="M69" s="98">
        <v>3.1220880374959208</v>
      </c>
      <c r="N69" s="98">
        <v>1.8498793825580684</v>
      </c>
      <c r="O69" s="98">
        <v>0.88974209606627885</v>
      </c>
      <c r="P69" s="98">
        <v>2.2851269305272153</v>
      </c>
      <c r="Q69" s="98">
        <v>2.2216740205772654</v>
      </c>
      <c r="R69" s="98">
        <v>1.774838959488616</v>
      </c>
      <c r="S69" s="98">
        <v>2.9183906905499706</v>
      </c>
      <c r="T69" s="98">
        <v>3.2087218299071201</v>
      </c>
      <c r="U69" s="98">
        <v>3.1849776540164729</v>
      </c>
      <c r="V69" s="98">
        <v>2.5051096138332887</v>
      </c>
      <c r="W69" s="98">
        <v>1.4861252554505733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1.2880816176101692E-2</v>
      </c>
      <c r="D70" s="98">
        <v>1.4228585992590422E-2</v>
      </c>
      <c r="E70" s="98">
        <v>1.5433192395787299E-2</v>
      </c>
      <c r="F70" s="98">
        <v>1.1271570209891436E-2</v>
      </c>
      <c r="G70" s="98">
        <v>4.0360938966876514E-3</v>
      </c>
      <c r="H70" s="98">
        <v>6.1333605120645123E-3</v>
      </c>
      <c r="I70" s="98">
        <v>2.4845993153783464E-3</v>
      </c>
      <c r="J70" s="98">
        <v>1.9926303748359991E-2</v>
      </c>
      <c r="K70" s="98">
        <v>1.7968632782268526E-2</v>
      </c>
      <c r="L70" s="98">
        <v>0.1093220386861595</v>
      </c>
      <c r="M70" s="98">
        <v>2.5912833382373577E-2</v>
      </c>
      <c r="N70" s="98">
        <v>3.0327458949429027E-2</v>
      </c>
      <c r="O70" s="98">
        <v>4.0399806729703395E-3</v>
      </c>
      <c r="P70" s="98">
        <v>4.5298704274543342E-2</v>
      </c>
      <c r="Q70" s="98">
        <v>2.3453800796915215E-2</v>
      </c>
      <c r="R70" s="98">
        <v>0</v>
      </c>
      <c r="S70" s="98">
        <v>6.3636844970364152E-3</v>
      </c>
      <c r="T70" s="98">
        <v>1.5478978151060804E-2</v>
      </c>
      <c r="U70" s="98">
        <v>1.3263050933960258E-2</v>
      </c>
      <c r="V70" s="98">
        <v>2.1822508076716686E-2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1.2880816176101692E-2</v>
      </c>
      <c r="D71" s="101">
        <v>1.4228585992590422E-2</v>
      </c>
      <c r="E71" s="101">
        <v>1.5433192395787299E-2</v>
      </c>
      <c r="F71" s="101">
        <v>1.1271570209891436E-2</v>
      </c>
      <c r="G71" s="101">
        <v>4.0360938966876514E-3</v>
      </c>
      <c r="H71" s="101">
        <v>6.1333605120645123E-3</v>
      </c>
      <c r="I71" s="101">
        <v>2.4845993153783464E-3</v>
      </c>
      <c r="J71" s="101">
        <v>1.9926303748359991E-2</v>
      </c>
      <c r="K71" s="101">
        <v>1.7968632782268526E-2</v>
      </c>
      <c r="L71" s="101">
        <v>0.1093220386861595</v>
      </c>
      <c r="M71" s="101">
        <v>2.5912833382373577E-2</v>
      </c>
      <c r="N71" s="101">
        <v>3.0327458949429027E-2</v>
      </c>
      <c r="O71" s="101">
        <v>4.0399806729703395E-3</v>
      </c>
      <c r="P71" s="101">
        <v>4.5298704274543342E-2</v>
      </c>
      <c r="Q71" s="101">
        <v>2.3453800796915215E-2</v>
      </c>
      <c r="R71" s="101">
        <v>0</v>
      </c>
      <c r="S71" s="101">
        <v>6.3636844970364152E-3</v>
      </c>
      <c r="T71" s="101">
        <v>1.5478978151060804E-2</v>
      </c>
      <c r="U71" s="101">
        <v>1.3263050933960258E-2</v>
      </c>
      <c r="V71" s="101">
        <v>2.1822508076716686E-2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7.7147527923999668</v>
      </c>
      <c r="D77" s="122">
        <v>9.1473994943964971</v>
      </c>
      <c r="E77" s="122">
        <v>7.4741507402885246</v>
      </c>
      <c r="F77" s="122">
        <v>7.6767833725051595</v>
      </c>
      <c r="G77" s="122">
        <v>6.6238201297932147</v>
      </c>
      <c r="H77" s="122">
        <v>6.0596142592921662</v>
      </c>
      <c r="I77" s="122">
        <v>5.34940275507181</v>
      </c>
      <c r="J77" s="122">
        <v>7.7679804822496683</v>
      </c>
      <c r="K77" s="122">
        <v>10.284396821611159</v>
      </c>
      <c r="L77" s="122">
        <v>12.243705476654936</v>
      </c>
      <c r="M77" s="122">
        <v>6.1473682402013319</v>
      </c>
      <c r="N77" s="122">
        <v>3.4832116447868393</v>
      </c>
      <c r="O77" s="122">
        <v>1.383974426905072</v>
      </c>
      <c r="P77" s="122">
        <v>4.2326585348033143</v>
      </c>
      <c r="Q77" s="122">
        <v>3.9520172968728864</v>
      </c>
      <c r="R77" s="122">
        <v>3.3499551348513181</v>
      </c>
      <c r="S77" s="122">
        <v>5.3012770718644724</v>
      </c>
      <c r="T77" s="122">
        <v>6.971118382067754</v>
      </c>
      <c r="U77" s="122">
        <v>6.8513770975637431</v>
      </c>
      <c r="V77" s="122">
        <v>5.3923142642079878</v>
      </c>
      <c r="W77" s="122">
        <v>3.7645347762299486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7.7147527923999668</v>
      </c>
      <c r="D78" s="98">
        <v>9.1473994943964971</v>
      </c>
      <c r="E78" s="98">
        <v>7.4741507402885246</v>
      </c>
      <c r="F78" s="98">
        <v>7.6767833725051595</v>
      </c>
      <c r="G78" s="98">
        <v>6.6238201297932147</v>
      </c>
      <c r="H78" s="98">
        <v>6.0596142592921662</v>
      </c>
      <c r="I78" s="98">
        <v>5.34940275507181</v>
      </c>
      <c r="J78" s="98">
        <v>7.7679804822496683</v>
      </c>
      <c r="K78" s="98">
        <v>10.284396821611159</v>
      </c>
      <c r="L78" s="98">
        <v>12.243705476654936</v>
      </c>
      <c r="M78" s="98">
        <v>6.1473682402013319</v>
      </c>
      <c r="N78" s="98">
        <v>3.4832116447868393</v>
      </c>
      <c r="O78" s="98">
        <v>1.383974426905072</v>
      </c>
      <c r="P78" s="98">
        <v>4.2326585348033143</v>
      </c>
      <c r="Q78" s="98">
        <v>3.9520172968728864</v>
      </c>
      <c r="R78" s="98">
        <v>3.3499551348513181</v>
      </c>
      <c r="S78" s="98">
        <v>5.3012770718644724</v>
      </c>
      <c r="T78" s="98">
        <v>6.971118382067754</v>
      </c>
      <c r="U78" s="98">
        <v>6.8513770975637431</v>
      </c>
      <c r="V78" s="98">
        <v>5.3923142642079878</v>
      </c>
      <c r="W78" s="98">
        <v>3.7645347762299486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46.495030852856466</v>
      </c>
      <c r="D81" s="117">
        <f t="shared" si="28"/>
        <v>26.270157652495385</v>
      </c>
      <c r="E81" s="117">
        <f t="shared" si="28"/>
        <v>27.449689119770245</v>
      </c>
      <c r="F81" s="117">
        <f t="shared" si="28"/>
        <v>29.894459264351202</v>
      </c>
      <c r="G81" s="117">
        <f t="shared" si="28"/>
        <v>26.802281084101267</v>
      </c>
      <c r="H81" s="117">
        <f t="shared" si="28"/>
        <v>35.400609194388622</v>
      </c>
      <c r="I81" s="117">
        <f t="shared" si="28"/>
        <v>15.072203246589227</v>
      </c>
      <c r="J81" s="117">
        <f t="shared" si="28"/>
        <v>9.7827538549143362</v>
      </c>
      <c r="K81" s="117">
        <f t="shared" si="28"/>
        <v>6.3558216259771871</v>
      </c>
      <c r="L81" s="117">
        <f t="shared" si="28"/>
        <v>6.3300032599860989</v>
      </c>
      <c r="M81" s="117">
        <f t="shared" si="28"/>
        <v>31.424504113390292</v>
      </c>
      <c r="N81" s="117">
        <f t="shared" si="28"/>
        <v>16.218952191012409</v>
      </c>
      <c r="O81" s="117">
        <f t="shared" si="28"/>
        <v>6.6354769468557411</v>
      </c>
      <c r="P81" s="117">
        <f t="shared" si="28"/>
        <v>8.9766998376411031</v>
      </c>
      <c r="Q81" s="117">
        <f t="shared" si="28"/>
        <v>7.7135128717659072</v>
      </c>
      <c r="R81" s="117">
        <f t="shared" ref="R81:V81" si="29">R82+R85+R87+R100</f>
        <v>8.160621769060473</v>
      </c>
      <c r="S81" s="117">
        <f t="shared" si="29"/>
        <v>14.170134776901657</v>
      </c>
      <c r="T81" s="117">
        <f t="shared" si="29"/>
        <v>11.303134226166502</v>
      </c>
      <c r="U81" s="117">
        <f t="shared" si="29"/>
        <v>13.300883698379131</v>
      </c>
      <c r="V81" s="117">
        <f t="shared" si="29"/>
        <v>8.5717273187649639</v>
      </c>
      <c r="W81" s="117">
        <f t="shared" ref="W81" si="30">W82+W85+W87+W100</f>
        <v>7.3297770282598975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24.583524043923344</v>
      </c>
      <c r="D87" s="122">
        <v>13.964211486375902</v>
      </c>
      <c r="E87" s="122">
        <v>13.340733567686724</v>
      </c>
      <c r="F87" s="122">
        <v>15.592384528278034</v>
      </c>
      <c r="G87" s="122">
        <v>16.555967417742362</v>
      </c>
      <c r="H87" s="122">
        <v>22.820110076434972</v>
      </c>
      <c r="I87" s="122">
        <v>11.513424957014351</v>
      </c>
      <c r="J87" s="122">
        <v>7.679299454683207</v>
      </c>
      <c r="K87" s="122">
        <v>4.4429951589134102</v>
      </c>
      <c r="L87" s="122">
        <v>3.4688546501510533</v>
      </c>
      <c r="M87" s="122">
        <v>15.114957286194389</v>
      </c>
      <c r="N87" s="122">
        <v>10.031382376140934</v>
      </c>
      <c r="O87" s="122">
        <v>5.2927478605899774</v>
      </c>
      <c r="P87" s="122">
        <v>6.3938870137190804</v>
      </c>
      <c r="Q87" s="122">
        <v>6.1241978937219725</v>
      </c>
      <c r="R87" s="122">
        <v>6.3548183115380601</v>
      </c>
      <c r="S87" s="122">
        <v>9.190185929204322</v>
      </c>
      <c r="T87" s="122">
        <v>6.6005251184092781</v>
      </c>
      <c r="U87" s="122">
        <v>7.8199138053335382</v>
      </c>
      <c r="V87" s="122">
        <v>5.0648833781965639</v>
      </c>
      <c r="W87" s="122">
        <v>5.1967735055382986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24.53618819995317</v>
      </c>
      <c r="D92" s="101">
        <v>13.932928429569953</v>
      </c>
      <c r="E92" s="101">
        <v>13.265487814669109</v>
      </c>
      <c r="F92" s="101">
        <v>15.555372594477712</v>
      </c>
      <c r="G92" s="101">
        <v>16.537304193912135</v>
      </c>
      <c r="H92" s="101">
        <v>22.755020045017716</v>
      </c>
      <c r="I92" s="101">
        <v>11.497392929902158</v>
      </c>
      <c r="J92" s="101">
        <v>7.6349729340923416</v>
      </c>
      <c r="K92" s="101">
        <v>4.4256590159684128</v>
      </c>
      <c r="L92" s="101">
        <v>3.4186181556005506</v>
      </c>
      <c r="M92" s="101">
        <v>15.028300076008843</v>
      </c>
      <c r="N92" s="101">
        <v>9.9666970755249089</v>
      </c>
      <c r="O92" s="101">
        <v>5.2658229461980239</v>
      </c>
      <c r="P92" s="101">
        <v>6.3566747398951637</v>
      </c>
      <c r="Q92" s="101">
        <v>6.0962489922586842</v>
      </c>
      <c r="R92" s="101">
        <v>6.3254497147177826</v>
      </c>
      <c r="S92" s="101">
        <v>9.1088030664471074</v>
      </c>
      <c r="T92" s="101">
        <v>6.5665720469478739</v>
      </c>
      <c r="U92" s="101">
        <v>7.7802404983251403</v>
      </c>
      <c r="V92" s="101">
        <v>4.9926106964023749</v>
      </c>
      <c r="W92" s="101">
        <v>5.1967735055382986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4.7335843970174485E-2</v>
      </c>
      <c r="D93" s="104">
        <v>3.128305680594895E-2</v>
      </c>
      <c r="E93" s="104">
        <v>7.5245753017615741E-2</v>
      </c>
      <c r="F93" s="104">
        <v>3.7011933800321785E-2</v>
      </c>
      <c r="G93" s="104">
        <v>1.866322383022722E-2</v>
      </c>
      <c r="H93" s="104">
        <v>6.5090031417254821E-2</v>
      </c>
      <c r="I93" s="104">
        <v>1.6032027112192832E-2</v>
      </c>
      <c r="J93" s="104">
        <v>4.4326520590865788E-2</v>
      </c>
      <c r="K93" s="104">
        <v>1.7336142944997437E-2</v>
      </c>
      <c r="L93" s="104">
        <v>5.0236494550502532E-2</v>
      </c>
      <c r="M93" s="104">
        <v>8.665721018554573E-2</v>
      </c>
      <c r="N93" s="104">
        <v>6.4685300616025024E-2</v>
      </c>
      <c r="O93" s="104">
        <v>2.6924914391953315E-2</v>
      </c>
      <c r="P93" s="104">
        <v>3.7212273823916578E-2</v>
      </c>
      <c r="Q93" s="104">
        <v>2.7948901463288673E-2</v>
      </c>
      <c r="R93" s="104">
        <v>2.9368596820277787E-2</v>
      </c>
      <c r="S93" s="104">
        <v>8.1382862757215332E-2</v>
      </c>
      <c r="T93" s="104">
        <v>3.3953071461404374E-2</v>
      </c>
      <c r="U93" s="104">
        <v>3.9673307008397891E-2</v>
      </c>
      <c r="V93" s="104">
        <v>7.2272681794189331E-2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4.7335843970174485E-2</v>
      </c>
      <c r="D94" s="98">
        <v>3.128305680594895E-2</v>
      </c>
      <c r="E94" s="98">
        <v>7.5245753017615741E-2</v>
      </c>
      <c r="F94" s="98">
        <v>3.7011933800321785E-2</v>
      </c>
      <c r="G94" s="98">
        <v>1.866322383022722E-2</v>
      </c>
      <c r="H94" s="98">
        <v>6.5090031417254821E-2</v>
      </c>
      <c r="I94" s="98">
        <v>1.6032027112192832E-2</v>
      </c>
      <c r="J94" s="98">
        <v>4.4326520590865788E-2</v>
      </c>
      <c r="K94" s="98">
        <v>1.7336142944997437E-2</v>
      </c>
      <c r="L94" s="98">
        <v>5.0236494550502532E-2</v>
      </c>
      <c r="M94" s="98">
        <v>8.665721018554573E-2</v>
      </c>
      <c r="N94" s="98">
        <v>6.4685300616025024E-2</v>
      </c>
      <c r="O94" s="98">
        <v>2.6924914391953315E-2</v>
      </c>
      <c r="P94" s="98">
        <v>3.7212273823916578E-2</v>
      </c>
      <c r="Q94" s="98">
        <v>2.7948901463288673E-2</v>
      </c>
      <c r="R94" s="98">
        <v>2.9368596820277787E-2</v>
      </c>
      <c r="S94" s="98">
        <v>8.1382862757215332E-2</v>
      </c>
      <c r="T94" s="98">
        <v>3.3953071461404374E-2</v>
      </c>
      <c r="U94" s="98">
        <v>3.9673307008397891E-2</v>
      </c>
      <c r="V94" s="98">
        <v>7.2272681794189331E-2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21.911506808933122</v>
      </c>
      <c r="D100" s="122">
        <v>12.305946166119483</v>
      </c>
      <c r="E100" s="122">
        <v>14.10895555208352</v>
      </c>
      <c r="F100" s="122">
        <v>14.302074736073168</v>
      </c>
      <c r="G100" s="122">
        <v>10.246313666358905</v>
      </c>
      <c r="H100" s="122">
        <v>12.58049911795365</v>
      </c>
      <c r="I100" s="122">
        <v>3.5587782895748759</v>
      </c>
      <c r="J100" s="122">
        <v>2.1034544002311302</v>
      </c>
      <c r="K100" s="122">
        <v>1.9128264670637769</v>
      </c>
      <c r="L100" s="122">
        <v>2.8611486098350456</v>
      </c>
      <c r="M100" s="122">
        <v>16.309546827195902</v>
      </c>
      <c r="N100" s="122">
        <v>6.1875698148714742</v>
      </c>
      <c r="O100" s="122">
        <v>1.3427290862657635</v>
      </c>
      <c r="P100" s="122">
        <v>2.5828128239220232</v>
      </c>
      <c r="Q100" s="122">
        <v>1.5893149780439346</v>
      </c>
      <c r="R100" s="122">
        <v>1.805803457522412</v>
      </c>
      <c r="S100" s="122">
        <v>4.9799488476973348</v>
      </c>
      <c r="T100" s="122">
        <v>4.7026091077572234</v>
      </c>
      <c r="U100" s="122">
        <v>5.4809698930455939</v>
      </c>
      <c r="V100" s="122">
        <v>3.5068439405683995</v>
      </c>
      <c r="W100" s="122">
        <v>2.1330035227215989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21.911506808933122</v>
      </c>
      <c r="D102" s="98">
        <v>12.305946166119483</v>
      </c>
      <c r="E102" s="98">
        <v>14.10895555208352</v>
      </c>
      <c r="F102" s="98">
        <v>14.302074736073168</v>
      </c>
      <c r="G102" s="98">
        <v>10.246313666358905</v>
      </c>
      <c r="H102" s="98">
        <v>12.58049911795365</v>
      </c>
      <c r="I102" s="98">
        <v>3.5587782895748759</v>
      </c>
      <c r="J102" s="98">
        <v>2.1034544002311302</v>
      </c>
      <c r="K102" s="98">
        <v>1.9128264670637769</v>
      </c>
      <c r="L102" s="98">
        <v>2.8611486098350456</v>
      </c>
      <c r="M102" s="98">
        <v>16.309546827195902</v>
      </c>
      <c r="N102" s="98">
        <v>6.1875698148714742</v>
      </c>
      <c r="O102" s="98">
        <v>1.3427290862657635</v>
      </c>
      <c r="P102" s="98">
        <v>2.5828128239220232</v>
      </c>
      <c r="Q102" s="98">
        <v>1.5893149780439346</v>
      </c>
      <c r="R102" s="98">
        <v>1.805803457522412</v>
      </c>
      <c r="S102" s="98">
        <v>4.9799488476973348</v>
      </c>
      <c r="T102" s="98">
        <v>4.7026091077572234</v>
      </c>
      <c r="U102" s="98">
        <v>5.4809698930455939</v>
      </c>
      <c r="V102" s="98">
        <v>3.5068439405683995</v>
      </c>
      <c r="W102" s="98">
        <v>2.1330035227215989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5.3777588512786252E-2</v>
      </c>
      <c r="D124" s="117">
        <f t="shared" si="42"/>
        <v>4.5634621670122784E-2</v>
      </c>
      <c r="E124" s="117">
        <f t="shared" si="42"/>
        <v>6.253792718894001E-2</v>
      </c>
      <c r="F124" s="117">
        <f t="shared" si="42"/>
        <v>4.7726612022491108E-2</v>
      </c>
      <c r="G124" s="117">
        <f t="shared" si="42"/>
        <v>0</v>
      </c>
      <c r="H124" s="117">
        <f t="shared" si="42"/>
        <v>0</v>
      </c>
      <c r="I124" s="117">
        <f t="shared" si="42"/>
        <v>4.1825802597421306E-3</v>
      </c>
      <c r="J124" s="117">
        <f t="shared" si="42"/>
        <v>1.5609052611745852E-2</v>
      </c>
      <c r="K124" s="117">
        <f t="shared" si="42"/>
        <v>3.3699124000284658E-2</v>
      </c>
      <c r="L124" s="117">
        <f t="shared" si="42"/>
        <v>5.0721849164060098E-2</v>
      </c>
      <c r="M124" s="117">
        <f t="shared" si="42"/>
        <v>6.4314043969286486E-2</v>
      </c>
      <c r="N124" s="117">
        <f t="shared" si="42"/>
        <v>4.8360274159834647E-2</v>
      </c>
      <c r="O124" s="117">
        <f t="shared" si="42"/>
        <v>1.8166334696536796E-2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5.5734674614889273E-3</v>
      </c>
      <c r="S124" s="117">
        <f t="shared" si="43"/>
        <v>1.5568577559935555E-2</v>
      </c>
      <c r="T124" s="117">
        <f t="shared" si="43"/>
        <v>1.1938690722661249E-2</v>
      </c>
      <c r="U124" s="117">
        <f t="shared" si="43"/>
        <v>7.3005161938239516E-3</v>
      </c>
      <c r="V124" s="117">
        <f t="shared" si="43"/>
        <v>4.9891078966686584E-4</v>
      </c>
      <c r="W124" s="117">
        <f t="shared" ref="W124" si="44">W125+W128+W130+W139</f>
        <v>4.1841830219037472E-3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5.3777588512786252E-2</v>
      </c>
      <c r="D139" s="122">
        <v>4.5634621670122784E-2</v>
      </c>
      <c r="E139" s="122">
        <v>6.253792718894001E-2</v>
      </c>
      <c r="F139" s="122">
        <v>4.7726612022491108E-2</v>
      </c>
      <c r="G139" s="122">
        <v>0</v>
      </c>
      <c r="H139" s="122">
        <v>0</v>
      </c>
      <c r="I139" s="122">
        <v>4.1825802597421306E-3</v>
      </c>
      <c r="J139" s="122">
        <v>1.5609052611745852E-2</v>
      </c>
      <c r="K139" s="122">
        <v>3.3699124000284658E-2</v>
      </c>
      <c r="L139" s="122">
        <v>5.0721849164060098E-2</v>
      </c>
      <c r="M139" s="122">
        <v>6.4314043969286486E-2</v>
      </c>
      <c r="N139" s="122">
        <v>4.8360274159834647E-2</v>
      </c>
      <c r="O139" s="122">
        <v>1.8166334696536796E-2</v>
      </c>
      <c r="P139" s="122">
        <v>0</v>
      </c>
      <c r="Q139" s="122">
        <v>0</v>
      </c>
      <c r="R139" s="122">
        <v>5.5734674614889273E-3</v>
      </c>
      <c r="S139" s="122">
        <v>1.5568577559935555E-2</v>
      </c>
      <c r="T139" s="122">
        <v>1.1938690722661249E-2</v>
      </c>
      <c r="U139" s="122">
        <v>7.3005161938239516E-3</v>
      </c>
      <c r="V139" s="122">
        <v>4.9891078966686584E-4</v>
      </c>
      <c r="W139" s="122">
        <v>4.1841830219037472E-3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5.3777588512786252E-2</v>
      </c>
      <c r="D140" s="98">
        <v>4.5634621670122784E-2</v>
      </c>
      <c r="E140" s="98">
        <v>6.253792718894001E-2</v>
      </c>
      <c r="F140" s="98">
        <v>4.7726612022491108E-2</v>
      </c>
      <c r="G140" s="98">
        <v>0</v>
      </c>
      <c r="H140" s="98">
        <v>0</v>
      </c>
      <c r="I140" s="98">
        <v>4.1825802597421306E-3</v>
      </c>
      <c r="J140" s="98">
        <v>1.5609052611745852E-2</v>
      </c>
      <c r="K140" s="98">
        <v>3.3699124000284658E-2</v>
      </c>
      <c r="L140" s="98">
        <v>5.0721849164060098E-2</v>
      </c>
      <c r="M140" s="98">
        <v>6.4314043969286486E-2</v>
      </c>
      <c r="N140" s="98">
        <v>4.8360274159834647E-2</v>
      </c>
      <c r="O140" s="98">
        <v>1.8166334696536796E-2</v>
      </c>
      <c r="P140" s="98">
        <v>0</v>
      </c>
      <c r="Q140" s="98">
        <v>0</v>
      </c>
      <c r="R140" s="98">
        <v>5.5734674614889273E-3</v>
      </c>
      <c r="S140" s="98">
        <v>1.5568577559935555E-2</v>
      </c>
      <c r="T140" s="98">
        <v>1.1938690722661249E-2</v>
      </c>
      <c r="U140" s="98">
        <v>7.3005161938239516E-3</v>
      </c>
      <c r="V140" s="98">
        <v>4.9891078966686584E-4</v>
      </c>
      <c r="W140" s="98">
        <v>4.1841830219037472E-3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11.241438140112844</v>
      </c>
      <c r="D143" s="117">
        <f t="shared" si="49"/>
        <v>26.502967363584702</v>
      </c>
      <c r="E143" s="117">
        <f t="shared" si="49"/>
        <v>30.525457821842373</v>
      </c>
      <c r="F143" s="117">
        <f t="shared" si="49"/>
        <v>21.06674120128578</v>
      </c>
      <c r="G143" s="117">
        <f t="shared" si="49"/>
        <v>14.099165737386414</v>
      </c>
      <c r="H143" s="117">
        <f t="shared" si="49"/>
        <v>12.2830336546408</v>
      </c>
      <c r="I143" s="117">
        <f t="shared" si="49"/>
        <v>16.215942569179191</v>
      </c>
      <c r="J143" s="117">
        <f t="shared" si="49"/>
        <v>20.720079391503855</v>
      </c>
      <c r="K143" s="117">
        <f t="shared" si="49"/>
        <v>35.994031590770533</v>
      </c>
      <c r="L143" s="117">
        <f t="shared" si="49"/>
        <v>24.829969881297657</v>
      </c>
      <c r="M143" s="117">
        <f t="shared" si="49"/>
        <v>24.92177950502677</v>
      </c>
      <c r="N143" s="117">
        <f t="shared" si="49"/>
        <v>24.092815709211628</v>
      </c>
      <c r="O143" s="117">
        <f t="shared" si="49"/>
        <v>19.509903373656471</v>
      </c>
      <c r="P143" s="117">
        <f t="shared" si="49"/>
        <v>27.966214621131172</v>
      </c>
      <c r="Q143" s="117">
        <f t="shared" si="49"/>
        <v>11.975074769363662</v>
      </c>
      <c r="R143" s="117">
        <f t="shared" ref="R143:V143" si="50">R144+R146+R148+R157</f>
        <v>8.2474350444055204</v>
      </c>
      <c r="S143" s="117">
        <f t="shared" si="50"/>
        <v>10.901342527595791</v>
      </c>
      <c r="T143" s="117">
        <f t="shared" si="50"/>
        <v>11.032482559196222</v>
      </c>
      <c r="U143" s="117">
        <f t="shared" si="50"/>
        <v>13.162025783793752</v>
      </c>
      <c r="V143" s="117">
        <f t="shared" si="50"/>
        <v>12.224389162066927</v>
      </c>
      <c r="W143" s="117">
        <f t="shared" ref="W143" si="51">W144+W146+W148+W157</f>
        <v>9.0565968203417082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5.8167669243868954</v>
      </c>
      <c r="D148" s="122">
        <v>13.483409801098672</v>
      </c>
      <c r="E148" s="122">
        <v>14.084635942128697</v>
      </c>
      <c r="F148" s="122">
        <v>10.616601777194498</v>
      </c>
      <c r="G148" s="122">
        <v>8.3567997722048108</v>
      </c>
      <c r="H148" s="122">
        <v>7.4101412526333306</v>
      </c>
      <c r="I148" s="122">
        <v>9.9767278445752847</v>
      </c>
      <c r="J148" s="122">
        <v>12.992521862302642</v>
      </c>
      <c r="K148" s="122">
        <v>19.528532622885418</v>
      </c>
      <c r="L148" s="122">
        <v>11.241422871377688</v>
      </c>
      <c r="M148" s="122">
        <v>10.175063946284526</v>
      </c>
      <c r="N148" s="122">
        <v>9.7501765044396169</v>
      </c>
      <c r="O148" s="122">
        <v>9.1772081345219316</v>
      </c>
      <c r="P148" s="122">
        <v>15.534802739338506</v>
      </c>
      <c r="Q148" s="122">
        <v>7.9152610297174624</v>
      </c>
      <c r="R148" s="122">
        <v>5.8229766986578371</v>
      </c>
      <c r="S148" s="122">
        <v>6.1996321044952518</v>
      </c>
      <c r="T148" s="122">
        <v>5.853972538494296</v>
      </c>
      <c r="U148" s="122">
        <v>6.8367726650388709</v>
      </c>
      <c r="V148" s="122">
        <v>5.8887210440873963</v>
      </c>
      <c r="W148" s="122">
        <v>5.620917650134075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5.8055852289608696</v>
      </c>
      <c r="D149" s="98">
        <v>13.453207662922196</v>
      </c>
      <c r="E149" s="98">
        <v>14.005194118483121</v>
      </c>
      <c r="F149" s="98">
        <v>10.591404545409105</v>
      </c>
      <c r="G149" s="98">
        <v>8.3473739015834845</v>
      </c>
      <c r="H149" s="98">
        <v>7.3890262558464999</v>
      </c>
      <c r="I149" s="98">
        <v>9.9628052947146966</v>
      </c>
      <c r="J149" s="98">
        <v>12.917480436255621</v>
      </c>
      <c r="K149" s="98">
        <v>19.452353012668333</v>
      </c>
      <c r="L149" s="98">
        <v>11.078585418942117</v>
      </c>
      <c r="M149" s="98">
        <v>10.116735742542142</v>
      </c>
      <c r="N149" s="98">
        <v>9.6873142419889149</v>
      </c>
      <c r="O149" s="98">
        <v>9.1304819377968833</v>
      </c>
      <c r="P149" s="98">
        <v>15.444365293967509</v>
      </c>
      <c r="Q149" s="98">
        <v>7.8791547933773289</v>
      </c>
      <c r="R149" s="98">
        <v>5.7960388036191794</v>
      </c>
      <c r="S149" s="98">
        <v>6.1447214170741375</v>
      </c>
      <c r="T149" s="98">
        <v>5.8238570747268055</v>
      </c>
      <c r="U149" s="98">
        <v>6.8020808599802889</v>
      </c>
      <c r="V149" s="98">
        <v>5.8047244570329584</v>
      </c>
      <c r="W149" s="98">
        <v>5.620917650134075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1.1181695426025467E-2</v>
      </c>
      <c r="D150" s="98">
        <v>3.0202138176475102E-2</v>
      </c>
      <c r="E150" s="98">
        <v>7.9441823645576212E-2</v>
      </c>
      <c r="F150" s="98">
        <v>2.5197231785393039E-2</v>
      </c>
      <c r="G150" s="98">
        <v>9.4258706213268817E-3</v>
      </c>
      <c r="H150" s="98">
        <v>2.1114996786830653E-2</v>
      </c>
      <c r="I150" s="98">
        <v>1.392254986058851E-2</v>
      </c>
      <c r="J150" s="98">
        <v>7.5041426047019799E-2</v>
      </c>
      <c r="K150" s="98">
        <v>7.6179610217085539E-2</v>
      </c>
      <c r="L150" s="98">
        <v>0.16283745243557135</v>
      </c>
      <c r="M150" s="98">
        <v>5.8328203742383636E-2</v>
      </c>
      <c r="N150" s="98">
        <v>6.2862262450701714E-2</v>
      </c>
      <c r="O150" s="98">
        <v>4.6726196725049025E-2</v>
      </c>
      <c r="P150" s="98">
        <v>9.0437445370996059E-2</v>
      </c>
      <c r="Q150" s="98">
        <v>3.6106236340133692E-2</v>
      </c>
      <c r="R150" s="98">
        <v>2.693789503865791E-2</v>
      </c>
      <c r="S150" s="98">
        <v>5.4910687421114282E-2</v>
      </c>
      <c r="T150" s="98">
        <v>3.0115463767490858E-2</v>
      </c>
      <c r="U150" s="98">
        <v>3.4691805058582166E-2</v>
      </c>
      <c r="V150" s="98">
        <v>8.3996587054437702E-2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1.1181695426025467E-2</v>
      </c>
      <c r="D151" s="101">
        <v>3.0202138176475102E-2</v>
      </c>
      <c r="E151" s="101">
        <v>7.9441823645576212E-2</v>
      </c>
      <c r="F151" s="101">
        <v>2.5197231785393039E-2</v>
      </c>
      <c r="G151" s="101">
        <v>9.4258706213268817E-3</v>
      </c>
      <c r="H151" s="101">
        <v>2.1114996786830653E-2</v>
      </c>
      <c r="I151" s="101">
        <v>1.392254986058851E-2</v>
      </c>
      <c r="J151" s="101">
        <v>7.5041426047019799E-2</v>
      </c>
      <c r="K151" s="101">
        <v>7.6179610217085539E-2</v>
      </c>
      <c r="L151" s="101">
        <v>0.16283745243557135</v>
      </c>
      <c r="M151" s="101">
        <v>5.8328203742383636E-2</v>
      </c>
      <c r="N151" s="101">
        <v>6.2862262450701714E-2</v>
      </c>
      <c r="O151" s="101">
        <v>4.6726196725049025E-2</v>
      </c>
      <c r="P151" s="101">
        <v>9.0437445370996059E-2</v>
      </c>
      <c r="Q151" s="101">
        <v>3.6106236340133692E-2</v>
      </c>
      <c r="R151" s="101">
        <v>2.693789503865791E-2</v>
      </c>
      <c r="S151" s="101">
        <v>5.4910687421114282E-2</v>
      </c>
      <c r="T151" s="101">
        <v>3.0115463767490858E-2</v>
      </c>
      <c r="U151" s="101">
        <v>3.4691805058582166E-2</v>
      </c>
      <c r="V151" s="101">
        <v>8.3996587054437702E-2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5.4246712157259482</v>
      </c>
      <c r="D157" s="122">
        <v>13.01955756248603</v>
      </c>
      <c r="E157" s="122">
        <v>16.440821879713674</v>
      </c>
      <c r="F157" s="122">
        <v>10.450139424091281</v>
      </c>
      <c r="G157" s="122">
        <v>5.7423659651816026</v>
      </c>
      <c r="H157" s="122">
        <v>4.8728924020074684</v>
      </c>
      <c r="I157" s="122">
        <v>6.2392147246039045</v>
      </c>
      <c r="J157" s="122">
        <v>7.7275575292012126</v>
      </c>
      <c r="K157" s="122">
        <v>16.465498967885114</v>
      </c>
      <c r="L157" s="122">
        <v>13.588547009919969</v>
      </c>
      <c r="M157" s="122">
        <v>14.746715558742242</v>
      </c>
      <c r="N157" s="122">
        <v>14.342639204772011</v>
      </c>
      <c r="O157" s="122">
        <v>10.332695239134539</v>
      </c>
      <c r="P157" s="122">
        <v>12.431411881792664</v>
      </c>
      <c r="Q157" s="122">
        <v>4.0598137396461995</v>
      </c>
      <c r="R157" s="122">
        <v>2.4244583457476829</v>
      </c>
      <c r="S157" s="122">
        <v>4.7017104231005389</v>
      </c>
      <c r="T157" s="122">
        <v>5.1785100207019257</v>
      </c>
      <c r="U157" s="122">
        <v>6.3252531187548815</v>
      </c>
      <c r="V157" s="122">
        <v>6.3356681179795302</v>
      </c>
      <c r="W157" s="122">
        <v>3.4356791702076328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5.4246712157259482</v>
      </c>
      <c r="D158" s="98">
        <v>13.01955756248603</v>
      </c>
      <c r="E158" s="98">
        <v>16.440821879713674</v>
      </c>
      <c r="F158" s="98">
        <v>10.450139424091281</v>
      </c>
      <c r="G158" s="98">
        <v>5.7423659651816026</v>
      </c>
      <c r="H158" s="98">
        <v>4.8728924020074684</v>
      </c>
      <c r="I158" s="98">
        <v>6.2392147246039045</v>
      </c>
      <c r="J158" s="98">
        <v>7.7275575292012126</v>
      </c>
      <c r="K158" s="98">
        <v>16.465498967885114</v>
      </c>
      <c r="L158" s="98">
        <v>13.588547009919969</v>
      </c>
      <c r="M158" s="98">
        <v>14.746715558742242</v>
      </c>
      <c r="N158" s="98">
        <v>14.342639204772011</v>
      </c>
      <c r="O158" s="98">
        <v>10.332695239134539</v>
      </c>
      <c r="P158" s="98">
        <v>12.431411881792664</v>
      </c>
      <c r="Q158" s="98">
        <v>4.0598137396461995</v>
      </c>
      <c r="R158" s="98">
        <v>2.4244583457476829</v>
      </c>
      <c r="S158" s="98">
        <v>4.7017104231005389</v>
      </c>
      <c r="T158" s="98">
        <v>5.1785100207019257</v>
      </c>
      <c r="U158" s="98">
        <v>6.3252531187548815</v>
      </c>
      <c r="V158" s="98">
        <v>6.3356681179795302</v>
      </c>
      <c r="W158" s="98">
        <v>3.4356791702076328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2.2228635468225217</v>
      </c>
      <c r="D161" s="117">
        <f t="shared" si="54"/>
        <v>2.6348899746864718</v>
      </c>
      <c r="E161" s="117">
        <f t="shared" si="54"/>
        <v>4.2764607847013867</v>
      </c>
      <c r="F161" s="117">
        <f t="shared" si="54"/>
        <v>2.6988060933088436</v>
      </c>
      <c r="G161" s="117">
        <f t="shared" si="54"/>
        <v>1.6984757019724261</v>
      </c>
      <c r="H161" s="117">
        <f t="shared" si="54"/>
        <v>1.2407374126782824</v>
      </c>
      <c r="I161" s="117">
        <f t="shared" si="54"/>
        <v>1.2949531744792422</v>
      </c>
      <c r="J161" s="117">
        <f t="shared" si="54"/>
        <v>0.73335236884659272</v>
      </c>
      <c r="K161" s="117">
        <f t="shared" si="54"/>
        <v>1.4525282579030931</v>
      </c>
      <c r="L161" s="117">
        <f t="shared" si="54"/>
        <v>1.0652509602881315</v>
      </c>
      <c r="M161" s="117">
        <f t="shared" si="54"/>
        <v>1.3123819759658175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2.2711750797880798E-4</v>
      </c>
      <c r="S161" s="117">
        <f t="shared" si="55"/>
        <v>2.1509053834218146E-2</v>
      </c>
      <c r="T161" s="117">
        <f t="shared" si="55"/>
        <v>2.2914854369885829E-2</v>
      </c>
      <c r="U161" s="117">
        <f t="shared" si="55"/>
        <v>2.7149013286122469E-2</v>
      </c>
      <c r="V161" s="117">
        <f t="shared" si="55"/>
        <v>2.1012807351177755E-2</v>
      </c>
      <c r="W161" s="117">
        <f t="shared" ref="W161" si="56">W162+W164+W166+W175</f>
        <v>1.3623757276199546E-2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1.1501722865940724</v>
      </c>
      <c r="D166" s="122">
        <v>1.3405780175676143</v>
      </c>
      <c r="E166" s="122">
        <v>1.9732022322746809</v>
      </c>
      <c r="F166" s="122">
        <v>1.3598094782333989</v>
      </c>
      <c r="G166" s="122">
        <v>1.0065437284230956</v>
      </c>
      <c r="H166" s="122">
        <v>0.74849592478111548</v>
      </c>
      <c r="I166" s="122">
        <v>0.79662861210425129</v>
      </c>
      <c r="J166" s="122">
        <v>0.45992482654428612</v>
      </c>
      <c r="K166" s="122">
        <v>0.78817409904033842</v>
      </c>
      <c r="L166" s="122">
        <v>0.48222239301522574</v>
      </c>
      <c r="M166" s="122">
        <v>0.53566621418289628</v>
      </c>
      <c r="N166" s="122">
        <v>0</v>
      </c>
      <c r="O166" s="122">
        <v>0</v>
      </c>
      <c r="P166" s="122">
        <v>0</v>
      </c>
      <c r="Q166" s="122">
        <v>0</v>
      </c>
      <c r="R166" s="122">
        <v>2.2711750797880798E-4</v>
      </c>
      <c r="S166" s="122">
        <v>1.2327585016820254E-2</v>
      </c>
      <c r="T166" s="122">
        <v>1.2211200618534361E-2</v>
      </c>
      <c r="U166" s="122">
        <v>1.4265749414668436E-2</v>
      </c>
      <c r="V166" s="122">
        <v>1.0036769978506705E-2</v>
      </c>
      <c r="W166" s="122">
        <v>8.5097558049838564E-3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1.1479359475088673</v>
      </c>
      <c r="D167" s="98">
        <v>1.3375895954743631</v>
      </c>
      <c r="E167" s="98">
        <v>1.9620883154762991</v>
      </c>
      <c r="F167" s="98">
        <v>1.3565618350255038</v>
      </c>
      <c r="G167" s="98">
        <v>1.0054126239485364</v>
      </c>
      <c r="H167" s="98">
        <v>0.74634370747777457</v>
      </c>
      <c r="I167" s="98">
        <v>0.79554373808914047</v>
      </c>
      <c r="J167" s="98">
        <v>0.45726168445271209</v>
      </c>
      <c r="K167" s="98">
        <v>0.78512940010017762</v>
      </c>
      <c r="L167" s="98">
        <v>0.47521264958957421</v>
      </c>
      <c r="M167" s="98">
        <v>0.53258278491017119</v>
      </c>
      <c r="N167" s="98">
        <v>0</v>
      </c>
      <c r="O167" s="98">
        <v>0</v>
      </c>
      <c r="P167" s="98">
        <v>0</v>
      </c>
      <c r="Q167" s="98">
        <v>0</v>
      </c>
      <c r="R167" s="98">
        <v>2.2711750797880798E-4</v>
      </c>
      <c r="S167" s="98">
        <v>1.221019177807923E-2</v>
      </c>
      <c r="T167" s="98">
        <v>1.2146156420332437E-2</v>
      </c>
      <c r="U167" s="98">
        <v>1.4198733693370467E-2</v>
      </c>
      <c r="V167" s="98">
        <v>9.8883661144529289E-3</v>
      </c>
      <c r="W167" s="98">
        <v>8.5097558049838564E-3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2.2363390852050934E-3</v>
      </c>
      <c r="D168" s="98">
        <v>2.9884220932512211E-3</v>
      </c>
      <c r="E168" s="98">
        <v>1.1113916798381824E-2</v>
      </c>
      <c r="F168" s="98">
        <v>3.2476432078951028E-3</v>
      </c>
      <c r="G168" s="98">
        <v>1.1311044745592259E-3</v>
      </c>
      <c r="H168" s="98">
        <v>2.1522173033408656E-3</v>
      </c>
      <c r="I168" s="98">
        <v>1.084874015110793E-3</v>
      </c>
      <c r="J168" s="98">
        <v>2.6631420915740464E-3</v>
      </c>
      <c r="K168" s="98">
        <v>3.0446989401608409E-3</v>
      </c>
      <c r="L168" s="98">
        <v>7.0097434256515163E-3</v>
      </c>
      <c r="M168" s="98">
        <v>3.0834292727251263E-3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1.1739323874102466E-4</v>
      </c>
      <c r="T168" s="98">
        <v>6.504419820192408E-5</v>
      </c>
      <c r="U168" s="98">
        <v>6.7015721297969386E-5</v>
      </c>
      <c r="V168" s="98">
        <v>1.4840386405377687E-4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2.2363390852050934E-3</v>
      </c>
      <c r="D169" s="101">
        <v>2.9884220932512211E-3</v>
      </c>
      <c r="E169" s="101">
        <v>1.1113916798381824E-2</v>
      </c>
      <c r="F169" s="101">
        <v>3.2476432078951028E-3</v>
      </c>
      <c r="G169" s="101">
        <v>1.1311044745592259E-3</v>
      </c>
      <c r="H169" s="101">
        <v>2.1522173033408656E-3</v>
      </c>
      <c r="I169" s="101">
        <v>1.084874015110793E-3</v>
      </c>
      <c r="J169" s="101">
        <v>2.6631420915740464E-3</v>
      </c>
      <c r="K169" s="101">
        <v>3.0446989401608409E-3</v>
      </c>
      <c r="L169" s="101">
        <v>7.0097434256515163E-3</v>
      </c>
      <c r="M169" s="101">
        <v>3.0834292727251263E-3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1.1739323874102466E-4</v>
      </c>
      <c r="T169" s="101">
        <v>6.504419820192408E-5</v>
      </c>
      <c r="U169" s="101">
        <v>6.7015721297969386E-5</v>
      </c>
      <c r="V169" s="101">
        <v>1.4840386405377687E-4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1.0726912602284493</v>
      </c>
      <c r="D175" s="122">
        <v>1.2943119571188575</v>
      </c>
      <c r="E175" s="122">
        <v>2.3032585524267053</v>
      </c>
      <c r="F175" s="122">
        <v>1.3389966150754449</v>
      </c>
      <c r="G175" s="122">
        <v>0.69193197354933045</v>
      </c>
      <c r="H175" s="122">
        <v>0.49224148789716693</v>
      </c>
      <c r="I175" s="122">
        <v>0.4983245623749909</v>
      </c>
      <c r="J175" s="122">
        <v>0.27342754230230659</v>
      </c>
      <c r="K175" s="122">
        <v>0.66435415886275462</v>
      </c>
      <c r="L175" s="122">
        <v>0.58302856727290586</v>
      </c>
      <c r="M175" s="122">
        <v>0.77671576178292123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9.1814688173978906E-3</v>
      </c>
      <c r="T175" s="122">
        <v>1.0703653751351468E-2</v>
      </c>
      <c r="U175" s="122">
        <v>1.2883263871454033E-2</v>
      </c>
      <c r="V175" s="122">
        <v>1.097603737267105E-2</v>
      </c>
      <c r="W175" s="122">
        <v>5.1140014712156906E-3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1.0726912602284493</v>
      </c>
      <c r="D176" s="98">
        <v>1.2943119571188575</v>
      </c>
      <c r="E176" s="98">
        <v>2.3032585524267053</v>
      </c>
      <c r="F176" s="98">
        <v>1.3389966150754449</v>
      </c>
      <c r="G176" s="98">
        <v>0.69193197354933045</v>
      </c>
      <c r="H176" s="98">
        <v>0.49224148789716693</v>
      </c>
      <c r="I176" s="98">
        <v>0.4983245623749909</v>
      </c>
      <c r="J176" s="98">
        <v>0.27342754230230659</v>
      </c>
      <c r="K176" s="98">
        <v>0.66435415886275462</v>
      </c>
      <c r="L176" s="98">
        <v>0.58302856727290586</v>
      </c>
      <c r="M176" s="98">
        <v>0.77671576178292123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9.1814688173978906E-3</v>
      </c>
      <c r="T176" s="98">
        <v>1.0703653751351468E-2</v>
      </c>
      <c r="U176" s="98">
        <v>1.2883263871454033E-2</v>
      </c>
      <c r="V176" s="98">
        <v>1.097603737267105E-2</v>
      </c>
      <c r="W176" s="98">
        <v>5.1140014712156906E-3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6513.2850696227979</v>
      </c>
      <c r="D24" s="117">
        <f t="shared" si="7"/>
        <v>6463.6514190831331</v>
      </c>
      <c r="E24" s="117">
        <f t="shared" si="7"/>
        <v>8212.3426407126044</v>
      </c>
      <c r="F24" s="117">
        <f t="shared" si="7"/>
        <v>8074.8531910255006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7816.2784013371074</v>
      </c>
      <c r="M24" s="117">
        <f t="shared" si="7"/>
        <v>6523.3165634638126</v>
      </c>
      <c r="N24" s="117">
        <f t="shared" si="7"/>
        <v>6096.9206112083511</v>
      </c>
      <c r="O24" s="117">
        <f t="shared" si="7"/>
        <v>5976.5693241519712</v>
      </c>
      <c r="P24" s="117">
        <f t="shared" si="7"/>
        <v>5215.2653493755979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5235.5773170217017</v>
      </c>
      <c r="T24" s="117">
        <f t="shared" si="8"/>
        <v>5229.146298614849</v>
      </c>
      <c r="U24" s="117">
        <f t="shared" si="8"/>
        <v>5303.3584874253902</v>
      </c>
      <c r="V24" s="117">
        <f t="shared" si="8"/>
        <v>5726.6523215367652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2795.9040185156068</v>
      </c>
      <c r="D25" s="122">
        <f t="shared" si="10"/>
        <v>2698.9802151016688</v>
      </c>
      <c r="E25" s="122">
        <f t="shared" si="10"/>
        <v>4274.0279027733823</v>
      </c>
      <c r="F25" s="122">
        <f t="shared" si="10"/>
        <v>4237.5894970758927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4171.3309084075563</v>
      </c>
      <c r="M25" s="122">
        <f t="shared" si="10"/>
        <v>3339.5707383543868</v>
      </c>
      <c r="N25" s="122">
        <f t="shared" si="10"/>
        <v>3259.5238126791314</v>
      </c>
      <c r="O25" s="122">
        <f t="shared" si="10"/>
        <v>3393.0918509566645</v>
      </c>
      <c r="P25" s="122">
        <f t="shared" si="10"/>
        <v>3192.7699247699034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2938.8363211489168</v>
      </c>
      <c r="T25" s="122">
        <f t="shared" si="11"/>
        <v>2800.4914487733204</v>
      </c>
      <c r="U25" s="122">
        <f t="shared" si="11"/>
        <v>2841.0130862948076</v>
      </c>
      <c r="V25" s="122">
        <f t="shared" si="11"/>
        <v>3034.5028995709595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2760.0727424312799</v>
      </c>
      <c r="D26" s="98">
        <v>2665.3742593669385</v>
      </c>
      <c r="E26" s="98">
        <v>4228.6550948045115</v>
      </c>
      <c r="F26" s="98">
        <v>4194.2444083422788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4137.9184041908657</v>
      </c>
      <c r="M26" s="98">
        <v>3309.9710161677185</v>
      </c>
      <c r="N26" s="98">
        <v>3230.8845352909507</v>
      </c>
      <c r="O26" s="98">
        <v>3362.5532933581899</v>
      </c>
      <c r="P26" s="98">
        <v>3163.335188861191</v>
      </c>
      <c r="Q26" s="98">
        <v>0</v>
      </c>
      <c r="R26" s="98">
        <v>0</v>
      </c>
      <c r="S26" s="98">
        <v>2909.4867870772537</v>
      </c>
      <c r="T26" s="98">
        <v>2772.8341284797798</v>
      </c>
      <c r="U26" s="98">
        <v>2813.1605811899276</v>
      </c>
      <c r="V26" s="98">
        <v>3004.2366558549388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35.831276084326944</v>
      </c>
      <c r="D27" s="98">
        <v>33.605955734730458</v>
      </c>
      <c r="E27" s="98">
        <v>45.372807968870561</v>
      </c>
      <c r="F27" s="98">
        <v>43.345088733613565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33.412504216690337</v>
      </c>
      <c r="M27" s="98">
        <v>29.599722186668039</v>
      </c>
      <c r="N27" s="98">
        <v>28.639277388180847</v>
      </c>
      <c r="O27" s="98">
        <v>30.538557598474881</v>
      </c>
      <c r="P27" s="98">
        <v>29.434735908712337</v>
      </c>
      <c r="Q27" s="98">
        <v>0</v>
      </c>
      <c r="R27" s="98">
        <v>0</v>
      </c>
      <c r="S27" s="98">
        <v>29.349534071663133</v>
      </c>
      <c r="T27" s="98">
        <v>27.657320293540387</v>
      </c>
      <c r="U27" s="98">
        <v>27.852505104879864</v>
      </c>
      <c r="V27" s="98">
        <v>30.266243716020703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33.357398487334962</v>
      </c>
      <c r="D28" s="122">
        <f t="shared" si="13"/>
        <v>18.564583206900235</v>
      </c>
      <c r="E28" s="122">
        <f t="shared" si="13"/>
        <v>41.165265669498751</v>
      </c>
      <c r="F28" s="122">
        <f t="shared" si="13"/>
        <v>35.84068191144577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31.095694772165491</v>
      </c>
      <c r="M28" s="122">
        <f t="shared" si="13"/>
        <v>35.027957907441198</v>
      </c>
      <c r="N28" s="122">
        <f t="shared" si="13"/>
        <v>35.487069404277037</v>
      </c>
      <c r="O28" s="122">
        <f t="shared" si="13"/>
        <v>31.5613811861291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13.16767287061116</v>
      </c>
      <c r="T28" s="122">
        <f t="shared" si="13"/>
        <v>10.539748274334709</v>
      </c>
      <c r="U28" s="122">
        <f t="shared" si="13"/>
        <v>9.2599531715011203</v>
      </c>
      <c r="V28" s="122">
        <f t="shared" si="13"/>
        <v>4.9252461519990831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33.357398487334962</v>
      </c>
      <c r="D29" s="98">
        <f>IF(RES_hhdet_in_fec!D29=0,0,RES_hhdet_in_fec!D29*1000*11630/RES_hhdet_in_new!D26)</f>
        <v>18.564583206900235</v>
      </c>
      <c r="E29" s="98">
        <f>IF(RES_hhdet_in_fec!E29=0,0,RES_hhdet_in_fec!E29*1000*11630/RES_hhdet_in_new!E26)</f>
        <v>41.165265669498751</v>
      </c>
      <c r="F29" s="98">
        <f>IF(RES_hhdet_in_fec!F29=0,0,RES_hhdet_in_fec!F29*1000*11630/RES_hhdet_in_new!F26)</f>
        <v>35.84068191144577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31.095694772165491</v>
      </c>
      <c r="M29" s="98">
        <f>IF(RES_hhdet_in_fec!M29=0,0,RES_hhdet_in_fec!M29*1000*11630/RES_hhdet_in_new!M26)</f>
        <v>35.027957907441198</v>
      </c>
      <c r="N29" s="98">
        <f>IF(RES_hhdet_in_fec!N29=0,0,RES_hhdet_in_fec!N29*1000*11630/RES_hhdet_in_new!N26)</f>
        <v>35.487069404277037</v>
      </c>
      <c r="O29" s="98">
        <f>IF(RES_hhdet_in_fec!O29=0,0,RES_hhdet_in_fec!O29*1000*11630/RES_hhdet_in_new!O26)</f>
        <v>31.5613811861291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13.16767287061116</v>
      </c>
      <c r="T29" s="98">
        <f>IF(RES_hhdet_in_fec!T29=0,0,RES_hhdet_in_fec!T29*1000*11630/RES_hhdet_in_new!T26)</f>
        <v>10.539748274334709</v>
      </c>
      <c r="U29" s="98">
        <f>IF(RES_hhdet_in_fec!U29=0,0,RES_hhdet_in_fec!U29*1000*11630/RES_hhdet_in_new!U26)</f>
        <v>9.2599531715011203</v>
      </c>
      <c r="V29" s="98">
        <f>IF(RES_hhdet_in_fec!V29=0,0,RES_hhdet_in_fec!V29*1000*11630/RES_hhdet_in_new!V26)</f>
        <v>4.9252461519990831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1406.1635767793264</v>
      </c>
      <c r="D30" s="122">
        <v>1388.8881286321982</v>
      </c>
      <c r="E30" s="122">
        <v>1413.9456660157871</v>
      </c>
      <c r="F30" s="122">
        <v>1386.036005050428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1322.2926162512699</v>
      </c>
      <c r="M30" s="122">
        <v>1154.0174413772365</v>
      </c>
      <c r="N30" s="122">
        <v>1099.893347095277</v>
      </c>
      <c r="O30" s="122">
        <v>1099.2412059288176</v>
      </c>
      <c r="P30" s="122">
        <v>1074.0068526892317</v>
      </c>
      <c r="Q30" s="122">
        <v>0</v>
      </c>
      <c r="R30" s="122">
        <v>0</v>
      </c>
      <c r="S30" s="122">
        <v>941.32676209057286</v>
      </c>
      <c r="T30" s="122">
        <v>912.05173148496476</v>
      </c>
      <c r="U30" s="122">
        <v>913.9043502528084</v>
      </c>
      <c r="V30" s="122">
        <v>986.02205870684395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1443.4232127032797</v>
      </c>
      <c r="D31" s="98">
        <v>1424.0180953422052</v>
      </c>
      <c r="E31" s="98">
        <v>1454.3648382879128</v>
      </c>
      <c r="F31" s="98">
        <v>1433.1255348758616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1491.0714732284305</v>
      </c>
      <c r="M31" s="98">
        <v>1286.0818096904716</v>
      </c>
      <c r="N31" s="98">
        <v>1226.2158476849618</v>
      </c>
      <c r="O31" s="98">
        <v>1200.9697854209514</v>
      </c>
      <c r="P31" s="98">
        <v>1074.0068526892317</v>
      </c>
      <c r="Q31" s="98">
        <v>0</v>
      </c>
      <c r="R31" s="98">
        <v>0</v>
      </c>
      <c r="S31" s="98">
        <v>1014.1793315059476</v>
      </c>
      <c r="T31" s="98">
        <v>990.17794769655234</v>
      </c>
      <c r="U31" s="98">
        <v>976.64735850903992</v>
      </c>
      <c r="V31" s="98">
        <v>1116.164153409652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957.05649789561244</v>
      </c>
      <c r="D32" s="98">
        <v>950.19089845316489</v>
      </c>
      <c r="E32" s="98">
        <v>957.82955420722317</v>
      </c>
      <c r="F32" s="98">
        <v>946.26756664813854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1003.3186353493173</v>
      </c>
      <c r="M32" s="98">
        <v>849.07117606475697</v>
      </c>
      <c r="N32" s="98">
        <v>829.62305552475516</v>
      </c>
      <c r="O32" s="98">
        <v>834.04467976524643</v>
      </c>
      <c r="P32" s="98">
        <v>0</v>
      </c>
      <c r="Q32" s="98">
        <v>0</v>
      </c>
      <c r="R32" s="98">
        <v>0</v>
      </c>
      <c r="S32" s="98">
        <v>786.77361920380463</v>
      </c>
      <c r="T32" s="98">
        <v>774.00630201335991</v>
      </c>
      <c r="U32" s="98">
        <v>775.42904295818607</v>
      </c>
      <c r="V32" s="98">
        <v>907.02860682242908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273.46597175817016</v>
      </c>
      <c r="D33" s="101">
        <v>279.90600806734972</v>
      </c>
      <c r="E33" s="101">
        <v>249.61990286406561</v>
      </c>
      <c r="F33" s="101">
        <v>246.49519462926798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244.90616451209536</v>
      </c>
      <c r="M33" s="101">
        <v>141.39397307721455</v>
      </c>
      <c r="N33" s="101">
        <v>143.30979464783329</v>
      </c>
      <c r="O33" s="101">
        <v>132.87938723951765</v>
      </c>
      <c r="P33" s="101">
        <v>0</v>
      </c>
      <c r="Q33" s="101">
        <v>0</v>
      </c>
      <c r="R33" s="101">
        <v>0</v>
      </c>
      <c r="S33" s="101">
        <v>129.19664415062581</v>
      </c>
      <c r="T33" s="101">
        <v>95.445498329993654</v>
      </c>
      <c r="U33" s="101">
        <v>98.338500466586524</v>
      </c>
      <c r="V33" s="101">
        <v>163.32525978800933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683.59052613744223</v>
      </c>
      <c r="D34" s="104">
        <v>670.28489038581517</v>
      </c>
      <c r="E34" s="104">
        <v>708.20965134315759</v>
      </c>
      <c r="F34" s="104">
        <v>699.77237201887044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758.41247083722203</v>
      </c>
      <c r="M34" s="104">
        <v>707.67720298754239</v>
      </c>
      <c r="N34" s="104">
        <v>686.31326087692185</v>
      </c>
      <c r="O34" s="104">
        <v>701.16529252572866</v>
      </c>
      <c r="P34" s="104">
        <v>0</v>
      </c>
      <c r="Q34" s="104">
        <v>0</v>
      </c>
      <c r="R34" s="104">
        <v>0</v>
      </c>
      <c r="S34" s="104">
        <v>657.57697505317867</v>
      </c>
      <c r="T34" s="104">
        <v>678.56080368336632</v>
      </c>
      <c r="U34" s="104">
        <v>677.09054249159942</v>
      </c>
      <c r="V34" s="104">
        <v>743.70334703441972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1292.1845261546848</v>
      </c>
      <c r="D35" s="101">
        <v>1309.7856133597343</v>
      </c>
      <c r="E35" s="101">
        <v>1205.0719843433637</v>
      </c>
      <c r="F35" s="101">
        <v>1197.514947303353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1173.3325048066347</v>
      </c>
      <c r="N35" s="101">
        <v>1100.8495577425292</v>
      </c>
      <c r="O35" s="101">
        <v>1070.0042617640088</v>
      </c>
      <c r="P35" s="101">
        <v>0</v>
      </c>
      <c r="Q35" s="101">
        <v>0</v>
      </c>
      <c r="R35" s="101">
        <v>0</v>
      </c>
      <c r="S35" s="101">
        <v>974.14274555348629</v>
      </c>
      <c r="T35" s="101">
        <v>987.3670144933493</v>
      </c>
      <c r="U35" s="101">
        <v>977.22392314458807</v>
      </c>
      <c r="V35" s="101">
        <v>961.37221242981559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932.1691671155653</v>
      </c>
      <c r="D36" s="104">
        <v>951.95576681518901</v>
      </c>
      <c r="E36" s="104">
        <v>853.26383500260113</v>
      </c>
      <c r="F36" s="104">
        <v>850.12921389327812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895.61843211003281</v>
      </c>
      <c r="M36" s="104">
        <v>831.12357793655485</v>
      </c>
      <c r="N36" s="104">
        <v>785.54935831788146</v>
      </c>
      <c r="O36" s="104">
        <v>766.8533281924523</v>
      </c>
      <c r="P36" s="104">
        <v>0</v>
      </c>
      <c r="Q36" s="104">
        <v>0</v>
      </c>
      <c r="R36" s="104">
        <v>0</v>
      </c>
      <c r="S36" s="104">
        <v>740.12594822827054</v>
      </c>
      <c r="T36" s="104">
        <v>748.80613805254313</v>
      </c>
      <c r="U36" s="104">
        <v>749.70825597016767</v>
      </c>
      <c r="V36" s="104">
        <v>740.88058937992059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245.898619334817</v>
      </c>
      <c r="D37" s="98">
        <v>266.80030117707452</v>
      </c>
      <c r="E37" s="98">
        <v>176.69629415393214</v>
      </c>
      <c r="F37" s="98">
        <v>178.5377643350451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168.75462509564341</v>
      </c>
      <c r="M37" s="98">
        <v>120.7079950064286</v>
      </c>
      <c r="N37" s="98">
        <v>111.22991685647042</v>
      </c>
      <c r="O37" s="98">
        <v>93.718237343424221</v>
      </c>
      <c r="P37" s="98">
        <v>0</v>
      </c>
      <c r="Q37" s="98">
        <v>0</v>
      </c>
      <c r="R37" s="98">
        <v>0</v>
      </c>
      <c r="S37" s="98">
        <v>105.56531989373303</v>
      </c>
      <c r="T37" s="98">
        <v>81.520650229302461</v>
      </c>
      <c r="U37" s="98">
        <v>84.198294269171782</v>
      </c>
      <c r="V37" s="98">
        <v>76.001040091870564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686.27054778074842</v>
      </c>
      <c r="D38" s="98">
        <v>685.15546563811449</v>
      </c>
      <c r="E38" s="98">
        <v>676.56754084866895</v>
      </c>
      <c r="F38" s="98">
        <v>671.59144955823297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726.86380701438929</v>
      </c>
      <c r="M38" s="98">
        <v>710.41558293012622</v>
      </c>
      <c r="N38" s="98">
        <v>674.31944146141109</v>
      </c>
      <c r="O38" s="98">
        <v>673.13509084902796</v>
      </c>
      <c r="P38" s="98">
        <v>0</v>
      </c>
      <c r="Q38" s="98">
        <v>0</v>
      </c>
      <c r="R38" s="98">
        <v>0</v>
      </c>
      <c r="S38" s="98">
        <v>634.56062833453745</v>
      </c>
      <c r="T38" s="98">
        <v>667.2854878232406</v>
      </c>
      <c r="U38" s="98">
        <v>665.50996170099586</v>
      </c>
      <c r="V38" s="98">
        <v>664.87954928805004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2277.8600758405305</v>
      </c>
      <c r="D39" s="122">
        <v>2357.2184921423659</v>
      </c>
      <c r="E39" s="122">
        <v>2483.2038062539355</v>
      </c>
      <c r="F39" s="122">
        <v>2415.3870069877344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2291.559181906116</v>
      </c>
      <c r="M39" s="122">
        <v>1994.700425824748</v>
      </c>
      <c r="N39" s="122">
        <v>1702.0163820296655</v>
      </c>
      <c r="O39" s="122">
        <v>1452.6748860803602</v>
      </c>
      <c r="P39" s="122">
        <v>948.48857191646323</v>
      </c>
      <c r="Q39" s="122">
        <v>0</v>
      </c>
      <c r="R39" s="122">
        <v>0</v>
      </c>
      <c r="S39" s="122">
        <v>1342.2465609116009</v>
      </c>
      <c r="T39" s="122">
        <v>1506.0633700822286</v>
      </c>
      <c r="U39" s="122">
        <v>1539.1810977062728</v>
      </c>
      <c r="V39" s="122">
        <v>1701.202117106963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2518.4979990102693</v>
      </c>
      <c r="D40" s="98">
        <v>2511.1497221189234</v>
      </c>
      <c r="E40" s="98">
        <v>2928.7598950285292</v>
      </c>
      <c r="F40" s="98">
        <v>2918.0736547961237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2400.9342647056637</v>
      </c>
      <c r="M40" s="98">
        <v>2177.8632468231972</v>
      </c>
      <c r="N40" s="98">
        <v>1867.4631591240513</v>
      </c>
      <c r="O40" s="98">
        <v>1738.5117075626442</v>
      </c>
      <c r="P40" s="98">
        <v>0</v>
      </c>
      <c r="Q40" s="98">
        <v>0</v>
      </c>
      <c r="R40" s="98">
        <v>0</v>
      </c>
      <c r="S40" s="98">
        <v>1757.3265381607853</v>
      </c>
      <c r="T40" s="98">
        <v>1812.2864520012097</v>
      </c>
      <c r="U40" s="98">
        <v>1890.4830474047708</v>
      </c>
      <c r="V40" s="98">
        <v>2196.2968377657417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2048.7116272811495</v>
      </c>
      <c r="D41" s="33">
        <v>2205.5340018389829</v>
      </c>
      <c r="E41" s="33">
        <v>1973.1560640715957</v>
      </c>
      <c r="F41" s="33">
        <v>2026.8428210438283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2164.7790226393704</v>
      </c>
      <c r="M41" s="33">
        <v>1728.3135996808014</v>
      </c>
      <c r="N41" s="33">
        <v>1357.1264108361261</v>
      </c>
      <c r="O41" s="33">
        <v>1071.0817063634956</v>
      </c>
      <c r="P41" s="33">
        <v>948.48857191646323</v>
      </c>
      <c r="Q41" s="33">
        <v>0</v>
      </c>
      <c r="R41" s="33">
        <v>0</v>
      </c>
      <c r="S41" s="33">
        <v>1150.4573749951253</v>
      </c>
      <c r="T41" s="33">
        <v>1377.0002761260785</v>
      </c>
      <c r="U41" s="33">
        <v>1362.1116762229785</v>
      </c>
      <c r="V41" s="33">
        <v>1457.2510864675892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6904.827021440472</v>
      </c>
      <c r="D43" s="117">
        <f t="shared" si="14"/>
        <v>7825.3388311099607</v>
      </c>
      <c r="E43" s="117">
        <f t="shared" si="14"/>
        <v>7087.8027603591345</v>
      </c>
      <c r="F43" s="117">
        <f t="shared" si="14"/>
        <v>7189.0247270457148</v>
      </c>
      <c r="G43" s="117">
        <f t="shared" si="14"/>
        <v>7536.1026232089798</v>
      </c>
      <c r="H43" s="117">
        <f t="shared" si="14"/>
        <v>7185.6639405851656</v>
      </c>
      <c r="I43" s="117">
        <f t="shared" si="14"/>
        <v>7647.3635512515939</v>
      </c>
      <c r="J43" s="117">
        <f t="shared" si="14"/>
        <v>7384.6439370451262</v>
      </c>
      <c r="K43" s="117">
        <f t="shared" si="14"/>
        <v>7251.0980543954483</v>
      </c>
      <c r="L43" s="117">
        <f t="shared" si="14"/>
        <v>7372.2077737971149</v>
      </c>
      <c r="M43" s="117">
        <f t="shared" si="14"/>
        <v>7493.2786051233134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4797.6593190289623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5681.0166899093447</v>
      </c>
      <c r="U43" s="117">
        <f t="shared" si="15"/>
        <v>5220.0840600810398</v>
      </c>
      <c r="V43" s="117">
        <f t="shared" si="15"/>
        <v>5783.1059260724141</v>
      </c>
      <c r="W43" s="117">
        <f t="shared" ref="W43" si="16">W44+W47+W49+W58</f>
        <v>5558.2561440191821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3560.1094674545852</v>
      </c>
      <c r="D44" s="122">
        <f t="shared" si="17"/>
        <v>3683.2279121407314</v>
      </c>
      <c r="E44" s="122">
        <f t="shared" si="17"/>
        <v>3276.0925088882486</v>
      </c>
      <c r="F44" s="122">
        <f t="shared" si="17"/>
        <v>3393.4488747534269</v>
      </c>
      <c r="G44" s="122">
        <f t="shared" si="17"/>
        <v>3717.900956213678</v>
      </c>
      <c r="H44" s="122">
        <f t="shared" si="17"/>
        <v>3515.9086194041884</v>
      </c>
      <c r="I44" s="122">
        <f t="shared" si="17"/>
        <v>3855.7341515449289</v>
      </c>
      <c r="J44" s="122">
        <f t="shared" si="17"/>
        <v>3884.4256652502258</v>
      </c>
      <c r="K44" s="122">
        <f t="shared" si="17"/>
        <v>3891.4486724625981</v>
      </c>
      <c r="L44" s="122">
        <f t="shared" si="17"/>
        <v>3342.6724962373087</v>
      </c>
      <c r="M44" s="122">
        <f t="shared" si="17"/>
        <v>3857.914402743545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3146.9586128972896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3144.9103480366271</v>
      </c>
      <c r="U44" s="122">
        <f t="shared" si="18"/>
        <v>2730.43842001845</v>
      </c>
      <c r="V44" s="122">
        <f t="shared" si="18"/>
        <v>2977.6540558429506</v>
      </c>
      <c r="W44" s="122">
        <f t="shared" ref="W44" si="19">SUM(W45:W46)</f>
        <v>2866.3177126362666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3516.7063374473169</v>
      </c>
      <c r="D45" s="98">
        <v>3639.5646801226976</v>
      </c>
      <c r="E45" s="98">
        <v>3242.9552465411689</v>
      </c>
      <c r="F45" s="98">
        <v>3360.3496422869016</v>
      </c>
      <c r="G45" s="98">
        <v>3681.3516000002805</v>
      </c>
      <c r="H45" s="98">
        <v>3480.7403432947258</v>
      </c>
      <c r="I45" s="98">
        <v>3815.774842315559</v>
      </c>
      <c r="J45" s="98">
        <v>3842.2434980795133</v>
      </c>
      <c r="K45" s="98">
        <v>3851.0669694489366</v>
      </c>
      <c r="L45" s="98">
        <v>3317.0032695062291</v>
      </c>
      <c r="M45" s="98">
        <v>3825.0771336415578</v>
      </c>
      <c r="N45" s="98">
        <v>0</v>
      </c>
      <c r="O45" s="98">
        <v>0</v>
      </c>
      <c r="P45" s="98">
        <v>0</v>
      </c>
      <c r="Q45" s="98">
        <v>3118.029318785846</v>
      </c>
      <c r="R45" s="98">
        <v>0</v>
      </c>
      <c r="S45" s="98">
        <v>0</v>
      </c>
      <c r="T45" s="98">
        <v>3114.6733145908452</v>
      </c>
      <c r="U45" s="98">
        <v>2704.3659631083547</v>
      </c>
      <c r="V45" s="98">
        <v>2948.7168508297109</v>
      </c>
      <c r="W45" s="98">
        <v>2838.4643654199185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43.403130007268565</v>
      </c>
      <c r="D46" s="98">
        <v>43.663232018033682</v>
      </c>
      <c r="E46" s="98">
        <v>33.137262347079655</v>
      </c>
      <c r="F46" s="98">
        <v>33.099232466525216</v>
      </c>
      <c r="G46" s="98">
        <v>36.549356213397346</v>
      </c>
      <c r="H46" s="98">
        <v>35.168276109462361</v>
      </c>
      <c r="I46" s="98">
        <v>39.959309229369644</v>
      </c>
      <c r="J46" s="98">
        <v>42.182167170712724</v>
      </c>
      <c r="K46" s="98">
        <v>40.381703013661635</v>
      </c>
      <c r="L46" s="98">
        <v>25.669226731079537</v>
      </c>
      <c r="M46" s="98">
        <v>32.837269101987296</v>
      </c>
      <c r="N46" s="98">
        <v>0</v>
      </c>
      <c r="O46" s="98">
        <v>0</v>
      </c>
      <c r="P46" s="98">
        <v>0</v>
      </c>
      <c r="Q46" s="98">
        <v>28.929294111443578</v>
      </c>
      <c r="R46" s="98">
        <v>0</v>
      </c>
      <c r="S46" s="98">
        <v>0</v>
      </c>
      <c r="T46" s="98">
        <v>30.237033445782103</v>
      </c>
      <c r="U46" s="98">
        <v>26.072456910095262</v>
      </c>
      <c r="V46" s="98">
        <v>28.937205013239904</v>
      </c>
      <c r="W46" s="98">
        <v>27.853347216348038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32.159070571629243</v>
      </c>
      <c r="D47" s="122">
        <f t="shared" si="20"/>
        <v>18.735619587102676</v>
      </c>
      <c r="E47" s="122">
        <f t="shared" si="20"/>
        <v>39.349351794194149</v>
      </c>
      <c r="F47" s="122">
        <f t="shared" si="20"/>
        <v>35.372785247423394</v>
      </c>
      <c r="G47" s="122">
        <f t="shared" si="20"/>
        <v>41.579288580606942</v>
      </c>
      <c r="H47" s="122">
        <f t="shared" si="20"/>
        <v>43.768181958744535</v>
      </c>
      <c r="I47" s="122">
        <f t="shared" si="20"/>
        <v>13.235941622266662</v>
      </c>
      <c r="J47" s="122">
        <f t="shared" si="20"/>
        <v>9.6221381884366899</v>
      </c>
      <c r="K47" s="122">
        <f t="shared" si="20"/>
        <v>12.685117050612716</v>
      </c>
      <c r="L47" s="122">
        <f t="shared" si="20"/>
        <v>31.400454788587311</v>
      </c>
      <c r="M47" s="122">
        <f t="shared" si="20"/>
        <v>35.162774683699674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10.484507800216669</v>
      </c>
      <c r="U47" s="122">
        <f t="shared" si="20"/>
        <v>9.4521444252889992</v>
      </c>
      <c r="V47" s="122">
        <f t="shared" si="20"/>
        <v>4.9480518426472511</v>
      </c>
      <c r="W47" s="122">
        <f t="shared" si="20"/>
        <v>8.3722112412338969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32.159070571629243</v>
      </c>
      <c r="D48" s="98">
        <f>IF(RES_hhdet_in_fec!D48=0,0,RES_hhdet_in_fec!D48*1000*11630/RES_hhdet_in_new!D45)</f>
        <v>18.735619587102676</v>
      </c>
      <c r="E48" s="98">
        <f>IF(RES_hhdet_in_fec!E48=0,0,RES_hhdet_in_fec!E48*1000*11630/RES_hhdet_in_new!E45)</f>
        <v>39.349351794194149</v>
      </c>
      <c r="F48" s="98">
        <f>IF(RES_hhdet_in_fec!F48=0,0,RES_hhdet_in_fec!F48*1000*11630/RES_hhdet_in_new!F45)</f>
        <v>35.372785247423394</v>
      </c>
      <c r="G48" s="98">
        <f>IF(RES_hhdet_in_fec!G48=0,0,RES_hhdet_in_fec!G48*1000*11630/RES_hhdet_in_new!G45)</f>
        <v>41.579288580606942</v>
      </c>
      <c r="H48" s="98">
        <f>IF(RES_hhdet_in_fec!H48=0,0,RES_hhdet_in_fec!H48*1000*11630/RES_hhdet_in_new!H45)</f>
        <v>43.768181958744535</v>
      </c>
      <c r="I48" s="98">
        <f>IF(RES_hhdet_in_fec!I48=0,0,RES_hhdet_in_fec!I48*1000*11630/RES_hhdet_in_new!I45)</f>
        <v>13.235941622266662</v>
      </c>
      <c r="J48" s="98">
        <f>IF(RES_hhdet_in_fec!J48=0,0,RES_hhdet_in_fec!J48*1000*11630/RES_hhdet_in_new!J45)</f>
        <v>9.6221381884366899</v>
      </c>
      <c r="K48" s="98">
        <f>IF(RES_hhdet_in_fec!K48=0,0,RES_hhdet_in_fec!K48*1000*11630/RES_hhdet_in_new!K45)</f>
        <v>12.685117050612716</v>
      </c>
      <c r="L48" s="98">
        <f>IF(RES_hhdet_in_fec!L48=0,0,RES_hhdet_in_fec!L48*1000*11630/RES_hhdet_in_new!L45)</f>
        <v>31.400454788587311</v>
      </c>
      <c r="M48" s="98">
        <f>IF(RES_hhdet_in_fec!M48=0,0,RES_hhdet_in_fec!M48*1000*11630/RES_hhdet_in_new!M45)</f>
        <v>35.162774683699674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10.484507800216669</v>
      </c>
      <c r="U48" s="98">
        <f>IF(RES_hhdet_in_fec!U48=0,0,RES_hhdet_in_fec!U48*1000*11630/RES_hhdet_in_new!U45)</f>
        <v>9.4521444252889992</v>
      </c>
      <c r="V48" s="98">
        <f>IF(RES_hhdet_in_fec!V48=0,0,RES_hhdet_in_fec!V48*1000*11630/RES_hhdet_in_new!V45)</f>
        <v>4.9480518426472511</v>
      </c>
      <c r="W48" s="98">
        <f>IF(RES_hhdet_in_fec!W48=0,0,RES_hhdet_in_fec!W48*1000*11630/RES_hhdet_in_new!W45)</f>
        <v>8.3722112412338969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1034.1735188433161</v>
      </c>
      <c r="D49" s="122">
        <v>1766.2342850270629</v>
      </c>
      <c r="E49" s="122">
        <v>1289.5494590947312</v>
      </c>
      <c r="F49" s="122">
        <v>1344.5973428211159</v>
      </c>
      <c r="G49" s="122">
        <v>1457.7622889721918</v>
      </c>
      <c r="H49" s="122">
        <v>1419.4603555971487</v>
      </c>
      <c r="I49" s="122">
        <v>1511.0000990942581</v>
      </c>
      <c r="J49" s="122">
        <v>1556.0382407864254</v>
      </c>
      <c r="K49" s="122">
        <v>1369.5164386787919</v>
      </c>
      <c r="L49" s="122">
        <v>1706.5487051701814</v>
      </c>
      <c r="M49" s="122">
        <v>1605.5019005523147</v>
      </c>
      <c r="N49" s="122">
        <v>0</v>
      </c>
      <c r="O49" s="122">
        <v>0</v>
      </c>
      <c r="P49" s="122">
        <v>0</v>
      </c>
      <c r="Q49" s="122">
        <v>709.64045570349811</v>
      </c>
      <c r="R49" s="122">
        <v>0</v>
      </c>
      <c r="S49" s="122">
        <v>0</v>
      </c>
      <c r="T49" s="122">
        <v>1019.565261292376</v>
      </c>
      <c r="U49" s="122">
        <v>940.90339554497848</v>
      </c>
      <c r="V49" s="122">
        <v>1099.5673760857824</v>
      </c>
      <c r="W49" s="122">
        <v>1004.6932738210216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1805.361194671553</v>
      </c>
      <c r="E50" s="98">
        <v>1437.3306412726438</v>
      </c>
      <c r="F50" s="98">
        <v>1386.9136322339918</v>
      </c>
      <c r="G50" s="98">
        <v>1482.8852144210277</v>
      </c>
      <c r="H50" s="98">
        <v>1443.8178357006122</v>
      </c>
      <c r="I50" s="98">
        <v>1533.735487496569</v>
      </c>
      <c r="J50" s="98">
        <v>1585.9328247832473</v>
      </c>
      <c r="K50" s="98">
        <v>1385.1030222365155</v>
      </c>
      <c r="L50" s="98">
        <v>1775.6982506101267</v>
      </c>
      <c r="M50" s="98">
        <v>1851.2536068349912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1112.6851814424012</v>
      </c>
      <c r="U50" s="98">
        <v>960.29702135837931</v>
      </c>
      <c r="V50" s="98">
        <v>1117.1090734037034</v>
      </c>
      <c r="W50" s="98">
        <v>1012.1334289598619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1127.2640888816027</v>
      </c>
      <c r="E51" s="98">
        <v>0</v>
      </c>
      <c r="F51" s="98">
        <v>0</v>
      </c>
      <c r="G51" s="98">
        <v>928.41863563768038</v>
      </c>
      <c r="H51" s="98">
        <v>895.82240168045894</v>
      </c>
      <c r="I51" s="98">
        <v>959.25862199213873</v>
      </c>
      <c r="J51" s="98">
        <v>995.80490736720344</v>
      </c>
      <c r="K51" s="98">
        <v>875.60297859403101</v>
      </c>
      <c r="L51" s="98">
        <v>1120.1814026865241</v>
      </c>
      <c r="M51" s="98">
        <v>1163.6530406731781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841.96666577705594</v>
      </c>
      <c r="U51" s="98">
        <v>0</v>
      </c>
      <c r="V51" s="98">
        <v>876.59093681261709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366.30004641558691</v>
      </c>
      <c r="E52" s="101">
        <v>0</v>
      </c>
      <c r="F52" s="101">
        <v>0</v>
      </c>
      <c r="G52" s="101">
        <v>290.15221832580488</v>
      </c>
      <c r="H52" s="101">
        <v>258.25168105629587</v>
      </c>
      <c r="I52" s="101">
        <v>282.73317617060735</v>
      </c>
      <c r="J52" s="101">
        <v>289.90910830318558</v>
      </c>
      <c r="K52" s="101">
        <v>256.09437272953346</v>
      </c>
      <c r="L52" s="101">
        <v>303.94868081204987</v>
      </c>
      <c r="M52" s="101">
        <v>266.30374549182966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122.51364390472378</v>
      </c>
      <c r="U52" s="101">
        <v>0</v>
      </c>
      <c r="V52" s="101">
        <v>157.39335475279947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760.96404246601583</v>
      </c>
      <c r="E53" s="104">
        <v>0</v>
      </c>
      <c r="F53" s="104">
        <v>0</v>
      </c>
      <c r="G53" s="104">
        <v>638.26641731187544</v>
      </c>
      <c r="H53" s="104">
        <v>637.57072062416296</v>
      </c>
      <c r="I53" s="104">
        <v>676.52544582153132</v>
      </c>
      <c r="J53" s="104">
        <v>705.89579906401787</v>
      </c>
      <c r="K53" s="104">
        <v>619.50860586449767</v>
      </c>
      <c r="L53" s="104">
        <v>816.23272187447435</v>
      </c>
      <c r="M53" s="104">
        <v>897.34929518134834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719.45302187233199</v>
      </c>
      <c r="U53" s="104">
        <v>0</v>
      </c>
      <c r="V53" s="104">
        <v>719.19758205981759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1292.1845261546853</v>
      </c>
      <c r="D54" s="101">
        <v>1309.7856133597343</v>
      </c>
      <c r="E54" s="101">
        <v>1205.0719843433637</v>
      </c>
      <c r="F54" s="101">
        <v>1197.514947303353</v>
      </c>
      <c r="G54" s="101">
        <v>1284.6125279270102</v>
      </c>
      <c r="H54" s="101">
        <v>1235.2570350227577</v>
      </c>
      <c r="I54" s="101">
        <v>1270.1717830380255</v>
      </c>
      <c r="J54" s="101">
        <v>1265.3070332653942</v>
      </c>
      <c r="K54" s="101">
        <v>1280.0599274925205</v>
      </c>
      <c r="L54" s="101">
        <v>0</v>
      </c>
      <c r="M54" s="101">
        <v>1173.3325048066347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987.36701449334942</v>
      </c>
      <c r="U54" s="101">
        <v>977.22392314458784</v>
      </c>
      <c r="V54" s="101">
        <v>961.37221242981593</v>
      </c>
      <c r="W54" s="101">
        <v>1000.4974530605637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932.1691671155653</v>
      </c>
      <c r="D55" s="104">
        <v>951.95576681518924</v>
      </c>
      <c r="E55" s="104">
        <v>853.26383500260101</v>
      </c>
      <c r="F55" s="104">
        <v>850.12921389327789</v>
      </c>
      <c r="G55" s="104">
        <v>938.05430144650325</v>
      </c>
      <c r="H55" s="104">
        <v>890.66393636229395</v>
      </c>
      <c r="I55" s="104">
        <v>920.36266663711194</v>
      </c>
      <c r="J55" s="104">
        <v>916.66326471620721</v>
      </c>
      <c r="K55" s="104">
        <v>935.49086628594046</v>
      </c>
      <c r="L55" s="104">
        <v>895.61843211003247</v>
      </c>
      <c r="M55" s="104">
        <v>831.12357793655463</v>
      </c>
      <c r="N55" s="104">
        <v>0</v>
      </c>
      <c r="O55" s="104">
        <v>0</v>
      </c>
      <c r="P55" s="104">
        <v>0</v>
      </c>
      <c r="Q55" s="104">
        <v>709.64045570349811</v>
      </c>
      <c r="R55" s="104">
        <v>0</v>
      </c>
      <c r="S55" s="104">
        <v>0</v>
      </c>
      <c r="T55" s="104">
        <v>748.80613805254313</v>
      </c>
      <c r="U55" s="104">
        <v>749.70825597016778</v>
      </c>
      <c r="V55" s="104">
        <v>740.88058937992048</v>
      </c>
      <c r="W55" s="104">
        <v>773.97867424530864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245.89861933481703</v>
      </c>
      <c r="D56" s="98">
        <v>266.80030117707457</v>
      </c>
      <c r="E56" s="98">
        <v>176.69629415393209</v>
      </c>
      <c r="F56" s="98">
        <v>178.5377643350451</v>
      </c>
      <c r="G56" s="98">
        <v>263.04326476053546</v>
      </c>
      <c r="H56" s="98">
        <v>216.52783946543298</v>
      </c>
      <c r="I56" s="98">
        <v>231.66246089781308</v>
      </c>
      <c r="J56" s="98">
        <v>223.74334978414012</v>
      </c>
      <c r="K56" s="98">
        <v>244.13032672168296</v>
      </c>
      <c r="L56" s="98">
        <v>168.75462509564332</v>
      </c>
      <c r="M56" s="98">
        <v>120.7079950064286</v>
      </c>
      <c r="N56" s="98">
        <v>0</v>
      </c>
      <c r="O56" s="98">
        <v>0</v>
      </c>
      <c r="P56" s="98">
        <v>0</v>
      </c>
      <c r="Q56" s="98">
        <v>97.519897390785999</v>
      </c>
      <c r="R56" s="98">
        <v>0</v>
      </c>
      <c r="S56" s="98">
        <v>0</v>
      </c>
      <c r="T56" s="98">
        <v>81.520650229302461</v>
      </c>
      <c r="U56" s="98">
        <v>84.198294269171782</v>
      </c>
      <c r="V56" s="98">
        <v>76.00104009187055</v>
      </c>
      <c r="W56" s="98">
        <v>72.24815755075123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686.27054778074842</v>
      </c>
      <c r="D57" s="98">
        <v>685.15546563811461</v>
      </c>
      <c r="E57" s="98">
        <v>676.56754084866895</v>
      </c>
      <c r="F57" s="98">
        <v>671.59144955823274</v>
      </c>
      <c r="G57" s="98">
        <v>675.01103668596784</v>
      </c>
      <c r="H57" s="98">
        <v>674.13609689686098</v>
      </c>
      <c r="I57" s="98">
        <v>688.70020573929889</v>
      </c>
      <c r="J57" s="98">
        <v>692.91991493206706</v>
      </c>
      <c r="K57" s="98">
        <v>691.36053956425758</v>
      </c>
      <c r="L57" s="98">
        <v>726.86380701438929</v>
      </c>
      <c r="M57" s="98">
        <v>710.41558293012599</v>
      </c>
      <c r="N57" s="98">
        <v>0</v>
      </c>
      <c r="O57" s="98">
        <v>0</v>
      </c>
      <c r="P57" s="98">
        <v>0</v>
      </c>
      <c r="Q57" s="98">
        <v>612.12055831271209</v>
      </c>
      <c r="R57" s="98">
        <v>0</v>
      </c>
      <c r="S57" s="98">
        <v>0</v>
      </c>
      <c r="T57" s="98">
        <v>667.2854878232406</v>
      </c>
      <c r="U57" s="98">
        <v>665.50996170099586</v>
      </c>
      <c r="V57" s="98">
        <v>664.87954928805004</v>
      </c>
      <c r="W57" s="98">
        <v>701.73051669455754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2278.3849645709415</v>
      </c>
      <c r="D58" s="122">
        <v>2357.1410143550634</v>
      </c>
      <c r="E58" s="122">
        <v>2482.8114405819601</v>
      </c>
      <c r="F58" s="122">
        <v>2415.6057242237484</v>
      </c>
      <c r="G58" s="122">
        <v>2318.8600894425035</v>
      </c>
      <c r="H58" s="122">
        <v>2206.5267836250837</v>
      </c>
      <c r="I58" s="122">
        <v>2267.3933589901403</v>
      </c>
      <c r="J58" s="122">
        <v>1934.5578928200389</v>
      </c>
      <c r="K58" s="122">
        <v>1977.4478262034454</v>
      </c>
      <c r="L58" s="122">
        <v>2291.5861176010376</v>
      </c>
      <c r="M58" s="122">
        <v>1994.6995271437534</v>
      </c>
      <c r="N58" s="122">
        <v>0</v>
      </c>
      <c r="O58" s="122">
        <v>0</v>
      </c>
      <c r="P58" s="122">
        <v>0</v>
      </c>
      <c r="Q58" s="122">
        <v>941.06025042817419</v>
      </c>
      <c r="R58" s="122">
        <v>0</v>
      </c>
      <c r="S58" s="122">
        <v>0</v>
      </c>
      <c r="T58" s="122">
        <v>1506.0565727801252</v>
      </c>
      <c r="U58" s="122">
        <v>1539.2901000923221</v>
      </c>
      <c r="V58" s="122">
        <v>1700.936442301034</v>
      </c>
      <c r="W58" s="122">
        <v>1678.8729463206605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2518.4979990102697</v>
      </c>
      <c r="D59" s="98">
        <v>2511.1497221189238</v>
      </c>
      <c r="E59" s="98">
        <v>2928.7598950285296</v>
      </c>
      <c r="F59" s="98">
        <v>2918.0736547961246</v>
      </c>
      <c r="G59" s="98">
        <v>2678.9898903462563</v>
      </c>
      <c r="H59" s="98">
        <v>2626.5907244508844</v>
      </c>
      <c r="I59" s="98">
        <v>2630.3551051129029</v>
      </c>
      <c r="J59" s="98">
        <v>2369.4452963042677</v>
      </c>
      <c r="K59" s="98">
        <v>2354.7575724742405</v>
      </c>
      <c r="L59" s="98">
        <v>2400.9342647056637</v>
      </c>
      <c r="M59" s="98">
        <v>2177.8632468231972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1812.2864520012097</v>
      </c>
      <c r="U59" s="98">
        <v>1890.4830474047708</v>
      </c>
      <c r="V59" s="98">
        <v>2196.2968377657417</v>
      </c>
      <c r="W59" s="98">
        <v>2046.6157098783758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2048.7116272811495</v>
      </c>
      <c r="D60" s="33">
        <v>2205.5340018389829</v>
      </c>
      <c r="E60" s="33">
        <v>1973.1560640715959</v>
      </c>
      <c r="F60" s="33">
        <v>2026.8428210438281</v>
      </c>
      <c r="G60" s="33">
        <v>2151.6514021340972</v>
      </c>
      <c r="H60" s="33">
        <v>2018.1150136535398</v>
      </c>
      <c r="I60" s="33">
        <v>2124.6359909226294</v>
      </c>
      <c r="J60" s="33">
        <v>1760.964973473169</v>
      </c>
      <c r="K60" s="33">
        <v>1717.7146235747298</v>
      </c>
      <c r="L60" s="33">
        <v>2164.7790226393709</v>
      </c>
      <c r="M60" s="33">
        <v>1728.3135996808014</v>
      </c>
      <c r="N60" s="33">
        <v>0</v>
      </c>
      <c r="O60" s="33">
        <v>0</v>
      </c>
      <c r="P60" s="33">
        <v>0</v>
      </c>
      <c r="Q60" s="33">
        <v>941.06025042817419</v>
      </c>
      <c r="R60" s="33">
        <v>0</v>
      </c>
      <c r="S60" s="33">
        <v>0</v>
      </c>
      <c r="T60" s="33">
        <v>1377.0002761260782</v>
      </c>
      <c r="U60" s="33">
        <v>1362.1116762229785</v>
      </c>
      <c r="V60" s="33">
        <v>1457.2510864675892</v>
      </c>
      <c r="W60" s="33">
        <v>1588.4937287532875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6790.1988558864577</v>
      </c>
      <c r="D62" s="117">
        <f t="shared" si="21"/>
        <v>7253.7762918560165</v>
      </c>
      <c r="E62" s="117">
        <f t="shared" si="21"/>
        <v>7094.3948864506256</v>
      </c>
      <c r="F62" s="117">
        <f t="shared" si="21"/>
        <v>7415.8161165302718</v>
      </c>
      <c r="G62" s="117">
        <f t="shared" si="21"/>
        <v>7551.4985879844216</v>
      </c>
      <c r="H62" s="117">
        <f t="shared" si="21"/>
        <v>7153.5270186880725</v>
      </c>
      <c r="I62" s="117">
        <f t="shared" si="21"/>
        <v>7256.7508310494868</v>
      </c>
      <c r="J62" s="117">
        <f t="shared" si="21"/>
        <v>6869.3805761222538</v>
      </c>
      <c r="K62" s="117">
        <f t="shared" si="21"/>
        <v>7101.0824812471083</v>
      </c>
      <c r="L62" s="117">
        <f t="shared" si="21"/>
        <v>7190.3234622257723</v>
      </c>
      <c r="M62" s="117">
        <f t="shared" si="21"/>
        <v>6017.9137528028295</v>
      </c>
      <c r="N62" s="117">
        <f t="shared" si="21"/>
        <v>5855.6430423186885</v>
      </c>
      <c r="O62" s="117">
        <f t="shared" si="21"/>
        <v>5551.6840341061215</v>
      </c>
      <c r="P62" s="117">
        <f t="shared" si="21"/>
        <v>5581.6377633325756</v>
      </c>
      <c r="Q62" s="117">
        <f t="shared" si="21"/>
        <v>5572.2346404458021</v>
      </c>
      <c r="R62" s="117">
        <f t="shared" ref="R62:V62" si="22">R63+R66+R68+R77</f>
        <v>5232.4020095401811</v>
      </c>
      <c r="S62" s="117">
        <f t="shared" si="22"/>
        <v>5258.1313635029728</v>
      </c>
      <c r="T62" s="117">
        <f t="shared" si="22"/>
        <v>5593.1353015142886</v>
      </c>
      <c r="U62" s="117">
        <f t="shared" si="22"/>
        <v>5668.2738509231258</v>
      </c>
      <c r="V62" s="117">
        <f t="shared" si="22"/>
        <v>5823.939630008048</v>
      </c>
      <c r="W62" s="117">
        <f t="shared" ref="W62" si="23">W63+W66+W68+W77</f>
        <v>5730.6982197451771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2690.0414678750526</v>
      </c>
      <c r="D63" s="122">
        <f t="shared" si="24"/>
        <v>2895.22451624328</v>
      </c>
      <c r="E63" s="122">
        <f t="shared" si="24"/>
        <v>3010.9818149964394</v>
      </c>
      <c r="F63" s="122">
        <f t="shared" si="24"/>
        <v>3268.1106016914123</v>
      </c>
      <c r="G63" s="122">
        <f t="shared" si="24"/>
        <v>3355.5640165506388</v>
      </c>
      <c r="H63" s="122">
        <f t="shared" si="24"/>
        <v>3182.436456670875</v>
      </c>
      <c r="I63" s="122">
        <f t="shared" si="24"/>
        <v>3304.3601267998697</v>
      </c>
      <c r="J63" s="122">
        <f t="shared" si="24"/>
        <v>3163.2599613581579</v>
      </c>
      <c r="K63" s="122">
        <f t="shared" si="24"/>
        <v>3504.7091303007633</v>
      </c>
      <c r="L63" s="122">
        <f t="shared" si="24"/>
        <v>2873.1747522555379</v>
      </c>
      <c r="M63" s="122">
        <f t="shared" si="24"/>
        <v>2593.3181030458682</v>
      </c>
      <c r="N63" s="122">
        <f t="shared" si="24"/>
        <v>2841.5889381337201</v>
      </c>
      <c r="O63" s="122">
        <f t="shared" si="24"/>
        <v>2946.2519420763306</v>
      </c>
      <c r="P63" s="122">
        <f t="shared" si="24"/>
        <v>3088.3832132174011</v>
      </c>
      <c r="Q63" s="122">
        <f t="shared" si="24"/>
        <v>3047.0632016303894</v>
      </c>
      <c r="R63" s="122">
        <f t="shared" ref="R63:V63" si="25">SUM(R64:R65)</f>
        <v>2678.2349016493013</v>
      </c>
      <c r="S63" s="122">
        <f t="shared" si="25"/>
        <v>2682.8256341948304</v>
      </c>
      <c r="T63" s="122">
        <f t="shared" si="25"/>
        <v>2739.363230193961</v>
      </c>
      <c r="U63" s="122">
        <f t="shared" si="25"/>
        <v>2744.1322835825154</v>
      </c>
      <c r="V63" s="122">
        <f t="shared" si="25"/>
        <v>2714.5310451292398</v>
      </c>
      <c r="W63" s="122">
        <f t="shared" ref="W63" si="26">SUM(W64:W65)</f>
        <v>2641.6360196231694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2651.8368724536986</v>
      </c>
      <c r="D64" s="98">
        <v>2855.1432211692154</v>
      </c>
      <c r="E64" s="98">
        <v>2975.3344834599607</v>
      </c>
      <c r="F64" s="98">
        <v>3230.7297989200756</v>
      </c>
      <c r="G64" s="98">
        <v>3316.8255005842243</v>
      </c>
      <c r="H64" s="98">
        <v>3145.0132475445425</v>
      </c>
      <c r="I64" s="98">
        <v>3264.0726731113541</v>
      </c>
      <c r="J64" s="98">
        <v>3122.8426081467715</v>
      </c>
      <c r="K64" s="98">
        <v>3461.9330380492424</v>
      </c>
      <c r="L64" s="98">
        <v>2847.2397039317007</v>
      </c>
      <c r="M64" s="98">
        <v>2567.5249571358127</v>
      </c>
      <c r="N64" s="98">
        <v>2813.8155351653095</v>
      </c>
      <c r="O64" s="98">
        <v>2917.1444277443575</v>
      </c>
      <c r="P64" s="98">
        <v>3057.5967189290936</v>
      </c>
      <c r="Q64" s="98">
        <v>3016.2154731270398</v>
      </c>
      <c r="R64" s="98">
        <v>2649.7096644070039</v>
      </c>
      <c r="S64" s="98">
        <v>2654.3178315148948</v>
      </c>
      <c r="T64" s="98">
        <v>2710.5894520307575</v>
      </c>
      <c r="U64" s="98">
        <v>2715.5144434133663</v>
      </c>
      <c r="V64" s="98">
        <v>2685.7262308871718</v>
      </c>
      <c r="W64" s="98">
        <v>2613.5996098201113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38.204595421354128</v>
      </c>
      <c r="D65" s="98">
        <v>40.081295074064542</v>
      </c>
      <c r="E65" s="98">
        <v>35.647331536478788</v>
      </c>
      <c r="F65" s="98">
        <v>37.380802771336676</v>
      </c>
      <c r="G65" s="98">
        <v>38.738515966414376</v>
      </c>
      <c r="H65" s="98">
        <v>37.423209126332544</v>
      </c>
      <c r="I65" s="98">
        <v>40.287453688515562</v>
      </c>
      <c r="J65" s="98">
        <v>40.417353211386484</v>
      </c>
      <c r="K65" s="98">
        <v>42.776092251520708</v>
      </c>
      <c r="L65" s="98">
        <v>25.935048323837329</v>
      </c>
      <c r="M65" s="98">
        <v>25.793145910055483</v>
      </c>
      <c r="N65" s="98">
        <v>27.773402968410476</v>
      </c>
      <c r="O65" s="98">
        <v>29.107514331973064</v>
      </c>
      <c r="P65" s="98">
        <v>30.78649428830748</v>
      </c>
      <c r="Q65" s="98">
        <v>30.847728503349543</v>
      </c>
      <c r="R65" s="98">
        <v>28.525237242297369</v>
      </c>
      <c r="S65" s="98">
        <v>28.507802679935502</v>
      </c>
      <c r="T65" s="98">
        <v>28.773778163203559</v>
      </c>
      <c r="U65" s="98">
        <v>28.617840169149158</v>
      </c>
      <c r="V65" s="98">
        <v>28.804814242068158</v>
      </c>
      <c r="W65" s="98">
        <v>28.036409803058213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33.397441177252269</v>
      </c>
      <c r="D66" s="122">
        <f t="shared" si="27"/>
        <v>18.573076145217399</v>
      </c>
      <c r="E66" s="122">
        <f t="shared" si="27"/>
        <v>41.125739884910288</v>
      </c>
      <c r="F66" s="122">
        <f t="shared" si="27"/>
        <v>35.797539508903192</v>
      </c>
      <c r="G66" s="122">
        <f t="shared" si="27"/>
        <v>41.624477420363156</v>
      </c>
      <c r="H66" s="122">
        <f t="shared" si="27"/>
        <v>43.740872863109637</v>
      </c>
      <c r="I66" s="122">
        <f t="shared" si="27"/>
        <v>13.219522654823985</v>
      </c>
      <c r="J66" s="122">
        <f t="shared" si="27"/>
        <v>9.6164880112212465</v>
      </c>
      <c r="K66" s="122">
        <f t="shared" si="27"/>
        <v>12.692197371532799</v>
      </c>
      <c r="L66" s="122">
        <f t="shared" si="27"/>
        <v>31.36929424728131</v>
      </c>
      <c r="M66" s="122">
        <f t="shared" si="27"/>
        <v>35.11542259782621</v>
      </c>
      <c r="N66" s="122">
        <f t="shared" si="27"/>
        <v>35.425855884741097</v>
      </c>
      <c r="O66" s="122">
        <f t="shared" si="27"/>
        <v>31.618128510025361</v>
      </c>
      <c r="P66" s="122">
        <f t="shared" si="27"/>
        <v>15.443031681105996</v>
      </c>
      <c r="Q66" s="122">
        <f t="shared" si="27"/>
        <v>17.157303715464518</v>
      </c>
      <c r="R66" s="122">
        <f t="shared" si="27"/>
        <v>13.100477963214921</v>
      </c>
      <c r="S66" s="122">
        <f t="shared" si="27"/>
        <v>13.23837430459727</v>
      </c>
      <c r="T66" s="122">
        <f t="shared" si="27"/>
        <v>10.551678663169909</v>
      </c>
      <c r="U66" s="122">
        <f t="shared" si="27"/>
        <v>9.2101474677681452</v>
      </c>
      <c r="V66" s="122">
        <f t="shared" si="27"/>
        <v>4.9808463593472148</v>
      </c>
      <c r="W66" s="122">
        <f t="shared" si="27"/>
        <v>8.378248461996268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33.397441177252269</v>
      </c>
      <c r="D67" s="98">
        <f>IF(RES_hhdet_in_fec!D67=0,0,RES_hhdet_in_fec!D67*1000*11630/RES_hhdet_in_new!D64)</f>
        <v>18.573076145217399</v>
      </c>
      <c r="E67" s="98">
        <f>IF(RES_hhdet_in_fec!E67=0,0,RES_hhdet_in_fec!E67*1000*11630/RES_hhdet_in_new!E64)</f>
        <v>41.125739884910288</v>
      </c>
      <c r="F67" s="98">
        <f>IF(RES_hhdet_in_fec!F67=0,0,RES_hhdet_in_fec!F67*1000*11630/RES_hhdet_in_new!F64)</f>
        <v>35.797539508903192</v>
      </c>
      <c r="G67" s="98">
        <f>IF(RES_hhdet_in_fec!G67=0,0,RES_hhdet_in_fec!G67*1000*11630/RES_hhdet_in_new!G64)</f>
        <v>41.624477420363156</v>
      </c>
      <c r="H67" s="98">
        <f>IF(RES_hhdet_in_fec!H67=0,0,RES_hhdet_in_fec!H67*1000*11630/RES_hhdet_in_new!H64)</f>
        <v>43.740872863109637</v>
      </c>
      <c r="I67" s="98">
        <f>IF(RES_hhdet_in_fec!I67=0,0,RES_hhdet_in_fec!I67*1000*11630/RES_hhdet_in_new!I64)</f>
        <v>13.219522654823985</v>
      </c>
      <c r="J67" s="98">
        <f>IF(RES_hhdet_in_fec!J67=0,0,RES_hhdet_in_fec!J67*1000*11630/RES_hhdet_in_new!J64)</f>
        <v>9.6164880112212465</v>
      </c>
      <c r="K67" s="98">
        <f>IF(RES_hhdet_in_fec!K67=0,0,RES_hhdet_in_fec!K67*1000*11630/RES_hhdet_in_new!K64)</f>
        <v>12.692197371532799</v>
      </c>
      <c r="L67" s="98">
        <f>IF(RES_hhdet_in_fec!L67=0,0,RES_hhdet_in_fec!L67*1000*11630/RES_hhdet_in_new!L64)</f>
        <v>31.36929424728131</v>
      </c>
      <c r="M67" s="98">
        <f>IF(RES_hhdet_in_fec!M67=0,0,RES_hhdet_in_fec!M67*1000*11630/RES_hhdet_in_new!M64)</f>
        <v>35.11542259782621</v>
      </c>
      <c r="N67" s="98">
        <f>IF(RES_hhdet_in_fec!N67=0,0,RES_hhdet_in_fec!N67*1000*11630/RES_hhdet_in_new!N64)</f>
        <v>35.425855884741097</v>
      </c>
      <c r="O67" s="98">
        <f>IF(RES_hhdet_in_fec!O67=0,0,RES_hhdet_in_fec!O67*1000*11630/RES_hhdet_in_new!O64)</f>
        <v>31.618128510025361</v>
      </c>
      <c r="P67" s="98">
        <f>IF(RES_hhdet_in_fec!P67=0,0,RES_hhdet_in_fec!P67*1000*11630/RES_hhdet_in_new!P64)</f>
        <v>15.443031681105996</v>
      </c>
      <c r="Q67" s="98">
        <f>IF(RES_hhdet_in_fec!Q67=0,0,RES_hhdet_in_fec!Q67*1000*11630/RES_hhdet_in_new!Q64)</f>
        <v>17.157303715464518</v>
      </c>
      <c r="R67" s="98">
        <f>IF(RES_hhdet_in_fec!R67=0,0,RES_hhdet_in_fec!R67*1000*11630/RES_hhdet_in_new!R64)</f>
        <v>13.100477963214921</v>
      </c>
      <c r="S67" s="98">
        <f>IF(RES_hhdet_in_fec!S67=0,0,RES_hhdet_in_fec!S67*1000*11630/RES_hhdet_in_new!S64)</f>
        <v>13.23837430459727</v>
      </c>
      <c r="T67" s="98">
        <f>IF(RES_hhdet_in_fec!T67=0,0,RES_hhdet_in_fec!T67*1000*11630/RES_hhdet_in_new!T64)</f>
        <v>10.551678663169909</v>
      </c>
      <c r="U67" s="98">
        <f>IF(RES_hhdet_in_fec!U67=0,0,RES_hhdet_in_fec!U67*1000*11630/RES_hhdet_in_new!U64)</f>
        <v>9.2101474677681452</v>
      </c>
      <c r="V67" s="98">
        <f>IF(RES_hhdet_in_fec!V67=0,0,RES_hhdet_in_fec!V67*1000*11630/RES_hhdet_in_new!V64)</f>
        <v>4.9808463593472148</v>
      </c>
      <c r="W67" s="98">
        <f>IF(RES_hhdet_in_fec!W67=0,0,RES_hhdet_in_fec!W67*1000*11630/RES_hhdet_in_new!W64)</f>
        <v>8.378248461996268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1422.2213236753273</v>
      </c>
      <c r="D68" s="122">
        <v>1471.4634160865849</v>
      </c>
      <c r="E68" s="122">
        <v>1365.0294850077746</v>
      </c>
      <c r="F68" s="122">
        <v>1376.6049486933996</v>
      </c>
      <c r="G68" s="122">
        <v>1378.0317309147615</v>
      </c>
      <c r="H68" s="122">
        <v>1336.3159621038192</v>
      </c>
      <c r="I68" s="122">
        <v>1342.6323930884073</v>
      </c>
      <c r="J68" s="122">
        <v>1304.0100819268857</v>
      </c>
      <c r="K68" s="122">
        <v>1260.3169620843178</v>
      </c>
      <c r="L68" s="122">
        <v>1491.5048207083751</v>
      </c>
      <c r="M68" s="122">
        <v>1198.7711920911777</v>
      </c>
      <c r="N68" s="122">
        <v>1112.9722652557316</v>
      </c>
      <c r="O68" s="122">
        <v>1032.2822208262812</v>
      </c>
      <c r="P68" s="122">
        <v>964.65555853762112</v>
      </c>
      <c r="Q68" s="122">
        <v>959.49587313861139</v>
      </c>
      <c r="R68" s="122">
        <v>892.1434911427757</v>
      </c>
      <c r="S68" s="122">
        <v>919.47992113487874</v>
      </c>
      <c r="T68" s="122">
        <v>945.10206519856115</v>
      </c>
      <c r="U68" s="122">
        <v>950.94090800377887</v>
      </c>
      <c r="V68" s="122">
        <v>1008.1309924838804</v>
      </c>
      <c r="W68" s="122">
        <v>926.8518699071742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1447.0416857866112</v>
      </c>
      <c r="D69" s="98">
        <v>1494.5154789758781</v>
      </c>
      <c r="E69" s="98">
        <v>1389.8997342726095</v>
      </c>
      <c r="F69" s="98">
        <v>1401.3697831839265</v>
      </c>
      <c r="G69" s="98">
        <v>1398.0318138672403</v>
      </c>
      <c r="H69" s="98">
        <v>1357.7419214896925</v>
      </c>
      <c r="I69" s="98">
        <v>1357.9640683299476</v>
      </c>
      <c r="J69" s="98">
        <v>1326.948653119772</v>
      </c>
      <c r="K69" s="98">
        <v>1277.2081247836095</v>
      </c>
      <c r="L69" s="98">
        <v>1554.9303484622305</v>
      </c>
      <c r="M69" s="98">
        <v>1250.8247067307104</v>
      </c>
      <c r="N69" s="98">
        <v>1176.2723146464177</v>
      </c>
      <c r="O69" s="98">
        <v>1055.9770434619429</v>
      </c>
      <c r="P69" s="98">
        <v>1023.8666276029321</v>
      </c>
      <c r="Q69" s="98">
        <v>995.88670741439</v>
      </c>
      <c r="R69" s="98">
        <v>901.98826797020513</v>
      </c>
      <c r="S69" s="98">
        <v>928.62541736250785</v>
      </c>
      <c r="T69" s="98">
        <v>965.8302525544857</v>
      </c>
      <c r="U69" s="98">
        <v>964.78275715087227</v>
      </c>
      <c r="V69" s="98">
        <v>1020.484490102014</v>
      </c>
      <c r="W69" s="98">
        <v>944.85270304443088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957.14473351940103</v>
      </c>
      <c r="D70" s="98">
        <v>1001.1775846512294</v>
      </c>
      <c r="E70" s="98">
        <v>921.24820402240664</v>
      </c>
      <c r="F70" s="98">
        <v>936.80339400021012</v>
      </c>
      <c r="G70" s="98">
        <v>956.27513114659712</v>
      </c>
      <c r="H70" s="98">
        <v>926.70767293992469</v>
      </c>
      <c r="I70" s="98">
        <v>935.52952704989491</v>
      </c>
      <c r="J70" s="98">
        <v>920.09154474006937</v>
      </c>
      <c r="K70" s="98">
        <v>896.72594749880386</v>
      </c>
      <c r="L70" s="98">
        <v>1095.3858117263223</v>
      </c>
      <c r="M70" s="98">
        <v>868.46830268532017</v>
      </c>
      <c r="N70" s="98">
        <v>837.73127999873964</v>
      </c>
      <c r="O70" s="98">
        <v>767.89666113816497</v>
      </c>
      <c r="P70" s="98">
        <v>776.27781383484069</v>
      </c>
      <c r="Q70" s="98">
        <v>779.11165673270239</v>
      </c>
      <c r="R70" s="98">
        <v>0</v>
      </c>
      <c r="S70" s="98">
        <v>748.00155854447132</v>
      </c>
      <c r="T70" s="98">
        <v>783.93025274813294</v>
      </c>
      <c r="U70" s="98">
        <v>792.59693559483685</v>
      </c>
      <c r="V70" s="98">
        <v>851.67730271058713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274.09173930940432</v>
      </c>
      <c r="D71" s="101">
        <v>297.26791353157665</v>
      </c>
      <c r="E71" s="101">
        <v>235.85516866479026</v>
      </c>
      <c r="F71" s="101">
        <v>240.56424219142562</v>
      </c>
      <c r="G71" s="101">
        <v>277.56416951979293</v>
      </c>
      <c r="H71" s="101">
        <v>246.90393944484345</v>
      </c>
      <c r="I71" s="101">
        <v>251.07005583832984</v>
      </c>
      <c r="J71" s="101">
        <v>240.05986765657605</v>
      </c>
      <c r="K71" s="101">
        <v>239.81467844595372</v>
      </c>
      <c r="L71" s="101">
        <v>268.90481892987589</v>
      </c>
      <c r="M71" s="101">
        <v>141.77542614080122</v>
      </c>
      <c r="N71" s="101">
        <v>140.4730319641555</v>
      </c>
      <c r="O71" s="101">
        <v>106.4035398038146</v>
      </c>
      <c r="P71" s="101">
        <v>121.04448256664649</v>
      </c>
      <c r="Q71" s="101">
        <v>127.33653613944752</v>
      </c>
      <c r="R71" s="101">
        <v>0</v>
      </c>
      <c r="S71" s="101">
        <v>112.53438617683157</v>
      </c>
      <c r="T71" s="101">
        <v>95.924632909506869</v>
      </c>
      <c r="U71" s="101">
        <v>101.18901738280915</v>
      </c>
      <c r="V71" s="101">
        <v>140.14736051492187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683.05299420999665</v>
      </c>
      <c r="D72" s="104">
        <v>703.90967111965278</v>
      </c>
      <c r="E72" s="104">
        <v>685.39303535761644</v>
      </c>
      <c r="F72" s="104">
        <v>696.23915180878453</v>
      </c>
      <c r="G72" s="104">
        <v>678.71096162680408</v>
      </c>
      <c r="H72" s="104">
        <v>679.80373349508147</v>
      </c>
      <c r="I72" s="104">
        <v>684.45947121156507</v>
      </c>
      <c r="J72" s="104">
        <v>680.03167708349315</v>
      </c>
      <c r="K72" s="104">
        <v>656.91126905285012</v>
      </c>
      <c r="L72" s="104">
        <v>826.48099279644623</v>
      </c>
      <c r="M72" s="104">
        <v>726.69287654451898</v>
      </c>
      <c r="N72" s="104">
        <v>697.25824803458431</v>
      </c>
      <c r="O72" s="104">
        <v>661.49312133435035</v>
      </c>
      <c r="P72" s="104">
        <v>655.23333126819432</v>
      </c>
      <c r="Q72" s="104">
        <v>651.77512059325488</v>
      </c>
      <c r="R72" s="104">
        <v>0</v>
      </c>
      <c r="S72" s="104">
        <v>635.46717236763971</v>
      </c>
      <c r="T72" s="104">
        <v>688.00561983862633</v>
      </c>
      <c r="U72" s="104">
        <v>691.40791821202777</v>
      </c>
      <c r="V72" s="104">
        <v>711.52994219566528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1292.1845261546848</v>
      </c>
      <c r="D73" s="101">
        <v>1309.7856133597343</v>
      </c>
      <c r="E73" s="101">
        <v>1205.0719843433635</v>
      </c>
      <c r="F73" s="101">
        <v>1197.514947303353</v>
      </c>
      <c r="G73" s="101">
        <v>1284.6125279270104</v>
      </c>
      <c r="H73" s="101">
        <v>1235.2570350227575</v>
      </c>
      <c r="I73" s="101">
        <v>1270.171783038026</v>
      </c>
      <c r="J73" s="101">
        <v>1265.3070332653942</v>
      </c>
      <c r="K73" s="101">
        <v>1280.0599274925207</v>
      </c>
      <c r="L73" s="101">
        <v>0</v>
      </c>
      <c r="M73" s="101">
        <v>1173.3325048066345</v>
      </c>
      <c r="N73" s="101">
        <v>1100.8495577425292</v>
      </c>
      <c r="O73" s="101">
        <v>1070.0042617640086</v>
      </c>
      <c r="P73" s="101">
        <v>994.03474449618682</v>
      </c>
      <c r="Q73" s="101">
        <v>955.69197202840996</v>
      </c>
      <c r="R73" s="101">
        <v>968.12966415270853</v>
      </c>
      <c r="S73" s="101">
        <v>974.14274555348607</v>
      </c>
      <c r="T73" s="101">
        <v>987.36701449334907</v>
      </c>
      <c r="U73" s="101">
        <v>977.22392314458796</v>
      </c>
      <c r="V73" s="101">
        <v>961.37221242981582</v>
      </c>
      <c r="W73" s="101">
        <v>1000.497453060564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932.16916711556553</v>
      </c>
      <c r="D74" s="104">
        <v>951.95576681518889</v>
      </c>
      <c r="E74" s="104">
        <v>853.26383500260113</v>
      </c>
      <c r="F74" s="104">
        <v>850.12921389327812</v>
      </c>
      <c r="G74" s="104">
        <v>938.05430144650359</v>
      </c>
      <c r="H74" s="104">
        <v>890.66393636229384</v>
      </c>
      <c r="I74" s="104">
        <v>920.36266663711206</v>
      </c>
      <c r="J74" s="104">
        <v>916.66326471620744</v>
      </c>
      <c r="K74" s="104">
        <v>935.4908662859408</v>
      </c>
      <c r="L74" s="104">
        <v>895.61843211003259</v>
      </c>
      <c r="M74" s="104">
        <v>831.12357793655463</v>
      </c>
      <c r="N74" s="104">
        <v>785.54935831788146</v>
      </c>
      <c r="O74" s="104">
        <v>766.85332819245252</v>
      </c>
      <c r="P74" s="104">
        <v>726.16690192424539</v>
      </c>
      <c r="Q74" s="104">
        <v>709.64045570349799</v>
      </c>
      <c r="R74" s="104">
        <v>728.025201633341</v>
      </c>
      <c r="S74" s="104">
        <v>740.12594822827054</v>
      </c>
      <c r="T74" s="104">
        <v>748.80613805254313</v>
      </c>
      <c r="U74" s="104">
        <v>749.70825597016756</v>
      </c>
      <c r="V74" s="104">
        <v>740.88058937992048</v>
      </c>
      <c r="W74" s="104">
        <v>773.97867424530875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245.89861933481694</v>
      </c>
      <c r="D75" s="98">
        <v>266.80030117707452</v>
      </c>
      <c r="E75" s="98">
        <v>176.69629415393214</v>
      </c>
      <c r="F75" s="98">
        <v>178.53776433504515</v>
      </c>
      <c r="G75" s="98">
        <v>263.04326476053546</v>
      </c>
      <c r="H75" s="98">
        <v>216.52783946543289</v>
      </c>
      <c r="I75" s="98">
        <v>231.66246089781308</v>
      </c>
      <c r="J75" s="98">
        <v>223.74334978414015</v>
      </c>
      <c r="K75" s="98">
        <v>244.13032672168299</v>
      </c>
      <c r="L75" s="98">
        <v>168.75462509564338</v>
      </c>
      <c r="M75" s="98">
        <v>120.70799500642858</v>
      </c>
      <c r="N75" s="98">
        <v>111.22991685647041</v>
      </c>
      <c r="O75" s="98">
        <v>93.718237343424235</v>
      </c>
      <c r="P75" s="98">
        <v>95.036186567818078</v>
      </c>
      <c r="Q75" s="98">
        <v>97.519897390785999</v>
      </c>
      <c r="R75" s="98">
        <v>106.42812949255267</v>
      </c>
      <c r="S75" s="98">
        <v>105.56531989373303</v>
      </c>
      <c r="T75" s="98">
        <v>81.520650229302419</v>
      </c>
      <c r="U75" s="98">
        <v>84.198294269171754</v>
      </c>
      <c r="V75" s="98">
        <v>76.001040091870536</v>
      </c>
      <c r="W75" s="98">
        <v>72.248157550751259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686.27054778074853</v>
      </c>
      <c r="D76" s="98">
        <v>685.15546563811438</v>
      </c>
      <c r="E76" s="98">
        <v>676.56754084866895</v>
      </c>
      <c r="F76" s="98">
        <v>671.59144955823285</v>
      </c>
      <c r="G76" s="98">
        <v>675.01103668596795</v>
      </c>
      <c r="H76" s="98">
        <v>674.13609689686086</v>
      </c>
      <c r="I76" s="98">
        <v>688.70020573929889</v>
      </c>
      <c r="J76" s="98">
        <v>692.91991493206717</v>
      </c>
      <c r="K76" s="98">
        <v>691.36053956425781</v>
      </c>
      <c r="L76" s="98">
        <v>726.86380701438918</v>
      </c>
      <c r="M76" s="98">
        <v>710.41558293012588</v>
      </c>
      <c r="N76" s="98">
        <v>674.3194414614112</v>
      </c>
      <c r="O76" s="98">
        <v>673.13509084902819</v>
      </c>
      <c r="P76" s="98">
        <v>631.13071535642723</v>
      </c>
      <c r="Q76" s="98">
        <v>612.12055831271198</v>
      </c>
      <c r="R76" s="98">
        <v>621.5970721407881</v>
      </c>
      <c r="S76" s="98">
        <v>634.56062833453757</v>
      </c>
      <c r="T76" s="98">
        <v>667.28548782324071</v>
      </c>
      <c r="U76" s="98">
        <v>665.50996170099586</v>
      </c>
      <c r="V76" s="98">
        <v>664.87954928804982</v>
      </c>
      <c r="W76" s="98">
        <v>701.73051669455765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2644.5386231588259</v>
      </c>
      <c r="D77" s="122">
        <v>2868.5152833809348</v>
      </c>
      <c r="E77" s="122">
        <v>2677.2578465615011</v>
      </c>
      <c r="F77" s="122">
        <v>2735.3030266365568</v>
      </c>
      <c r="G77" s="122">
        <v>2776.2783630986578</v>
      </c>
      <c r="H77" s="122">
        <v>2591.0337270502687</v>
      </c>
      <c r="I77" s="122">
        <v>2596.5387885063869</v>
      </c>
      <c r="J77" s="122">
        <v>2392.4940448259886</v>
      </c>
      <c r="K77" s="122">
        <v>2323.3641914904938</v>
      </c>
      <c r="L77" s="122">
        <v>2794.2745950145782</v>
      </c>
      <c r="M77" s="122">
        <v>2190.7090350679578</v>
      </c>
      <c r="N77" s="122">
        <v>1865.6559830444962</v>
      </c>
      <c r="O77" s="122">
        <v>1541.5317426934844</v>
      </c>
      <c r="P77" s="122">
        <v>1513.1559598964477</v>
      </c>
      <c r="Q77" s="122">
        <v>1548.5182619613365</v>
      </c>
      <c r="R77" s="122">
        <v>1648.9231387848893</v>
      </c>
      <c r="S77" s="122">
        <v>1642.5874338686667</v>
      </c>
      <c r="T77" s="122">
        <v>1898.1183274585969</v>
      </c>
      <c r="U77" s="122">
        <v>1963.9905118690635</v>
      </c>
      <c r="V77" s="122">
        <v>2096.2967460355799</v>
      </c>
      <c r="W77" s="122">
        <v>2153.832081752837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2670.42613601413</v>
      </c>
      <c r="D78" s="98">
        <v>2893.2050366315866</v>
      </c>
      <c r="E78" s="98">
        <v>2703.4899971254467</v>
      </c>
      <c r="F78" s="98">
        <v>2764.4658249176828</v>
      </c>
      <c r="G78" s="98">
        <v>2806.0988494280746</v>
      </c>
      <c r="H78" s="98">
        <v>2623.647410367973</v>
      </c>
      <c r="I78" s="98">
        <v>2618.3705905298348</v>
      </c>
      <c r="J78" s="98">
        <v>2415.2568509143098</v>
      </c>
      <c r="K78" s="98">
        <v>2345.5983096677792</v>
      </c>
      <c r="L78" s="98">
        <v>2813.8504610387786</v>
      </c>
      <c r="M78" s="98">
        <v>2207.6112180847208</v>
      </c>
      <c r="N78" s="98">
        <v>1885.9526800216483</v>
      </c>
      <c r="O78" s="98">
        <v>1564.189801964342</v>
      </c>
      <c r="P78" s="98">
        <v>1542.496886952742</v>
      </c>
      <c r="Q78" s="98">
        <v>1577.7083752302042</v>
      </c>
      <c r="R78" s="98">
        <v>1663.546375423228</v>
      </c>
      <c r="S78" s="98">
        <v>1661.33821206119</v>
      </c>
      <c r="T78" s="98">
        <v>1915.8196233133731</v>
      </c>
      <c r="U78" s="98">
        <v>1984.2326789449539</v>
      </c>
      <c r="V78" s="98">
        <v>2119.3770583949572</v>
      </c>
      <c r="W78" s="98">
        <v>2176.807411291999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2048.7116272811495</v>
      </c>
      <c r="D79" s="33">
        <v>2205.5340018389834</v>
      </c>
      <c r="E79" s="33">
        <v>1973.1560640715957</v>
      </c>
      <c r="F79" s="33">
        <v>2026.8428210438281</v>
      </c>
      <c r="G79" s="33">
        <v>2151.6514021340968</v>
      </c>
      <c r="H79" s="33">
        <v>2018.1150136535402</v>
      </c>
      <c r="I79" s="33">
        <v>2124.6359909226294</v>
      </c>
      <c r="J79" s="33">
        <v>1760.9649734731693</v>
      </c>
      <c r="K79" s="33">
        <v>1717.7146235747296</v>
      </c>
      <c r="L79" s="33">
        <v>2164.7790226393704</v>
      </c>
      <c r="M79" s="33">
        <v>1728.3135996808012</v>
      </c>
      <c r="N79" s="33">
        <v>1357.1264108361261</v>
      </c>
      <c r="O79" s="33">
        <v>1071.0817063634954</v>
      </c>
      <c r="P79" s="33">
        <v>948.48857191646334</v>
      </c>
      <c r="Q79" s="33">
        <v>941.06025042817419</v>
      </c>
      <c r="R79" s="33">
        <v>1327.0505283635352</v>
      </c>
      <c r="S79" s="33">
        <v>1150.4573749951255</v>
      </c>
      <c r="T79" s="33">
        <v>1377.0002761260782</v>
      </c>
      <c r="U79" s="33">
        <v>1362.1116762229785</v>
      </c>
      <c r="V79" s="33">
        <v>1457.2510864675892</v>
      </c>
      <c r="W79" s="33">
        <v>1588.4937287532878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6660.2906389291875</v>
      </c>
      <c r="D81" s="117">
        <f t="shared" si="28"/>
        <v>6783.8477448953872</v>
      </c>
      <c r="E81" s="117">
        <f t="shared" si="28"/>
        <v>7086.2022632897879</v>
      </c>
      <c r="F81" s="117">
        <f t="shared" si="28"/>
        <v>7184.3858092489008</v>
      </c>
      <c r="G81" s="117">
        <f t="shared" si="28"/>
        <v>7148.2479437570828</v>
      </c>
      <c r="H81" s="117">
        <f t="shared" si="28"/>
        <v>7041.0076730993533</v>
      </c>
      <c r="I81" s="117">
        <f t="shared" si="28"/>
        <v>7193.8847586579795</v>
      </c>
      <c r="J81" s="117">
        <f t="shared" si="28"/>
        <v>7324.3079324444725</v>
      </c>
      <c r="K81" s="117">
        <f t="shared" si="28"/>
        <v>7617.6541923750647</v>
      </c>
      <c r="L81" s="117">
        <f t="shared" si="28"/>
        <v>5923.2806667870955</v>
      </c>
      <c r="M81" s="117">
        <f t="shared" si="28"/>
        <v>5714.5638608516547</v>
      </c>
      <c r="N81" s="117">
        <f t="shared" si="28"/>
        <v>5829.3012639827357</v>
      </c>
      <c r="O81" s="117">
        <f t="shared" si="28"/>
        <v>6001.4246813871123</v>
      </c>
      <c r="P81" s="117">
        <f t="shared" si="28"/>
        <v>5547.4420967868846</v>
      </c>
      <c r="Q81" s="117">
        <f t="shared" si="28"/>
        <v>5365.5685995185877</v>
      </c>
      <c r="R81" s="117">
        <f t="shared" ref="R81:V81" si="29">R82+R85+R87+R100</f>
        <v>5438.4854794913072</v>
      </c>
      <c r="S81" s="117">
        <f t="shared" si="29"/>
        <v>5349.4907333216297</v>
      </c>
      <c r="T81" s="117">
        <f t="shared" si="29"/>
        <v>5304.5293171375324</v>
      </c>
      <c r="U81" s="117">
        <f t="shared" si="29"/>
        <v>5315.5796899868901</v>
      </c>
      <c r="V81" s="117">
        <f t="shared" si="29"/>
        <v>5635.9031613877669</v>
      </c>
      <c r="W81" s="117">
        <f t="shared" ref="W81" si="30">W82+W85+W87+W100</f>
        <v>5568.5253295320381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2913.0155003704508</v>
      </c>
      <c r="D82" s="122">
        <f t="shared" si="31"/>
        <v>2966.7301573676582</v>
      </c>
      <c r="E82" s="122">
        <f t="shared" si="31"/>
        <v>3119.0728743817481</v>
      </c>
      <c r="F82" s="122">
        <f t="shared" si="31"/>
        <v>3329.9099079723737</v>
      </c>
      <c r="G82" s="122">
        <f t="shared" si="31"/>
        <v>3391.8749771814951</v>
      </c>
      <c r="H82" s="122">
        <f t="shared" si="31"/>
        <v>3362.1363778523469</v>
      </c>
      <c r="I82" s="122">
        <f t="shared" si="31"/>
        <v>3459.5032875673187</v>
      </c>
      <c r="J82" s="122">
        <f t="shared" si="31"/>
        <v>3462.4590510023363</v>
      </c>
      <c r="K82" s="122">
        <f t="shared" si="31"/>
        <v>3765.7070469909445</v>
      </c>
      <c r="L82" s="122">
        <f t="shared" si="31"/>
        <v>2418.1964841756162</v>
      </c>
      <c r="M82" s="122">
        <f t="shared" si="31"/>
        <v>2545.5897440442714</v>
      </c>
      <c r="N82" s="122">
        <f t="shared" si="31"/>
        <v>2876.9204704932472</v>
      </c>
      <c r="O82" s="122">
        <f t="shared" si="31"/>
        <v>3165.6045657494624</v>
      </c>
      <c r="P82" s="122">
        <f t="shared" si="31"/>
        <v>3096.6798435903884</v>
      </c>
      <c r="Q82" s="122">
        <f t="shared" si="31"/>
        <v>3030.5686364277385</v>
      </c>
      <c r="R82" s="122">
        <f t="shared" ref="R82:V82" si="32">SUM(R83:R84)</f>
        <v>2985.5990325516723</v>
      </c>
      <c r="S82" s="122">
        <f t="shared" si="32"/>
        <v>2892.0380370044677</v>
      </c>
      <c r="T82" s="122">
        <f t="shared" si="32"/>
        <v>2770.3396906645498</v>
      </c>
      <c r="U82" s="122">
        <f t="shared" si="32"/>
        <v>2713.0775398596788</v>
      </c>
      <c r="V82" s="122">
        <f t="shared" si="32"/>
        <v>2750.2121024223343</v>
      </c>
      <c r="W82" s="122">
        <f t="shared" ref="W82" si="33">SUM(W83:W84)</f>
        <v>2697.7470315601672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2897.1608108639948</v>
      </c>
      <c r="D83" s="98">
        <v>2950.9025747432283</v>
      </c>
      <c r="E83" s="98">
        <v>3104.777655744791</v>
      </c>
      <c r="F83" s="98">
        <v>3315.0815258719667</v>
      </c>
      <c r="G83" s="98">
        <v>3376.5391279329347</v>
      </c>
      <c r="H83" s="98">
        <v>3346.5596080028699</v>
      </c>
      <c r="I83" s="98">
        <v>3442.785549313352</v>
      </c>
      <c r="J83" s="98">
        <v>3444.8229378077926</v>
      </c>
      <c r="K83" s="98">
        <v>3747.3010134206693</v>
      </c>
      <c r="L83" s="98">
        <v>2409.4340764837593</v>
      </c>
      <c r="M83" s="98">
        <v>2535.4276490127536</v>
      </c>
      <c r="N83" s="98">
        <v>2865.7162763239867</v>
      </c>
      <c r="O83" s="98">
        <v>3153.3183859462679</v>
      </c>
      <c r="P83" s="98">
        <v>3084.7662042610027</v>
      </c>
      <c r="Q83" s="98">
        <v>3018.8609081751165</v>
      </c>
      <c r="R83" s="98">
        <v>2973.4165085329705</v>
      </c>
      <c r="S83" s="98">
        <v>2880.1675173350905</v>
      </c>
      <c r="T83" s="98">
        <v>2758.9875750681881</v>
      </c>
      <c r="U83" s="98">
        <v>2701.9337639718783</v>
      </c>
      <c r="V83" s="98">
        <v>2738.6289204166883</v>
      </c>
      <c r="W83" s="98">
        <v>2686.3083178478305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15.854689506456072</v>
      </c>
      <c r="D84" s="98">
        <v>15.827582624429906</v>
      </c>
      <c r="E84" s="98">
        <v>14.29521863695714</v>
      </c>
      <c r="F84" s="98">
        <v>14.828382100406978</v>
      </c>
      <c r="G84" s="98">
        <v>15.335849248560564</v>
      </c>
      <c r="H84" s="98">
        <v>15.576769849476911</v>
      </c>
      <c r="I84" s="98">
        <v>16.717738253966829</v>
      </c>
      <c r="J84" s="98">
        <v>17.636113194543505</v>
      </c>
      <c r="K84" s="98">
        <v>18.406033570275206</v>
      </c>
      <c r="L84" s="98">
        <v>8.7624076918567866</v>
      </c>
      <c r="M84" s="98">
        <v>10.16209503151763</v>
      </c>
      <c r="N84" s="98">
        <v>11.204194169260628</v>
      </c>
      <c r="O84" s="98">
        <v>12.286179803194454</v>
      </c>
      <c r="P84" s="98">
        <v>11.913639329385445</v>
      </c>
      <c r="Q84" s="98">
        <v>11.707728252622159</v>
      </c>
      <c r="R84" s="98">
        <v>12.182524018701605</v>
      </c>
      <c r="S84" s="98">
        <v>11.870519669377384</v>
      </c>
      <c r="T84" s="98">
        <v>11.352115596361728</v>
      </c>
      <c r="U84" s="98">
        <v>11.143775887800425</v>
      </c>
      <c r="V84" s="98">
        <v>11.583182005645966</v>
      </c>
      <c r="W84" s="98">
        <v>11.438713712336689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33.384851740509284</v>
      </c>
      <c r="D85" s="122">
        <f t="shared" si="34"/>
        <v>18.58214771269451</v>
      </c>
      <c r="E85" s="122">
        <f t="shared" si="34"/>
        <v>41.167432841126285</v>
      </c>
      <c r="F85" s="122">
        <f t="shared" si="34"/>
        <v>35.815520099253419</v>
      </c>
      <c r="G85" s="122">
        <f t="shared" si="34"/>
        <v>41.608983387741489</v>
      </c>
      <c r="H85" s="122">
        <f t="shared" si="34"/>
        <v>43.775585699248431</v>
      </c>
      <c r="I85" s="122">
        <f t="shared" si="34"/>
        <v>13.227205739668472</v>
      </c>
      <c r="J85" s="122">
        <f t="shared" si="34"/>
        <v>9.6123618792675103</v>
      </c>
      <c r="K85" s="122">
        <f t="shared" si="34"/>
        <v>12.683984253524642</v>
      </c>
      <c r="L85" s="122">
        <f t="shared" si="34"/>
        <v>31.375664910156164</v>
      </c>
      <c r="M85" s="122">
        <f t="shared" si="34"/>
        <v>35.075046903381114</v>
      </c>
      <c r="N85" s="122">
        <f t="shared" si="34"/>
        <v>35.460008226495191</v>
      </c>
      <c r="O85" s="122">
        <f t="shared" si="34"/>
        <v>31.642343731552522</v>
      </c>
      <c r="P85" s="122">
        <f t="shared" si="34"/>
        <v>15.423013184336552</v>
      </c>
      <c r="Q85" s="122">
        <f t="shared" si="34"/>
        <v>17.140393209047989</v>
      </c>
      <c r="R85" s="122">
        <f t="shared" si="34"/>
        <v>13.100484258827841</v>
      </c>
      <c r="S85" s="122">
        <f t="shared" si="34"/>
        <v>13.24865452624036</v>
      </c>
      <c r="T85" s="122">
        <f t="shared" si="34"/>
        <v>10.55116107453474</v>
      </c>
      <c r="U85" s="122">
        <f t="shared" si="34"/>
        <v>9.2093091373262759</v>
      </c>
      <c r="V85" s="122">
        <f t="shared" si="34"/>
        <v>4.9714516500312893</v>
      </c>
      <c r="W85" s="122">
        <f t="shared" si="34"/>
        <v>8.3869077497062161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33.384851740509284</v>
      </c>
      <c r="D86" s="98">
        <f>IF(RES_hhdet_in_fec!D86=0,0,RES_hhdet_in_fec!D86*1000*11630/RES_hhdet_in_new!D83)</f>
        <v>18.58214771269451</v>
      </c>
      <c r="E86" s="98">
        <f>IF(RES_hhdet_in_fec!E86=0,0,RES_hhdet_in_fec!E86*1000*11630/RES_hhdet_in_new!E83)</f>
        <v>41.167432841126285</v>
      </c>
      <c r="F86" s="98">
        <f>IF(RES_hhdet_in_fec!F86=0,0,RES_hhdet_in_fec!F86*1000*11630/RES_hhdet_in_new!F83)</f>
        <v>35.815520099253419</v>
      </c>
      <c r="G86" s="98">
        <f>IF(RES_hhdet_in_fec!G86=0,0,RES_hhdet_in_fec!G86*1000*11630/RES_hhdet_in_new!G83)</f>
        <v>41.608983387741489</v>
      </c>
      <c r="H86" s="98">
        <f>IF(RES_hhdet_in_fec!H86=0,0,RES_hhdet_in_fec!H86*1000*11630/RES_hhdet_in_new!H83)</f>
        <v>43.775585699248431</v>
      </c>
      <c r="I86" s="98">
        <f>IF(RES_hhdet_in_fec!I86=0,0,RES_hhdet_in_fec!I86*1000*11630/RES_hhdet_in_new!I83)</f>
        <v>13.227205739668472</v>
      </c>
      <c r="J86" s="98">
        <f>IF(RES_hhdet_in_fec!J86=0,0,RES_hhdet_in_fec!J86*1000*11630/RES_hhdet_in_new!J83)</f>
        <v>9.6123618792675103</v>
      </c>
      <c r="K86" s="98">
        <f>IF(RES_hhdet_in_fec!K86=0,0,RES_hhdet_in_fec!K86*1000*11630/RES_hhdet_in_new!K83)</f>
        <v>12.683984253524642</v>
      </c>
      <c r="L86" s="98">
        <f>IF(RES_hhdet_in_fec!L86=0,0,RES_hhdet_in_fec!L86*1000*11630/RES_hhdet_in_new!L83)</f>
        <v>31.375664910156164</v>
      </c>
      <c r="M86" s="98">
        <f>IF(RES_hhdet_in_fec!M86=0,0,RES_hhdet_in_fec!M86*1000*11630/RES_hhdet_in_new!M83)</f>
        <v>35.075046903381114</v>
      </c>
      <c r="N86" s="98">
        <f>IF(RES_hhdet_in_fec!N86=0,0,RES_hhdet_in_fec!N86*1000*11630/RES_hhdet_in_new!N83)</f>
        <v>35.460008226495191</v>
      </c>
      <c r="O86" s="98">
        <f>IF(RES_hhdet_in_fec!O86=0,0,RES_hhdet_in_fec!O86*1000*11630/RES_hhdet_in_new!O83)</f>
        <v>31.642343731552522</v>
      </c>
      <c r="P86" s="98">
        <f>IF(RES_hhdet_in_fec!P86=0,0,RES_hhdet_in_fec!P86*1000*11630/RES_hhdet_in_new!P83)</f>
        <v>15.423013184336552</v>
      </c>
      <c r="Q86" s="98">
        <f>IF(RES_hhdet_in_fec!Q86=0,0,RES_hhdet_in_fec!Q86*1000*11630/RES_hhdet_in_new!Q83)</f>
        <v>17.140393209047989</v>
      </c>
      <c r="R86" s="98">
        <f>IF(RES_hhdet_in_fec!R86=0,0,RES_hhdet_in_fec!R86*1000*11630/RES_hhdet_in_new!R83)</f>
        <v>13.100484258827841</v>
      </c>
      <c r="S86" s="98">
        <f>IF(RES_hhdet_in_fec!S86=0,0,RES_hhdet_in_fec!S86*1000*11630/RES_hhdet_in_new!S83)</f>
        <v>13.24865452624036</v>
      </c>
      <c r="T86" s="98">
        <f>IF(RES_hhdet_in_fec!T86=0,0,RES_hhdet_in_fec!T86*1000*11630/RES_hhdet_in_new!T83)</f>
        <v>10.55116107453474</v>
      </c>
      <c r="U86" s="98">
        <f>IF(RES_hhdet_in_fec!U86=0,0,RES_hhdet_in_fec!U86*1000*11630/RES_hhdet_in_new!U83)</f>
        <v>9.2093091373262759</v>
      </c>
      <c r="V86" s="98">
        <f>IF(RES_hhdet_in_fec!V86=0,0,RES_hhdet_in_fec!V86*1000*11630/RES_hhdet_in_new!V83)</f>
        <v>4.9714516500312893</v>
      </c>
      <c r="W86" s="98">
        <f>IF(RES_hhdet_in_fec!W86=0,0,RES_hhdet_in_fec!W86*1000*11630/RES_hhdet_in_new!W83)</f>
        <v>8.3869077497062161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1406.227580839316</v>
      </c>
      <c r="D87" s="122">
        <v>1388.8682361617682</v>
      </c>
      <c r="E87" s="122">
        <v>1412.1366021486886</v>
      </c>
      <c r="F87" s="122">
        <v>1383.7019216115009</v>
      </c>
      <c r="G87" s="122">
        <v>1351.8563850327157</v>
      </c>
      <c r="H87" s="122">
        <v>1356.8130041260708</v>
      </c>
      <c r="I87" s="122">
        <v>1361.4631551122504</v>
      </c>
      <c r="J87" s="122">
        <v>1321.1481225339141</v>
      </c>
      <c r="K87" s="122">
        <v>1327.6959597901525</v>
      </c>
      <c r="L87" s="122">
        <v>1283.0539628958757</v>
      </c>
      <c r="M87" s="122">
        <v>1136.7901657336695</v>
      </c>
      <c r="N87" s="122">
        <v>1087.8877186449927</v>
      </c>
      <c r="O87" s="122">
        <v>1075.0124619413534</v>
      </c>
      <c r="P87" s="122">
        <v>962.0138602702815</v>
      </c>
      <c r="Q87" s="122">
        <v>905.67331233752566</v>
      </c>
      <c r="R87" s="122">
        <v>918.32239708498503</v>
      </c>
      <c r="S87" s="122">
        <v>936.07266583739317</v>
      </c>
      <c r="T87" s="122">
        <v>911.55696593019763</v>
      </c>
      <c r="U87" s="122">
        <v>912.3249095521262</v>
      </c>
      <c r="V87" s="122">
        <v>976.02799559195591</v>
      </c>
      <c r="W87" s="122">
        <v>923.2662623694747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1418.1702477764543</v>
      </c>
      <c r="D88" s="98">
        <v>1391.6290909199597</v>
      </c>
      <c r="E88" s="98">
        <v>1308.5915899639281</v>
      </c>
      <c r="F88" s="98">
        <v>1281.3095690574073</v>
      </c>
      <c r="G88" s="98">
        <v>1251.7530624690935</v>
      </c>
      <c r="H88" s="98">
        <v>1272.3217289253523</v>
      </c>
      <c r="I88" s="98">
        <v>1251.0299880376649</v>
      </c>
      <c r="J88" s="98">
        <v>1278.6621964194621</v>
      </c>
      <c r="K88" s="98">
        <v>1198.6429388278793</v>
      </c>
      <c r="L88" s="98">
        <v>1099.3367669769552</v>
      </c>
      <c r="M88" s="98">
        <v>1066.4124325270634</v>
      </c>
      <c r="N88" s="98">
        <v>1062.9939647611404</v>
      </c>
      <c r="O88" s="98">
        <v>1029.8159485291299</v>
      </c>
      <c r="P88" s="98">
        <v>966.46758471230748</v>
      </c>
      <c r="Q88" s="98">
        <v>928.74754770032473</v>
      </c>
      <c r="R88" s="98">
        <v>910.21184302122401</v>
      </c>
      <c r="S88" s="98">
        <v>906.15563392317722</v>
      </c>
      <c r="T88" s="98">
        <v>912.98607295960744</v>
      </c>
      <c r="U88" s="98">
        <v>904.52152118029505</v>
      </c>
      <c r="V88" s="98">
        <v>928.21341807975841</v>
      </c>
      <c r="W88" s="98">
        <v>920.7364293780771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960.20919660926074</v>
      </c>
      <c r="D89" s="98">
        <v>961.58024377770744</v>
      </c>
      <c r="E89" s="98">
        <v>905.11694038651444</v>
      </c>
      <c r="F89" s="98">
        <v>901.38951356773589</v>
      </c>
      <c r="G89" s="98">
        <v>906.28327540033263</v>
      </c>
      <c r="H89" s="98">
        <v>929.6614935207557</v>
      </c>
      <c r="I89" s="98">
        <v>929.3240699469078</v>
      </c>
      <c r="J89" s="98">
        <v>964.75817901826497</v>
      </c>
      <c r="K89" s="98">
        <v>920.09343828303565</v>
      </c>
      <c r="L89" s="98">
        <v>846.22234587450021</v>
      </c>
      <c r="M89" s="98">
        <v>820.90325408693377</v>
      </c>
      <c r="N89" s="98">
        <v>831.46222872758051</v>
      </c>
      <c r="O89" s="98">
        <v>810.20348529915134</v>
      </c>
      <c r="P89" s="98">
        <v>769.5324943697367</v>
      </c>
      <c r="Q89" s="98">
        <v>748.41755269591761</v>
      </c>
      <c r="R89" s="98">
        <v>745.03381642487136</v>
      </c>
      <c r="S89" s="98">
        <v>753.97214172086694</v>
      </c>
      <c r="T89" s="98">
        <v>768.09671193285362</v>
      </c>
      <c r="U89" s="98">
        <v>773.71274757236756</v>
      </c>
      <c r="V89" s="98">
        <v>808.27281815324704</v>
      </c>
      <c r="W89" s="98">
        <v>804.03616769773828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269.42573303397506</v>
      </c>
      <c r="D90" s="101">
        <v>275.08413837298406</v>
      </c>
      <c r="E90" s="101">
        <v>221.89748039080757</v>
      </c>
      <c r="F90" s="101">
        <v>218.62342262382572</v>
      </c>
      <c r="G90" s="101">
        <v>246.82798850273517</v>
      </c>
      <c r="H90" s="101">
        <v>233.07742334831818</v>
      </c>
      <c r="I90" s="101">
        <v>232.44790950313995</v>
      </c>
      <c r="J90" s="101">
        <v>236.31392206009878</v>
      </c>
      <c r="K90" s="101">
        <v>228.53417701230214</v>
      </c>
      <c r="L90" s="101">
        <v>169.58808382236961</v>
      </c>
      <c r="M90" s="101">
        <v>116.81402926000948</v>
      </c>
      <c r="N90" s="101">
        <v>128.50202579274332</v>
      </c>
      <c r="O90" s="101">
        <v>113.11521522378953</v>
      </c>
      <c r="P90" s="101">
        <v>114.21001888611403</v>
      </c>
      <c r="Q90" s="101">
        <v>113.76818575350427</v>
      </c>
      <c r="R90" s="101">
        <v>114.29697192673284</v>
      </c>
      <c r="S90" s="101">
        <v>112.06422068753572</v>
      </c>
      <c r="T90" s="101">
        <v>88.968115736324208</v>
      </c>
      <c r="U90" s="101">
        <v>92.92385860185145</v>
      </c>
      <c r="V90" s="101">
        <v>121.91208971199387</v>
      </c>
      <c r="W90" s="101">
        <v>82.518950497603072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690.78346357528562</v>
      </c>
      <c r="D91" s="104">
        <v>686.49610540472327</v>
      </c>
      <c r="E91" s="104">
        <v>683.21945999570687</v>
      </c>
      <c r="F91" s="104">
        <v>682.76609094391017</v>
      </c>
      <c r="G91" s="104">
        <v>659.45528689759749</v>
      </c>
      <c r="H91" s="104">
        <v>696.58407017243746</v>
      </c>
      <c r="I91" s="104">
        <v>696.87616044376784</v>
      </c>
      <c r="J91" s="104">
        <v>728.44425695816631</v>
      </c>
      <c r="K91" s="104">
        <v>691.55926127073337</v>
      </c>
      <c r="L91" s="104">
        <v>676.63426205213068</v>
      </c>
      <c r="M91" s="104">
        <v>704.08922482692424</v>
      </c>
      <c r="N91" s="104">
        <v>702.96020293483718</v>
      </c>
      <c r="O91" s="104">
        <v>697.08827007536183</v>
      </c>
      <c r="P91" s="104">
        <v>655.3224754836225</v>
      </c>
      <c r="Q91" s="104">
        <v>634.64936694241328</v>
      </c>
      <c r="R91" s="104">
        <v>630.73684449813845</v>
      </c>
      <c r="S91" s="104">
        <v>641.90792103333115</v>
      </c>
      <c r="T91" s="104">
        <v>679.12859619652943</v>
      </c>
      <c r="U91" s="104">
        <v>680.78888897051604</v>
      </c>
      <c r="V91" s="104">
        <v>686.36072844125317</v>
      </c>
      <c r="W91" s="104">
        <v>721.51721720013506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1443.4232127032797</v>
      </c>
      <c r="D92" s="101">
        <v>1424.0180953422052</v>
      </c>
      <c r="E92" s="101">
        <v>1454.3648382879126</v>
      </c>
      <c r="F92" s="101">
        <v>1433.1255348758614</v>
      </c>
      <c r="G92" s="101">
        <v>1400.1932447812558</v>
      </c>
      <c r="H92" s="101">
        <v>1405.8801633313194</v>
      </c>
      <c r="I92" s="101">
        <v>1429.4406138065779</v>
      </c>
      <c r="J92" s="101">
        <v>1427.6239962481909</v>
      </c>
      <c r="K92" s="101">
        <v>1431.1733652772855</v>
      </c>
      <c r="L92" s="101">
        <v>1491.0714732284307</v>
      </c>
      <c r="M92" s="101">
        <v>1286.0818096904718</v>
      </c>
      <c r="N92" s="101">
        <v>1226.2158476849618</v>
      </c>
      <c r="O92" s="101">
        <v>1200.9697854209514</v>
      </c>
      <c r="P92" s="101">
        <v>1074.0068526892317</v>
      </c>
      <c r="Q92" s="101">
        <v>995.39359155901968</v>
      </c>
      <c r="R92" s="101">
        <v>999.81294232614891</v>
      </c>
      <c r="S92" s="101">
        <v>1014.1793315059481</v>
      </c>
      <c r="T92" s="101">
        <v>990.17794769655234</v>
      </c>
      <c r="U92" s="101">
        <v>976.64735850904015</v>
      </c>
      <c r="V92" s="101">
        <v>1116.1641534096523</v>
      </c>
      <c r="W92" s="101">
        <v>985.82911708230847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957.05649789561221</v>
      </c>
      <c r="D93" s="104">
        <v>950.19089845316478</v>
      </c>
      <c r="E93" s="104">
        <v>957.82955420722328</v>
      </c>
      <c r="F93" s="104">
        <v>946.26756664813831</v>
      </c>
      <c r="G93" s="104">
        <v>941.5108260031858</v>
      </c>
      <c r="H93" s="104">
        <v>939.20122009108979</v>
      </c>
      <c r="I93" s="104">
        <v>959.90852247543683</v>
      </c>
      <c r="J93" s="104">
        <v>960.74815373425258</v>
      </c>
      <c r="K93" s="104">
        <v>972.46586943916668</v>
      </c>
      <c r="L93" s="104">
        <v>1003.3186353493176</v>
      </c>
      <c r="M93" s="104">
        <v>849.07117606475697</v>
      </c>
      <c r="N93" s="104">
        <v>829.62305552475505</v>
      </c>
      <c r="O93" s="104">
        <v>834.04467976524631</v>
      </c>
      <c r="P93" s="104">
        <v>774.37706213647868</v>
      </c>
      <c r="Q93" s="104">
        <v>740.26904702256275</v>
      </c>
      <c r="R93" s="104">
        <v>760.44116485529969</v>
      </c>
      <c r="S93" s="104">
        <v>786.77361920380463</v>
      </c>
      <c r="T93" s="104">
        <v>774.0063020133598</v>
      </c>
      <c r="U93" s="104">
        <v>775.42904295818607</v>
      </c>
      <c r="V93" s="104">
        <v>907.0286068224292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273.46597175817016</v>
      </c>
      <c r="D94" s="98">
        <v>279.90600806734972</v>
      </c>
      <c r="E94" s="98">
        <v>249.61990286406561</v>
      </c>
      <c r="F94" s="98">
        <v>246.49519462926807</v>
      </c>
      <c r="G94" s="98">
        <v>276.62941308114335</v>
      </c>
      <c r="H94" s="98">
        <v>256.0663639083852</v>
      </c>
      <c r="I94" s="98">
        <v>265.32302613693554</v>
      </c>
      <c r="J94" s="98">
        <v>260.5253361873223</v>
      </c>
      <c r="K94" s="98">
        <v>273.53721194095317</v>
      </c>
      <c r="L94" s="98">
        <v>244.90616451209533</v>
      </c>
      <c r="M94" s="98">
        <v>141.39397307721455</v>
      </c>
      <c r="N94" s="98">
        <v>143.30979464783331</v>
      </c>
      <c r="O94" s="98">
        <v>132.87938723951763</v>
      </c>
      <c r="P94" s="98">
        <v>124.76409534866757</v>
      </c>
      <c r="Q94" s="98">
        <v>117.73798314822538</v>
      </c>
      <c r="R94" s="98">
        <v>125.88700276663634</v>
      </c>
      <c r="S94" s="98">
        <v>129.19664415062581</v>
      </c>
      <c r="T94" s="98">
        <v>95.445498329993669</v>
      </c>
      <c r="U94" s="98">
        <v>98.338500466586552</v>
      </c>
      <c r="V94" s="98">
        <v>163.32525978800939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683.59052613744223</v>
      </c>
      <c r="D95" s="98">
        <v>670.28489038581506</v>
      </c>
      <c r="E95" s="98">
        <v>708.2096513431577</v>
      </c>
      <c r="F95" s="98">
        <v>699.77237201887033</v>
      </c>
      <c r="G95" s="98">
        <v>664.88141292204261</v>
      </c>
      <c r="H95" s="98">
        <v>683.13485618270454</v>
      </c>
      <c r="I95" s="98">
        <v>694.58549633850134</v>
      </c>
      <c r="J95" s="98">
        <v>700.22281754693029</v>
      </c>
      <c r="K95" s="98">
        <v>698.92865749821351</v>
      </c>
      <c r="L95" s="98">
        <v>758.41247083722203</v>
      </c>
      <c r="M95" s="98">
        <v>707.6772029875425</v>
      </c>
      <c r="N95" s="98">
        <v>686.31326087692173</v>
      </c>
      <c r="O95" s="98">
        <v>701.16529252572866</v>
      </c>
      <c r="P95" s="98">
        <v>649.61296678781105</v>
      </c>
      <c r="Q95" s="98">
        <v>622.53106387433752</v>
      </c>
      <c r="R95" s="98">
        <v>634.55416208866325</v>
      </c>
      <c r="S95" s="98">
        <v>657.57697505317867</v>
      </c>
      <c r="T95" s="98">
        <v>678.56080368336609</v>
      </c>
      <c r="U95" s="98">
        <v>677.09054249159965</v>
      </c>
      <c r="V95" s="98">
        <v>743.70334703441972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1292.1845261546848</v>
      </c>
      <c r="D96" s="101">
        <v>1309.7856133597343</v>
      </c>
      <c r="E96" s="101">
        <v>1205.0719843433642</v>
      </c>
      <c r="F96" s="101">
        <v>1197.514947303353</v>
      </c>
      <c r="G96" s="101">
        <v>1284.6125279270104</v>
      </c>
      <c r="H96" s="101">
        <v>1235.2570350227579</v>
      </c>
      <c r="I96" s="101">
        <v>1270.1717830380258</v>
      </c>
      <c r="J96" s="101">
        <v>1265.3070332653942</v>
      </c>
      <c r="K96" s="101">
        <v>1280.0599274925205</v>
      </c>
      <c r="L96" s="101">
        <v>0</v>
      </c>
      <c r="M96" s="101">
        <v>1173.3325048066347</v>
      </c>
      <c r="N96" s="101">
        <v>1100.8495577425292</v>
      </c>
      <c r="O96" s="101">
        <v>1070.0042617640086</v>
      </c>
      <c r="P96" s="101">
        <v>994.03474449618693</v>
      </c>
      <c r="Q96" s="101">
        <v>955.69197202841008</v>
      </c>
      <c r="R96" s="101">
        <v>968.12966415270876</v>
      </c>
      <c r="S96" s="101">
        <v>974.14274555348607</v>
      </c>
      <c r="T96" s="101">
        <v>987.36701449334953</v>
      </c>
      <c r="U96" s="101">
        <v>977.22392314458796</v>
      </c>
      <c r="V96" s="101">
        <v>961.3722124298157</v>
      </c>
      <c r="W96" s="101">
        <v>1000.4974530605638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932.16916711556541</v>
      </c>
      <c r="D97" s="104">
        <v>951.95576681518912</v>
      </c>
      <c r="E97" s="104">
        <v>853.2638350026009</v>
      </c>
      <c r="F97" s="104">
        <v>850.12921389327801</v>
      </c>
      <c r="G97" s="104">
        <v>938.05430144650336</v>
      </c>
      <c r="H97" s="104">
        <v>890.66393636229373</v>
      </c>
      <c r="I97" s="104">
        <v>920.36266663711183</v>
      </c>
      <c r="J97" s="104">
        <v>916.6632647162071</v>
      </c>
      <c r="K97" s="104">
        <v>935.4908662859408</v>
      </c>
      <c r="L97" s="104">
        <v>895.61843211003236</v>
      </c>
      <c r="M97" s="104">
        <v>831.12357793655463</v>
      </c>
      <c r="N97" s="104">
        <v>785.54935831788146</v>
      </c>
      <c r="O97" s="104">
        <v>766.85332819245218</v>
      </c>
      <c r="P97" s="104">
        <v>726.16690192424539</v>
      </c>
      <c r="Q97" s="104">
        <v>709.64045570349788</v>
      </c>
      <c r="R97" s="104">
        <v>728.02520163334077</v>
      </c>
      <c r="S97" s="104">
        <v>740.12594822827043</v>
      </c>
      <c r="T97" s="104">
        <v>748.80613805254313</v>
      </c>
      <c r="U97" s="104">
        <v>749.7082559701679</v>
      </c>
      <c r="V97" s="104">
        <v>740.88058937992048</v>
      </c>
      <c r="W97" s="104">
        <v>773.97867424530864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245.89861933481694</v>
      </c>
      <c r="D98" s="98">
        <v>266.80030117707452</v>
      </c>
      <c r="E98" s="98">
        <v>176.69629415393214</v>
      </c>
      <c r="F98" s="98">
        <v>178.5377643350451</v>
      </c>
      <c r="G98" s="98">
        <v>263.04326476053546</v>
      </c>
      <c r="H98" s="98">
        <v>216.52783946543295</v>
      </c>
      <c r="I98" s="98">
        <v>231.66246089781313</v>
      </c>
      <c r="J98" s="98">
        <v>223.74334978414015</v>
      </c>
      <c r="K98" s="98">
        <v>244.13032672168296</v>
      </c>
      <c r="L98" s="98">
        <v>168.75462509564335</v>
      </c>
      <c r="M98" s="98">
        <v>120.70799500642863</v>
      </c>
      <c r="N98" s="98">
        <v>111.22991685647037</v>
      </c>
      <c r="O98" s="98">
        <v>93.718237343424192</v>
      </c>
      <c r="P98" s="98">
        <v>95.036186567818049</v>
      </c>
      <c r="Q98" s="98">
        <v>97.519897390785985</v>
      </c>
      <c r="R98" s="98">
        <v>106.42812949255273</v>
      </c>
      <c r="S98" s="98">
        <v>105.56531989373303</v>
      </c>
      <c r="T98" s="98">
        <v>81.520650229302447</v>
      </c>
      <c r="U98" s="98">
        <v>84.198294269171782</v>
      </c>
      <c r="V98" s="98">
        <v>76.00104009187055</v>
      </c>
      <c r="W98" s="98">
        <v>72.24815755075123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686.27054778074842</v>
      </c>
      <c r="D99" s="98">
        <v>685.15546563811461</v>
      </c>
      <c r="E99" s="98">
        <v>676.56754084866884</v>
      </c>
      <c r="F99" s="98">
        <v>671.59144955823285</v>
      </c>
      <c r="G99" s="98">
        <v>675.01103668596795</v>
      </c>
      <c r="H99" s="98">
        <v>674.13609689686086</v>
      </c>
      <c r="I99" s="98">
        <v>688.70020573929867</v>
      </c>
      <c r="J99" s="98">
        <v>692.91991493206694</v>
      </c>
      <c r="K99" s="98">
        <v>691.36053956425792</v>
      </c>
      <c r="L99" s="98">
        <v>726.86380701438907</v>
      </c>
      <c r="M99" s="98">
        <v>710.41558293012611</v>
      </c>
      <c r="N99" s="98">
        <v>674.31944146141109</v>
      </c>
      <c r="O99" s="98">
        <v>673.13509084902819</v>
      </c>
      <c r="P99" s="98">
        <v>631.13071535642734</v>
      </c>
      <c r="Q99" s="98">
        <v>612.12055831271186</v>
      </c>
      <c r="R99" s="98">
        <v>621.5970721407881</v>
      </c>
      <c r="S99" s="98">
        <v>634.56062833453745</v>
      </c>
      <c r="T99" s="98">
        <v>667.2854878232406</v>
      </c>
      <c r="U99" s="98">
        <v>665.50996170099609</v>
      </c>
      <c r="V99" s="98">
        <v>664.87954928804993</v>
      </c>
      <c r="W99" s="98">
        <v>701.73051669455754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2307.6627059789112</v>
      </c>
      <c r="D100" s="122">
        <v>2409.6672036532664</v>
      </c>
      <c r="E100" s="122">
        <v>2513.8253539182251</v>
      </c>
      <c r="F100" s="122">
        <v>2434.958459565773</v>
      </c>
      <c r="G100" s="122">
        <v>2362.9075981551305</v>
      </c>
      <c r="H100" s="122">
        <v>2278.2827054216864</v>
      </c>
      <c r="I100" s="122">
        <v>2359.6911102387426</v>
      </c>
      <c r="J100" s="122">
        <v>2531.0883970289542</v>
      </c>
      <c r="K100" s="122">
        <v>2511.5672013404428</v>
      </c>
      <c r="L100" s="122">
        <v>2190.6545548054469</v>
      </c>
      <c r="M100" s="122">
        <v>1997.1089041703326</v>
      </c>
      <c r="N100" s="122">
        <v>1829.0330666180012</v>
      </c>
      <c r="O100" s="122">
        <v>1729.1653099647433</v>
      </c>
      <c r="P100" s="122">
        <v>1473.3253797418786</v>
      </c>
      <c r="Q100" s="122">
        <v>1412.1862575442753</v>
      </c>
      <c r="R100" s="122">
        <v>1521.4635655958225</v>
      </c>
      <c r="S100" s="122">
        <v>1508.131375953528</v>
      </c>
      <c r="T100" s="122">
        <v>1612.0814994682496</v>
      </c>
      <c r="U100" s="122">
        <v>1680.967931437759</v>
      </c>
      <c r="V100" s="122">
        <v>1904.6916117234457</v>
      </c>
      <c r="W100" s="122">
        <v>1939.1251278526897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2809.0669609452298</v>
      </c>
      <c r="D101" s="98">
        <v>2866.1040719996008</v>
      </c>
      <c r="E101" s="98">
        <v>2767.2066289238696</v>
      </c>
      <c r="F101" s="98">
        <v>2639.0137738286203</v>
      </c>
      <c r="G101" s="98">
        <v>2678.834255290782</v>
      </c>
      <c r="H101" s="98">
        <v>2592.5031715784626</v>
      </c>
      <c r="I101" s="98">
        <v>2443.5793107654272</v>
      </c>
      <c r="J101" s="98">
        <v>2894.1281003467539</v>
      </c>
      <c r="K101" s="98">
        <v>2963.6928308520892</v>
      </c>
      <c r="L101" s="98">
        <v>2056.3679620480984</v>
      </c>
      <c r="M101" s="98">
        <v>2000.9341841642711</v>
      </c>
      <c r="N101" s="98">
        <v>1887.7729325107057</v>
      </c>
      <c r="O101" s="98">
        <v>1779.9580952785902</v>
      </c>
      <c r="P101" s="98">
        <v>1714.6957461511452</v>
      </c>
      <c r="Q101" s="98">
        <v>1701.4136022558341</v>
      </c>
      <c r="R101" s="98">
        <v>1753.3166348601394</v>
      </c>
      <c r="S101" s="98">
        <v>1790.1251931499735</v>
      </c>
      <c r="T101" s="98">
        <v>1890.9387021363405</v>
      </c>
      <c r="U101" s="98">
        <v>1981.2880029379774</v>
      </c>
      <c r="V101" s="98">
        <v>2147.1194466756888</v>
      </c>
      <c r="W101" s="98">
        <v>2237.6326565313479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2518.4979990102693</v>
      </c>
      <c r="D102" s="98">
        <v>2511.1497221189234</v>
      </c>
      <c r="E102" s="98">
        <v>2928.7598950285305</v>
      </c>
      <c r="F102" s="98">
        <v>2918.0736547961237</v>
      </c>
      <c r="G102" s="98">
        <v>2678.9898903462567</v>
      </c>
      <c r="H102" s="98">
        <v>2626.590724450883</v>
      </c>
      <c r="I102" s="98">
        <v>2630.3551051129034</v>
      </c>
      <c r="J102" s="98">
        <v>2369.4452963042677</v>
      </c>
      <c r="K102" s="98">
        <v>2354.7575724742405</v>
      </c>
      <c r="L102" s="98">
        <v>2400.9342647056637</v>
      </c>
      <c r="M102" s="98">
        <v>2177.8632468231967</v>
      </c>
      <c r="N102" s="98">
        <v>1867.4631591240516</v>
      </c>
      <c r="O102" s="98">
        <v>1738.5117075626449</v>
      </c>
      <c r="P102" s="98">
        <v>1568.0617781229721</v>
      </c>
      <c r="Q102" s="98">
        <v>1523.61849861532</v>
      </c>
      <c r="R102" s="98">
        <v>1635.6950934697791</v>
      </c>
      <c r="S102" s="98">
        <v>1757.3265381607848</v>
      </c>
      <c r="T102" s="98">
        <v>1812.2864520012101</v>
      </c>
      <c r="U102" s="98">
        <v>1890.4830474047706</v>
      </c>
      <c r="V102" s="98">
        <v>2196.2968377657407</v>
      </c>
      <c r="W102" s="98">
        <v>2046.6157098783756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2048.7116272811495</v>
      </c>
      <c r="D103" s="33">
        <v>2205.5340018389825</v>
      </c>
      <c r="E103" s="33">
        <v>1973.1560640715957</v>
      </c>
      <c r="F103" s="33">
        <v>2026.8428210438283</v>
      </c>
      <c r="G103" s="33">
        <v>2151.6514021340968</v>
      </c>
      <c r="H103" s="33">
        <v>2018.1150136535402</v>
      </c>
      <c r="I103" s="33">
        <v>2124.6359909226294</v>
      </c>
      <c r="J103" s="33">
        <v>1760.9649734731693</v>
      </c>
      <c r="K103" s="33">
        <v>1717.7146235747298</v>
      </c>
      <c r="L103" s="33">
        <v>2164.7790226393704</v>
      </c>
      <c r="M103" s="33">
        <v>1728.3135996808014</v>
      </c>
      <c r="N103" s="33">
        <v>1357.1264108361261</v>
      </c>
      <c r="O103" s="33">
        <v>1071.0817063634954</v>
      </c>
      <c r="P103" s="33">
        <v>948.48857191646323</v>
      </c>
      <c r="Q103" s="33">
        <v>941.06025042817407</v>
      </c>
      <c r="R103" s="33">
        <v>1327.050528363535</v>
      </c>
      <c r="S103" s="33">
        <v>1150.4573749951251</v>
      </c>
      <c r="T103" s="33">
        <v>1377.0002761260785</v>
      </c>
      <c r="U103" s="33">
        <v>1362.1116762229788</v>
      </c>
      <c r="V103" s="33">
        <v>1457.2510864675889</v>
      </c>
      <c r="W103" s="33">
        <v>1588.4937287532875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4788.0761356607072</v>
      </c>
      <c r="D124" s="117">
        <f t="shared" si="42"/>
        <v>5774.9652679481851</v>
      </c>
      <c r="E124" s="117">
        <f t="shared" si="42"/>
        <v>6004.1357835671142</v>
      </c>
      <c r="F124" s="117">
        <f t="shared" si="42"/>
        <v>6347.0798558391707</v>
      </c>
      <c r="G124" s="117">
        <f t="shared" si="42"/>
        <v>0</v>
      </c>
      <c r="H124" s="117">
        <f t="shared" si="42"/>
        <v>0</v>
      </c>
      <c r="I124" s="117">
        <f t="shared" si="42"/>
        <v>6107.4734329586281</v>
      </c>
      <c r="J124" s="117">
        <f t="shared" si="42"/>
        <v>5032.7769995606113</v>
      </c>
      <c r="K124" s="117">
        <f t="shared" si="42"/>
        <v>5007.6618913788898</v>
      </c>
      <c r="L124" s="117">
        <f t="shared" si="42"/>
        <v>5881.2343417711527</v>
      </c>
      <c r="M124" s="117">
        <f t="shared" si="42"/>
        <v>5252.4557479442647</v>
      </c>
      <c r="N124" s="117">
        <f t="shared" si="42"/>
        <v>5356.0509384069337</v>
      </c>
      <c r="O124" s="117">
        <f t="shared" si="42"/>
        <v>4954.7721675949215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4671.7622369587934</v>
      </c>
      <c r="S124" s="117">
        <f t="shared" si="43"/>
        <v>4548.0400279281239</v>
      </c>
      <c r="T124" s="117">
        <f t="shared" si="43"/>
        <v>5225.5212435018211</v>
      </c>
      <c r="U124" s="117">
        <f t="shared" si="43"/>
        <v>4704.6000744795037</v>
      </c>
      <c r="V124" s="117">
        <f t="shared" si="43"/>
        <v>5059.4583903304192</v>
      </c>
      <c r="W124" s="117">
        <f t="shared" ref="W124" si="44">W125+W128+W130+W139</f>
        <v>4949.1758499589232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1444.665578031701</v>
      </c>
      <c r="D125" s="122">
        <f t="shared" si="45"/>
        <v>2328.0776756136734</v>
      </c>
      <c r="E125" s="122">
        <f t="shared" si="45"/>
        <v>2497.0334582853593</v>
      </c>
      <c r="F125" s="122">
        <f t="shared" si="45"/>
        <v>2928.7932297832472</v>
      </c>
      <c r="G125" s="122">
        <f t="shared" si="45"/>
        <v>0</v>
      </c>
      <c r="H125" s="122">
        <f t="shared" si="45"/>
        <v>0</v>
      </c>
      <c r="I125" s="122">
        <f t="shared" si="45"/>
        <v>2769.8145899519745</v>
      </c>
      <c r="J125" s="122">
        <f t="shared" si="45"/>
        <v>2110.2839943311842</v>
      </c>
      <c r="K125" s="122">
        <f t="shared" si="45"/>
        <v>2009.6957043723021</v>
      </c>
      <c r="L125" s="122">
        <f t="shared" si="45"/>
        <v>2660.8688093098426</v>
      </c>
      <c r="M125" s="122">
        <f t="shared" si="45"/>
        <v>2358.544428624758</v>
      </c>
      <c r="N125" s="122">
        <f t="shared" si="45"/>
        <v>2808.5150341652575</v>
      </c>
      <c r="O125" s="122">
        <f t="shared" si="45"/>
        <v>2647.0156403112514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2527.5377464355765</v>
      </c>
      <c r="S125" s="122">
        <f t="shared" si="46"/>
        <v>2442.2484239234177</v>
      </c>
      <c r="T125" s="122">
        <f t="shared" si="46"/>
        <v>2918.5620556088656</v>
      </c>
      <c r="U125" s="122">
        <f t="shared" si="46"/>
        <v>2395.7963815018707</v>
      </c>
      <c r="V125" s="122">
        <f t="shared" si="46"/>
        <v>2491.8038388338327</v>
      </c>
      <c r="W125" s="122">
        <f t="shared" ref="W125" si="47">SUM(W126:W127)</f>
        <v>2458.9383306744453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1439.200562511304</v>
      </c>
      <c r="D126" s="98">
        <v>2319.596726869263</v>
      </c>
      <c r="E126" s="98">
        <v>2489.3560947031215</v>
      </c>
      <c r="F126" s="98">
        <v>2920.1939664356164</v>
      </c>
      <c r="G126" s="98">
        <v>0</v>
      </c>
      <c r="H126" s="98">
        <v>0</v>
      </c>
      <c r="I126" s="98">
        <v>2761.4195666824576</v>
      </c>
      <c r="J126" s="98">
        <v>2103.6488057148999</v>
      </c>
      <c r="K126" s="98">
        <v>2003.72593175578</v>
      </c>
      <c r="L126" s="98">
        <v>2655.0993140880832</v>
      </c>
      <c r="M126" s="98">
        <v>2352.9793732494686</v>
      </c>
      <c r="N126" s="98">
        <v>2802.1091871372478</v>
      </c>
      <c r="O126" s="98">
        <v>2641.0309004815931</v>
      </c>
      <c r="P126" s="98">
        <v>0</v>
      </c>
      <c r="Q126" s="98">
        <v>0</v>
      </c>
      <c r="R126" s="98">
        <v>2521.6464489670266</v>
      </c>
      <c r="S126" s="98">
        <v>2436.5988468148676</v>
      </c>
      <c r="T126" s="98">
        <v>2911.9116990258844</v>
      </c>
      <c r="U126" s="98">
        <v>2390.3892414942502</v>
      </c>
      <c r="V126" s="98">
        <v>2486.0907048016488</v>
      </c>
      <c r="W126" s="98">
        <v>2453.3018957713725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5.4650155203968591</v>
      </c>
      <c r="D127" s="98">
        <v>8.4809487444103464</v>
      </c>
      <c r="E127" s="98">
        <v>7.6773635822376232</v>
      </c>
      <c r="F127" s="98">
        <v>8.599263347630691</v>
      </c>
      <c r="G127" s="98">
        <v>0</v>
      </c>
      <c r="H127" s="98">
        <v>0</v>
      </c>
      <c r="I127" s="98">
        <v>8.3950232695169369</v>
      </c>
      <c r="J127" s="98">
        <v>6.6351886162842719</v>
      </c>
      <c r="K127" s="98">
        <v>5.9697726165221194</v>
      </c>
      <c r="L127" s="98">
        <v>5.7694952217594961</v>
      </c>
      <c r="M127" s="98">
        <v>5.5650553752895284</v>
      </c>
      <c r="N127" s="98">
        <v>6.4058470280096191</v>
      </c>
      <c r="O127" s="98">
        <v>5.9847398296581469</v>
      </c>
      <c r="P127" s="98">
        <v>0</v>
      </c>
      <c r="Q127" s="98">
        <v>0</v>
      </c>
      <c r="R127" s="98">
        <v>5.891297468549908</v>
      </c>
      <c r="S127" s="98">
        <v>5.649577108550166</v>
      </c>
      <c r="T127" s="98">
        <v>6.6503565829811242</v>
      </c>
      <c r="U127" s="98">
        <v>5.4071400076205318</v>
      </c>
      <c r="V127" s="98">
        <v>5.7131340321840574</v>
      </c>
      <c r="W127" s="98">
        <v>5.6364349030727672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32.992207114935702</v>
      </c>
      <c r="D128" s="122">
        <f t="shared" si="48"/>
        <v>19.7441622563877</v>
      </c>
      <c r="E128" s="122">
        <f t="shared" si="48"/>
        <v>40.01628996019744</v>
      </c>
      <c r="F128" s="122">
        <f t="shared" si="48"/>
        <v>36.618619193244598</v>
      </c>
      <c r="G128" s="122">
        <f t="shared" si="48"/>
        <v>0</v>
      </c>
      <c r="H128" s="122">
        <f t="shared" si="48"/>
        <v>0</v>
      </c>
      <c r="I128" s="122">
        <f t="shared" si="48"/>
        <v>13.980358491072849</v>
      </c>
      <c r="J128" s="122">
        <f t="shared" si="48"/>
        <v>9.1360327656702118</v>
      </c>
      <c r="K128" s="122">
        <f t="shared" si="48"/>
        <v>12.4736984331025</v>
      </c>
      <c r="L128" s="122">
        <f t="shared" si="48"/>
        <v>33.017571861241088</v>
      </c>
      <c r="M128" s="122">
        <f t="shared" si="48"/>
        <v>36.165770825863184</v>
      </c>
      <c r="N128" s="122">
        <f t="shared" si="48"/>
        <v>36.355449304568751</v>
      </c>
      <c r="O128" s="122">
        <f t="shared" si="48"/>
        <v>32.997828663190113</v>
      </c>
      <c r="P128" s="122">
        <f t="shared" si="48"/>
        <v>0</v>
      </c>
      <c r="Q128" s="122">
        <f t="shared" si="48"/>
        <v>0</v>
      </c>
      <c r="R128" s="122">
        <f t="shared" si="48"/>
        <v>12.980107308334611</v>
      </c>
      <c r="S128" s="122">
        <f t="shared" si="48"/>
        <v>11.370897469018207</v>
      </c>
      <c r="T128" s="122">
        <f t="shared" si="48"/>
        <v>10.960590042165284</v>
      </c>
      <c r="U128" s="122">
        <f t="shared" si="48"/>
        <v>6.745761192407107</v>
      </c>
      <c r="V128" s="122">
        <f t="shared" si="48"/>
        <v>0</v>
      </c>
      <c r="W128" s="122">
        <f t="shared" si="48"/>
        <v>8.3175770994706681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32.992207114935702</v>
      </c>
      <c r="D129" s="98">
        <f>IF(RES_hhdet_in_fec!D129=0,0,RES_hhdet_in_fec!D129*1000*11630/RES_hhdet_in_new!D126)</f>
        <v>19.7441622563877</v>
      </c>
      <c r="E129" s="98">
        <f>IF(RES_hhdet_in_fec!E129=0,0,RES_hhdet_in_fec!E129*1000*11630/RES_hhdet_in_new!E126)</f>
        <v>40.01628996019744</v>
      </c>
      <c r="F129" s="98">
        <f>IF(RES_hhdet_in_fec!F129=0,0,RES_hhdet_in_fec!F129*1000*11630/RES_hhdet_in_new!F126)</f>
        <v>36.618619193244598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13.980358491072849</v>
      </c>
      <c r="J129" s="98">
        <f>IF(RES_hhdet_in_fec!J129=0,0,RES_hhdet_in_fec!J129*1000*11630/RES_hhdet_in_new!J126)</f>
        <v>9.1360327656702118</v>
      </c>
      <c r="K129" s="98">
        <f>IF(RES_hhdet_in_fec!K129=0,0,RES_hhdet_in_fec!K129*1000*11630/RES_hhdet_in_new!K126)</f>
        <v>12.4736984331025</v>
      </c>
      <c r="L129" s="98">
        <f>IF(RES_hhdet_in_fec!L129=0,0,RES_hhdet_in_fec!L129*1000*11630/RES_hhdet_in_new!L126)</f>
        <v>33.017571861241088</v>
      </c>
      <c r="M129" s="98">
        <f>IF(RES_hhdet_in_fec!M129=0,0,RES_hhdet_in_fec!M129*1000*11630/RES_hhdet_in_new!M126)</f>
        <v>36.165770825863184</v>
      </c>
      <c r="N129" s="98">
        <f>IF(RES_hhdet_in_fec!N129=0,0,RES_hhdet_in_fec!N129*1000*11630/RES_hhdet_in_new!N126)</f>
        <v>36.355449304568751</v>
      </c>
      <c r="O129" s="98">
        <f>IF(RES_hhdet_in_fec!O129=0,0,RES_hhdet_in_fec!O129*1000*11630/RES_hhdet_in_new!O126)</f>
        <v>32.997828663190113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12.980107308334611</v>
      </c>
      <c r="S129" s="98">
        <f>IF(RES_hhdet_in_fec!S129=0,0,RES_hhdet_in_fec!S129*1000*11630/RES_hhdet_in_new!S126)</f>
        <v>11.370897469018207</v>
      </c>
      <c r="T129" s="98">
        <f>IF(RES_hhdet_in_fec!T129=0,0,RES_hhdet_in_fec!T129*1000*11630/RES_hhdet_in_new!T126)</f>
        <v>10.960590042165284</v>
      </c>
      <c r="U129" s="98">
        <f>IF(RES_hhdet_in_fec!U129=0,0,RES_hhdet_in_fec!U129*1000*11630/RES_hhdet_in_new!U126)</f>
        <v>6.745761192407107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8.3175770994706681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1032.8988530643346</v>
      </c>
      <c r="D130" s="122">
        <v>1069.7506852428967</v>
      </c>
      <c r="E130" s="122">
        <v>986.43415141972582</v>
      </c>
      <c r="F130" s="122">
        <v>965.92445836330296</v>
      </c>
      <c r="G130" s="122">
        <v>0</v>
      </c>
      <c r="H130" s="122">
        <v>0</v>
      </c>
      <c r="I130" s="122">
        <v>1051.5410852874545</v>
      </c>
      <c r="J130" s="122">
        <v>975.93270536956868</v>
      </c>
      <c r="K130" s="122">
        <v>1008.8507309299223</v>
      </c>
      <c r="L130" s="122">
        <v>895.61843211003236</v>
      </c>
      <c r="M130" s="122">
        <v>863.78897550142608</v>
      </c>
      <c r="N130" s="122">
        <v>809.80321981208522</v>
      </c>
      <c r="O130" s="122">
        <v>819.90474156747462</v>
      </c>
      <c r="P130" s="122">
        <v>0</v>
      </c>
      <c r="Q130" s="122">
        <v>0</v>
      </c>
      <c r="R130" s="122">
        <v>750.36050047235176</v>
      </c>
      <c r="S130" s="122">
        <v>751.54140175632983</v>
      </c>
      <c r="T130" s="122">
        <v>790.18914723105036</v>
      </c>
      <c r="U130" s="122">
        <v>767.20946113743094</v>
      </c>
      <c r="V130" s="122">
        <v>740.88058937992048</v>
      </c>
      <c r="W130" s="122">
        <v>799.71944456522408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1292.184526154685</v>
      </c>
      <c r="D135" s="101">
        <v>1309.7856133597343</v>
      </c>
      <c r="E135" s="101">
        <v>1205.0719843433637</v>
      </c>
      <c r="F135" s="101">
        <v>1197.514947303353</v>
      </c>
      <c r="G135" s="101">
        <v>0</v>
      </c>
      <c r="H135" s="101">
        <v>0</v>
      </c>
      <c r="I135" s="101">
        <v>1270.1717830380258</v>
      </c>
      <c r="J135" s="101">
        <v>1265.3070332653938</v>
      </c>
      <c r="K135" s="101">
        <v>1280.0599274925207</v>
      </c>
      <c r="L135" s="101">
        <v>0</v>
      </c>
      <c r="M135" s="101">
        <v>1173.3325048066349</v>
      </c>
      <c r="N135" s="101">
        <v>1100.849557742529</v>
      </c>
      <c r="O135" s="101">
        <v>1070.0042617640088</v>
      </c>
      <c r="P135" s="101">
        <v>0</v>
      </c>
      <c r="Q135" s="101">
        <v>0</v>
      </c>
      <c r="R135" s="101">
        <v>968.12966415270876</v>
      </c>
      <c r="S135" s="101">
        <v>974.14274555348595</v>
      </c>
      <c r="T135" s="101">
        <v>987.36701449334942</v>
      </c>
      <c r="U135" s="101">
        <v>977.22392314458796</v>
      </c>
      <c r="V135" s="101">
        <v>0</v>
      </c>
      <c r="W135" s="101">
        <v>1000.4974530605638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932.16916711556553</v>
      </c>
      <c r="D136" s="104">
        <v>951.95576681518935</v>
      </c>
      <c r="E136" s="104">
        <v>853.26383500260101</v>
      </c>
      <c r="F136" s="104">
        <v>850.12921389327789</v>
      </c>
      <c r="G136" s="104">
        <v>0</v>
      </c>
      <c r="H136" s="104">
        <v>0</v>
      </c>
      <c r="I136" s="104">
        <v>920.36266663711172</v>
      </c>
      <c r="J136" s="104">
        <v>916.6632647162071</v>
      </c>
      <c r="K136" s="104">
        <v>935.4908662859408</v>
      </c>
      <c r="L136" s="104">
        <v>895.61843211003236</v>
      </c>
      <c r="M136" s="104">
        <v>831.12357793655463</v>
      </c>
      <c r="N136" s="104">
        <v>785.54935831788146</v>
      </c>
      <c r="O136" s="104">
        <v>766.85332819245218</v>
      </c>
      <c r="P136" s="104">
        <v>0</v>
      </c>
      <c r="Q136" s="104">
        <v>0</v>
      </c>
      <c r="R136" s="104">
        <v>728.02520163334077</v>
      </c>
      <c r="S136" s="104">
        <v>740.12594822827043</v>
      </c>
      <c r="T136" s="104">
        <v>748.80613805254302</v>
      </c>
      <c r="U136" s="104">
        <v>749.7082559701679</v>
      </c>
      <c r="V136" s="104">
        <v>740.88058937992048</v>
      </c>
      <c r="W136" s="104">
        <v>773.97867424530864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245.89861933481697</v>
      </c>
      <c r="D137" s="98">
        <v>266.80030117707452</v>
      </c>
      <c r="E137" s="98">
        <v>176.69629415393214</v>
      </c>
      <c r="F137" s="98">
        <v>178.5377643350451</v>
      </c>
      <c r="G137" s="98">
        <v>0</v>
      </c>
      <c r="H137" s="98">
        <v>0</v>
      </c>
      <c r="I137" s="98">
        <v>231.66246089781311</v>
      </c>
      <c r="J137" s="98">
        <v>223.74334978414018</v>
      </c>
      <c r="K137" s="98">
        <v>244.13032672168305</v>
      </c>
      <c r="L137" s="98">
        <v>168.75462509564335</v>
      </c>
      <c r="M137" s="98">
        <v>120.7079950064286</v>
      </c>
      <c r="N137" s="98">
        <v>111.22991685647037</v>
      </c>
      <c r="O137" s="98">
        <v>93.718237343424192</v>
      </c>
      <c r="P137" s="98">
        <v>0</v>
      </c>
      <c r="Q137" s="98">
        <v>0</v>
      </c>
      <c r="R137" s="98">
        <v>106.42812949255266</v>
      </c>
      <c r="S137" s="98">
        <v>105.56531989373302</v>
      </c>
      <c r="T137" s="98">
        <v>81.520650229302433</v>
      </c>
      <c r="U137" s="98">
        <v>84.198294269171782</v>
      </c>
      <c r="V137" s="98">
        <v>76.00104009187055</v>
      </c>
      <c r="W137" s="98">
        <v>72.24815755075123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686.27054778074864</v>
      </c>
      <c r="D138" s="98">
        <v>685.15546563811461</v>
      </c>
      <c r="E138" s="98">
        <v>676.56754084866895</v>
      </c>
      <c r="F138" s="98">
        <v>671.59144955823274</v>
      </c>
      <c r="G138" s="98">
        <v>0</v>
      </c>
      <c r="H138" s="98">
        <v>0</v>
      </c>
      <c r="I138" s="98">
        <v>688.70020573929867</v>
      </c>
      <c r="J138" s="98">
        <v>692.91991493206694</v>
      </c>
      <c r="K138" s="98">
        <v>691.36053956425781</v>
      </c>
      <c r="L138" s="98">
        <v>726.86380701438907</v>
      </c>
      <c r="M138" s="98">
        <v>710.41558293012599</v>
      </c>
      <c r="N138" s="98">
        <v>674.31944146141109</v>
      </c>
      <c r="O138" s="98">
        <v>673.13509084902807</v>
      </c>
      <c r="P138" s="98">
        <v>0</v>
      </c>
      <c r="Q138" s="98">
        <v>0</v>
      </c>
      <c r="R138" s="98">
        <v>621.5970721407881</v>
      </c>
      <c r="S138" s="98">
        <v>634.56062833453745</v>
      </c>
      <c r="T138" s="98">
        <v>667.28548782324049</v>
      </c>
      <c r="U138" s="98">
        <v>665.50996170099609</v>
      </c>
      <c r="V138" s="98">
        <v>664.87954928805004</v>
      </c>
      <c r="W138" s="98">
        <v>701.73051669455742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2277.5194974497363</v>
      </c>
      <c r="D139" s="122">
        <v>2357.3927448352269</v>
      </c>
      <c r="E139" s="122">
        <v>2480.6518839018318</v>
      </c>
      <c r="F139" s="122">
        <v>2415.7435484993757</v>
      </c>
      <c r="G139" s="122">
        <v>0</v>
      </c>
      <c r="H139" s="122">
        <v>0</v>
      </c>
      <c r="I139" s="122">
        <v>2272.137399228126</v>
      </c>
      <c r="J139" s="122">
        <v>1937.4242670941883</v>
      </c>
      <c r="K139" s="122">
        <v>1976.6417576435633</v>
      </c>
      <c r="L139" s="122">
        <v>2291.729528490037</v>
      </c>
      <c r="M139" s="122">
        <v>1993.9565729922174</v>
      </c>
      <c r="N139" s="122">
        <v>1701.3772351250225</v>
      </c>
      <c r="O139" s="122">
        <v>1454.8539570530061</v>
      </c>
      <c r="P139" s="122">
        <v>0</v>
      </c>
      <c r="Q139" s="122">
        <v>0</v>
      </c>
      <c r="R139" s="122">
        <v>1380.8838827425311</v>
      </c>
      <c r="S139" s="122">
        <v>1342.8793047793586</v>
      </c>
      <c r="T139" s="122">
        <v>1505.8094506197397</v>
      </c>
      <c r="U139" s="122">
        <v>1534.8484706477952</v>
      </c>
      <c r="V139" s="122">
        <v>1826.7739621166656</v>
      </c>
      <c r="W139" s="122">
        <v>1682.2004976197829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2518.4979990102697</v>
      </c>
      <c r="D140" s="98">
        <v>2511.1497221189234</v>
      </c>
      <c r="E140" s="98">
        <v>2928.7598950285296</v>
      </c>
      <c r="F140" s="98">
        <v>2918.0736547961237</v>
      </c>
      <c r="G140" s="98">
        <v>0</v>
      </c>
      <c r="H140" s="98">
        <v>0</v>
      </c>
      <c r="I140" s="98">
        <v>2630.3551051129034</v>
      </c>
      <c r="J140" s="98">
        <v>2369.4452963042677</v>
      </c>
      <c r="K140" s="98">
        <v>2354.7575724742405</v>
      </c>
      <c r="L140" s="98">
        <v>2400.9342647056637</v>
      </c>
      <c r="M140" s="98">
        <v>2177.8632468231972</v>
      </c>
      <c r="N140" s="98">
        <v>1867.4631591240518</v>
      </c>
      <c r="O140" s="98">
        <v>1738.5117075626445</v>
      </c>
      <c r="P140" s="98">
        <v>0</v>
      </c>
      <c r="Q140" s="98">
        <v>0</v>
      </c>
      <c r="R140" s="98">
        <v>1635.6950934697791</v>
      </c>
      <c r="S140" s="98">
        <v>1757.326538160785</v>
      </c>
      <c r="T140" s="98">
        <v>1812.2864520012095</v>
      </c>
      <c r="U140" s="98">
        <v>1890.4830474047706</v>
      </c>
      <c r="V140" s="98">
        <v>2196.2968377657417</v>
      </c>
      <c r="W140" s="98">
        <v>2046.6157098783754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2048.711627281149</v>
      </c>
      <c r="D141" s="33">
        <v>2205.5340018389829</v>
      </c>
      <c r="E141" s="33">
        <v>1973.1560640715957</v>
      </c>
      <c r="F141" s="33">
        <v>2026.8428210438285</v>
      </c>
      <c r="G141" s="33">
        <v>0</v>
      </c>
      <c r="H141" s="33">
        <v>0</v>
      </c>
      <c r="I141" s="33">
        <v>2124.6359909226294</v>
      </c>
      <c r="J141" s="33">
        <v>1760.9649734731697</v>
      </c>
      <c r="K141" s="33">
        <v>1717.7146235747302</v>
      </c>
      <c r="L141" s="33">
        <v>2164.7790226393709</v>
      </c>
      <c r="M141" s="33">
        <v>1728.3135996808014</v>
      </c>
      <c r="N141" s="33">
        <v>1357.1264108361258</v>
      </c>
      <c r="O141" s="33">
        <v>1071.0817063634952</v>
      </c>
      <c r="P141" s="33">
        <v>0</v>
      </c>
      <c r="Q141" s="33">
        <v>0</v>
      </c>
      <c r="R141" s="33">
        <v>1327.050528363535</v>
      </c>
      <c r="S141" s="33">
        <v>1150.4573749951253</v>
      </c>
      <c r="T141" s="33">
        <v>1377.0002761260785</v>
      </c>
      <c r="U141" s="33">
        <v>1362.1116762229788</v>
      </c>
      <c r="V141" s="33">
        <v>1457.2510864675894</v>
      </c>
      <c r="W141" s="33">
        <v>1588.4937287532878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4689.3681557353302</v>
      </c>
      <c r="D143" s="117">
        <f t="shared" si="49"/>
        <v>4768.0903676623348</v>
      </c>
      <c r="E143" s="117">
        <f t="shared" si="49"/>
        <v>5277.3362205549511</v>
      </c>
      <c r="F143" s="117">
        <f t="shared" si="49"/>
        <v>5072.2469148443033</v>
      </c>
      <c r="G143" s="117">
        <f t="shared" si="49"/>
        <v>4960.9713382404207</v>
      </c>
      <c r="H143" s="117">
        <f t="shared" si="49"/>
        <v>4755.582356426582</v>
      </c>
      <c r="I143" s="117">
        <f t="shared" si="49"/>
        <v>4683.8034730162599</v>
      </c>
      <c r="J143" s="117">
        <f t="shared" si="49"/>
        <v>4172.1547922930404</v>
      </c>
      <c r="K143" s="117">
        <f t="shared" si="49"/>
        <v>4463.6667732428705</v>
      </c>
      <c r="L143" s="117">
        <f t="shared" si="49"/>
        <v>4597.9132232378997</v>
      </c>
      <c r="M143" s="117">
        <f t="shared" si="49"/>
        <v>4076.2398121627025</v>
      </c>
      <c r="N143" s="117">
        <f t="shared" si="49"/>
        <v>3759.9958720448376</v>
      </c>
      <c r="O143" s="117">
        <f t="shared" si="49"/>
        <v>3555.525421392158</v>
      </c>
      <c r="P143" s="117">
        <f t="shared" si="49"/>
        <v>2970.5465931392528</v>
      </c>
      <c r="Q143" s="117">
        <f t="shared" si="49"/>
        <v>2756.394090066743</v>
      </c>
      <c r="R143" s="117">
        <f t="shared" ref="R143:V143" si="50">R144+R146+R148+R157</f>
        <v>3005.2697532724515</v>
      </c>
      <c r="S143" s="117">
        <f t="shared" si="50"/>
        <v>2976.704714052722</v>
      </c>
      <c r="T143" s="117">
        <f t="shared" si="50"/>
        <v>3077.5388094186483</v>
      </c>
      <c r="U143" s="117">
        <f t="shared" si="50"/>
        <v>3096.1835094033331</v>
      </c>
      <c r="V143" s="117">
        <f t="shared" si="50"/>
        <v>3288.7311798009823</v>
      </c>
      <c r="W143" s="117">
        <f t="shared" ref="W143" si="51">W144+W146+W148+W157</f>
        <v>3235.1390966060267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900.91342658928204</v>
      </c>
      <c r="D144" s="122">
        <f t="shared" si="52"/>
        <v>931.41152452426013</v>
      </c>
      <c r="E144" s="122">
        <f t="shared" si="52"/>
        <v>1153.4278295379522</v>
      </c>
      <c r="F144" s="122">
        <f t="shared" si="52"/>
        <v>1086.621093241552</v>
      </c>
      <c r="G144" s="122">
        <f t="shared" si="52"/>
        <v>1044.7935837165969</v>
      </c>
      <c r="H144" s="122">
        <f t="shared" si="52"/>
        <v>881.90667221439537</v>
      </c>
      <c r="I144" s="122">
        <f t="shared" si="52"/>
        <v>918.59341012062202</v>
      </c>
      <c r="J144" s="122">
        <f t="shared" si="52"/>
        <v>808.94664611966334</v>
      </c>
      <c r="K144" s="122">
        <f t="shared" si="52"/>
        <v>1017.5754273016937</v>
      </c>
      <c r="L144" s="122">
        <f t="shared" si="52"/>
        <v>671.20407559237594</v>
      </c>
      <c r="M144" s="122">
        <f t="shared" si="52"/>
        <v>578.22743387177513</v>
      </c>
      <c r="N144" s="122">
        <f t="shared" si="52"/>
        <v>618.48059683307645</v>
      </c>
      <c r="O144" s="122">
        <f t="shared" si="52"/>
        <v>688.32756598792196</v>
      </c>
      <c r="P144" s="122">
        <f t="shared" si="52"/>
        <v>679.16801073554939</v>
      </c>
      <c r="Q144" s="122">
        <f t="shared" si="52"/>
        <v>611.53440484892099</v>
      </c>
      <c r="R144" s="122">
        <f t="shared" si="52"/>
        <v>576.73001539024597</v>
      </c>
      <c r="S144" s="122">
        <f t="shared" si="52"/>
        <v>563.65931374724255</v>
      </c>
      <c r="T144" s="122">
        <f t="shared" si="52"/>
        <v>555.91301307947072</v>
      </c>
      <c r="U144" s="122">
        <f t="shared" si="52"/>
        <v>552.89673658871891</v>
      </c>
      <c r="V144" s="122">
        <f t="shared" si="52"/>
        <v>553.07524590648825</v>
      </c>
      <c r="W144" s="122">
        <f t="shared" si="52"/>
        <v>549.73385346755492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900.91342658928204</v>
      </c>
      <c r="D145" s="98">
        <v>931.41152452426013</v>
      </c>
      <c r="E145" s="98">
        <v>1153.4278295379522</v>
      </c>
      <c r="F145" s="98">
        <v>1086.621093241552</v>
      </c>
      <c r="G145" s="98">
        <v>1044.7935837165969</v>
      </c>
      <c r="H145" s="98">
        <v>881.90667221439537</v>
      </c>
      <c r="I145" s="98">
        <v>918.59341012062202</v>
      </c>
      <c r="J145" s="98">
        <v>808.94664611966334</v>
      </c>
      <c r="K145" s="98">
        <v>1017.5754273016937</v>
      </c>
      <c r="L145" s="98">
        <v>671.20407559237594</v>
      </c>
      <c r="M145" s="98">
        <v>578.22743387177513</v>
      </c>
      <c r="N145" s="98">
        <v>618.48059683307645</v>
      </c>
      <c r="O145" s="98">
        <v>688.32756598792196</v>
      </c>
      <c r="P145" s="98">
        <v>679.16801073554939</v>
      </c>
      <c r="Q145" s="98">
        <v>611.53440484892099</v>
      </c>
      <c r="R145" s="98">
        <v>576.73001539024597</v>
      </c>
      <c r="S145" s="98">
        <v>563.65931374724255</v>
      </c>
      <c r="T145" s="98">
        <v>555.91301307947072</v>
      </c>
      <c r="U145" s="98">
        <v>552.89673658871891</v>
      </c>
      <c r="V145" s="98">
        <v>553.07524590648825</v>
      </c>
      <c r="W145" s="98">
        <v>549.73385346755492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104.45742552340312</v>
      </c>
      <c r="D146" s="122">
        <f t="shared" si="53"/>
        <v>90.562421414786883</v>
      </c>
      <c r="E146" s="122">
        <f t="shared" si="53"/>
        <v>226.75465521417826</v>
      </c>
      <c r="F146" s="122">
        <f t="shared" si="53"/>
        <v>184.28276825178889</v>
      </c>
      <c r="G146" s="122">
        <f t="shared" si="53"/>
        <v>242.80779449984854</v>
      </c>
      <c r="H146" s="122">
        <f t="shared" si="53"/>
        <v>307.65538724657682</v>
      </c>
      <c r="I146" s="122">
        <f t="shared" si="53"/>
        <v>132.12294992109494</v>
      </c>
      <c r="J146" s="122">
        <f t="shared" si="53"/>
        <v>95.884050763531363</v>
      </c>
      <c r="K146" s="122">
        <f t="shared" si="53"/>
        <v>125.79134346057485</v>
      </c>
      <c r="L146" s="122">
        <f t="shared" si="53"/>
        <v>312.9446421641137</v>
      </c>
      <c r="M146" s="122">
        <f t="shared" si="53"/>
        <v>349.26556314871885</v>
      </c>
      <c r="N146" s="122">
        <f t="shared" si="53"/>
        <v>339.5939819336848</v>
      </c>
      <c r="O146" s="122">
        <f t="shared" si="53"/>
        <v>315.22122489531375</v>
      </c>
      <c r="P146" s="122">
        <f t="shared" si="53"/>
        <v>152.60113470508202</v>
      </c>
      <c r="Q146" s="122">
        <f t="shared" si="53"/>
        <v>170.58559827013929</v>
      </c>
      <c r="R146" s="122">
        <f t="shared" si="53"/>
        <v>129.15125601821748</v>
      </c>
      <c r="S146" s="122">
        <f t="shared" si="53"/>
        <v>129.42297626792421</v>
      </c>
      <c r="T146" s="122">
        <f t="shared" si="53"/>
        <v>103.47787624138942</v>
      </c>
      <c r="U146" s="122">
        <f t="shared" si="53"/>
        <v>90.153034181161161</v>
      </c>
      <c r="V146" s="122">
        <f t="shared" si="53"/>
        <v>48.632419923950614</v>
      </c>
      <c r="W146" s="122">
        <f t="shared" si="53"/>
        <v>81.468485862371537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104.45742552340312</v>
      </c>
      <c r="D147" s="98">
        <f>IF(RES_hhdet_in_fec!D147=0,0,RES_hhdet_in_fec!D147*1000*11630/RES_hhdet_in_new!D145)</f>
        <v>90.562421414786883</v>
      </c>
      <c r="E147" s="98">
        <f>IF(RES_hhdet_in_fec!E147=0,0,RES_hhdet_in_fec!E147*1000*11630/RES_hhdet_in_new!E145)</f>
        <v>226.75465521417826</v>
      </c>
      <c r="F147" s="98">
        <f>IF(RES_hhdet_in_fec!F147=0,0,RES_hhdet_in_fec!F147*1000*11630/RES_hhdet_in_new!F145)</f>
        <v>184.28276825178889</v>
      </c>
      <c r="G147" s="98">
        <f>IF(RES_hhdet_in_fec!G147=0,0,RES_hhdet_in_fec!G147*1000*11630/RES_hhdet_in_new!G145)</f>
        <v>242.80779449984854</v>
      </c>
      <c r="H147" s="98">
        <f>IF(RES_hhdet_in_fec!H147=0,0,RES_hhdet_in_fec!H147*1000*11630/RES_hhdet_in_new!H145)</f>
        <v>307.65538724657682</v>
      </c>
      <c r="I147" s="98">
        <f>IF(RES_hhdet_in_fec!I147=0,0,RES_hhdet_in_fec!I147*1000*11630/RES_hhdet_in_new!I145)</f>
        <v>132.12294992109494</v>
      </c>
      <c r="J147" s="98">
        <f>IF(RES_hhdet_in_fec!J147=0,0,RES_hhdet_in_fec!J147*1000*11630/RES_hhdet_in_new!J145)</f>
        <v>95.884050763531363</v>
      </c>
      <c r="K147" s="98">
        <f>IF(RES_hhdet_in_fec!K147=0,0,RES_hhdet_in_fec!K147*1000*11630/RES_hhdet_in_new!K145)</f>
        <v>125.79134346057485</v>
      </c>
      <c r="L147" s="98">
        <f>IF(RES_hhdet_in_fec!L147=0,0,RES_hhdet_in_fec!L147*1000*11630/RES_hhdet_in_new!L145)</f>
        <v>312.9446421641137</v>
      </c>
      <c r="M147" s="98">
        <f>IF(RES_hhdet_in_fec!M147=0,0,RES_hhdet_in_fec!M147*1000*11630/RES_hhdet_in_new!M145)</f>
        <v>349.26556314871885</v>
      </c>
      <c r="N147" s="98">
        <f>IF(RES_hhdet_in_fec!N147=0,0,RES_hhdet_in_fec!N147*1000*11630/RES_hhdet_in_new!N145)</f>
        <v>339.5939819336848</v>
      </c>
      <c r="O147" s="98">
        <f>IF(RES_hhdet_in_fec!O147=0,0,RES_hhdet_in_fec!O147*1000*11630/RES_hhdet_in_new!O145)</f>
        <v>315.22122489531375</v>
      </c>
      <c r="P147" s="98">
        <f>IF(RES_hhdet_in_fec!P147=0,0,RES_hhdet_in_fec!P147*1000*11630/RES_hhdet_in_new!P145)</f>
        <v>152.60113470508202</v>
      </c>
      <c r="Q147" s="98">
        <f>IF(RES_hhdet_in_fec!Q147=0,0,RES_hhdet_in_fec!Q147*1000*11630/RES_hhdet_in_new!Q145)</f>
        <v>170.58559827013929</v>
      </c>
      <c r="R147" s="98">
        <f>IF(RES_hhdet_in_fec!R147=0,0,RES_hhdet_in_fec!R147*1000*11630/RES_hhdet_in_new!R145)</f>
        <v>129.15125601821748</v>
      </c>
      <c r="S147" s="98">
        <f>IF(RES_hhdet_in_fec!S147=0,0,RES_hhdet_in_fec!S147*1000*11630/RES_hhdet_in_new!S145)</f>
        <v>129.42297626792421</v>
      </c>
      <c r="T147" s="98">
        <f>IF(RES_hhdet_in_fec!T147=0,0,RES_hhdet_in_fec!T147*1000*11630/RES_hhdet_in_new!T145)</f>
        <v>103.47787624138942</v>
      </c>
      <c r="U147" s="98">
        <f>IF(RES_hhdet_in_fec!U147=0,0,RES_hhdet_in_fec!U147*1000*11630/RES_hhdet_in_new!U145)</f>
        <v>90.153034181161161</v>
      </c>
      <c r="V147" s="98">
        <f>IF(RES_hhdet_in_fec!V147=0,0,RES_hhdet_in_fec!V147*1000*11630/RES_hhdet_in_new!V145)</f>
        <v>48.632419923950614</v>
      </c>
      <c r="W147" s="98">
        <f>IF(RES_hhdet_in_fec!W147=0,0,RES_hhdet_in_fec!W147*1000*11630/RES_hhdet_in_new!W145)</f>
        <v>81.468485862371537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1406.1439902954305</v>
      </c>
      <c r="D148" s="122">
        <v>1388.8845120145013</v>
      </c>
      <c r="E148" s="122">
        <v>1413.9790576193559</v>
      </c>
      <c r="F148" s="122">
        <v>1386.0175244766554</v>
      </c>
      <c r="G148" s="122">
        <v>1354.5266361517579</v>
      </c>
      <c r="H148" s="122">
        <v>1359.5340642497938</v>
      </c>
      <c r="I148" s="122">
        <v>1365.6633819990566</v>
      </c>
      <c r="J148" s="122">
        <v>1332.7787691532135</v>
      </c>
      <c r="K148" s="122">
        <v>1342.836841895981</v>
      </c>
      <c r="L148" s="122">
        <v>1322.1738130269243</v>
      </c>
      <c r="M148" s="122">
        <v>1154.0069413636552</v>
      </c>
      <c r="N148" s="122">
        <v>1099.8914211187694</v>
      </c>
      <c r="O148" s="122">
        <v>1099.1979066290435</v>
      </c>
      <c r="P148" s="122">
        <v>963.94477227121786</v>
      </c>
      <c r="Q148" s="122">
        <v>904.65515323630882</v>
      </c>
      <c r="R148" s="122">
        <v>919.12477939174289</v>
      </c>
      <c r="S148" s="122">
        <v>941.29580351146183</v>
      </c>
      <c r="T148" s="122">
        <v>912.09454681103091</v>
      </c>
      <c r="U148" s="122">
        <v>913.95658356681292</v>
      </c>
      <c r="V148" s="122">
        <v>986.07846209645163</v>
      </c>
      <c r="W148" s="122">
        <v>925.09981881703266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1443.4232127032794</v>
      </c>
      <c r="D149" s="98">
        <v>1424.0180953422055</v>
      </c>
      <c r="E149" s="98">
        <v>1454.3648382879123</v>
      </c>
      <c r="F149" s="98">
        <v>1433.1255348758616</v>
      </c>
      <c r="G149" s="98">
        <v>1400.193244781256</v>
      </c>
      <c r="H149" s="98">
        <v>1405.8801633313194</v>
      </c>
      <c r="I149" s="98">
        <v>1429.4406138065774</v>
      </c>
      <c r="J149" s="98">
        <v>1427.6239962481907</v>
      </c>
      <c r="K149" s="98">
        <v>1431.1733652772855</v>
      </c>
      <c r="L149" s="98">
        <v>1491.0714732284305</v>
      </c>
      <c r="M149" s="98">
        <v>1286.0818096904718</v>
      </c>
      <c r="N149" s="98">
        <v>1226.215847684962</v>
      </c>
      <c r="O149" s="98">
        <v>1200.9697854209514</v>
      </c>
      <c r="P149" s="98">
        <v>1074.0068526892317</v>
      </c>
      <c r="Q149" s="98">
        <v>995.39359155902014</v>
      </c>
      <c r="R149" s="98">
        <v>999.81294232614869</v>
      </c>
      <c r="S149" s="98">
        <v>1014.179331505948</v>
      </c>
      <c r="T149" s="98">
        <v>990.17794769655234</v>
      </c>
      <c r="U149" s="98">
        <v>976.64735850903992</v>
      </c>
      <c r="V149" s="98">
        <v>1116.1641534096523</v>
      </c>
      <c r="W149" s="98">
        <v>985.82911708230893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957.05649789561221</v>
      </c>
      <c r="D150" s="98">
        <v>950.19089845316489</v>
      </c>
      <c r="E150" s="98">
        <v>957.82955420722317</v>
      </c>
      <c r="F150" s="98">
        <v>946.26756664813831</v>
      </c>
      <c r="G150" s="98">
        <v>941.51082600318591</v>
      </c>
      <c r="H150" s="98">
        <v>939.20122009108979</v>
      </c>
      <c r="I150" s="98">
        <v>959.90852247543637</v>
      </c>
      <c r="J150" s="98">
        <v>960.74815373425281</v>
      </c>
      <c r="K150" s="98">
        <v>972.46586943916702</v>
      </c>
      <c r="L150" s="98">
        <v>1003.3186353493173</v>
      </c>
      <c r="M150" s="98">
        <v>849.07117606475697</v>
      </c>
      <c r="N150" s="98">
        <v>829.62305552475505</v>
      </c>
      <c r="O150" s="98">
        <v>834.04467976524631</v>
      </c>
      <c r="P150" s="98">
        <v>774.37706213647868</v>
      </c>
      <c r="Q150" s="98">
        <v>740.26904702256275</v>
      </c>
      <c r="R150" s="98">
        <v>760.44116485529969</v>
      </c>
      <c r="S150" s="98">
        <v>786.77361920380463</v>
      </c>
      <c r="T150" s="98">
        <v>774.00630201336003</v>
      </c>
      <c r="U150" s="98">
        <v>775.42904295818607</v>
      </c>
      <c r="V150" s="98">
        <v>907.02860682242908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273.4659717581701</v>
      </c>
      <c r="D151" s="101">
        <v>279.90600806734966</v>
      </c>
      <c r="E151" s="101">
        <v>249.61990286406561</v>
      </c>
      <c r="F151" s="101">
        <v>246.49519462926804</v>
      </c>
      <c r="G151" s="101">
        <v>276.62941308114341</v>
      </c>
      <c r="H151" s="101">
        <v>256.0663639083852</v>
      </c>
      <c r="I151" s="101">
        <v>265.32302613693548</v>
      </c>
      <c r="J151" s="101">
        <v>260.5253361873223</v>
      </c>
      <c r="K151" s="101">
        <v>273.53721194095334</v>
      </c>
      <c r="L151" s="101">
        <v>244.90616451209536</v>
      </c>
      <c r="M151" s="101">
        <v>141.39397307721455</v>
      </c>
      <c r="N151" s="101">
        <v>143.30979464783329</v>
      </c>
      <c r="O151" s="101">
        <v>132.87938723951763</v>
      </c>
      <c r="P151" s="101">
        <v>124.7640953486676</v>
      </c>
      <c r="Q151" s="101">
        <v>117.7379831482254</v>
      </c>
      <c r="R151" s="101">
        <v>125.88700276663636</v>
      </c>
      <c r="S151" s="101">
        <v>129.19664415062581</v>
      </c>
      <c r="T151" s="101">
        <v>95.445498329993669</v>
      </c>
      <c r="U151" s="101">
        <v>98.338500466586552</v>
      </c>
      <c r="V151" s="101">
        <v>163.32525978800939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683.59052613744211</v>
      </c>
      <c r="D152" s="104">
        <v>670.28489038581517</v>
      </c>
      <c r="E152" s="104">
        <v>708.2096513431577</v>
      </c>
      <c r="F152" s="104">
        <v>699.77237201887033</v>
      </c>
      <c r="G152" s="104">
        <v>664.88141292204261</v>
      </c>
      <c r="H152" s="104">
        <v>683.13485618270443</v>
      </c>
      <c r="I152" s="104">
        <v>694.58549633850112</v>
      </c>
      <c r="J152" s="104">
        <v>700.2228175469304</v>
      </c>
      <c r="K152" s="104">
        <v>698.92865749821374</v>
      </c>
      <c r="L152" s="104">
        <v>758.41247083722203</v>
      </c>
      <c r="M152" s="104">
        <v>707.6772029875425</v>
      </c>
      <c r="N152" s="104">
        <v>686.31326087692162</v>
      </c>
      <c r="O152" s="104">
        <v>701.16529252572877</v>
      </c>
      <c r="P152" s="104">
        <v>649.61296678781105</v>
      </c>
      <c r="Q152" s="104">
        <v>622.53106387433741</v>
      </c>
      <c r="R152" s="104">
        <v>634.55416208866325</v>
      </c>
      <c r="S152" s="104">
        <v>657.57697505317867</v>
      </c>
      <c r="T152" s="104">
        <v>678.56080368336609</v>
      </c>
      <c r="U152" s="104">
        <v>677.09054249159965</v>
      </c>
      <c r="V152" s="104">
        <v>743.70334703441983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1292.1845261546848</v>
      </c>
      <c r="D153" s="101">
        <v>1309.7856133597343</v>
      </c>
      <c r="E153" s="101">
        <v>1205.071984343364</v>
      </c>
      <c r="F153" s="101">
        <v>1197.514947303353</v>
      </c>
      <c r="G153" s="101">
        <v>1284.6125279270102</v>
      </c>
      <c r="H153" s="101">
        <v>1235.2570350227579</v>
      </c>
      <c r="I153" s="101">
        <v>1270.171783038026</v>
      </c>
      <c r="J153" s="101">
        <v>1265.3070332653945</v>
      </c>
      <c r="K153" s="101">
        <v>1280.0599274925205</v>
      </c>
      <c r="L153" s="101">
        <v>0</v>
      </c>
      <c r="M153" s="101">
        <v>1173.3325048066347</v>
      </c>
      <c r="N153" s="101">
        <v>1100.8495577425292</v>
      </c>
      <c r="O153" s="101">
        <v>1070.0042617640088</v>
      </c>
      <c r="P153" s="101">
        <v>994.03474449618705</v>
      </c>
      <c r="Q153" s="101">
        <v>955.69197202840996</v>
      </c>
      <c r="R153" s="101">
        <v>968.12966415270853</v>
      </c>
      <c r="S153" s="101">
        <v>974.14274555348607</v>
      </c>
      <c r="T153" s="101">
        <v>987.3670144933493</v>
      </c>
      <c r="U153" s="101">
        <v>977.22392314458773</v>
      </c>
      <c r="V153" s="101">
        <v>961.37221242981593</v>
      </c>
      <c r="W153" s="101">
        <v>1000.497453060564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932.16916711556541</v>
      </c>
      <c r="D154" s="104">
        <v>951.95576681518901</v>
      </c>
      <c r="E154" s="104">
        <v>853.26383500260135</v>
      </c>
      <c r="F154" s="104">
        <v>850.12921389327789</v>
      </c>
      <c r="G154" s="104">
        <v>938.05430144650347</v>
      </c>
      <c r="H154" s="104">
        <v>890.66393636229384</v>
      </c>
      <c r="I154" s="104">
        <v>920.36266663711206</v>
      </c>
      <c r="J154" s="104">
        <v>916.6632647162071</v>
      </c>
      <c r="K154" s="104">
        <v>935.49086628594057</v>
      </c>
      <c r="L154" s="104">
        <v>895.61843211003259</v>
      </c>
      <c r="M154" s="104">
        <v>831.12357793655463</v>
      </c>
      <c r="N154" s="104">
        <v>785.54935831788157</v>
      </c>
      <c r="O154" s="104">
        <v>766.85332819245241</v>
      </c>
      <c r="P154" s="104">
        <v>726.16690192424551</v>
      </c>
      <c r="Q154" s="104">
        <v>709.64045570349811</v>
      </c>
      <c r="R154" s="104">
        <v>728.02520163334077</v>
      </c>
      <c r="S154" s="104">
        <v>740.12594822827054</v>
      </c>
      <c r="T154" s="104">
        <v>748.80613805254313</v>
      </c>
      <c r="U154" s="104">
        <v>749.70825597016767</v>
      </c>
      <c r="V154" s="104">
        <v>740.88058937992048</v>
      </c>
      <c r="W154" s="104">
        <v>773.97867424530875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245.89861933481703</v>
      </c>
      <c r="D155" s="98">
        <v>266.80030117707457</v>
      </c>
      <c r="E155" s="98">
        <v>176.69629415393217</v>
      </c>
      <c r="F155" s="98">
        <v>178.53776433504513</v>
      </c>
      <c r="G155" s="98">
        <v>263.04326476053552</v>
      </c>
      <c r="H155" s="98">
        <v>216.52783946543289</v>
      </c>
      <c r="I155" s="98">
        <v>231.66246089781311</v>
      </c>
      <c r="J155" s="98">
        <v>223.74334978414012</v>
      </c>
      <c r="K155" s="98">
        <v>244.13032672168302</v>
      </c>
      <c r="L155" s="98">
        <v>168.75462509564338</v>
      </c>
      <c r="M155" s="98">
        <v>120.7079950064286</v>
      </c>
      <c r="N155" s="98">
        <v>111.22991685647038</v>
      </c>
      <c r="O155" s="98">
        <v>93.718237343424207</v>
      </c>
      <c r="P155" s="98">
        <v>95.036186567818049</v>
      </c>
      <c r="Q155" s="98">
        <v>97.519897390785999</v>
      </c>
      <c r="R155" s="98">
        <v>106.42812949255267</v>
      </c>
      <c r="S155" s="98">
        <v>105.56531989373302</v>
      </c>
      <c r="T155" s="98">
        <v>81.520650229302447</v>
      </c>
      <c r="U155" s="98">
        <v>84.198294269171768</v>
      </c>
      <c r="V155" s="98">
        <v>76.00104009187055</v>
      </c>
      <c r="W155" s="98">
        <v>72.24815755075123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686.27054778074842</v>
      </c>
      <c r="D156" s="98">
        <v>685.15546563811449</v>
      </c>
      <c r="E156" s="98">
        <v>676.56754084866907</v>
      </c>
      <c r="F156" s="98">
        <v>671.59144955823274</v>
      </c>
      <c r="G156" s="98">
        <v>675.01103668596807</v>
      </c>
      <c r="H156" s="98">
        <v>674.13609689686098</v>
      </c>
      <c r="I156" s="98">
        <v>688.70020573929867</v>
      </c>
      <c r="J156" s="98">
        <v>692.91991493206706</v>
      </c>
      <c r="K156" s="98">
        <v>691.36053956425758</v>
      </c>
      <c r="L156" s="98">
        <v>726.86380701438907</v>
      </c>
      <c r="M156" s="98">
        <v>710.41558293012599</v>
      </c>
      <c r="N156" s="98">
        <v>674.31944146141109</v>
      </c>
      <c r="O156" s="98">
        <v>673.13509084902807</v>
      </c>
      <c r="P156" s="98">
        <v>631.13071535642746</v>
      </c>
      <c r="Q156" s="98">
        <v>612.12055831271198</v>
      </c>
      <c r="R156" s="98">
        <v>621.59707214078821</v>
      </c>
      <c r="S156" s="98">
        <v>634.56062833453757</v>
      </c>
      <c r="T156" s="98">
        <v>667.28548782324071</v>
      </c>
      <c r="U156" s="98">
        <v>665.50996170099586</v>
      </c>
      <c r="V156" s="98">
        <v>664.87954928804982</v>
      </c>
      <c r="W156" s="98">
        <v>701.73051669455754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2277.8533133272149</v>
      </c>
      <c r="D157" s="122">
        <v>2357.231909708787</v>
      </c>
      <c r="E157" s="122">
        <v>2483.1746781834645</v>
      </c>
      <c r="F157" s="122">
        <v>2415.3255288743071</v>
      </c>
      <c r="G157" s="122">
        <v>2318.8433238722173</v>
      </c>
      <c r="H157" s="122">
        <v>2206.4862327158162</v>
      </c>
      <c r="I157" s="122">
        <v>2267.4237309754867</v>
      </c>
      <c r="J157" s="122">
        <v>1934.5453262566316</v>
      </c>
      <c r="K157" s="122">
        <v>1977.4631605846212</v>
      </c>
      <c r="L157" s="122">
        <v>2291.5906924544852</v>
      </c>
      <c r="M157" s="122">
        <v>1994.7398737785534</v>
      </c>
      <c r="N157" s="122">
        <v>1702.0298721593069</v>
      </c>
      <c r="O157" s="122">
        <v>1452.7787238798787</v>
      </c>
      <c r="P157" s="122">
        <v>1174.8326754274037</v>
      </c>
      <c r="Q157" s="122">
        <v>1069.618933711374</v>
      </c>
      <c r="R157" s="122">
        <v>1380.2637024722451</v>
      </c>
      <c r="S157" s="122">
        <v>1342.3266205260932</v>
      </c>
      <c r="T157" s="122">
        <v>1506.0533732867571</v>
      </c>
      <c r="U157" s="122">
        <v>1539.1771550666404</v>
      </c>
      <c r="V157" s="122">
        <v>1700.9450518740919</v>
      </c>
      <c r="W157" s="122">
        <v>1678.8369384590676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2518.4979990102688</v>
      </c>
      <c r="D158" s="98">
        <v>2511.1497221189238</v>
      </c>
      <c r="E158" s="98">
        <v>2928.7598950285296</v>
      </c>
      <c r="F158" s="98">
        <v>2918.0736547961242</v>
      </c>
      <c r="G158" s="98">
        <v>2678.9898903462572</v>
      </c>
      <c r="H158" s="98">
        <v>2626.5907244508835</v>
      </c>
      <c r="I158" s="98">
        <v>2630.3551051129034</v>
      </c>
      <c r="J158" s="98">
        <v>2369.4452963042681</v>
      </c>
      <c r="K158" s="98">
        <v>2354.7575724742401</v>
      </c>
      <c r="L158" s="98">
        <v>2400.9342647056637</v>
      </c>
      <c r="M158" s="98">
        <v>2177.8632468231972</v>
      </c>
      <c r="N158" s="98">
        <v>1867.4631591240518</v>
      </c>
      <c r="O158" s="98">
        <v>1738.5117075626445</v>
      </c>
      <c r="P158" s="98">
        <v>1568.0617781229719</v>
      </c>
      <c r="Q158" s="98">
        <v>1523.6184986153196</v>
      </c>
      <c r="R158" s="98">
        <v>1635.6950934697791</v>
      </c>
      <c r="S158" s="98">
        <v>1757.3265381607855</v>
      </c>
      <c r="T158" s="98">
        <v>1812.2864520012097</v>
      </c>
      <c r="U158" s="98">
        <v>1890.4830474047706</v>
      </c>
      <c r="V158" s="98">
        <v>2196.2968377657412</v>
      </c>
      <c r="W158" s="98">
        <v>2046.615709878376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2048.7116272811495</v>
      </c>
      <c r="D159" s="33">
        <v>2205.5340018389825</v>
      </c>
      <c r="E159" s="33">
        <v>1973.1560640715959</v>
      </c>
      <c r="F159" s="33">
        <v>2026.8428210438281</v>
      </c>
      <c r="G159" s="33">
        <v>2151.6514021340968</v>
      </c>
      <c r="H159" s="33">
        <v>2018.1150136535402</v>
      </c>
      <c r="I159" s="33">
        <v>2124.6359909226294</v>
      </c>
      <c r="J159" s="33">
        <v>1760.9649734731695</v>
      </c>
      <c r="K159" s="33">
        <v>1717.71462357473</v>
      </c>
      <c r="L159" s="33">
        <v>2164.7790226393709</v>
      </c>
      <c r="M159" s="33">
        <v>1728.3135996808014</v>
      </c>
      <c r="N159" s="33">
        <v>1357.1264108361258</v>
      </c>
      <c r="O159" s="33">
        <v>1071.0817063634954</v>
      </c>
      <c r="P159" s="33">
        <v>948.48857191646323</v>
      </c>
      <c r="Q159" s="33">
        <v>941.06025042817407</v>
      </c>
      <c r="R159" s="33">
        <v>1327.0505283635352</v>
      </c>
      <c r="S159" s="33">
        <v>1150.4573749951253</v>
      </c>
      <c r="T159" s="33">
        <v>1377.0002761260782</v>
      </c>
      <c r="U159" s="33">
        <v>1362.1116762229788</v>
      </c>
      <c r="V159" s="33">
        <v>1457.2510864675894</v>
      </c>
      <c r="W159" s="33">
        <v>1588.4937287532878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5864.3474625852359</v>
      </c>
      <c r="D161" s="117">
        <f t="shared" si="54"/>
        <v>6285.1998922579405</v>
      </c>
      <c r="E161" s="117">
        <f t="shared" si="54"/>
        <v>6785.3086231366478</v>
      </c>
      <c r="F161" s="117">
        <f t="shared" si="54"/>
        <v>6804.6759725877882</v>
      </c>
      <c r="G161" s="117">
        <f t="shared" si="54"/>
        <v>6794.4356712986682</v>
      </c>
      <c r="H161" s="117">
        <f t="shared" si="54"/>
        <v>6491.7365251370175</v>
      </c>
      <c r="I161" s="117">
        <f t="shared" si="54"/>
        <v>6796.9059017578584</v>
      </c>
      <c r="J161" s="117">
        <f t="shared" si="54"/>
        <v>6197.3536983335325</v>
      </c>
      <c r="K161" s="117">
        <f t="shared" si="54"/>
        <v>6636.8730988465022</v>
      </c>
      <c r="L161" s="117">
        <f t="shared" si="54"/>
        <v>6096.626454844285</v>
      </c>
      <c r="M161" s="117">
        <f t="shared" si="54"/>
        <v>5916.7458158529071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5245.90386688118</v>
      </c>
      <c r="S161" s="117">
        <f t="shared" si="55"/>
        <v>4855.5625681802103</v>
      </c>
      <c r="T161" s="117">
        <f t="shared" si="55"/>
        <v>5077.0988073734879</v>
      </c>
      <c r="U161" s="117">
        <f t="shared" si="55"/>
        <v>4990.9736032150904</v>
      </c>
      <c r="V161" s="117">
        <f t="shared" si="55"/>
        <v>5206.1422178264147</v>
      </c>
      <c r="W161" s="117">
        <f t="shared" ref="W161" si="56">W162+W164+W166+W175</f>
        <v>5177.1911162171327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2075.886482194524</v>
      </c>
      <c r="D162" s="122">
        <f t="shared" si="57"/>
        <v>2448.5370947594774</v>
      </c>
      <c r="E162" s="122">
        <f t="shared" si="57"/>
        <v>2683.2244004912532</v>
      </c>
      <c r="F162" s="122">
        <f t="shared" si="57"/>
        <v>2824.5066594719174</v>
      </c>
      <c r="G162" s="122">
        <f t="shared" si="57"/>
        <v>2913.1566106812729</v>
      </c>
      <c r="H162" s="122">
        <f t="shared" si="57"/>
        <v>2707.5151252990563</v>
      </c>
      <c r="I162" s="122">
        <f t="shared" si="57"/>
        <v>3097.7155725579332</v>
      </c>
      <c r="J162" s="122">
        <f t="shared" si="57"/>
        <v>2882.269010908723</v>
      </c>
      <c r="K162" s="122">
        <f t="shared" si="57"/>
        <v>3253.331764818121</v>
      </c>
      <c r="L162" s="122">
        <f t="shared" si="57"/>
        <v>2326.3038482358465</v>
      </c>
      <c r="M162" s="122">
        <f t="shared" si="57"/>
        <v>2592.9512290143912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2919.0403961914967</v>
      </c>
      <c r="S162" s="122">
        <f t="shared" si="57"/>
        <v>2508.2414218734802</v>
      </c>
      <c r="T162" s="122">
        <f t="shared" si="57"/>
        <v>2608.4487832851651</v>
      </c>
      <c r="U162" s="122">
        <f t="shared" si="57"/>
        <v>2493.2548536887957</v>
      </c>
      <c r="V162" s="122">
        <f t="shared" si="57"/>
        <v>2489.4082674532556</v>
      </c>
      <c r="W162" s="122">
        <f t="shared" si="57"/>
        <v>2533.6734180029521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2075.886482194524</v>
      </c>
      <c r="D163" s="33">
        <v>2448.5370947594774</v>
      </c>
      <c r="E163" s="33">
        <v>2683.2244004912532</v>
      </c>
      <c r="F163" s="33">
        <v>2824.5066594719174</v>
      </c>
      <c r="G163" s="33">
        <v>2913.1566106812729</v>
      </c>
      <c r="H163" s="33">
        <v>2707.5151252990563</v>
      </c>
      <c r="I163" s="33">
        <v>3097.7155725579332</v>
      </c>
      <c r="J163" s="33">
        <v>2882.269010908723</v>
      </c>
      <c r="K163" s="33">
        <v>3253.331764818121</v>
      </c>
      <c r="L163" s="33">
        <v>2326.3038482358465</v>
      </c>
      <c r="M163" s="33">
        <v>2592.9512290143912</v>
      </c>
      <c r="N163" s="33">
        <v>0</v>
      </c>
      <c r="O163" s="33">
        <v>0</v>
      </c>
      <c r="P163" s="33">
        <v>0</v>
      </c>
      <c r="Q163" s="33">
        <v>0</v>
      </c>
      <c r="R163" s="33">
        <v>2919.0403961914967</v>
      </c>
      <c r="S163" s="33">
        <v>2508.2414218734802</v>
      </c>
      <c r="T163" s="33">
        <v>2608.4487832851651</v>
      </c>
      <c r="U163" s="33">
        <v>2493.2548536887957</v>
      </c>
      <c r="V163" s="33">
        <v>2489.4082674532556</v>
      </c>
      <c r="W163" s="33">
        <v>2533.6734180029521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104.50861331446214</v>
      </c>
      <c r="D164" s="122">
        <f t="shared" si="58"/>
        <v>90.559934067588415</v>
      </c>
      <c r="E164" s="122">
        <f t="shared" si="58"/>
        <v>204.81562080974325</v>
      </c>
      <c r="F164" s="122">
        <f t="shared" si="58"/>
        <v>178.78548805335481</v>
      </c>
      <c r="G164" s="122">
        <f t="shared" si="58"/>
        <v>207.83634351292196</v>
      </c>
      <c r="H164" s="122">
        <f t="shared" si="58"/>
        <v>218.30646717161849</v>
      </c>
      <c r="I164" s="122">
        <f t="shared" si="58"/>
        <v>66.014940331703286</v>
      </c>
      <c r="J164" s="122">
        <f t="shared" si="58"/>
        <v>48.021421757450987</v>
      </c>
      <c r="K164" s="122">
        <f t="shared" si="58"/>
        <v>63.29470623524977</v>
      </c>
      <c r="L164" s="122">
        <f t="shared" si="58"/>
        <v>156.71530953551527</v>
      </c>
      <c r="M164" s="122">
        <f t="shared" si="58"/>
        <v>175.1315138636044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66.150964329896453</v>
      </c>
      <c r="T164" s="122">
        <f t="shared" si="58"/>
        <v>52.298845369732476</v>
      </c>
      <c r="U164" s="122">
        <f t="shared" si="58"/>
        <v>46.25664817650587</v>
      </c>
      <c r="V164" s="122">
        <f t="shared" si="58"/>
        <v>27.062515621278379</v>
      </c>
      <c r="W164" s="122">
        <f t="shared" si="58"/>
        <v>39.211434897504589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104.50861331446214</v>
      </c>
      <c r="D165" s="98">
        <f>IF(RES_hhdet_in_fec!D165=0,0,RES_hhdet_in_fec!D165*1000*11630/RES_hhdet_in_new!D163)</f>
        <v>90.559934067588415</v>
      </c>
      <c r="E165" s="98">
        <f>IF(RES_hhdet_in_fec!E165=0,0,RES_hhdet_in_fec!E165*1000*11630/RES_hhdet_in_new!E163)</f>
        <v>204.81562080974325</v>
      </c>
      <c r="F165" s="98">
        <f>IF(RES_hhdet_in_fec!F165=0,0,RES_hhdet_in_fec!F165*1000*11630/RES_hhdet_in_new!F163)</f>
        <v>178.78548805335481</v>
      </c>
      <c r="G165" s="98">
        <f>IF(RES_hhdet_in_fec!G165=0,0,RES_hhdet_in_fec!G165*1000*11630/RES_hhdet_in_new!G163)</f>
        <v>207.83634351292196</v>
      </c>
      <c r="H165" s="98">
        <f>IF(RES_hhdet_in_fec!H165=0,0,RES_hhdet_in_fec!H165*1000*11630/RES_hhdet_in_new!H163)</f>
        <v>218.30646717161849</v>
      </c>
      <c r="I165" s="98">
        <f>IF(RES_hhdet_in_fec!I165=0,0,RES_hhdet_in_fec!I165*1000*11630/RES_hhdet_in_new!I163)</f>
        <v>66.014940331703286</v>
      </c>
      <c r="J165" s="98">
        <f>IF(RES_hhdet_in_fec!J165=0,0,RES_hhdet_in_fec!J165*1000*11630/RES_hhdet_in_new!J163)</f>
        <v>48.021421757450987</v>
      </c>
      <c r="K165" s="98">
        <f>IF(RES_hhdet_in_fec!K165=0,0,RES_hhdet_in_fec!K165*1000*11630/RES_hhdet_in_new!K163)</f>
        <v>63.29470623524977</v>
      </c>
      <c r="L165" s="98">
        <f>IF(RES_hhdet_in_fec!L165=0,0,RES_hhdet_in_fec!L165*1000*11630/RES_hhdet_in_new!L163)</f>
        <v>156.71530953551527</v>
      </c>
      <c r="M165" s="98">
        <f>IF(RES_hhdet_in_fec!M165=0,0,RES_hhdet_in_fec!M165*1000*11630/RES_hhdet_in_new!M163)</f>
        <v>175.1315138636044</v>
      </c>
      <c r="N165" s="98">
        <f>IF(RES_hhdet_in_fec!N165=0,0,RES_hhdet_in_fec!N165*1000*11630/RES_hhdet_in_new!N163)</f>
        <v>0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66.150964329896453</v>
      </c>
      <c r="T165" s="98">
        <f>IF(RES_hhdet_in_fec!T165=0,0,RES_hhdet_in_fec!T165*1000*11630/RES_hhdet_in_new!T163)</f>
        <v>52.298845369732476</v>
      </c>
      <c r="U165" s="98">
        <f>IF(RES_hhdet_in_fec!U165=0,0,RES_hhdet_in_fec!U165*1000*11630/RES_hhdet_in_new!U163)</f>
        <v>46.25664817650587</v>
      </c>
      <c r="V165" s="98">
        <f>IF(RES_hhdet_in_fec!V165=0,0,RES_hhdet_in_fec!V165*1000*11630/RES_hhdet_in_new!V163)</f>
        <v>27.062515621278379</v>
      </c>
      <c r="W165" s="98">
        <f>IF(RES_hhdet_in_fec!W165=0,0,RES_hhdet_in_fec!W165*1000*11630/RES_hhdet_in_new!W163)</f>
        <v>39.211434897504589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1406.0915600364897</v>
      </c>
      <c r="D166" s="122">
        <v>1388.8973678659106</v>
      </c>
      <c r="E166" s="122">
        <v>1414.0446279933335</v>
      </c>
      <c r="F166" s="122">
        <v>1385.9620521128738</v>
      </c>
      <c r="G166" s="122">
        <v>1354.5433760311228</v>
      </c>
      <c r="H166" s="122">
        <v>1359.435017921692</v>
      </c>
      <c r="I166" s="122">
        <v>1365.7118526578558</v>
      </c>
      <c r="J166" s="122">
        <v>1332.6370104892515</v>
      </c>
      <c r="K166" s="122">
        <v>1342.8643499574259</v>
      </c>
      <c r="L166" s="122">
        <v>1322.0327175431128</v>
      </c>
      <c r="M166" s="122">
        <v>1153.9119700802328</v>
      </c>
      <c r="N166" s="122">
        <v>0</v>
      </c>
      <c r="O166" s="122">
        <v>0</v>
      </c>
      <c r="P166" s="122">
        <v>0</v>
      </c>
      <c r="Q166" s="122">
        <v>0</v>
      </c>
      <c r="R166" s="122">
        <v>999.81294232614869</v>
      </c>
      <c r="S166" s="122">
        <v>942.09131032211167</v>
      </c>
      <c r="T166" s="122">
        <v>912.18864896606863</v>
      </c>
      <c r="U166" s="122">
        <v>915.16206100094485</v>
      </c>
      <c r="V166" s="122">
        <v>986.07176451824114</v>
      </c>
      <c r="W166" s="122">
        <v>925.82428827096066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1443.4232127032794</v>
      </c>
      <c r="D167" s="98">
        <v>1424.0180953422057</v>
      </c>
      <c r="E167" s="98">
        <v>1454.3648382879128</v>
      </c>
      <c r="F167" s="98">
        <v>1433.1255348758614</v>
      </c>
      <c r="G167" s="98">
        <v>1400.1932447812555</v>
      </c>
      <c r="H167" s="98">
        <v>1405.8801633313194</v>
      </c>
      <c r="I167" s="98">
        <v>1429.4406138065776</v>
      </c>
      <c r="J167" s="98">
        <v>1427.6239962481909</v>
      </c>
      <c r="K167" s="98">
        <v>1431.1733652772857</v>
      </c>
      <c r="L167" s="98">
        <v>1491.0714732284307</v>
      </c>
      <c r="M167" s="98">
        <v>1286.0818096904713</v>
      </c>
      <c r="N167" s="98">
        <v>0</v>
      </c>
      <c r="O167" s="98">
        <v>0</v>
      </c>
      <c r="P167" s="98">
        <v>0</v>
      </c>
      <c r="Q167" s="98">
        <v>0</v>
      </c>
      <c r="R167" s="98">
        <v>999.81294232614869</v>
      </c>
      <c r="S167" s="98">
        <v>1014.1793315059477</v>
      </c>
      <c r="T167" s="98">
        <v>990.17794769655222</v>
      </c>
      <c r="U167" s="98">
        <v>976.64735850903992</v>
      </c>
      <c r="V167" s="98">
        <v>1116.1641534096523</v>
      </c>
      <c r="W167" s="98">
        <v>985.8291170823087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957.05649789561198</v>
      </c>
      <c r="D168" s="98">
        <v>950.19089845316489</v>
      </c>
      <c r="E168" s="98">
        <v>957.82955420722328</v>
      </c>
      <c r="F168" s="98">
        <v>946.26756664813831</v>
      </c>
      <c r="G168" s="98">
        <v>941.51082600318603</v>
      </c>
      <c r="H168" s="98">
        <v>939.20122009108979</v>
      </c>
      <c r="I168" s="98">
        <v>959.90852247543648</v>
      </c>
      <c r="J168" s="98">
        <v>960.7481537342527</v>
      </c>
      <c r="K168" s="98">
        <v>972.46586943916714</v>
      </c>
      <c r="L168" s="98">
        <v>1003.3186353493172</v>
      </c>
      <c r="M168" s="98">
        <v>849.07117606475686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786.77361920380463</v>
      </c>
      <c r="T168" s="98">
        <v>774.00630201335991</v>
      </c>
      <c r="U168" s="98">
        <v>775.42904295818607</v>
      </c>
      <c r="V168" s="98">
        <v>907.0286068224292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273.4659717581701</v>
      </c>
      <c r="D169" s="101">
        <v>279.90600806734977</v>
      </c>
      <c r="E169" s="101">
        <v>249.61990286406558</v>
      </c>
      <c r="F169" s="101">
        <v>246.49519462926801</v>
      </c>
      <c r="G169" s="101">
        <v>276.62941308114341</v>
      </c>
      <c r="H169" s="101">
        <v>256.0663639083852</v>
      </c>
      <c r="I169" s="101">
        <v>265.32302613693554</v>
      </c>
      <c r="J169" s="101">
        <v>260.5253361873223</v>
      </c>
      <c r="K169" s="101">
        <v>273.53721194095328</v>
      </c>
      <c r="L169" s="101">
        <v>244.90616451209533</v>
      </c>
      <c r="M169" s="101">
        <v>141.39397307721455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129.19664415062581</v>
      </c>
      <c r="T169" s="101">
        <v>95.445498329993654</v>
      </c>
      <c r="U169" s="101">
        <v>98.338500466586524</v>
      </c>
      <c r="V169" s="101">
        <v>163.32525978800939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683.59052613744211</v>
      </c>
      <c r="D170" s="104">
        <v>670.28489038581506</v>
      </c>
      <c r="E170" s="104">
        <v>708.2096513431577</v>
      </c>
      <c r="F170" s="104">
        <v>699.77237201887044</v>
      </c>
      <c r="G170" s="104">
        <v>664.88141292204261</v>
      </c>
      <c r="H170" s="104">
        <v>683.13485618270465</v>
      </c>
      <c r="I170" s="104">
        <v>694.58549633850112</v>
      </c>
      <c r="J170" s="104">
        <v>700.22281754693051</v>
      </c>
      <c r="K170" s="104">
        <v>698.92865749821362</v>
      </c>
      <c r="L170" s="104">
        <v>758.4124708372218</v>
      </c>
      <c r="M170" s="104">
        <v>707.67720298754239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657.57697505317867</v>
      </c>
      <c r="T170" s="104">
        <v>678.56080368336632</v>
      </c>
      <c r="U170" s="104">
        <v>677.09054249159965</v>
      </c>
      <c r="V170" s="104">
        <v>743.70334703441972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1292.1845261546848</v>
      </c>
      <c r="D171" s="101">
        <v>1309.7856133597343</v>
      </c>
      <c r="E171" s="101">
        <v>1205.071984343364</v>
      </c>
      <c r="F171" s="101">
        <v>1197.5149473033532</v>
      </c>
      <c r="G171" s="101">
        <v>1284.6125279270104</v>
      </c>
      <c r="H171" s="101">
        <v>1235.2570350227577</v>
      </c>
      <c r="I171" s="101">
        <v>1270.171783038026</v>
      </c>
      <c r="J171" s="101">
        <v>1265.3070332653942</v>
      </c>
      <c r="K171" s="101">
        <v>1280.0599274925205</v>
      </c>
      <c r="L171" s="101">
        <v>0</v>
      </c>
      <c r="M171" s="101">
        <v>1173.3325048066347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974.14274555348607</v>
      </c>
      <c r="T171" s="101">
        <v>987.36701449334942</v>
      </c>
      <c r="U171" s="101">
        <v>977.22392314458796</v>
      </c>
      <c r="V171" s="101">
        <v>961.37221242981582</v>
      </c>
      <c r="W171" s="101">
        <v>1000.4974530605639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932.16916711556541</v>
      </c>
      <c r="D172" s="104">
        <v>951.95576681518912</v>
      </c>
      <c r="E172" s="104">
        <v>853.2638350026009</v>
      </c>
      <c r="F172" s="104">
        <v>850.12921389327801</v>
      </c>
      <c r="G172" s="104">
        <v>938.05430144650347</v>
      </c>
      <c r="H172" s="104">
        <v>890.66393636229407</v>
      </c>
      <c r="I172" s="104">
        <v>920.36266663711206</v>
      </c>
      <c r="J172" s="104">
        <v>916.66326471620744</v>
      </c>
      <c r="K172" s="104">
        <v>935.49086628594068</v>
      </c>
      <c r="L172" s="104">
        <v>895.61843211003259</v>
      </c>
      <c r="M172" s="104">
        <v>831.12357793655463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740.12594822827066</v>
      </c>
      <c r="T172" s="104">
        <v>748.80613805254302</v>
      </c>
      <c r="U172" s="104">
        <v>749.70825597016778</v>
      </c>
      <c r="V172" s="104">
        <v>740.88058937992059</v>
      </c>
      <c r="W172" s="104">
        <v>773.97867424530875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245.89861933481697</v>
      </c>
      <c r="D173" s="98">
        <v>266.80030117707446</v>
      </c>
      <c r="E173" s="98">
        <v>176.69629415393214</v>
      </c>
      <c r="F173" s="98">
        <v>178.53776433504513</v>
      </c>
      <c r="G173" s="98">
        <v>263.04326476053541</v>
      </c>
      <c r="H173" s="98">
        <v>216.52783946543292</v>
      </c>
      <c r="I173" s="98">
        <v>231.66246089781311</v>
      </c>
      <c r="J173" s="98">
        <v>223.74334978414012</v>
      </c>
      <c r="K173" s="98">
        <v>244.13032672168299</v>
      </c>
      <c r="L173" s="98">
        <v>168.75462509564335</v>
      </c>
      <c r="M173" s="98">
        <v>120.70799500642858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105.56531989373303</v>
      </c>
      <c r="T173" s="98">
        <v>81.520650229302433</v>
      </c>
      <c r="U173" s="98">
        <v>84.198294269171754</v>
      </c>
      <c r="V173" s="98">
        <v>76.001040091870564</v>
      </c>
      <c r="W173" s="98">
        <v>72.24815755075123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686.27054778074853</v>
      </c>
      <c r="D174" s="33">
        <v>685.15546563811472</v>
      </c>
      <c r="E174" s="33">
        <v>676.56754084866895</v>
      </c>
      <c r="F174" s="33">
        <v>671.59144955823285</v>
      </c>
      <c r="G174" s="33">
        <v>675.01103668596795</v>
      </c>
      <c r="H174" s="33">
        <v>674.13609689686098</v>
      </c>
      <c r="I174" s="33">
        <v>688.70020573929901</v>
      </c>
      <c r="J174" s="33">
        <v>692.91991493206729</v>
      </c>
      <c r="K174" s="33">
        <v>691.36053956425769</v>
      </c>
      <c r="L174" s="33">
        <v>726.86380701438918</v>
      </c>
      <c r="M174" s="33">
        <v>710.41558293012611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634.56062833453757</v>
      </c>
      <c r="T174" s="33">
        <v>667.28548782324049</v>
      </c>
      <c r="U174" s="33">
        <v>665.50996170099597</v>
      </c>
      <c r="V174" s="33">
        <v>664.87954928805004</v>
      </c>
      <c r="W174" s="33">
        <v>701.73051669455754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2277.8608070397599</v>
      </c>
      <c r="D175" s="122">
        <v>2357.2054955649642</v>
      </c>
      <c r="E175" s="122">
        <v>2483.2239738423177</v>
      </c>
      <c r="F175" s="122">
        <v>2415.4217729496422</v>
      </c>
      <c r="G175" s="122">
        <v>2318.899341073351</v>
      </c>
      <c r="H175" s="122">
        <v>2206.4799147446506</v>
      </c>
      <c r="I175" s="122">
        <v>2267.4635362103668</v>
      </c>
      <c r="J175" s="122">
        <v>1934.4262551781071</v>
      </c>
      <c r="K175" s="122">
        <v>1977.3822778357051</v>
      </c>
      <c r="L175" s="122">
        <v>2291.5745795298112</v>
      </c>
      <c r="M175" s="122">
        <v>1994.7511028946785</v>
      </c>
      <c r="N175" s="122">
        <v>0</v>
      </c>
      <c r="O175" s="122">
        <v>0</v>
      </c>
      <c r="P175" s="122">
        <v>0</v>
      </c>
      <c r="Q175" s="122">
        <v>0</v>
      </c>
      <c r="R175" s="122">
        <v>1327.050528363535</v>
      </c>
      <c r="S175" s="122">
        <v>1339.0788716547222</v>
      </c>
      <c r="T175" s="122">
        <v>1504.1625297525211</v>
      </c>
      <c r="U175" s="122">
        <v>1536.3000403488438</v>
      </c>
      <c r="V175" s="122">
        <v>1703.5996702336399</v>
      </c>
      <c r="W175" s="122">
        <v>1678.4819750457157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2518.4979990102693</v>
      </c>
      <c r="D176" s="98">
        <v>2511.1497221189234</v>
      </c>
      <c r="E176" s="98">
        <v>2928.7598950285296</v>
      </c>
      <c r="F176" s="98">
        <v>2918.0736547961237</v>
      </c>
      <c r="G176" s="98">
        <v>2678.9898903462563</v>
      </c>
      <c r="H176" s="98">
        <v>2626.590724450884</v>
      </c>
      <c r="I176" s="98">
        <v>2630.3551051129029</v>
      </c>
      <c r="J176" s="98">
        <v>2369.4452963042677</v>
      </c>
      <c r="K176" s="98">
        <v>2354.7575724742401</v>
      </c>
      <c r="L176" s="98">
        <v>2400.9342647056642</v>
      </c>
      <c r="M176" s="98">
        <v>2177.8632468231967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1757.326538160785</v>
      </c>
      <c r="T176" s="98">
        <v>1812.2864520012097</v>
      </c>
      <c r="U176" s="98">
        <v>1890.4830474047706</v>
      </c>
      <c r="V176" s="98">
        <v>2196.2968377657412</v>
      </c>
      <c r="W176" s="98">
        <v>2046.6157098783756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2048.7116272811495</v>
      </c>
      <c r="D177" s="33">
        <v>2205.5340018389834</v>
      </c>
      <c r="E177" s="33">
        <v>1973.1560640715954</v>
      </c>
      <c r="F177" s="33">
        <v>2026.8428210438281</v>
      </c>
      <c r="G177" s="33">
        <v>2151.6514021340968</v>
      </c>
      <c r="H177" s="33">
        <v>2018.11501365354</v>
      </c>
      <c r="I177" s="33">
        <v>2124.6359909226298</v>
      </c>
      <c r="J177" s="33">
        <v>1760.9649734731695</v>
      </c>
      <c r="K177" s="33">
        <v>1717.7146235747298</v>
      </c>
      <c r="L177" s="33">
        <v>2164.7790226393704</v>
      </c>
      <c r="M177" s="33">
        <v>1728.3135996808012</v>
      </c>
      <c r="N177" s="33">
        <v>0</v>
      </c>
      <c r="O177" s="33">
        <v>0</v>
      </c>
      <c r="P177" s="33">
        <v>0</v>
      </c>
      <c r="Q177" s="33">
        <v>0</v>
      </c>
      <c r="R177" s="33">
        <v>1327.050528363535</v>
      </c>
      <c r="S177" s="33">
        <v>1150.4573749951253</v>
      </c>
      <c r="T177" s="33">
        <v>1377.0002761260785</v>
      </c>
      <c r="U177" s="33">
        <v>1362.1116762229788</v>
      </c>
      <c r="V177" s="33">
        <v>1457.2510864675894</v>
      </c>
      <c r="W177" s="33">
        <v>1588.4937287532875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3894.3163065966878</v>
      </c>
      <c r="D24" s="117">
        <f t="shared" si="7"/>
        <v>3875.2226036870966</v>
      </c>
      <c r="E24" s="117">
        <f t="shared" si="7"/>
        <v>4867.3507568797468</v>
      </c>
      <c r="F24" s="117">
        <f t="shared" si="7"/>
        <v>4852.0966010055417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4952.8856934774703</v>
      </c>
      <c r="M24" s="117">
        <f t="shared" si="7"/>
        <v>4197.5624168209015</v>
      </c>
      <c r="N24" s="117">
        <f t="shared" si="7"/>
        <v>3975.1119314453463</v>
      </c>
      <c r="O24" s="117">
        <f t="shared" si="7"/>
        <v>4002.9208068012899</v>
      </c>
      <c r="P24" s="117">
        <f t="shared" si="7"/>
        <v>3624.7817558346792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3862.6788388623499</v>
      </c>
      <c r="T24" s="117">
        <f t="shared" si="8"/>
        <v>3922.357176315315</v>
      </c>
      <c r="U24" s="117">
        <f t="shared" si="8"/>
        <v>3985.5235415329876</v>
      </c>
      <c r="V24" s="117">
        <f t="shared" si="8"/>
        <v>4323.9085130119283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1508.5653389681408</v>
      </c>
      <c r="D25" s="122">
        <f t="shared" si="10"/>
        <v>1470.8122493075525</v>
      </c>
      <c r="E25" s="122">
        <f t="shared" si="10"/>
        <v>2350.1459710202266</v>
      </c>
      <c r="F25" s="122">
        <f t="shared" si="10"/>
        <v>2353.6651490746758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2477.5023008452813</v>
      </c>
      <c r="M25" s="122">
        <f t="shared" si="10"/>
        <v>2025.3750018371472</v>
      </c>
      <c r="N25" s="122">
        <f t="shared" si="10"/>
        <v>2035.1733154125407</v>
      </c>
      <c r="O25" s="122">
        <f t="shared" si="10"/>
        <v>2201.3850498470092</v>
      </c>
      <c r="P25" s="122">
        <f t="shared" si="10"/>
        <v>2160.647690761889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2113.9095466262538</v>
      </c>
      <c r="T25" s="122">
        <f t="shared" si="11"/>
        <v>2030.7264056451486</v>
      </c>
      <c r="U25" s="122">
        <f t="shared" si="11"/>
        <v>2073.0530527369092</v>
      </c>
      <c r="V25" s="122">
        <f t="shared" si="11"/>
        <v>2226.5497475126931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1472.734062883814</v>
      </c>
      <c r="D26" s="98">
        <v>1437.206293572822</v>
      </c>
      <c r="E26" s="98">
        <v>2304.7731630513563</v>
      </c>
      <c r="F26" s="98">
        <v>2310.3200603410623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2444.0897966285911</v>
      </c>
      <c r="M26" s="98">
        <v>1995.7752796504792</v>
      </c>
      <c r="N26" s="98">
        <v>2006.5340380243599</v>
      </c>
      <c r="O26" s="98">
        <v>2170.8464922485346</v>
      </c>
      <c r="P26" s="98">
        <v>2131.2129548531766</v>
      </c>
      <c r="Q26" s="98">
        <v>0</v>
      </c>
      <c r="R26" s="98">
        <v>0</v>
      </c>
      <c r="S26" s="98">
        <v>2084.5600125545907</v>
      </c>
      <c r="T26" s="98">
        <v>2003.0690853516082</v>
      </c>
      <c r="U26" s="98">
        <v>2045.2005476320292</v>
      </c>
      <c r="V26" s="98">
        <v>2196.2835037966724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35.831276084326944</v>
      </c>
      <c r="D27" s="98">
        <v>33.605955734730458</v>
      </c>
      <c r="E27" s="98">
        <v>45.372807968870561</v>
      </c>
      <c r="F27" s="98">
        <v>43.345088733613565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33.412504216690337</v>
      </c>
      <c r="M27" s="98">
        <v>29.599722186668039</v>
      </c>
      <c r="N27" s="98">
        <v>28.639277388180847</v>
      </c>
      <c r="O27" s="98">
        <v>30.538557598474881</v>
      </c>
      <c r="P27" s="98">
        <v>29.434735908712337</v>
      </c>
      <c r="Q27" s="98">
        <v>0</v>
      </c>
      <c r="R27" s="98">
        <v>0</v>
      </c>
      <c r="S27" s="98">
        <v>29.349534071663133</v>
      </c>
      <c r="T27" s="98">
        <v>27.657320293540387</v>
      </c>
      <c r="U27" s="98">
        <v>27.852505104879864</v>
      </c>
      <c r="V27" s="98">
        <v>30.266243716020703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75.988842341179861</v>
      </c>
      <c r="D28" s="122">
        <f t="shared" si="13"/>
        <v>43.681587229946224</v>
      </c>
      <c r="E28" s="122">
        <f t="shared" si="13"/>
        <v>99.977094832802308</v>
      </c>
      <c r="F28" s="122">
        <f t="shared" si="13"/>
        <v>89.762294996640421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92.674259432100797</v>
      </c>
      <c r="M28" s="122">
        <f t="shared" si="13"/>
        <v>107.88455907243488</v>
      </c>
      <c r="N28" s="122">
        <f t="shared" si="13"/>
        <v>113.57506758041158</v>
      </c>
      <c r="O28" s="122">
        <f t="shared" si="13"/>
        <v>105.55297030090207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49.848442337307347</v>
      </c>
      <c r="T28" s="122">
        <f t="shared" si="13"/>
        <v>40.489771634206427</v>
      </c>
      <c r="U28" s="122">
        <f t="shared" si="13"/>
        <v>36.045000934331703</v>
      </c>
      <c r="V28" s="122">
        <f t="shared" si="13"/>
        <v>19.427680986248102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75.988842341179861</v>
      </c>
      <c r="D29" s="98">
        <f>IF(RES_hhdet_in_tes!D29=0,0,RES_hhdet_in_tes!D29*1000*11630/RES_hhdet_in_new!D26)</f>
        <v>43.681587229946224</v>
      </c>
      <c r="E29" s="98">
        <f>IF(RES_hhdet_in_tes!E29=0,0,RES_hhdet_in_tes!E29*1000*11630/RES_hhdet_in_new!E26)</f>
        <v>99.977094832802308</v>
      </c>
      <c r="F29" s="98">
        <f>IF(RES_hhdet_in_tes!F29=0,0,RES_hhdet_in_tes!F29*1000*11630/RES_hhdet_in_new!F26)</f>
        <v>89.762294996640421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92.674259432100797</v>
      </c>
      <c r="M29" s="98">
        <f>IF(RES_hhdet_in_tes!M29=0,0,RES_hhdet_in_tes!M29*1000*11630/RES_hhdet_in_new!M26)</f>
        <v>107.88455907243488</v>
      </c>
      <c r="N29" s="98">
        <f>IF(RES_hhdet_in_tes!N29=0,0,RES_hhdet_in_tes!N29*1000*11630/RES_hhdet_in_new!N26)</f>
        <v>113.57506758041158</v>
      </c>
      <c r="O29" s="98">
        <f>IF(RES_hhdet_in_tes!O29=0,0,RES_hhdet_in_tes!O29*1000*11630/RES_hhdet_in_new!O26)</f>
        <v>105.55297030090207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49.848442337307347</v>
      </c>
      <c r="T29" s="98">
        <f>IF(RES_hhdet_in_tes!T29=0,0,RES_hhdet_in_tes!T29*1000*11630/RES_hhdet_in_new!T26)</f>
        <v>40.489771634206427</v>
      </c>
      <c r="U29" s="98">
        <f>IF(RES_hhdet_in_tes!U29=0,0,RES_hhdet_in_tes!U29*1000*11630/RES_hhdet_in_new!U26)</f>
        <v>36.045000934331703</v>
      </c>
      <c r="V29" s="98">
        <f>IF(RES_hhdet_in_tes!V29=0,0,RES_hhdet_in_tes!V29*1000*11630/RES_hhdet_in_new!V26)</f>
        <v>19.427680986248102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843.73308737829257</v>
      </c>
      <c r="D30" s="122">
        <v>836.55757561292114</v>
      </c>
      <c r="E30" s="122">
        <v>851.46827815431539</v>
      </c>
      <c r="F30" s="122">
        <v>840.14986792030686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891.20115353389588</v>
      </c>
      <c r="M30" s="122">
        <v>793.38946465501874</v>
      </c>
      <c r="N30" s="122">
        <v>769.23260404742791</v>
      </c>
      <c r="O30" s="122">
        <v>776.10659458274483</v>
      </c>
      <c r="P30" s="122">
        <v>734.72191778711885</v>
      </c>
      <c r="Q30" s="122">
        <v>0</v>
      </c>
      <c r="R30" s="122">
        <v>0</v>
      </c>
      <c r="S30" s="122">
        <v>743.9151465860017</v>
      </c>
      <c r="T30" s="122">
        <v>742.53106122339102</v>
      </c>
      <c r="U30" s="122">
        <v>746.2134558185395</v>
      </c>
      <c r="V30" s="122">
        <v>819.00554697386815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843.41369897502454</v>
      </c>
      <c r="D31" s="98">
        <v>834.34345477547754</v>
      </c>
      <c r="E31" s="98">
        <v>854.82418037979903</v>
      </c>
      <c r="F31" s="98">
        <v>845.0528994722921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906.68581397858929</v>
      </c>
      <c r="M31" s="98">
        <v>794.09053238942772</v>
      </c>
      <c r="N31" s="98">
        <v>776.28802605323165</v>
      </c>
      <c r="O31" s="98">
        <v>787.92420234104134</v>
      </c>
      <c r="P31" s="98">
        <v>734.72191778711885</v>
      </c>
      <c r="Q31" s="98">
        <v>0</v>
      </c>
      <c r="R31" s="98">
        <v>0</v>
      </c>
      <c r="S31" s="98">
        <v>753.79044145493765</v>
      </c>
      <c r="T31" s="98">
        <v>750.7889430934091</v>
      </c>
      <c r="U31" s="98">
        <v>752.72523877348101</v>
      </c>
      <c r="V31" s="98">
        <v>870.35908930450012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843.38076974340447</v>
      </c>
      <c r="D32" s="98">
        <v>834.28403235402448</v>
      </c>
      <c r="E32" s="98">
        <v>854.92739592467092</v>
      </c>
      <c r="F32" s="98">
        <v>845.12005710180563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907.33420202576133</v>
      </c>
      <c r="M32" s="98">
        <v>794.98083679336128</v>
      </c>
      <c r="N32" s="98">
        <v>777.0392760489608</v>
      </c>
      <c r="O32" s="98">
        <v>788.34390973096106</v>
      </c>
      <c r="P32" s="98">
        <v>0</v>
      </c>
      <c r="Q32" s="98">
        <v>0</v>
      </c>
      <c r="R32" s="98">
        <v>0</v>
      </c>
      <c r="S32" s="98">
        <v>753.60259143424537</v>
      </c>
      <c r="T32" s="98">
        <v>750.93105287029346</v>
      </c>
      <c r="U32" s="98">
        <v>752.88235270786834</v>
      </c>
      <c r="V32" s="98">
        <v>871.06062144183443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159.79024360596236</v>
      </c>
      <c r="D33" s="101">
        <v>163.99914196820922</v>
      </c>
      <c r="E33" s="101">
        <v>146.71774458151333</v>
      </c>
      <c r="F33" s="101">
        <v>145.3476850829353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148.92173118853921</v>
      </c>
      <c r="M33" s="101">
        <v>87.303633805818848</v>
      </c>
      <c r="N33" s="101">
        <v>90.72601517203897</v>
      </c>
      <c r="O33" s="101">
        <v>87.178617205232442</v>
      </c>
      <c r="P33" s="101">
        <v>0</v>
      </c>
      <c r="Q33" s="101">
        <v>0</v>
      </c>
      <c r="R33" s="101">
        <v>0</v>
      </c>
      <c r="S33" s="101">
        <v>96.025616381066612</v>
      </c>
      <c r="T33" s="101">
        <v>72.370249186927225</v>
      </c>
      <c r="U33" s="101">
        <v>75.791810216268814</v>
      </c>
      <c r="V33" s="101">
        <v>127.35727440741461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683.59052613744223</v>
      </c>
      <c r="D34" s="104">
        <v>670.28489038581517</v>
      </c>
      <c r="E34" s="104">
        <v>708.20965134315759</v>
      </c>
      <c r="F34" s="104">
        <v>699.77237201887044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758.41247083722203</v>
      </c>
      <c r="M34" s="104">
        <v>707.67720298754239</v>
      </c>
      <c r="N34" s="104">
        <v>686.31326087692185</v>
      </c>
      <c r="O34" s="104">
        <v>701.16529252572866</v>
      </c>
      <c r="P34" s="104">
        <v>0</v>
      </c>
      <c r="Q34" s="104">
        <v>0</v>
      </c>
      <c r="R34" s="104">
        <v>0</v>
      </c>
      <c r="S34" s="104">
        <v>657.57697505317867</v>
      </c>
      <c r="T34" s="104">
        <v>678.56080368336632</v>
      </c>
      <c r="U34" s="104">
        <v>677.09054249159942</v>
      </c>
      <c r="V34" s="104">
        <v>743.70334703441972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847.20597791221849</v>
      </c>
      <c r="D35" s="101">
        <v>860.22930427775623</v>
      </c>
      <c r="E35" s="101">
        <v>792.92617642356436</v>
      </c>
      <c r="F35" s="101">
        <v>789.42828391038711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789.4812076987148</v>
      </c>
      <c r="N35" s="101">
        <v>747.52972724393521</v>
      </c>
      <c r="O35" s="101">
        <v>736.62272794528701</v>
      </c>
      <c r="P35" s="101">
        <v>0</v>
      </c>
      <c r="Q35" s="101">
        <v>0</v>
      </c>
      <c r="R35" s="101">
        <v>0</v>
      </c>
      <c r="S35" s="101">
        <v>710.82625963167459</v>
      </c>
      <c r="T35" s="101">
        <v>728.60902273734666</v>
      </c>
      <c r="U35" s="101">
        <v>728.6856293581061</v>
      </c>
      <c r="V35" s="101">
        <v>723.4753534006685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847.49115988694814</v>
      </c>
      <c r="D36" s="104">
        <v>860.38218604309395</v>
      </c>
      <c r="E36" s="104">
        <v>792.83206175032649</v>
      </c>
      <c r="F36" s="104">
        <v>789.28748435896455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839.76410396233791</v>
      </c>
      <c r="M36" s="104">
        <v>791.63441330103683</v>
      </c>
      <c r="N36" s="104">
        <v>749.84989775699319</v>
      </c>
      <c r="O36" s="104">
        <v>737.65351018347621</v>
      </c>
      <c r="P36" s="104">
        <v>0</v>
      </c>
      <c r="Q36" s="104">
        <v>0</v>
      </c>
      <c r="R36" s="104">
        <v>0</v>
      </c>
      <c r="S36" s="104">
        <v>711.59102437187391</v>
      </c>
      <c r="T36" s="104">
        <v>727.44212707147744</v>
      </c>
      <c r="U36" s="104">
        <v>728.29402336516432</v>
      </c>
      <c r="V36" s="104">
        <v>722.07371261872618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161.22061210619972</v>
      </c>
      <c r="D37" s="98">
        <v>175.2267204049794</v>
      </c>
      <c r="E37" s="98">
        <v>116.26452090165745</v>
      </c>
      <c r="F37" s="98">
        <v>117.69603480073162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112.90029694794855</v>
      </c>
      <c r="M37" s="98">
        <v>81.218830370910581</v>
      </c>
      <c r="N37" s="98">
        <v>75.530456295582056</v>
      </c>
      <c r="O37" s="98">
        <v>64.518419334448225</v>
      </c>
      <c r="P37" s="98">
        <v>0</v>
      </c>
      <c r="Q37" s="98">
        <v>0</v>
      </c>
      <c r="R37" s="98">
        <v>0</v>
      </c>
      <c r="S37" s="98">
        <v>77.030396037336601</v>
      </c>
      <c r="T37" s="98">
        <v>60.156639248236893</v>
      </c>
      <c r="U37" s="98">
        <v>62.784061664168476</v>
      </c>
      <c r="V37" s="98">
        <v>57.194163330676218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686.27054778074842</v>
      </c>
      <c r="D38" s="98">
        <v>685.15546563811449</v>
      </c>
      <c r="E38" s="98">
        <v>676.56754084866895</v>
      </c>
      <c r="F38" s="98">
        <v>671.59144955823297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726.86380701438929</v>
      </c>
      <c r="M38" s="98">
        <v>710.41558293012622</v>
      </c>
      <c r="N38" s="98">
        <v>674.31944146141109</v>
      </c>
      <c r="O38" s="98">
        <v>673.13509084902796</v>
      </c>
      <c r="P38" s="98">
        <v>0</v>
      </c>
      <c r="Q38" s="98">
        <v>0</v>
      </c>
      <c r="R38" s="98">
        <v>0</v>
      </c>
      <c r="S38" s="98">
        <v>634.56062833453745</v>
      </c>
      <c r="T38" s="98">
        <v>667.2854878232406</v>
      </c>
      <c r="U38" s="98">
        <v>665.50996170099586</v>
      </c>
      <c r="V38" s="98">
        <v>664.87954928805004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1466.0290379090743</v>
      </c>
      <c r="D39" s="122">
        <v>1524.1711915366768</v>
      </c>
      <c r="E39" s="122">
        <v>1565.7594128724027</v>
      </c>
      <c r="F39" s="122">
        <v>1568.5192890139183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1491.5079796661917</v>
      </c>
      <c r="M39" s="122">
        <v>1270.9133912563002</v>
      </c>
      <c r="N39" s="122">
        <v>1057.1309444049657</v>
      </c>
      <c r="O39" s="122">
        <v>919.87619207063381</v>
      </c>
      <c r="P39" s="122">
        <v>729.41214728567149</v>
      </c>
      <c r="Q39" s="122">
        <v>0</v>
      </c>
      <c r="R39" s="122">
        <v>0</v>
      </c>
      <c r="S39" s="122">
        <v>955.00570331278698</v>
      </c>
      <c r="T39" s="122">
        <v>1108.6099378125684</v>
      </c>
      <c r="U39" s="122">
        <v>1130.2120320432073</v>
      </c>
      <c r="V39" s="122">
        <v>1258.9255375391192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1423.3351729443518</v>
      </c>
      <c r="D40" s="98">
        <v>1421.5585808884746</v>
      </c>
      <c r="E40" s="98">
        <v>1660.699557652267</v>
      </c>
      <c r="F40" s="98">
        <v>1657.3572437244186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1376.1966468742503</v>
      </c>
      <c r="M40" s="98">
        <v>1249.2733092577821</v>
      </c>
      <c r="N40" s="98">
        <v>1071.2205571763759</v>
      </c>
      <c r="O40" s="98">
        <v>997.25098775520087</v>
      </c>
      <c r="P40" s="98">
        <v>0</v>
      </c>
      <c r="Q40" s="98">
        <v>0</v>
      </c>
      <c r="R40" s="98">
        <v>0</v>
      </c>
      <c r="S40" s="98">
        <v>1020.6608537643202</v>
      </c>
      <c r="T40" s="98">
        <v>1062.0016290516603</v>
      </c>
      <c r="U40" s="98">
        <v>1118.0021822282379</v>
      </c>
      <c r="V40" s="98">
        <v>1309.8638638750497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1506.6844457965876</v>
      </c>
      <c r="D41" s="33">
        <v>1625.2860955574038</v>
      </c>
      <c r="E41" s="33">
        <v>1457.077234113239</v>
      </c>
      <c r="F41" s="33">
        <v>1499.8533100299883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1625.1690363020593</v>
      </c>
      <c r="M41" s="33">
        <v>1302.3861144304465</v>
      </c>
      <c r="N41" s="33">
        <v>1027.7597700115984</v>
      </c>
      <c r="O41" s="33">
        <v>816.58056289975548</v>
      </c>
      <c r="P41" s="33">
        <v>729.41214728567149</v>
      </c>
      <c r="Q41" s="33">
        <v>0</v>
      </c>
      <c r="R41" s="33">
        <v>0</v>
      </c>
      <c r="S41" s="33">
        <v>924.66950656397569</v>
      </c>
      <c r="T41" s="33">
        <v>1128.253827799731</v>
      </c>
      <c r="U41" s="33">
        <v>1136.366256478882</v>
      </c>
      <c r="V41" s="33">
        <v>1233.8263864268631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4213.9601863389962</v>
      </c>
      <c r="D43" s="117">
        <f t="shared" si="14"/>
        <v>4430.1010414754528</v>
      </c>
      <c r="E43" s="117">
        <f t="shared" si="14"/>
        <v>4150.6129483143241</v>
      </c>
      <c r="F43" s="117">
        <f t="shared" si="14"/>
        <v>4198.7602369029782</v>
      </c>
      <c r="G43" s="117">
        <f t="shared" si="14"/>
        <v>4468.8375632642656</v>
      </c>
      <c r="H43" s="117">
        <f t="shared" si="14"/>
        <v>4299.7563209434211</v>
      </c>
      <c r="I43" s="117">
        <f t="shared" si="14"/>
        <v>4541.4843059851119</v>
      </c>
      <c r="J43" s="117">
        <f t="shared" si="14"/>
        <v>4374.6062366522838</v>
      </c>
      <c r="K43" s="117">
        <f t="shared" si="14"/>
        <v>4300.5252698456798</v>
      </c>
      <c r="L43" s="117">
        <f t="shared" si="14"/>
        <v>4468.6887312368744</v>
      </c>
      <c r="M43" s="117">
        <f t="shared" si="14"/>
        <v>4651.1213820543117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3551.8805012361363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4162.3727347538734</v>
      </c>
      <c r="U43" s="117">
        <f t="shared" si="15"/>
        <v>3818.7859693995438</v>
      </c>
      <c r="V43" s="117">
        <f t="shared" si="15"/>
        <v>4240.8636644764001</v>
      </c>
      <c r="W43" s="117">
        <f t="shared" ref="W43" si="16">W44+W47+W49+W58</f>
        <v>4187.0980901027415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1827.354888996924</v>
      </c>
      <c r="D44" s="122">
        <f t="shared" si="17"/>
        <v>1910.9831901049715</v>
      </c>
      <c r="E44" s="122">
        <f t="shared" si="17"/>
        <v>1716.3893327708474</v>
      </c>
      <c r="F44" s="122">
        <f t="shared" si="17"/>
        <v>1797.308811532492</v>
      </c>
      <c r="G44" s="122">
        <f t="shared" si="17"/>
        <v>1991.8684637914826</v>
      </c>
      <c r="H44" s="122">
        <f t="shared" si="17"/>
        <v>1905.7858559537219</v>
      </c>
      <c r="I44" s="122">
        <f t="shared" si="17"/>
        <v>2115.3026081993803</v>
      </c>
      <c r="J44" s="122">
        <f t="shared" si="17"/>
        <v>2158.2324077117132</v>
      </c>
      <c r="K44" s="122">
        <f t="shared" si="17"/>
        <v>2189.7409782367317</v>
      </c>
      <c r="L44" s="122">
        <f t="shared" si="17"/>
        <v>1903.3463602348395</v>
      </c>
      <c r="M44" s="122">
        <f t="shared" si="17"/>
        <v>2246.9056820310316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2138.516629786156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2220.1406931338347</v>
      </c>
      <c r="U44" s="122">
        <f t="shared" si="18"/>
        <v>1940.5646345381988</v>
      </c>
      <c r="V44" s="122">
        <f t="shared" si="18"/>
        <v>2128.7784212828428</v>
      </c>
      <c r="W44" s="122">
        <f t="shared" ref="W44" si="19">SUM(W45:W46)</f>
        <v>2056.8747603042539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1783.9517589896554</v>
      </c>
      <c r="D45" s="98">
        <v>1867.3199580869377</v>
      </c>
      <c r="E45" s="98">
        <v>1683.2520704237677</v>
      </c>
      <c r="F45" s="98">
        <v>1764.2095790659669</v>
      </c>
      <c r="G45" s="98">
        <v>1955.3191075780853</v>
      </c>
      <c r="H45" s="98">
        <v>1870.6175798442596</v>
      </c>
      <c r="I45" s="98">
        <v>2075.3432989700104</v>
      </c>
      <c r="J45" s="98">
        <v>2116.0502405410007</v>
      </c>
      <c r="K45" s="98">
        <v>2149.3592752230702</v>
      </c>
      <c r="L45" s="98">
        <v>1877.6771335037599</v>
      </c>
      <c r="M45" s="98">
        <v>2214.0684129290444</v>
      </c>
      <c r="N45" s="98">
        <v>0</v>
      </c>
      <c r="O45" s="98">
        <v>0</v>
      </c>
      <c r="P45" s="98">
        <v>0</v>
      </c>
      <c r="Q45" s="98">
        <v>2109.5873356747124</v>
      </c>
      <c r="R45" s="98">
        <v>0</v>
      </c>
      <c r="S45" s="98">
        <v>0</v>
      </c>
      <c r="T45" s="98">
        <v>2189.9036596880528</v>
      </c>
      <c r="U45" s="98">
        <v>1914.4921776281035</v>
      </c>
      <c r="V45" s="98">
        <v>2099.8412162696031</v>
      </c>
      <c r="W45" s="98">
        <v>2029.021413087906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43.403130007268565</v>
      </c>
      <c r="D46" s="98">
        <v>43.663232018033682</v>
      </c>
      <c r="E46" s="98">
        <v>33.137262347079655</v>
      </c>
      <c r="F46" s="98">
        <v>33.099232466525216</v>
      </c>
      <c r="G46" s="98">
        <v>36.549356213397346</v>
      </c>
      <c r="H46" s="98">
        <v>35.168276109462361</v>
      </c>
      <c r="I46" s="98">
        <v>39.959309229369644</v>
      </c>
      <c r="J46" s="98">
        <v>42.182167170712724</v>
      </c>
      <c r="K46" s="98">
        <v>40.381703013661635</v>
      </c>
      <c r="L46" s="98">
        <v>25.669226731079537</v>
      </c>
      <c r="M46" s="98">
        <v>32.837269101987296</v>
      </c>
      <c r="N46" s="98">
        <v>0</v>
      </c>
      <c r="O46" s="98">
        <v>0</v>
      </c>
      <c r="P46" s="98">
        <v>0</v>
      </c>
      <c r="Q46" s="98">
        <v>28.929294111443578</v>
      </c>
      <c r="R46" s="98">
        <v>0</v>
      </c>
      <c r="S46" s="98">
        <v>0</v>
      </c>
      <c r="T46" s="98">
        <v>30.237033445782103</v>
      </c>
      <c r="U46" s="98">
        <v>26.072456910095262</v>
      </c>
      <c r="V46" s="98">
        <v>28.937205013239904</v>
      </c>
      <c r="W46" s="98">
        <v>27.853347216348038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73.259026612469185</v>
      </c>
      <c r="D47" s="122">
        <f t="shared" si="20"/>
        <v>44.084027752205301</v>
      </c>
      <c r="E47" s="122">
        <f t="shared" si="20"/>
        <v>95.566828294572559</v>
      </c>
      <c r="F47" s="122">
        <f t="shared" si="20"/>
        <v>88.590456846694167</v>
      </c>
      <c r="G47" s="122">
        <f t="shared" si="20"/>
        <v>107.31637743725339</v>
      </c>
      <c r="H47" s="122">
        <f t="shared" si="20"/>
        <v>116.34320436599104</v>
      </c>
      <c r="I47" s="122">
        <f t="shared" si="20"/>
        <v>36.215158611166729</v>
      </c>
      <c r="J47" s="122">
        <f t="shared" si="20"/>
        <v>27.091175091430049</v>
      </c>
      <c r="K47" s="122">
        <f t="shared" si="20"/>
        <v>36.746886991688775</v>
      </c>
      <c r="L47" s="122">
        <f t="shared" si="20"/>
        <v>93.582533359837214</v>
      </c>
      <c r="M47" s="122">
        <f t="shared" si="20"/>
        <v>108.2997887726831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40.27755838927996</v>
      </c>
      <c r="U47" s="122">
        <f t="shared" si="20"/>
        <v>36.793118532126371</v>
      </c>
      <c r="V47" s="122">
        <f t="shared" si="20"/>
        <v>19.517638253135939</v>
      </c>
      <c r="W47" s="122">
        <f t="shared" si="20"/>
        <v>33.450005283595068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73.259026612469185</v>
      </c>
      <c r="D48" s="98">
        <f>IF(RES_hhdet_in_tes!D48=0,0,RES_hhdet_in_tes!D48*1000*11630/RES_hhdet_in_new!D45)</f>
        <v>44.084027752205301</v>
      </c>
      <c r="E48" s="98">
        <f>IF(RES_hhdet_in_tes!E48=0,0,RES_hhdet_in_tes!E48*1000*11630/RES_hhdet_in_new!E45)</f>
        <v>95.566828294572559</v>
      </c>
      <c r="F48" s="98">
        <f>IF(RES_hhdet_in_tes!F48=0,0,RES_hhdet_in_tes!F48*1000*11630/RES_hhdet_in_new!F45)</f>
        <v>88.590456846694167</v>
      </c>
      <c r="G48" s="98">
        <f>IF(RES_hhdet_in_tes!G48=0,0,RES_hhdet_in_tes!G48*1000*11630/RES_hhdet_in_new!G45)</f>
        <v>107.31637743725339</v>
      </c>
      <c r="H48" s="98">
        <f>IF(RES_hhdet_in_tes!H48=0,0,RES_hhdet_in_tes!H48*1000*11630/RES_hhdet_in_new!H45)</f>
        <v>116.34320436599104</v>
      </c>
      <c r="I48" s="98">
        <f>IF(RES_hhdet_in_tes!I48=0,0,RES_hhdet_in_tes!I48*1000*11630/RES_hhdet_in_new!I45)</f>
        <v>36.215158611166729</v>
      </c>
      <c r="J48" s="98">
        <f>IF(RES_hhdet_in_tes!J48=0,0,RES_hhdet_in_tes!J48*1000*11630/RES_hhdet_in_new!J45)</f>
        <v>27.091175091430049</v>
      </c>
      <c r="K48" s="98">
        <f>IF(RES_hhdet_in_tes!K48=0,0,RES_hhdet_in_tes!K48*1000*11630/RES_hhdet_in_new!K45)</f>
        <v>36.746886991688775</v>
      </c>
      <c r="L48" s="98">
        <f>IF(RES_hhdet_in_tes!L48=0,0,RES_hhdet_in_tes!L48*1000*11630/RES_hhdet_in_new!L45)</f>
        <v>93.582533359837214</v>
      </c>
      <c r="M48" s="98">
        <f>IF(RES_hhdet_in_tes!M48=0,0,RES_hhdet_in_tes!M48*1000*11630/RES_hhdet_in_new!M45)</f>
        <v>108.2997887726831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40.27755838927996</v>
      </c>
      <c r="U48" s="98">
        <f>IF(RES_hhdet_in_tes!U48=0,0,RES_hhdet_in_tes!U48*1000*11630/RES_hhdet_in_new!U45)</f>
        <v>36.793118532126371</v>
      </c>
      <c r="V48" s="98">
        <f>IF(RES_hhdet_in_tes!V48=0,0,RES_hhdet_in_tes!V48*1000*11630/RES_hhdet_in_new!V45)</f>
        <v>19.517638253135939</v>
      </c>
      <c r="W48" s="98">
        <f>IF(RES_hhdet_in_tes!W48=0,0,RES_hhdet_in_tes!W48*1000*11630/RES_hhdet_in_new!W45)</f>
        <v>33.450005283595068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847.41035832744137</v>
      </c>
      <c r="D49" s="122">
        <v>950.81098435537979</v>
      </c>
      <c r="E49" s="122">
        <v>772.98098058151641</v>
      </c>
      <c r="F49" s="122">
        <v>744.30302642053437</v>
      </c>
      <c r="G49" s="122">
        <v>796.71701981229637</v>
      </c>
      <c r="H49" s="122">
        <v>778.73066335629426</v>
      </c>
      <c r="I49" s="122">
        <v>830.30171262405884</v>
      </c>
      <c r="J49" s="122">
        <v>863.11469451790151</v>
      </c>
      <c r="K49" s="122">
        <v>762.83871672982264</v>
      </c>
      <c r="L49" s="122">
        <v>980.28025558542072</v>
      </c>
      <c r="M49" s="122">
        <v>1025.0024138181068</v>
      </c>
      <c r="N49" s="122">
        <v>0</v>
      </c>
      <c r="O49" s="122">
        <v>0</v>
      </c>
      <c r="P49" s="122">
        <v>0</v>
      </c>
      <c r="Q49" s="122">
        <v>681.61416272652309</v>
      </c>
      <c r="R49" s="122">
        <v>0</v>
      </c>
      <c r="S49" s="122">
        <v>0</v>
      </c>
      <c r="T49" s="122">
        <v>793.34351084315665</v>
      </c>
      <c r="U49" s="122">
        <v>711.21997277270827</v>
      </c>
      <c r="V49" s="122">
        <v>833.66940162523724</v>
      </c>
      <c r="W49" s="122">
        <v>762.64829229200654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954.60727226730171</v>
      </c>
      <c r="E50" s="98">
        <v>763.03661706246407</v>
      </c>
      <c r="F50" s="98">
        <v>739.25214480387274</v>
      </c>
      <c r="G50" s="98">
        <v>794.0024619363511</v>
      </c>
      <c r="H50" s="98">
        <v>776.94153333209454</v>
      </c>
      <c r="I50" s="98">
        <v>829.8929865318064</v>
      </c>
      <c r="J50" s="98">
        <v>863.71687443206849</v>
      </c>
      <c r="K50" s="98">
        <v>760.24636869999688</v>
      </c>
      <c r="L50" s="98">
        <v>983.61849429268739</v>
      </c>
      <c r="M50" s="98">
        <v>1045.1722198379414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806.0597883295286</v>
      </c>
      <c r="U50" s="98">
        <v>709.28099764563376</v>
      </c>
      <c r="V50" s="98">
        <v>836.58636799317924</v>
      </c>
      <c r="W50" s="98">
        <v>762.86558642371881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954.64976539626002</v>
      </c>
      <c r="E51" s="98">
        <v>0</v>
      </c>
      <c r="F51" s="98">
        <v>0</v>
      </c>
      <c r="G51" s="98">
        <v>793.62677389681312</v>
      </c>
      <c r="H51" s="98">
        <v>776.54009203943292</v>
      </c>
      <c r="I51" s="98">
        <v>829.51028699961194</v>
      </c>
      <c r="J51" s="98">
        <v>863.78356390502756</v>
      </c>
      <c r="K51" s="98">
        <v>760.07202518168253</v>
      </c>
      <c r="L51" s="98">
        <v>984.60003521719545</v>
      </c>
      <c r="M51" s="98">
        <v>1047.6978351108442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808.20527949232167</v>
      </c>
      <c r="U51" s="98">
        <v>0</v>
      </c>
      <c r="V51" s="98">
        <v>837.06712419657003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193.68572293024434</v>
      </c>
      <c r="E52" s="101">
        <v>0</v>
      </c>
      <c r="F52" s="101">
        <v>0</v>
      </c>
      <c r="G52" s="101">
        <v>155.3603565849377</v>
      </c>
      <c r="H52" s="101">
        <v>138.96937141526996</v>
      </c>
      <c r="I52" s="101">
        <v>152.98484117808064</v>
      </c>
      <c r="J52" s="101">
        <v>157.88776484100961</v>
      </c>
      <c r="K52" s="101">
        <v>140.56341931718487</v>
      </c>
      <c r="L52" s="101">
        <v>168.36731334272122</v>
      </c>
      <c r="M52" s="101">
        <v>150.34853992949581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88.752257619989621</v>
      </c>
      <c r="U52" s="101">
        <v>0</v>
      </c>
      <c r="V52" s="101">
        <v>117.86954213675261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760.96404246601583</v>
      </c>
      <c r="E53" s="104">
        <v>0</v>
      </c>
      <c r="F53" s="104">
        <v>0</v>
      </c>
      <c r="G53" s="104">
        <v>638.26641731187544</v>
      </c>
      <c r="H53" s="104">
        <v>637.57072062416296</v>
      </c>
      <c r="I53" s="104">
        <v>676.52544582153132</v>
      </c>
      <c r="J53" s="104">
        <v>705.89579906401787</v>
      </c>
      <c r="K53" s="104">
        <v>619.50860586449767</v>
      </c>
      <c r="L53" s="104">
        <v>816.23272187447435</v>
      </c>
      <c r="M53" s="104">
        <v>897.34929518134834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719.45302187233199</v>
      </c>
      <c r="U53" s="104">
        <v>0</v>
      </c>
      <c r="V53" s="104">
        <v>719.19758205981759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847.20597791221871</v>
      </c>
      <c r="D54" s="101">
        <v>860.229304277756</v>
      </c>
      <c r="E54" s="101">
        <v>792.92617642356447</v>
      </c>
      <c r="F54" s="101">
        <v>789.42828391038699</v>
      </c>
      <c r="G54" s="101">
        <v>848.53069731791743</v>
      </c>
      <c r="H54" s="101">
        <v>817.64107153229645</v>
      </c>
      <c r="I54" s="101">
        <v>842.62740097522828</v>
      </c>
      <c r="J54" s="101">
        <v>841.47519222455492</v>
      </c>
      <c r="K54" s="101">
        <v>853.67656267631389</v>
      </c>
      <c r="L54" s="101">
        <v>0</v>
      </c>
      <c r="M54" s="101">
        <v>789.4812076987148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728.60902273734644</v>
      </c>
      <c r="U54" s="101">
        <v>728.68562935810598</v>
      </c>
      <c r="V54" s="101">
        <v>723.47535340066861</v>
      </c>
      <c r="W54" s="101">
        <v>758.33382776066628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847.49115988694814</v>
      </c>
      <c r="D55" s="104">
        <v>860.38218604309407</v>
      </c>
      <c r="E55" s="104">
        <v>792.83206175032637</v>
      </c>
      <c r="F55" s="104">
        <v>789.28748435896443</v>
      </c>
      <c r="G55" s="104">
        <v>848.7601478146122</v>
      </c>
      <c r="H55" s="104">
        <v>817.46015792827859</v>
      </c>
      <c r="I55" s="104">
        <v>842.38425063514239</v>
      </c>
      <c r="J55" s="104">
        <v>841.71737935672354</v>
      </c>
      <c r="K55" s="104">
        <v>854.17193119109947</v>
      </c>
      <c r="L55" s="104">
        <v>839.7641039623378</v>
      </c>
      <c r="M55" s="104">
        <v>791.63441330103649</v>
      </c>
      <c r="N55" s="104">
        <v>0</v>
      </c>
      <c r="O55" s="104">
        <v>0</v>
      </c>
      <c r="P55" s="104">
        <v>0</v>
      </c>
      <c r="Q55" s="104">
        <v>681.61416272652309</v>
      </c>
      <c r="R55" s="104">
        <v>0</v>
      </c>
      <c r="S55" s="104">
        <v>0</v>
      </c>
      <c r="T55" s="104">
        <v>727.44212707147744</v>
      </c>
      <c r="U55" s="104">
        <v>728.29402336516443</v>
      </c>
      <c r="V55" s="104">
        <v>722.07371261872618</v>
      </c>
      <c r="W55" s="104">
        <v>756.49149754115274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161.22061210619975</v>
      </c>
      <c r="D56" s="98">
        <v>175.22672040497943</v>
      </c>
      <c r="E56" s="98">
        <v>116.26452090165742</v>
      </c>
      <c r="F56" s="98">
        <v>117.69603480073164</v>
      </c>
      <c r="G56" s="98">
        <v>173.7491111286443</v>
      </c>
      <c r="H56" s="98">
        <v>143.32406103141761</v>
      </c>
      <c r="I56" s="98">
        <v>153.68404489584361</v>
      </c>
      <c r="J56" s="98">
        <v>148.79746442465648</v>
      </c>
      <c r="K56" s="98">
        <v>162.81139162684201</v>
      </c>
      <c r="L56" s="98">
        <v>112.90029694794852</v>
      </c>
      <c r="M56" s="98">
        <v>81.218830370910581</v>
      </c>
      <c r="N56" s="98">
        <v>0</v>
      </c>
      <c r="O56" s="98">
        <v>0</v>
      </c>
      <c r="P56" s="98">
        <v>0</v>
      </c>
      <c r="Q56" s="98">
        <v>69.493604413811127</v>
      </c>
      <c r="R56" s="98">
        <v>0</v>
      </c>
      <c r="S56" s="98">
        <v>0</v>
      </c>
      <c r="T56" s="98">
        <v>60.156639248236893</v>
      </c>
      <c r="U56" s="98">
        <v>62.784061664168483</v>
      </c>
      <c r="V56" s="98">
        <v>57.194163330676211</v>
      </c>
      <c r="W56" s="98">
        <v>54.760980846595253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686.27054778074842</v>
      </c>
      <c r="D57" s="98">
        <v>685.15546563811461</v>
      </c>
      <c r="E57" s="98">
        <v>676.56754084866895</v>
      </c>
      <c r="F57" s="98">
        <v>671.59144955823274</v>
      </c>
      <c r="G57" s="98">
        <v>675.01103668596784</v>
      </c>
      <c r="H57" s="98">
        <v>674.13609689686098</v>
      </c>
      <c r="I57" s="98">
        <v>688.70020573929889</v>
      </c>
      <c r="J57" s="98">
        <v>692.91991493206706</v>
      </c>
      <c r="K57" s="98">
        <v>691.36053956425758</v>
      </c>
      <c r="L57" s="98">
        <v>726.86380701438929</v>
      </c>
      <c r="M57" s="98">
        <v>710.41558293012599</v>
      </c>
      <c r="N57" s="98">
        <v>0</v>
      </c>
      <c r="O57" s="98">
        <v>0</v>
      </c>
      <c r="P57" s="98">
        <v>0</v>
      </c>
      <c r="Q57" s="98">
        <v>612.12055831271209</v>
      </c>
      <c r="R57" s="98">
        <v>0</v>
      </c>
      <c r="S57" s="98">
        <v>0</v>
      </c>
      <c r="T57" s="98">
        <v>667.2854878232406</v>
      </c>
      <c r="U57" s="98">
        <v>665.50996170099586</v>
      </c>
      <c r="V57" s="98">
        <v>664.87954928805004</v>
      </c>
      <c r="W57" s="98">
        <v>701.73051669455754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1465.9359124021614</v>
      </c>
      <c r="D58" s="122">
        <v>1524.2228392628958</v>
      </c>
      <c r="E58" s="122">
        <v>1565.6758066673874</v>
      </c>
      <c r="F58" s="122">
        <v>1568.5579421032578</v>
      </c>
      <c r="G58" s="122">
        <v>1572.9357022232336</v>
      </c>
      <c r="H58" s="122">
        <v>1498.8965972674139</v>
      </c>
      <c r="I58" s="122">
        <v>1559.6648265505062</v>
      </c>
      <c r="J58" s="122">
        <v>1326.167959331239</v>
      </c>
      <c r="K58" s="122">
        <v>1311.198687887437</v>
      </c>
      <c r="L58" s="122">
        <v>1491.4795820567767</v>
      </c>
      <c r="M58" s="122">
        <v>1270.9134974324897</v>
      </c>
      <c r="N58" s="122">
        <v>0</v>
      </c>
      <c r="O58" s="122">
        <v>0</v>
      </c>
      <c r="P58" s="122">
        <v>0</v>
      </c>
      <c r="Q58" s="122">
        <v>731.74970872345705</v>
      </c>
      <c r="R58" s="122">
        <v>0</v>
      </c>
      <c r="S58" s="122">
        <v>0</v>
      </c>
      <c r="T58" s="122">
        <v>1108.6109723876016</v>
      </c>
      <c r="U58" s="122">
        <v>1130.2082435565103</v>
      </c>
      <c r="V58" s="122">
        <v>1258.8982033151842</v>
      </c>
      <c r="W58" s="122">
        <v>1334.1250322228857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1423.3351729443523</v>
      </c>
      <c r="D59" s="98">
        <v>1421.5585808884748</v>
      </c>
      <c r="E59" s="98">
        <v>1660.6995576522675</v>
      </c>
      <c r="F59" s="98">
        <v>1657.3572437244193</v>
      </c>
      <c r="G59" s="98">
        <v>1524.0281392995362</v>
      </c>
      <c r="H59" s="98">
        <v>1496.603729686414</v>
      </c>
      <c r="I59" s="98">
        <v>1501.1008206735276</v>
      </c>
      <c r="J59" s="98">
        <v>1354.2654685466919</v>
      </c>
      <c r="K59" s="98">
        <v>1347.8414422422104</v>
      </c>
      <c r="L59" s="98">
        <v>1376.1966468742505</v>
      </c>
      <c r="M59" s="98">
        <v>1249.2733092577823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1062.0016290516603</v>
      </c>
      <c r="U59" s="98">
        <v>1118.0021822282381</v>
      </c>
      <c r="V59" s="98">
        <v>1309.8638638750497</v>
      </c>
      <c r="W59" s="98">
        <v>1230.0926588400212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1506.6844457965876</v>
      </c>
      <c r="D60" s="33">
        <v>1625.286095557404</v>
      </c>
      <c r="E60" s="33">
        <v>1457.0772341132392</v>
      </c>
      <c r="F60" s="33">
        <v>1499.8533100299883</v>
      </c>
      <c r="G60" s="33">
        <v>1595.6435408286543</v>
      </c>
      <c r="H60" s="33">
        <v>1499.9250198413615</v>
      </c>
      <c r="I60" s="33">
        <v>1582.6987782872827</v>
      </c>
      <c r="J60" s="33">
        <v>1314.9523467105739</v>
      </c>
      <c r="K60" s="33">
        <v>1285.9744787707393</v>
      </c>
      <c r="L60" s="33">
        <v>1625.1690363020593</v>
      </c>
      <c r="M60" s="33">
        <v>1302.3861144304465</v>
      </c>
      <c r="N60" s="33">
        <v>0</v>
      </c>
      <c r="O60" s="33">
        <v>0</v>
      </c>
      <c r="P60" s="33">
        <v>0</v>
      </c>
      <c r="Q60" s="33">
        <v>731.74970872345705</v>
      </c>
      <c r="R60" s="33">
        <v>0</v>
      </c>
      <c r="S60" s="33">
        <v>0</v>
      </c>
      <c r="T60" s="33">
        <v>1128.2538277997312</v>
      </c>
      <c r="U60" s="33">
        <v>1136.3662564788817</v>
      </c>
      <c r="V60" s="33">
        <v>1233.8263864268631</v>
      </c>
      <c r="W60" s="33">
        <v>1359.6928079611689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4024.2186565569345</v>
      </c>
      <c r="D62" s="117">
        <f t="shared" si="21"/>
        <v>4299.97029488108</v>
      </c>
      <c r="E62" s="117">
        <f t="shared" si="21"/>
        <v>4288.2927402504001</v>
      </c>
      <c r="F62" s="117">
        <f t="shared" si="21"/>
        <v>4512.5810570140593</v>
      </c>
      <c r="G62" s="117">
        <f t="shared" si="21"/>
        <v>4649.3120557688644</v>
      </c>
      <c r="H62" s="117">
        <f t="shared" si="21"/>
        <v>4458.1835285307043</v>
      </c>
      <c r="I62" s="117">
        <f t="shared" si="21"/>
        <v>4495.5815425063338</v>
      </c>
      <c r="J62" s="117">
        <f t="shared" si="21"/>
        <v>4292.9647922619815</v>
      </c>
      <c r="K62" s="117">
        <f t="shared" si="21"/>
        <v>4496.944718509324</v>
      </c>
      <c r="L62" s="117">
        <f t="shared" si="21"/>
        <v>4609.3118529842159</v>
      </c>
      <c r="M62" s="117">
        <f t="shared" si="21"/>
        <v>3946.5699453652355</v>
      </c>
      <c r="N62" s="117">
        <f t="shared" si="21"/>
        <v>3945.257790328189</v>
      </c>
      <c r="O62" s="117">
        <f t="shared" si="21"/>
        <v>3824.3849052581572</v>
      </c>
      <c r="P62" s="117">
        <f t="shared" si="21"/>
        <v>3919.9358131401486</v>
      </c>
      <c r="Q62" s="117">
        <f t="shared" si="21"/>
        <v>3971.4056947204026</v>
      </c>
      <c r="R62" s="117">
        <f t="shared" ref="R62:V62" si="22">R63+R66+R68+R77</f>
        <v>3722.5327355235622</v>
      </c>
      <c r="S62" s="117">
        <f t="shared" si="22"/>
        <v>3780.9659901798505</v>
      </c>
      <c r="T62" s="117">
        <f t="shared" si="22"/>
        <v>4028.4252919060405</v>
      </c>
      <c r="U62" s="117">
        <f t="shared" si="22"/>
        <v>4100.7371681914647</v>
      </c>
      <c r="V62" s="117">
        <f t="shared" si="22"/>
        <v>4217.382344879833</v>
      </c>
      <c r="W62" s="117">
        <f t="shared" ref="W62" si="23">W63+W66+W68+W77</f>
        <v>4172.4177468786283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1608.4866278922641</v>
      </c>
      <c r="D63" s="122">
        <f t="shared" si="24"/>
        <v>1754.2146466056288</v>
      </c>
      <c r="E63" s="122">
        <f t="shared" si="24"/>
        <v>1846.4017621645844</v>
      </c>
      <c r="F63" s="122">
        <f t="shared" si="24"/>
        <v>2029.8007293984463</v>
      </c>
      <c r="G63" s="122">
        <f t="shared" si="24"/>
        <v>2111.1733907723255</v>
      </c>
      <c r="H63" s="122">
        <f t="shared" si="24"/>
        <v>2027.9817644565551</v>
      </c>
      <c r="I63" s="122">
        <f t="shared" si="24"/>
        <v>2132.673399729164</v>
      </c>
      <c r="J63" s="122">
        <f t="shared" si="24"/>
        <v>2067.9364619110806</v>
      </c>
      <c r="K63" s="122">
        <f t="shared" si="24"/>
        <v>2319.579292143781</v>
      </c>
      <c r="L63" s="122">
        <f t="shared" si="24"/>
        <v>1923.0567537869281</v>
      </c>
      <c r="M63" s="122">
        <f t="shared" si="24"/>
        <v>1764.9082182431468</v>
      </c>
      <c r="N63" s="122">
        <f t="shared" si="24"/>
        <v>1973.6422757242899</v>
      </c>
      <c r="O63" s="122">
        <f t="shared" si="24"/>
        <v>2098.227680924037</v>
      </c>
      <c r="P63" s="122">
        <f t="shared" si="24"/>
        <v>2259.8730967719284</v>
      </c>
      <c r="Q63" s="122">
        <f t="shared" si="24"/>
        <v>2280.3314917195385</v>
      </c>
      <c r="R63" s="122">
        <f t="shared" ref="R63:V63" si="25">SUM(R64:R65)</f>
        <v>2030.0588674166083</v>
      </c>
      <c r="S63" s="122">
        <f t="shared" si="25"/>
        <v>2053.2835748366033</v>
      </c>
      <c r="T63" s="122">
        <f t="shared" si="25"/>
        <v>2112.7018267145886</v>
      </c>
      <c r="U63" s="122">
        <f t="shared" si="25"/>
        <v>2130.0166969540351</v>
      </c>
      <c r="V63" s="122">
        <f t="shared" si="25"/>
        <v>2119.0390350249636</v>
      </c>
      <c r="W63" s="122">
        <f t="shared" ref="W63" si="26">SUM(W64:W65)</f>
        <v>2070.3933084067662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1570.2820324709101</v>
      </c>
      <c r="D64" s="98">
        <v>1714.1333515315644</v>
      </c>
      <c r="E64" s="98">
        <v>1810.7544306281056</v>
      </c>
      <c r="F64" s="98">
        <v>1992.4199266271096</v>
      </c>
      <c r="G64" s="98">
        <v>2072.434874805911</v>
      </c>
      <c r="H64" s="98">
        <v>1990.5585553302226</v>
      </c>
      <c r="I64" s="98">
        <v>2092.3859460406484</v>
      </c>
      <c r="J64" s="98">
        <v>2027.5191086996942</v>
      </c>
      <c r="K64" s="98">
        <v>2276.8031998922602</v>
      </c>
      <c r="L64" s="98">
        <v>1897.1217054630908</v>
      </c>
      <c r="M64" s="98">
        <v>1739.1150723330913</v>
      </c>
      <c r="N64" s="98">
        <v>1945.8688727558795</v>
      </c>
      <c r="O64" s="98">
        <v>2069.1201665920639</v>
      </c>
      <c r="P64" s="98">
        <v>2229.0866024836209</v>
      </c>
      <c r="Q64" s="98">
        <v>2249.4837632161889</v>
      </c>
      <c r="R64" s="98">
        <v>2001.5336301743109</v>
      </c>
      <c r="S64" s="98">
        <v>2024.7757721566679</v>
      </c>
      <c r="T64" s="98">
        <v>2083.928048551385</v>
      </c>
      <c r="U64" s="98">
        <v>2101.398856784886</v>
      </c>
      <c r="V64" s="98">
        <v>2090.2342207828956</v>
      </c>
      <c r="W64" s="98">
        <v>2042.3568986037078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38.204595421354128</v>
      </c>
      <c r="D65" s="98">
        <v>40.081295074064542</v>
      </c>
      <c r="E65" s="98">
        <v>35.647331536478788</v>
      </c>
      <c r="F65" s="98">
        <v>37.380802771336676</v>
      </c>
      <c r="G65" s="98">
        <v>38.738515966414376</v>
      </c>
      <c r="H65" s="98">
        <v>37.423209126332544</v>
      </c>
      <c r="I65" s="98">
        <v>40.287453688515562</v>
      </c>
      <c r="J65" s="98">
        <v>40.417353211386484</v>
      </c>
      <c r="K65" s="98">
        <v>42.776092251520708</v>
      </c>
      <c r="L65" s="98">
        <v>25.935048323837329</v>
      </c>
      <c r="M65" s="98">
        <v>25.793145910055483</v>
      </c>
      <c r="N65" s="98">
        <v>27.773402968410476</v>
      </c>
      <c r="O65" s="98">
        <v>29.107514331973064</v>
      </c>
      <c r="P65" s="98">
        <v>30.78649428830748</v>
      </c>
      <c r="Q65" s="98">
        <v>30.847728503349543</v>
      </c>
      <c r="R65" s="98">
        <v>28.525237242297369</v>
      </c>
      <c r="S65" s="98">
        <v>28.507802679935502</v>
      </c>
      <c r="T65" s="98">
        <v>28.773778163203559</v>
      </c>
      <c r="U65" s="98">
        <v>28.617840169149158</v>
      </c>
      <c r="V65" s="98">
        <v>28.804814242068158</v>
      </c>
      <c r="W65" s="98">
        <v>28.036409803058213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76.080060415401036</v>
      </c>
      <c r="D66" s="122">
        <f t="shared" si="27"/>
        <v>43.70157071257038</v>
      </c>
      <c r="E66" s="122">
        <f t="shared" si="27"/>
        <v>99.881099506405846</v>
      </c>
      <c r="F66" s="122">
        <f t="shared" si="27"/>
        <v>89.654245683475608</v>
      </c>
      <c r="G66" s="122">
        <f t="shared" si="27"/>
        <v>107.43301008655493</v>
      </c>
      <c r="H66" s="122">
        <f t="shared" si="27"/>
        <v>116.2706121870996</v>
      </c>
      <c r="I66" s="122">
        <f t="shared" si="27"/>
        <v>36.170234303766662</v>
      </c>
      <c r="J66" s="122">
        <f t="shared" si="27"/>
        <v>27.075266991042849</v>
      </c>
      <c r="K66" s="122">
        <f t="shared" si="27"/>
        <v>36.767397622507325</v>
      </c>
      <c r="L66" s="122">
        <f t="shared" si="27"/>
        <v>93.489665838780169</v>
      </c>
      <c r="M66" s="122">
        <f t="shared" si="27"/>
        <v>108.15394644527373</v>
      </c>
      <c r="N66" s="122">
        <f t="shared" si="27"/>
        <v>113.37915595020829</v>
      </c>
      <c r="O66" s="122">
        <f t="shared" si="27"/>
        <v>105.74275440947937</v>
      </c>
      <c r="P66" s="122">
        <f t="shared" si="27"/>
        <v>54.057341332465704</v>
      </c>
      <c r="Q66" s="122">
        <f t="shared" si="27"/>
        <v>62.359169305856348</v>
      </c>
      <c r="R66" s="122">
        <f t="shared" si="27"/>
        <v>48.716698531614242</v>
      </c>
      <c r="S66" s="122">
        <f t="shared" si="27"/>
        <v>50.116094517753581</v>
      </c>
      <c r="T66" s="122">
        <f t="shared" si="27"/>
        <v>40.535603726859051</v>
      </c>
      <c r="U66" s="122">
        <f t="shared" si="27"/>
        <v>35.851128826736677</v>
      </c>
      <c r="V66" s="122">
        <f t="shared" si="27"/>
        <v>19.646996540799691</v>
      </c>
      <c r="W66" s="122">
        <f t="shared" si="27"/>
        <v>33.474126159261097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76.080060415401036</v>
      </c>
      <c r="D67" s="98">
        <f>IF(RES_hhdet_in_tes!D67=0,0,RES_hhdet_in_tes!D67*1000*11630/RES_hhdet_in_new!D64)</f>
        <v>43.70157071257038</v>
      </c>
      <c r="E67" s="98">
        <f>IF(RES_hhdet_in_tes!E67=0,0,RES_hhdet_in_tes!E67*1000*11630/RES_hhdet_in_new!E64)</f>
        <v>99.881099506405846</v>
      </c>
      <c r="F67" s="98">
        <f>IF(RES_hhdet_in_tes!F67=0,0,RES_hhdet_in_tes!F67*1000*11630/RES_hhdet_in_new!F64)</f>
        <v>89.654245683475608</v>
      </c>
      <c r="G67" s="98">
        <f>IF(RES_hhdet_in_tes!G67=0,0,RES_hhdet_in_tes!G67*1000*11630/RES_hhdet_in_new!G64)</f>
        <v>107.43301008655493</v>
      </c>
      <c r="H67" s="98">
        <f>IF(RES_hhdet_in_tes!H67=0,0,RES_hhdet_in_tes!H67*1000*11630/RES_hhdet_in_new!H64)</f>
        <v>116.2706121870996</v>
      </c>
      <c r="I67" s="98">
        <f>IF(RES_hhdet_in_tes!I67=0,0,RES_hhdet_in_tes!I67*1000*11630/RES_hhdet_in_new!I64)</f>
        <v>36.170234303766662</v>
      </c>
      <c r="J67" s="98">
        <f>IF(RES_hhdet_in_tes!J67=0,0,RES_hhdet_in_tes!J67*1000*11630/RES_hhdet_in_new!J64)</f>
        <v>27.075266991042849</v>
      </c>
      <c r="K67" s="98">
        <f>IF(RES_hhdet_in_tes!K67=0,0,RES_hhdet_in_tes!K67*1000*11630/RES_hhdet_in_new!K64)</f>
        <v>36.767397622507325</v>
      </c>
      <c r="L67" s="98">
        <f>IF(RES_hhdet_in_tes!L67=0,0,RES_hhdet_in_tes!L67*1000*11630/RES_hhdet_in_new!L64)</f>
        <v>93.489665838780169</v>
      </c>
      <c r="M67" s="98">
        <f>IF(RES_hhdet_in_tes!M67=0,0,RES_hhdet_in_tes!M67*1000*11630/RES_hhdet_in_new!M64)</f>
        <v>108.15394644527373</v>
      </c>
      <c r="N67" s="98">
        <f>IF(RES_hhdet_in_tes!N67=0,0,RES_hhdet_in_tes!N67*1000*11630/RES_hhdet_in_new!N64)</f>
        <v>113.37915595020829</v>
      </c>
      <c r="O67" s="98">
        <f>IF(RES_hhdet_in_tes!O67=0,0,RES_hhdet_in_tes!O67*1000*11630/RES_hhdet_in_new!O64)</f>
        <v>105.74275440947937</v>
      </c>
      <c r="P67" s="98">
        <f>IF(RES_hhdet_in_tes!P67=0,0,RES_hhdet_in_tes!P67*1000*11630/RES_hhdet_in_new!P64)</f>
        <v>54.057341332465704</v>
      </c>
      <c r="Q67" s="98">
        <f>IF(RES_hhdet_in_tes!Q67=0,0,RES_hhdet_in_tes!Q67*1000*11630/RES_hhdet_in_new!Q64)</f>
        <v>62.359169305856348</v>
      </c>
      <c r="R67" s="98">
        <f>IF(RES_hhdet_in_tes!R67=0,0,RES_hhdet_in_tes!R67*1000*11630/RES_hhdet_in_new!R64)</f>
        <v>48.716698531614242</v>
      </c>
      <c r="S67" s="98">
        <f>IF(RES_hhdet_in_tes!S67=0,0,RES_hhdet_in_tes!S67*1000*11630/RES_hhdet_in_new!S64)</f>
        <v>50.116094517753581</v>
      </c>
      <c r="T67" s="98">
        <f>IF(RES_hhdet_in_tes!T67=0,0,RES_hhdet_in_tes!T67*1000*11630/RES_hhdet_in_new!T64)</f>
        <v>40.535603726859051</v>
      </c>
      <c r="U67" s="98">
        <f>IF(RES_hhdet_in_tes!U67=0,0,RES_hhdet_in_tes!U67*1000*11630/RES_hhdet_in_new!U64)</f>
        <v>35.851128826736677</v>
      </c>
      <c r="V67" s="98">
        <f>IF(RES_hhdet_in_tes!V67=0,0,RES_hhdet_in_tes!V67*1000*11630/RES_hhdet_in_new!V64)</f>
        <v>19.646996540799691</v>
      </c>
      <c r="W67" s="98">
        <f>IF(RES_hhdet_in_tes!W67=0,0,RES_hhdet_in_tes!W67*1000*11630/RES_hhdet_in_new!W64)</f>
        <v>33.474126159261097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842.84316921698348</v>
      </c>
      <c r="D68" s="122">
        <v>877.98431077027283</v>
      </c>
      <c r="E68" s="122">
        <v>824.15262256656877</v>
      </c>
      <c r="F68" s="122">
        <v>838.33815402888524</v>
      </c>
      <c r="G68" s="122">
        <v>846.99127345093245</v>
      </c>
      <c r="H68" s="122">
        <v>830.34687046771217</v>
      </c>
      <c r="I68" s="122">
        <v>840.21326180109759</v>
      </c>
      <c r="J68" s="122">
        <v>830.57872868987181</v>
      </c>
      <c r="K68" s="122">
        <v>810.4325959711839</v>
      </c>
      <c r="L68" s="122">
        <v>992.03814748681373</v>
      </c>
      <c r="M68" s="122">
        <v>815.64607985740122</v>
      </c>
      <c r="N68" s="122">
        <v>786.7848043630396</v>
      </c>
      <c r="O68" s="122">
        <v>733.69526740858259</v>
      </c>
      <c r="P68" s="122">
        <v>735.57967014519386</v>
      </c>
      <c r="Q68" s="122">
        <v>738.5379686130857</v>
      </c>
      <c r="R68" s="122">
        <v>688.29564206416728</v>
      </c>
      <c r="S68" s="122">
        <v>721.15384957842866</v>
      </c>
      <c r="T68" s="122">
        <v>760.20725365468149</v>
      </c>
      <c r="U68" s="122">
        <v>770.5177321263551</v>
      </c>
      <c r="V68" s="122">
        <v>823.89128603690096</v>
      </c>
      <c r="W68" s="122">
        <v>766.26296293451674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842.64475658647234</v>
      </c>
      <c r="D69" s="98">
        <v>878.66723252354518</v>
      </c>
      <c r="E69" s="98">
        <v>825.28858861649485</v>
      </c>
      <c r="F69" s="98">
        <v>840.36040115073808</v>
      </c>
      <c r="G69" s="98">
        <v>846.90949117614889</v>
      </c>
      <c r="H69" s="98">
        <v>831.07513009729053</v>
      </c>
      <c r="I69" s="98">
        <v>840.10877461217069</v>
      </c>
      <c r="J69" s="98">
        <v>830.15912092900862</v>
      </c>
      <c r="K69" s="98">
        <v>808.63845883391002</v>
      </c>
      <c r="L69" s="98">
        <v>997.06866941654619</v>
      </c>
      <c r="M69" s="98">
        <v>817.38988248245187</v>
      </c>
      <c r="N69" s="98">
        <v>789.25240428100631</v>
      </c>
      <c r="O69" s="98">
        <v>733.40874998468246</v>
      </c>
      <c r="P69" s="98">
        <v>739.1692765976818</v>
      </c>
      <c r="Q69" s="98">
        <v>743.22480505152555</v>
      </c>
      <c r="R69" s="98">
        <v>687.59367905116449</v>
      </c>
      <c r="S69" s="98">
        <v>721.46855765872021</v>
      </c>
      <c r="T69" s="98">
        <v>762.76581827222196</v>
      </c>
      <c r="U69" s="98">
        <v>772.19053603849568</v>
      </c>
      <c r="V69" s="98">
        <v>824.89414820562695</v>
      </c>
      <c r="W69" s="98">
        <v>767.63908924887676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842.66274783446477</v>
      </c>
      <c r="D70" s="98">
        <v>878.68174847533669</v>
      </c>
      <c r="E70" s="98">
        <v>825.43808642537385</v>
      </c>
      <c r="F70" s="98">
        <v>840.49847971522684</v>
      </c>
      <c r="G70" s="98">
        <v>846.85572574807395</v>
      </c>
      <c r="H70" s="98">
        <v>830.93387122443664</v>
      </c>
      <c r="I70" s="98">
        <v>839.78475696198257</v>
      </c>
      <c r="J70" s="98">
        <v>830.21675638974534</v>
      </c>
      <c r="K70" s="98">
        <v>808.74507610535477</v>
      </c>
      <c r="L70" s="98">
        <v>998.91094779428022</v>
      </c>
      <c r="M70" s="98">
        <v>819.34039005184366</v>
      </c>
      <c r="N70" s="98">
        <v>791.51250942785612</v>
      </c>
      <c r="O70" s="98">
        <v>735.39367400699336</v>
      </c>
      <c r="P70" s="98">
        <v>742.62006719922135</v>
      </c>
      <c r="Q70" s="98">
        <v>746.80568134236796</v>
      </c>
      <c r="R70" s="98">
        <v>0</v>
      </c>
      <c r="S70" s="98">
        <v>722.89749654787272</v>
      </c>
      <c r="T70" s="98">
        <v>763.76223537242561</v>
      </c>
      <c r="U70" s="98">
        <v>772.39734406452681</v>
      </c>
      <c r="V70" s="98">
        <v>824.81607118295312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159.609753624468</v>
      </c>
      <c r="D71" s="101">
        <v>174.77207735568382</v>
      </c>
      <c r="E71" s="101">
        <v>140.04505106775741</v>
      </c>
      <c r="F71" s="101">
        <v>144.25932790644211</v>
      </c>
      <c r="G71" s="101">
        <v>168.14476412126984</v>
      </c>
      <c r="H71" s="101">
        <v>151.13013772935534</v>
      </c>
      <c r="I71" s="101">
        <v>155.32528575041746</v>
      </c>
      <c r="J71" s="101">
        <v>150.18507930625211</v>
      </c>
      <c r="K71" s="101">
        <v>151.83380705250457</v>
      </c>
      <c r="L71" s="101">
        <v>172.42995499783396</v>
      </c>
      <c r="M71" s="101">
        <v>92.64751350732476</v>
      </c>
      <c r="N71" s="101">
        <v>94.254261393271861</v>
      </c>
      <c r="O71" s="101">
        <v>73.900552672642945</v>
      </c>
      <c r="P71" s="101">
        <v>87.386735931027189</v>
      </c>
      <c r="Q71" s="101">
        <v>95.030560749113093</v>
      </c>
      <c r="R71" s="101">
        <v>0</v>
      </c>
      <c r="S71" s="101">
        <v>87.430324180232859</v>
      </c>
      <c r="T71" s="101">
        <v>75.756615533799362</v>
      </c>
      <c r="U71" s="101">
        <v>80.98942585249894</v>
      </c>
      <c r="V71" s="101">
        <v>113.28612898728781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683.05299420999665</v>
      </c>
      <c r="D72" s="104">
        <v>703.90967111965278</v>
      </c>
      <c r="E72" s="104">
        <v>685.39303535761644</v>
      </c>
      <c r="F72" s="104">
        <v>696.23915180878453</v>
      </c>
      <c r="G72" s="104">
        <v>678.71096162680408</v>
      </c>
      <c r="H72" s="104">
        <v>679.80373349508147</v>
      </c>
      <c r="I72" s="104">
        <v>684.45947121156507</v>
      </c>
      <c r="J72" s="104">
        <v>680.03167708349315</v>
      </c>
      <c r="K72" s="104">
        <v>656.91126905285012</v>
      </c>
      <c r="L72" s="104">
        <v>826.48099279644623</v>
      </c>
      <c r="M72" s="104">
        <v>726.69287654451898</v>
      </c>
      <c r="N72" s="104">
        <v>697.25824803458431</v>
      </c>
      <c r="O72" s="104">
        <v>661.49312133435035</v>
      </c>
      <c r="P72" s="104">
        <v>655.23333126819432</v>
      </c>
      <c r="Q72" s="104">
        <v>651.77512059325488</v>
      </c>
      <c r="R72" s="104">
        <v>0</v>
      </c>
      <c r="S72" s="104">
        <v>635.46717236763971</v>
      </c>
      <c r="T72" s="104">
        <v>688.00561983862633</v>
      </c>
      <c r="U72" s="104">
        <v>691.40791821202777</v>
      </c>
      <c r="V72" s="104">
        <v>711.52994219566528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847.20597791221837</v>
      </c>
      <c r="D73" s="101">
        <v>860.22930427775623</v>
      </c>
      <c r="E73" s="101">
        <v>792.92617642356436</v>
      </c>
      <c r="F73" s="101">
        <v>789.42828391038699</v>
      </c>
      <c r="G73" s="101">
        <v>848.53069731791754</v>
      </c>
      <c r="H73" s="101">
        <v>817.64107153229634</v>
      </c>
      <c r="I73" s="101">
        <v>842.62740097522851</v>
      </c>
      <c r="J73" s="101">
        <v>841.4751922245548</v>
      </c>
      <c r="K73" s="101">
        <v>853.67656267631389</v>
      </c>
      <c r="L73" s="101">
        <v>0</v>
      </c>
      <c r="M73" s="101">
        <v>789.48120769871491</v>
      </c>
      <c r="N73" s="101">
        <v>747.52972724393533</v>
      </c>
      <c r="O73" s="101">
        <v>736.6227279452869</v>
      </c>
      <c r="P73" s="101">
        <v>696.45461495063171</v>
      </c>
      <c r="Q73" s="101">
        <v>681.03516946350294</v>
      </c>
      <c r="R73" s="101">
        <v>698.20943527912834</v>
      </c>
      <c r="S73" s="101">
        <v>710.82625963167447</v>
      </c>
      <c r="T73" s="101">
        <v>728.60902273734632</v>
      </c>
      <c r="U73" s="101">
        <v>728.68562935810587</v>
      </c>
      <c r="V73" s="101">
        <v>723.4753534006685</v>
      </c>
      <c r="W73" s="101">
        <v>758.33382776066651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847.49115988694825</v>
      </c>
      <c r="D74" s="104">
        <v>860.38218604309384</v>
      </c>
      <c r="E74" s="104">
        <v>792.83206175032637</v>
      </c>
      <c r="F74" s="104">
        <v>789.28748435896455</v>
      </c>
      <c r="G74" s="104">
        <v>848.76014781461208</v>
      </c>
      <c r="H74" s="104">
        <v>817.46015792827848</v>
      </c>
      <c r="I74" s="104">
        <v>842.38425063514251</v>
      </c>
      <c r="J74" s="104">
        <v>841.71737935672377</v>
      </c>
      <c r="K74" s="104">
        <v>854.17193119109993</v>
      </c>
      <c r="L74" s="104">
        <v>839.76410396233769</v>
      </c>
      <c r="M74" s="104">
        <v>791.63441330103649</v>
      </c>
      <c r="N74" s="104">
        <v>749.8498977569933</v>
      </c>
      <c r="O74" s="104">
        <v>737.65351018347644</v>
      </c>
      <c r="P74" s="104">
        <v>697.71630614079447</v>
      </c>
      <c r="Q74" s="104">
        <v>681.61416272652309</v>
      </c>
      <c r="R74" s="104">
        <v>698.35241488286124</v>
      </c>
      <c r="S74" s="104">
        <v>711.59102437187403</v>
      </c>
      <c r="T74" s="104">
        <v>727.44212707147767</v>
      </c>
      <c r="U74" s="104">
        <v>728.29402336516432</v>
      </c>
      <c r="V74" s="104">
        <v>722.07371261872618</v>
      </c>
      <c r="W74" s="104">
        <v>756.49149754115285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161.22061210619972</v>
      </c>
      <c r="D75" s="98">
        <v>175.2267204049794</v>
      </c>
      <c r="E75" s="98">
        <v>116.26452090165743</v>
      </c>
      <c r="F75" s="98">
        <v>117.69603480073167</v>
      </c>
      <c r="G75" s="98">
        <v>173.74911112864427</v>
      </c>
      <c r="H75" s="98">
        <v>143.32406103141756</v>
      </c>
      <c r="I75" s="98">
        <v>153.68404489584361</v>
      </c>
      <c r="J75" s="98">
        <v>148.79746442465651</v>
      </c>
      <c r="K75" s="98">
        <v>162.81139162684207</v>
      </c>
      <c r="L75" s="98">
        <v>112.9002969479485</v>
      </c>
      <c r="M75" s="98">
        <v>81.218830370910567</v>
      </c>
      <c r="N75" s="98">
        <v>75.530456295582056</v>
      </c>
      <c r="O75" s="98">
        <v>64.518419334448211</v>
      </c>
      <c r="P75" s="98">
        <v>66.585590784367241</v>
      </c>
      <c r="Q75" s="98">
        <v>69.493604413811127</v>
      </c>
      <c r="R75" s="98">
        <v>76.755342742072997</v>
      </c>
      <c r="S75" s="98">
        <v>77.030396037336601</v>
      </c>
      <c r="T75" s="98">
        <v>60.156639248236864</v>
      </c>
      <c r="U75" s="98">
        <v>62.784061664168462</v>
      </c>
      <c r="V75" s="98">
        <v>57.194163330676197</v>
      </c>
      <c r="W75" s="98">
        <v>54.76098084659526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686.27054778074853</v>
      </c>
      <c r="D76" s="98">
        <v>685.15546563811438</v>
      </c>
      <c r="E76" s="98">
        <v>676.56754084866895</v>
      </c>
      <c r="F76" s="98">
        <v>671.59144955823285</v>
      </c>
      <c r="G76" s="98">
        <v>675.01103668596795</v>
      </c>
      <c r="H76" s="98">
        <v>674.13609689686086</v>
      </c>
      <c r="I76" s="98">
        <v>688.70020573929889</v>
      </c>
      <c r="J76" s="98">
        <v>692.91991493206717</v>
      </c>
      <c r="K76" s="98">
        <v>691.36053956425781</v>
      </c>
      <c r="L76" s="98">
        <v>726.86380701438918</v>
      </c>
      <c r="M76" s="98">
        <v>710.41558293012588</v>
      </c>
      <c r="N76" s="98">
        <v>674.3194414614112</v>
      </c>
      <c r="O76" s="98">
        <v>673.13509084902819</v>
      </c>
      <c r="P76" s="98">
        <v>631.13071535642723</v>
      </c>
      <c r="Q76" s="98">
        <v>612.12055831271198</v>
      </c>
      <c r="R76" s="98">
        <v>621.5970721407881</v>
      </c>
      <c r="S76" s="98">
        <v>634.56062833453757</v>
      </c>
      <c r="T76" s="98">
        <v>667.28548782324071</v>
      </c>
      <c r="U76" s="98">
        <v>665.50996170099586</v>
      </c>
      <c r="V76" s="98">
        <v>664.87954928804982</v>
      </c>
      <c r="W76" s="98">
        <v>701.73051669455765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1496.8087990322861</v>
      </c>
      <c r="D77" s="122">
        <v>1624.0697667926079</v>
      </c>
      <c r="E77" s="122">
        <v>1517.8572560128407</v>
      </c>
      <c r="F77" s="122">
        <v>1554.7879279032522</v>
      </c>
      <c r="G77" s="122">
        <v>1583.7143814590513</v>
      </c>
      <c r="H77" s="122">
        <v>1483.5842814193377</v>
      </c>
      <c r="I77" s="122">
        <v>1486.5246466723052</v>
      </c>
      <c r="J77" s="122">
        <v>1367.3743346699862</v>
      </c>
      <c r="K77" s="122">
        <v>1330.1654327718516</v>
      </c>
      <c r="L77" s="122">
        <v>1600.7272858716935</v>
      </c>
      <c r="M77" s="122">
        <v>1257.8617008194137</v>
      </c>
      <c r="N77" s="122">
        <v>1071.4515542906513</v>
      </c>
      <c r="O77" s="122">
        <v>886.71920251605832</v>
      </c>
      <c r="P77" s="122">
        <v>870.42570489056118</v>
      </c>
      <c r="Q77" s="122">
        <v>890.17706508192157</v>
      </c>
      <c r="R77" s="122">
        <v>955.46152751117211</v>
      </c>
      <c r="S77" s="122">
        <v>956.41247124706467</v>
      </c>
      <c r="T77" s="122">
        <v>1114.9806078099114</v>
      </c>
      <c r="U77" s="122">
        <v>1164.351610284338</v>
      </c>
      <c r="V77" s="122">
        <v>1254.8050272771686</v>
      </c>
      <c r="W77" s="122">
        <v>1302.2873493780846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1496.3797215746783</v>
      </c>
      <c r="D78" s="98">
        <v>1624.0244701033791</v>
      </c>
      <c r="E78" s="98">
        <v>1520.1216881239372</v>
      </c>
      <c r="F78" s="98">
        <v>1557.0492365371626</v>
      </c>
      <c r="G78" s="98">
        <v>1583.1448682037262</v>
      </c>
      <c r="H78" s="98">
        <v>1482.6540767400147</v>
      </c>
      <c r="I78" s="98">
        <v>1482.0753096225019</v>
      </c>
      <c r="J78" s="98">
        <v>1369.2638304997322</v>
      </c>
      <c r="K78" s="98">
        <v>1331.7877354129796</v>
      </c>
      <c r="L78" s="98">
        <v>1599.967203588642</v>
      </c>
      <c r="M78" s="98">
        <v>1256.2341765620913</v>
      </c>
      <c r="N78" s="98">
        <v>1073.1954035265019</v>
      </c>
      <c r="O78" s="98">
        <v>890.09725614743013</v>
      </c>
      <c r="P78" s="98">
        <v>877.75297151815028</v>
      </c>
      <c r="Q78" s="98">
        <v>897.78995747808756</v>
      </c>
      <c r="R78" s="98">
        <v>951.28774866875608</v>
      </c>
      <c r="S78" s="98">
        <v>957.62191838245838</v>
      </c>
      <c r="T78" s="98">
        <v>1114.52974414594</v>
      </c>
      <c r="U78" s="98">
        <v>1165.2928033847732</v>
      </c>
      <c r="V78" s="98">
        <v>1255.5627095749055</v>
      </c>
      <c r="W78" s="98">
        <v>1299.9543936865148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1506.6844457965874</v>
      </c>
      <c r="D79" s="33">
        <v>1625.286095557404</v>
      </c>
      <c r="E79" s="33">
        <v>1457.077234113239</v>
      </c>
      <c r="F79" s="33">
        <v>1499.8533100299885</v>
      </c>
      <c r="G79" s="33">
        <v>1595.6435408286541</v>
      </c>
      <c r="H79" s="33">
        <v>1499.9250198413617</v>
      </c>
      <c r="I79" s="33">
        <v>1582.6987782872829</v>
      </c>
      <c r="J79" s="33">
        <v>1314.9523467105741</v>
      </c>
      <c r="K79" s="33">
        <v>1285.9744787707393</v>
      </c>
      <c r="L79" s="33">
        <v>1625.1690363020591</v>
      </c>
      <c r="M79" s="33">
        <v>1302.3861144304467</v>
      </c>
      <c r="N79" s="33">
        <v>1027.7597700115984</v>
      </c>
      <c r="O79" s="33">
        <v>816.58056289975536</v>
      </c>
      <c r="P79" s="33">
        <v>729.41214728567161</v>
      </c>
      <c r="Q79" s="33">
        <v>731.74970872345705</v>
      </c>
      <c r="R79" s="33">
        <v>1047.3307302434698</v>
      </c>
      <c r="S79" s="33">
        <v>924.6695065639758</v>
      </c>
      <c r="T79" s="33">
        <v>1128.253827799731</v>
      </c>
      <c r="U79" s="33">
        <v>1136.3662564788817</v>
      </c>
      <c r="V79" s="33">
        <v>1233.8263864268631</v>
      </c>
      <c r="W79" s="33">
        <v>1359.6928079611689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4037.5853767576104</v>
      </c>
      <c r="D81" s="117">
        <f t="shared" si="28"/>
        <v>4122.4876636489917</v>
      </c>
      <c r="E81" s="117">
        <f t="shared" si="28"/>
        <v>4346.1427728363042</v>
      </c>
      <c r="F81" s="117">
        <f t="shared" si="28"/>
        <v>4482.0010168446843</v>
      </c>
      <c r="G81" s="117">
        <f t="shared" si="28"/>
        <v>4570.3676198874737</v>
      </c>
      <c r="H81" s="117">
        <f t="shared" si="28"/>
        <v>4530.2552220345051</v>
      </c>
      <c r="I81" s="117">
        <f t="shared" si="28"/>
        <v>4542.7452446871212</v>
      </c>
      <c r="J81" s="117">
        <f t="shared" si="28"/>
        <v>4638.6731389789793</v>
      </c>
      <c r="K81" s="117">
        <f t="shared" si="28"/>
        <v>4876.9033482008654</v>
      </c>
      <c r="L81" s="117">
        <f t="shared" si="28"/>
        <v>3932.975915429452</v>
      </c>
      <c r="M81" s="117">
        <f t="shared" si="28"/>
        <v>3842.9715737822989</v>
      </c>
      <c r="N81" s="117">
        <f t="shared" si="28"/>
        <v>3930.4574854663447</v>
      </c>
      <c r="O81" s="117">
        <f t="shared" si="28"/>
        <v>4075.9411077638092</v>
      </c>
      <c r="P81" s="117">
        <f t="shared" si="28"/>
        <v>3840.0634379453604</v>
      </c>
      <c r="Q81" s="117">
        <f t="shared" si="28"/>
        <v>3782.0547311529554</v>
      </c>
      <c r="R81" s="117">
        <f t="shared" ref="R81:V81" si="29">R82+R85+R87+R100</f>
        <v>3933.3942414914554</v>
      </c>
      <c r="S81" s="117">
        <f t="shared" si="29"/>
        <v>3891.9159976041442</v>
      </c>
      <c r="T81" s="117">
        <f t="shared" si="29"/>
        <v>3952.3943146024303</v>
      </c>
      <c r="U81" s="117">
        <f t="shared" si="29"/>
        <v>3973.3078717994222</v>
      </c>
      <c r="V81" s="117">
        <f t="shared" si="29"/>
        <v>4196.9191292613068</v>
      </c>
      <c r="W81" s="117">
        <f t="shared" ref="W81" si="30">W82+W85+W87+W100</f>
        <v>4217.044734477171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1644.9999394308579</v>
      </c>
      <c r="D82" s="122">
        <f t="shared" si="31"/>
        <v>1708.0500520159078</v>
      </c>
      <c r="E82" s="122">
        <f t="shared" si="31"/>
        <v>1829.6576432534193</v>
      </c>
      <c r="F82" s="122">
        <f t="shared" si="31"/>
        <v>1990.7332440972452</v>
      </c>
      <c r="G82" s="122">
        <f t="shared" si="31"/>
        <v>2066.4307366364683</v>
      </c>
      <c r="H82" s="122">
        <f t="shared" si="31"/>
        <v>2086.9165354756074</v>
      </c>
      <c r="I82" s="122">
        <f t="shared" si="31"/>
        <v>2187.3662509792684</v>
      </c>
      <c r="J82" s="122">
        <f t="shared" si="31"/>
        <v>2229.4061614528032</v>
      </c>
      <c r="K82" s="122">
        <f t="shared" si="31"/>
        <v>2467.6080249371439</v>
      </c>
      <c r="L82" s="122">
        <f t="shared" si="31"/>
        <v>1611.1648417235158</v>
      </c>
      <c r="M82" s="122">
        <f t="shared" si="31"/>
        <v>1723.1222645104638</v>
      </c>
      <c r="N82" s="122">
        <f t="shared" si="31"/>
        <v>1973.683612254496</v>
      </c>
      <c r="O82" s="122">
        <f t="shared" si="31"/>
        <v>2195.7071094668358</v>
      </c>
      <c r="P82" s="122">
        <f t="shared" si="31"/>
        <v>2168.4220718306678</v>
      </c>
      <c r="Q82" s="122">
        <f t="shared" si="31"/>
        <v>2146.0905407149176</v>
      </c>
      <c r="R82" s="122">
        <f t="shared" ref="R82:V82" si="32">SUM(R83:R84)</f>
        <v>2149.2139636451921</v>
      </c>
      <c r="S82" s="122">
        <f t="shared" si="32"/>
        <v>2119.6391277337448</v>
      </c>
      <c r="T82" s="122">
        <f t="shared" si="32"/>
        <v>2066.7818863649463</v>
      </c>
      <c r="U82" s="122">
        <f t="shared" si="32"/>
        <v>2056.8535300550229</v>
      </c>
      <c r="V82" s="122">
        <f t="shared" si="32"/>
        <v>2112.9301313636761</v>
      </c>
      <c r="W82" s="122">
        <f t="shared" ref="W82" si="33">SUM(W83:W84)</f>
        <v>2094.6169831171592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1629.1452499244019</v>
      </c>
      <c r="D83" s="98">
        <v>1692.2224693914779</v>
      </c>
      <c r="E83" s="98">
        <v>1815.3624246164622</v>
      </c>
      <c r="F83" s="98">
        <v>1975.9048619968382</v>
      </c>
      <c r="G83" s="98">
        <v>2051.0948873879079</v>
      </c>
      <c r="H83" s="98">
        <v>2071.3397656261304</v>
      </c>
      <c r="I83" s="98">
        <v>2170.6485127253018</v>
      </c>
      <c r="J83" s="98">
        <v>2211.7700482582595</v>
      </c>
      <c r="K83" s="98">
        <v>2449.2019913668687</v>
      </c>
      <c r="L83" s="98">
        <v>1602.4024340316589</v>
      </c>
      <c r="M83" s="98">
        <v>1712.9601694789462</v>
      </c>
      <c r="N83" s="98">
        <v>1962.4794180852355</v>
      </c>
      <c r="O83" s="98">
        <v>2183.4209296636413</v>
      </c>
      <c r="P83" s="98">
        <v>2156.5084325012822</v>
      </c>
      <c r="Q83" s="98">
        <v>2134.3828124622955</v>
      </c>
      <c r="R83" s="98">
        <v>2137.0314396264903</v>
      </c>
      <c r="S83" s="98">
        <v>2107.7686080643675</v>
      </c>
      <c r="T83" s="98">
        <v>2055.4297707685846</v>
      </c>
      <c r="U83" s="98">
        <v>2045.7097541672226</v>
      </c>
      <c r="V83" s="98">
        <v>2101.3469493580301</v>
      </c>
      <c r="W83" s="98">
        <v>2083.1782694048225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15.854689506456072</v>
      </c>
      <c r="D84" s="98">
        <v>15.827582624429906</v>
      </c>
      <c r="E84" s="98">
        <v>14.29521863695714</v>
      </c>
      <c r="F84" s="98">
        <v>14.828382100406978</v>
      </c>
      <c r="G84" s="98">
        <v>15.335849248560564</v>
      </c>
      <c r="H84" s="98">
        <v>15.576769849476911</v>
      </c>
      <c r="I84" s="98">
        <v>16.717738253966829</v>
      </c>
      <c r="J84" s="98">
        <v>17.636113194543505</v>
      </c>
      <c r="K84" s="98">
        <v>18.406033570275206</v>
      </c>
      <c r="L84" s="98">
        <v>8.7624076918567866</v>
      </c>
      <c r="M84" s="98">
        <v>10.16209503151763</v>
      </c>
      <c r="N84" s="98">
        <v>11.204194169260628</v>
      </c>
      <c r="O84" s="98">
        <v>12.286179803194454</v>
      </c>
      <c r="P84" s="98">
        <v>11.913639329385445</v>
      </c>
      <c r="Q84" s="98">
        <v>11.707728252622159</v>
      </c>
      <c r="R84" s="98">
        <v>12.182524018701605</v>
      </c>
      <c r="S84" s="98">
        <v>11.870519669377384</v>
      </c>
      <c r="T84" s="98">
        <v>11.352115596361728</v>
      </c>
      <c r="U84" s="98">
        <v>11.143775887800425</v>
      </c>
      <c r="V84" s="98">
        <v>11.583182005645966</v>
      </c>
      <c r="W84" s="98">
        <v>11.438713712336689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76.051381418620437</v>
      </c>
      <c r="D85" s="122">
        <f t="shared" si="34"/>
        <v>43.722915682271413</v>
      </c>
      <c r="E85" s="122">
        <f t="shared" si="34"/>
        <v>99.982358190630862</v>
      </c>
      <c r="F85" s="122">
        <f t="shared" si="34"/>
        <v>89.699277724417755</v>
      </c>
      <c r="G85" s="122">
        <f t="shared" si="34"/>
        <v>107.39301990130613</v>
      </c>
      <c r="H85" s="122">
        <f t="shared" si="34"/>
        <v>116.36288475608194</v>
      </c>
      <c r="I85" s="122">
        <f t="shared" si="34"/>
        <v>36.191256165618789</v>
      </c>
      <c r="J85" s="122">
        <f t="shared" si="34"/>
        <v>27.063649847220976</v>
      </c>
      <c r="K85" s="122">
        <f t="shared" si="34"/>
        <v>36.743605447938428</v>
      </c>
      <c r="L85" s="122">
        <f t="shared" si="34"/>
        <v>93.508652276238621</v>
      </c>
      <c r="M85" s="122">
        <f t="shared" si="34"/>
        <v>108.02959109450043</v>
      </c>
      <c r="N85" s="122">
        <f t="shared" si="34"/>
        <v>113.48845927076601</v>
      </c>
      <c r="O85" s="122">
        <f t="shared" si="34"/>
        <v>105.82373909591031</v>
      </c>
      <c r="P85" s="122">
        <f t="shared" si="34"/>
        <v>53.987267869225143</v>
      </c>
      <c r="Q85" s="122">
        <f t="shared" si="34"/>
        <v>62.297707134983575</v>
      </c>
      <c r="R85" s="122">
        <f t="shared" si="34"/>
        <v>48.716721943086526</v>
      </c>
      <c r="S85" s="122">
        <f t="shared" si="34"/>
        <v>50.155012027386867</v>
      </c>
      <c r="T85" s="122">
        <f t="shared" si="34"/>
        <v>40.533615344869936</v>
      </c>
      <c r="U85" s="122">
        <f t="shared" si="34"/>
        <v>35.84786556816497</v>
      </c>
      <c r="V85" s="122">
        <f t="shared" si="34"/>
        <v>19.609939019222974</v>
      </c>
      <c r="W85" s="122">
        <f t="shared" si="34"/>
        <v>33.508723138637748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76.051381418620437</v>
      </c>
      <c r="D86" s="98">
        <f>IF(RES_hhdet_in_tes!D86=0,0,RES_hhdet_in_tes!D86*1000*11630/RES_hhdet_in_new!D83)</f>
        <v>43.722915682271413</v>
      </c>
      <c r="E86" s="98">
        <f>IF(RES_hhdet_in_tes!E86=0,0,RES_hhdet_in_tes!E86*1000*11630/RES_hhdet_in_new!E83)</f>
        <v>99.982358190630862</v>
      </c>
      <c r="F86" s="98">
        <f>IF(RES_hhdet_in_tes!F86=0,0,RES_hhdet_in_tes!F86*1000*11630/RES_hhdet_in_new!F83)</f>
        <v>89.699277724417755</v>
      </c>
      <c r="G86" s="98">
        <f>IF(RES_hhdet_in_tes!G86=0,0,RES_hhdet_in_tes!G86*1000*11630/RES_hhdet_in_new!G83)</f>
        <v>107.39301990130613</v>
      </c>
      <c r="H86" s="98">
        <f>IF(RES_hhdet_in_tes!H86=0,0,RES_hhdet_in_tes!H86*1000*11630/RES_hhdet_in_new!H83)</f>
        <v>116.36288475608194</v>
      </c>
      <c r="I86" s="98">
        <f>IF(RES_hhdet_in_tes!I86=0,0,RES_hhdet_in_tes!I86*1000*11630/RES_hhdet_in_new!I83)</f>
        <v>36.191256165618789</v>
      </c>
      <c r="J86" s="98">
        <f>IF(RES_hhdet_in_tes!J86=0,0,RES_hhdet_in_tes!J86*1000*11630/RES_hhdet_in_new!J83)</f>
        <v>27.063649847220976</v>
      </c>
      <c r="K86" s="98">
        <f>IF(RES_hhdet_in_tes!K86=0,0,RES_hhdet_in_tes!K86*1000*11630/RES_hhdet_in_new!K83)</f>
        <v>36.743605447938428</v>
      </c>
      <c r="L86" s="98">
        <f>IF(RES_hhdet_in_tes!L86=0,0,RES_hhdet_in_tes!L86*1000*11630/RES_hhdet_in_new!L83)</f>
        <v>93.508652276238621</v>
      </c>
      <c r="M86" s="98">
        <f>IF(RES_hhdet_in_tes!M86=0,0,RES_hhdet_in_tes!M86*1000*11630/RES_hhdet_in_new!M83)</f>
        <v>108.02959109450043</v>
      </c>
      <c r="N86" s="98">
        <f>IF(RES_hhdet_in_tes!N86=0,0,RES_hhdet_in_tes!N86*1000*11630/RES_hhdet_in_new!N83)</f>
        <v>113.48845927076601</v>
      </c>
      <c r="O86" s="98">
        <f>IF(RES_hhdet_in_tes!O86=0,0,RES_hhdet_in_tes!O86*1000*11630/RES_hhdet_in_new!O83)</f>
        <v>105.82373909591031</v>
      </c>
      <c r="P86" s="98">
        <f>IF(RES_hhdet_in_tes!P86=0,0,RES_hhdet_in_tes!P86*1000*11630/RES_hhdet_in_new!P83)</f>
        <v>53.987267869225143</v>
      </c>
      <c r="Q86" s="98">
        <f>IF(RES_hhdet_in_tes!Q86=0,0,RES_hhdet_in_tes!Q86*1000*11630/RES_hhdet_in_new!Q83)</f>
        <v>62.297707134983575</v>
      </c>
      <c r="R86" s="98">
        <f>IF(RES_hhdet_in_tes!R86=0,0,RES_hhdet_in_tes!R86*1000*11630/RES_hhdet_in_new!R83)</f>
        <v>48.716721943086526</v>
      </c>
      <c r="S86" s="98">
        <f>IF(RES_hhdet_in_tes!S86=0,0,RES_hhdet_in_tes!S86*1000*11630/RES_hhdet_in_new!S83)</f>
        <v>50.155012027386867</v>
      </c>
      <c r="T86" s="98">
        <f>IF(RES_hhdet_in_tes!T86=0,0,RES_hhdet_in_tes!T86*1000*11630/RES_hhdet_in_new!T83)</f>
        <v>40.533615344869936</v>
      </c>
      <c r="U86" s="98">
        <f>IF(RES_hhdet_in_tes!U86=0,0,RES_hhdet_in_tes!U86*1000*11630/RES_hhdet_in_new!U83)</f>
        <v>35.84786556816497</v>
      </c>
      <c r="V86" s="98">
        <f>IF(RES_hhdet_in_tes!V86=0,0,RES_hhdet_in_tes!V86*1000*11630/RES_hhdet_in_new!V83)</f>
        <v>19.609939019222974</v>
      </c>
      <c r="W86" s="98">
        <f>IF(RES_hhdet_in_tes!W86=0,0,RES_hhdet_in_tes!W86*1000*11630/RES_hhdet_in_new!W83)</f>
        <v>33.508723138637748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843.84608899995726</v>
      </c>
      <c r="D87" s="122">
        <v>836.88754933630764</v>
      </c>
      <c r="E87" s="122">
        <v>851.0262463482818</v>
      </c>
      <c r="F87" s="122">
        <v>839.79204755416049</v>
      </c>
      <c r="G87" s="122">
        <v>830.657232062312</v>
      </c>
      <c r="H87" s="122">
        <v>833.92280479920441</v>
      </c>
      <c r="I87" s="122">
        <v>851.48644232507229</v>
      </c>
      <c r="J87" s="122">
        <v>860.73000140067074</v>
      </c>
      <c r="K87" s="122">
        <v>861.19775264745431</v>
      </c>
      <c r="L87" s="122">
        <v>876.09191096388338</v>
      </c>
      <c r="M87" s="122">
        <v>792.56266840409228</v>
      </c>
      <c r="N87" s="122">
        <v>776.27939850918438</v>
      </c>
      <c r="O87" s="122">
        <v>778.08207474957226</v>
      </c>
      <c r="P87" s="122">
        <v>725.60273822217937</v>
      </c>
      <c r="Q87" s="122">
        <v>700.64962426753698</v>
      </c>
      <c r="R87" s="122">
        <v>718.3015264432513</v>
      </c>
      <c r="S87" s="122">
        <v>742.49314785074807</v>
      </c>
      <c r="T87" s="122">
        <v>743.49693153183421</v>
      </c>
      <c r="U87" s="122">
        <v>747.48672981665209</v>
      </c>
      <c r="V87" s="122">
        <v>814.51891096442819</v>
      </c>
      <c r="W87" s="122">
        <v>772.70803655184682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852.85555959309374</v>
      </c>
      <c r="D88" s="98">
        <v>855.76253954954063</v>
      </c>
      <c r="E88" s="98">
        <v>822.61085401825551</v>
      </c>
      <c r="F88" s="98">
        <v>823.14666825744166</v>
      </c>
      <c r="G88" s="98">
        <v>821.56525043743295</v>
      </c>
      <c r="H88" s="98">
        <v>852.86837631712149</v>
      </c>
      <c r="I88" s="98">
        <v>856.18462526302596</v>
      </c>
      <c r="J88" s="98">
        <v>893.1014170520499</v>
      </c>
      <c r="K88" s="98">
        <v>854.04647276794617</v>
      </c>
      <c r="L88" s="98">
        <v>798.63399200556751</v>
      </c>
      <c r="M88" s="98">
        <v>788.42372853574659</v>
      </c>
      <c r="N88" s="98">
        <v>797.80859207700826</v>
      </c>
      <c r="O88" s="98">
        <v>782.44687553745382</v>
      </c>
      <c r="P88" s="98">
        <v>742.15686220700582</v>
      </c>
      <c r="Q88" s="98">
        <v>722.16266526259551</v>
      </c>
      <c r="R88" s="98">
        <v>720.71378389715846</v>
      </c>
      <c r="S88" s="98">
        <v>731.96680874661968</v>
      </c>
      <c r="T88" s="98">
        <v>752.12873455751321</v>
      </c>
      <c r="U88" s="98">
        <v>758.52001601749623</v>
      </c>
      <c r="V88" s="98">
        <v>789.88361837834589</v>
      </c>
      <c r="W88" s="98">
        <v>792.6932725077512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852.81001481322335</v>
      </c>
      <c r="D89" s="98">
        <v>855.65518836715444</v>
      </c>
      <c r="E89" s="98">
        <v>822.70933387898083</v>
      </c>
      <c r="F89" s="98">
        <v>823.21547669869472</v>
      </c>
      <c r="G89" s="98">
        <v>821.45632709415338</v>
      </c>
      <c r="H89" s="98">
        <v>852.82156819517343</v>
      </c>
      <c r="I89" s="98">
        <v>855.9597381310582</v>
      </c>
      <c r="J89" s="98">
        <v>893.50137622860007</v>
      </c>
      <c r="K89" s="98">
        <v>854.39241321433235</v>
      </c>
      <c r="L89" s="98">
        <v>799.83473387122069</v>
      </c>
      <c r="M89" s="98">
        <v>790.45257702098559</v>
      </c>
      <c r="N89" s="98">
        <v>799.40479591969824</v>
      </c>
      <c r="O89" s="98">
        <v>783.0324107288576</v>
      </c>
      <c r="P89" s="98">
        <v>743.02510575275119</v>
      </c>
      <c r="Q89" s="98">
        <v>723.11165838993873</v>
      </c>
      <c r="R89" s="98">
        <v>721.23819729517311</v>
      </c>
      <c r="S89" s="98">
        <v>732.43021866138599</v>
      </c>
      <c r="T89" s="98">
        <v>752.42158311779679</v>
      </c>
      <c r="U89" s="98">
        <v>758.7136315715652</v>
      </c>
      <c r="V89" s="98">
        <v>790.10450187752645</v>
      </c>
      <c r="W89" s="98">
        <v>792.56058512469247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162.02655123793758</v>
      </c>
      <c r="D90" s="101">
        <v>169.15908296243114</v>
      </c>
      <c r="E90" s="101">
        <v>139.48987388327402</v>
      </c>
      <c r="F90" s="101">
        <v>140.44938575478469</v>
      </c>
      <c r="G90" s="101">
        <v>162.00104019655581</v>
      </c>
      <c r="H90" s="101">
        <v>156.23749802273571</v>
      </c>
      <c r="I90" s="101">
        <v>159.08357768729024</v>
      </c>
      <c r="J90" s="101">
        <v>165.0571192704337</v>
      </c>
      <c r="K90" s="101">
        <v>162.83315194359901</v>
      </c>
      <c r="L90" s="101">
        <v>123.20047181908997</v>
      </c>
      <c r="M90" s="101">
        <v>86.363352194061321</v>
      </c>
      <c r="N90" s="101">
        <v>96.444592984861075</v>
      </c>
      <c r="O90" s="101">
        <v>85.94414065349585</v>
      </c>
      <c r="P90" s="101">
        <v>87.702630269128633</v>
      </c>
      <c r="Q90" s="101">
        <v>88.462291447525473</v>
      </c>
      <c r="R90" s="101">
        <v>90.50135279703467</v>
      </c>
      <c r="S90" s="101">
        <v>90.522297628054716</v>
      </c>
      <c r="T90" s="101">
        <v>73.292986921267499</v>
      </c>
      <c r="U90" s="101">
        <v>77.924742601049147</v>
      </c>
      <c r="V90" s="101">
        <v>103.74377343627322</v>
      </c>
      <c r="W90" s="101">
        <v>71.043367924557529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690.78346357528562</v>
      </c>
      <c r="D91" s="104">
        <v>686.49610540472327</v>
      </c>
      <c r="E91" s="104">
        <v>683.21945999570687</v>
      </c>
      <c r="F91" s="104">
        <v>682.76609094391017</v>
      </c>
      <c r="G91" s="104">
        <v>659.45528689759749</v>
      </c>
      <c r="H91" s="104">
        <v>696.58407017243746</v>
      </c>
      <c r="I91" s="104">
        <v>696.87616044376784</v>
      </c>
      <c r="J91" s="104">
        <v>728.44425695816631</v>
      </c>
      <c r="K91" s="104">
        <v>691.55926127073337</v>
      </c>
      <c r="L91" s="104">
        <v>676.63426205213068</v>
      </c>
      <c r="M91" s="104">
        <v>704.08922482692424</v>
      </c>
      <c r="N91" s="104">
        <v>702.96020293483718</v>
      </c>
      <c r="O91" s="104">
        <v>697.08827007536183</v>
      </c>
      <c r="P91" s="104">
        <v>655.3224754836225</v>
      </c>
      <c r="Q91" s="104">
        <v>634.64936694241328</v>
      </c>
      <c r="R91" s="104">
        <v>630.73684449813845</v>
      </c>
      <c r="S91" s="104">
        <v>641.90792103333115</v>
      </c>
      <c r="T91" s="104">
        <v>679.12859619652943</v>
      </c>
      <c r="U91" s="104">
        <v>680.78888897051604</v>
      </c>
      <c r="V91" s="104">
        <v>686.36072844125317</v>
      </c>
      <c r="W91" s="104">
        <v>721.51721720013506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843.41369897502443</v>
      </c>
      <c r="D92" s="101">
        <v>834.34345477547765</v>
      </c>
      <c r="E92" s="101">
        <v>854.82418037979903</v>
      </c>
      <c r="F92" s="101">
        <v>845.0528994722921</v>
      </c>
      <c r="G92" s="101">
        <v>828.62428902232261</v>
      </c>
      <c r="H92" s="101">
        <v>835.29790033466793</v>
      </c>
      <c r="I92" s="101">
        <v>853.04365224801359</v>
      </c>
      <c r="J92" s="101">
        <v>856.38370378109062</v>
      </c>
      <c r="K92" s="101">
        <v>863.88534267190926</v>
      </c>
      <c r="L92" s="101">
        <v>906.68581397858941</v>
      </c>
      <c r="M92" s="101">
        <v>794.09053238942795</v>
      </c>
      <c r="N92" s="101">
        <v>776.28802605323153</v>
      </c>
      <c r="O92" s="101">
        <v>787.92420234104134</v>
      </c>
      <c r="P92" s="101">
        <v>734.72191778711885</v>
      </c>
      <c r="Q92" s="101">
        <v>706.26752970891869</v>
      </c>
      <c r="R92" s="101">
        <v>726.57003249933905</v>
      </c>
      <c r="S92" s="101">
        <v>753.79044145493776</v>
      </c>
      <c r="T92" s="101">
        <v>750.78894309340888</v>
      </c>
      <c r="U92" s="101">
        <v>752.72523877348101</v>
      </c>
      <c r="V92" s="101">
        <v>870.35908930450012</v>
      </c>
      <c r="W92" s="101">
        <v>772.92504200673056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843.38076974340458</v>
      </c>
      <c r="D93" s="104">
        <v>834.28403235402413</v>
      </c>
      <c r="E93" s="104">
        <v>854.92739592467126</v>
      </c>
      <c r="F93" s="104">
        <v>845.12005710180563</v>
      </c>
      <c r="G93" s="104">
        <v>828.58870946226762</v>
      </c>
      <c r="H93" s="104">
        <v>835.27563012475775</v>
      </c>
      <c r="I93" s="104">
        <v>852.92164619689095</v>
      </c>
      <c r="J93" s="104">
        <v>856.50321975314648</v>
      </c>
      <c r="K93" s="104">
        <v>864.04128033223731</v>
      </c>
      <c r="L93" s="104">
        <v>907.33420202576133</v>
      </c>
      <c r="M93" s="104">
        <v>794.98083679336128</v>
      </c>
      <c r="N93" s="104">
        <v>777.03927604896069</v>
      </c>
      <c r="O93" s="104">
        <v>788.34390973096106</v>
      </c>
      <c r="P93" s="104">
        <v>734.96336764979901</v>
      </c>
      <c r="Q93" s="104">
        <v>706.07039466384742</v>
      </c>
      <c r="R93" s="104">
        <v>726.0369983466104</v>
      </c>
      <c r="S93" s="104">
        <v>753.60259143424526</v>
      </c>
      <c r="T93" s="104">
        <v>750.93105287029334</v>
      </c>
      <c r="U93" s="104">
        <v>752.88235270786834</v>
      </c>
      <c r="V93" s="104">
        <v>871.0606214418342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159.79024360596233</v>
      </c>
      <c r="D94" s="98">
        <v>163.99914196820924</v>
      </c>
      <c r="E94" s="98">
        <v>146.71774458151336</v>
      </c>
      <c r="F94" s="98">
        <v>145.34768508293536</v>
      </c>
      <c r="G94" s="98">
        <v>163.70729654022495</v>
      </c>
      <c r="H94" s="98">
        <v>152.14077394205324</v>
      </c>
      <c r="I94" s="98">
        <v>158.33614985838958</v>
      </c>
      <c r="J94" s="98">
        <v>156.28040220621614</v>
      </c>
      <c r="K94" s="98">
        <v>165.11262283402382</v>
      </c>
      <c r="L94" s="98">
        <v>148.92173118853924</v>
      </c>
      <c r="M94" s="98">
        <v>87.303633805818819</v>
      </c>
      <c r="N94" s="98">
        <v>90.726015172038998</v>
      </c>
      <c r="O94" s="98">
        <v>87.178617205232428</v>
      </c>
      <c r="P94" s="98">
        <v>85.350400861987964</v>
      </c>
      <c r="Q94" s="98">
        <v>83.539330789510089</v>
      </c>
      <c r="R94" s="98">
        <v>91.482836257947099</v>
      </c>
      <c r="S94" s="98">
        <v>96.025616381066598</v>
      </c>
      <c r="T94" s="98">
        <v>72.370249186927211</v>
      </c>
      <c r="U94" s="98">
        <v>75.791810216268829</v>
      </c>
      <c r="V94" s="98">
        <v>127.35727440741464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683.59052613744223</v>
      </c>
      <c r="D95" s="98">
        <v>670.28489038581506</v>
      </c>
      <c r="E95" s="98">
        <v>708.2096513431577</v>
      </c>
      <c r="F95" s="98">
        <v>699.77237201887033</v>
      </c>
      <c r="G95" s="98">
        <v>664.88141292204261</v>
      </c>
      <c r="H95" s="98">
        <v>683.13485618270454</v>
      </c>
      <c r="I95" s="98">
        <v>694.58549633850134</v>
      </c>
      <c r="J95" s="98">
        <v>700.22281754693029</v>
      </c>
      <c r="K95" s="98">
        <v>698.92865749821351</v>
      </c>
      <c r="L95" s="98">
        <v>758.41247083722203</v>
      </c>
      <c r="M95" s="98">
        <v>707.6772029875425</v>
      </c>
      <c r="N95" s="98">
        <v>686.31326087692173</v>
      </c>
      <c r="O95" s="98">
        <v>701.16529252572866</v>
      </c>
      <c r="P95" s="98">
        <v>649.61296678781105</v>
      </c>
      <c r="Q95" s="98">
        <v>622.53106387433752</v>
      </c>
      <c r="R95" s="98">
        <v>634.55416208866325</v>
      </c>
      <c r="S95" s="98">
        <v>657.57697505317867</v>
      </c>
      <c r="T95" s="98">
        <v>678.56080368336609</v>
      </c>
      <c r="U95" s="98">
        <v>677.09054249159965</v>
      </c>
      <c r="V95" s="98">
        <v>743.70334703441972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847.20597791221837</v>
      </c>
      <c r="D96" s="101">
        <v>860.22930427775623</v>
      </c>
      <c r="E96" s="101">
        <v>792.92617642356447</v>
      </c>
      <c r="F96" s="101">
        <v>789.42828391038711</v>
      </c>
      <c r="G96" s="101">
        <v>848.53069731791754</v>
      </c>
      <c r="H96" s="101">
        <v>817.64107153229645</v>
      </c>
      <c r="I96" s="101">
        <v>842.6274009752284</v>
      </c>
      <c r="J96" s="101">
        <v>841.4751922245548</v>
      </c>
      <c r="K96" s="101">
        <v>853.67656267631412</v>
      </c>
      <c r="L96" s="101">
        <v>0</v>
      </c>
      <c r="M96" s="101">
        <v>789.4812076987148</v>
      </c>
      <c r="N96" s="101">
        <v>747.52972724393533</v>
      </c>
      <c r="O96" s="101">
        <v>736.62272794528678</v>
      </c>
      <c r="P96" s="101">
        <v>696.45461495063194</v>
      </c>
      <c r="Q96" s="101">
        <v>681.03516946350305</v>
      </c>
      <c r="R96" s="101">
        <v>698.20943527912846</v>
      </c>
      <c r="S96" s="101">
        <v>710.82625963167459</v>
      </c>
      <c r="T96" s="101">
        <v>728.60902273734655</v>
      </c>
      <c r="U96" s="101">
        <v>728.68562935810598</v>
      </c>
      <c r="V96" s="101">
        <v>723.4753534006685</v>
      </c>
      <c r="W96" s="101">
        <v>758.3338277606664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847.49115988694814</v>
      </c>
      <c r="D97" s="104">
        <v>860.38218604309395</v>
      </c>
      <c r="E97" s="104">
        <v>792.83206175032626</v>
      </c>
      <c r="F97" s="104">
        <v>789.28748435896466</v>
      </c>
      <c r="G97" s="104">
        <v>848.76014781461231</v>
      </c>
      <c r="H97" s="104">
        <v>817.46015792827848</v>
      </c>
      <c r="I97" s="104">
        <v>842.38425063514228</v>
      </c>
      <c r="J97" s="104">
        <v>841.71737935672343</v>
      </c>
      <c r="K97" s="104">
        <v>854.17193119109993</v>
      </c>
      <c r="L97" s="104">
        <v>839.76410396233757</v>
      </c>
      <c r="M97" s="104">
        <v>791.63441330103683</v>
      </c>
      <c r="N97" s="104">
        <v>749.84989775699296</v>
      </c>
      <c r="O97" s="104">
        <v>737.65351018347621</v>
      </c>
      <c r="P97" s="104">
        <v>697.71630614079459</v>
      </c>
      <c r="Q97" s="104">
        <v>681.61416272652298</v>
      </c>
      <c r="R97" s="104">
        <v>698.35241488286101</v>
      </c>
      <c r="S97" s="104">
        <v>711.59102437187403</v>
      </c>
      <c r="T97" s="104">
        <v>727.44212707147744</v>
      </c>
      <c r="U97" s="104">
        <v>728.29402336516466</v>
      </c>
      <c r="V97" s="104">
        <v>722.07371261872618</v>
      </c>
      <c r="W97" s="104">
        <v>756.49149754115274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161.22061210619972</v>
      </c>
      <c r="D98" s="98">
        <v>175.22672040497937</v>
      </c>
      <c r="E98" s="98">
        <v>116.26452090165745</v>
      </c>
      <c r="F98" s="98">
        <v>117.69603480073164</v>
      </c>
      <c r="G98" s="98">
        <v>173.74911112864424</v>
      </c>
      <c r="H98" s="98">
        <v>143.32406103141756</v>
      </c>
      <c r="I98" s="98">
        <v>153.68404489584364</v>
      </c>
      <c r="J98" s="98">
        <v>148.79746442465648</v>
      </c>
      <c r="K98" s="98">
        <v>162.81139162684201</v>
      </c>
      <c r="L98" s="98">
        <v>112.90029694794852</v>
      </c>
      <c r="M98" s="98">
        <v>81.218830370910609</v>
      </c>
      <c r="N98" s="98">
        <v>75.530456295582027</v>
      </c>
      <c r="O98" s="98">
        <v>64.518419334448211</v>
      </c>
      <c r="P98" s="98">
        <v>66.585590784367227</v>
      </c>
      <c r="Q98" s="98">
        <v>69.493604413811099</v>
      </c>
      <c r="R98" s="98">
        <v>76.755342742072997</v>
      </c>
      <c r="S98" s="98">
        <v>77.030396037336601</v>
      </c>
      <c r="T98" s="98">
        <v>60.156639248236893</v>
      </c>
      <c r="U98" s="98">
        <v>62.784061664168476</v>
      </c>
      <c r="V98" s="98">
        <v>57.194163330676211</v>
      </c>
      <c r="W98" s="98">
        <v>54.76098084659526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686.27054778074842</v>
      </c>
      <c r="D99" s="98">
        <v>685.15546563811461</v>
      </c>
      <c r="E99" s="98">
        <v>676.56754084866884</v>
      </c>
      <c r="F99" s="98">
        <v>671.59144955823285</v>
      </c>
      <c r="G99" s="98">
        <v>675.01103668596795</v>
      </c>
      <c r="H99" s="98">
        <v>674.13609689686086</v>
      </c>
      <c r="I99" s="98">
        <v>688.70020573929867</v>
      </c>
      <c r="J99" s="98">
        <v>692.91991493206694</v>
      </c>
      <c r="K99" s="98">
        <v>691.36053956425792</v>
      </c>
      <c r="L99" s="98">
        <v>726.86380701438907</v>
      </c>
      <c r="M99" s="98">
        <v>710.41558293012611</v>
      </c>
      <c r="N99" s="98">
        <v>674.31944146141109</v>
      </c>
      <c r="O99" s="98">
        <v>673.13509084902819</v>
      </c>
      <c r="P99" s="98">
        <v>631.13071535642734</v>
      </c>
      <c r="Q99" s="98">
        <v>612.12055831271186</v>
      </c>
      <c r="R99" s="98">
        <v>621.5970721407881</v>
      </c>
      <c r="S99" s="98">
        <v>634.56062833453745</v>
      </c>
      <c r="T99" s="98">
        <v>667.2854878232406</v>
      </c>
      <c r="U99" s="98">
        <v>665.50996170099609</v>
      </c>
      <c r="V99" s="98">
        <v>664.87954928804993</v>
      </c>
      <c r="W99" s="98">
        <v>701.73051669455754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1472.687966908175</v>
      </c>
      <c r="D100" s="122">
        <v>1533.8271466145052</v>
      </c>
      <c r="E100" s="122">
        <v>1565.4765250439725</v>
      </c>
      <c r="F100" s="122">
        <v>1561.7764474688602</v>
      </c>
      <c r="G100" s="122">
        <v>1565.886631287387</v>
      </c>
      <c r="H100" s="122">
        <v>1493.0529970036116</v>
      </c>
      <c r="I100" s="122">
        <v>1467.7012952171615</v>
      </c>
      <c r="J100" s="122">
        <v>1521.4733262782845</v>
      </c>
      <c r="K100" s="122">
        <v>1511.3539651683291</v>
      </c>
      <c r="L100" s="122">
        <v>1352.2105104658144</v>
      </c>
      <c r="M100" s="122">
        <v>1219.2570497732429</v>
      </c>
      <c r="N100" s="122">
        <v>1067.0060154318985</v>
      </c>
      <c r="O100" s="122">
        <v>996.32818445149087</v>
      </c>
      <c r="P100" s="122">
        <v>892.05136002328788</v>
      </c>
      <c r="Q100" s="122">
        <v>873.0168590355172</v>
      </c>
      <c r="R100" s="122">
        <v>1017.1620294599253</v>
      </c>
      <c r="S100" s="122">
        <v>979.62870999226425</v>
      </c>
      <c r="T100" s="122">
        <v>1101.5818813607802</v>
      </c>
      <c r="U100" s="122">
        <v>1133.1197463595818</v>
      </c>
      <c r="V100" s="122">
        <v>1249.8601479139793</v>
      </c>
      <c r="W100" s="122">
        <v>1316.2109916695274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1584.6471962949608</v>
      </c>
      <c r="D101" s="98">
        <v>1617.9498854481787</v>
      </c>
      <c r="E101" s="98">
        <v>1563.1938559864548</v>
      </c>
      <c r="F101" s="98">
        <v>1491.7988295684495</v>
      </c>
      <c r="G101" s="98">
        <v>1515.3315989625623</v>
      </c>
      <c r="H101" s="98">
        <v>1467.47481034097</v>
      </c>
      <c r="I101" s="98">
        <v>1384.0851174851039</v>
      </c>
      <c r="J101" s="98">
        <v>1640.3300133759253</v>
      </c>
      <c r="K101" s="98">
        <v>1680.78850516185</v>
      </c>
      <c r="L101" s="98">
        <v>1166.9053705391052</v>
      </c>
      <c r="M101" s="98">
        <v>1135.8075144118027</v>
      </c>
      <c r="N101" s="98">
        <v>1071.5728179457381</v>
      </c>
      <c r="O101" s="98">
        <v>1010.3729527715276</v>
      </c>
      <c r="P101" s="98">
        <v>973.32752312483558</v>
      </c>
      <c r="Q101" s="98">
        <v>965.7880653239813</v>
      </c>
      <c r="R101" s="98">
        <v>997.2351934157565</v>
      </c>
      <c r="S101" s="98">
        <v>1021.4848300949565</v>
      </c>
      <c r="T101" s="98">
        <v>1083.0953156757546</v>
      </c>
      <c r="U101" s="98">
        <v>1139.277798592776</v>
      </c>
      <c r="V101" s="98">
        <v>1239.1057532185989</v>
      </c>
      <c r="W101" s="98">
        <v>1295.6561240313258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1423.3351729443518</v>
      </c>
      <c r="D102" s="98">
        <v>1421.5585808884748</v>
      </c>
      <c r="E102" s="98">
        <v>1660.6995576522675</v>
      </c>
      <c r="F102" s="98">
        <v>1657.3572437244188</v>
      </c>
      <c r="G102" s="98">
        <v>1524.0281392995362</v>
      </c>
      <c r="H102" s="98">
        <v>1496.6037296864133</v>
      </c>
      <c r="I102" s="98">
        <v>1501.1008206735273</v>
      </c>
      <c r="J102" s="98">
        <v>1354.2654685466923</v>
      </c>
      <c r="K102" s="98">
        <v>1347.8414422422104</v>
      </c>
      <c r="L102" s="98">
        <v>1376.1966468742503</v>
      </c>
      <c r="M102" s="98">
        <v>1249.2733092577821</v>
      </c>
      <c r="N102" s="98">
        <v>1071.2205571763759</v>
      </c>
      <c r="O102" s="98">
        <v>997.25098775520121</v>
      </c>
      <c r="P102" s="98">
        <v>899.47692057055849</v>
      </c>
      <c r="Q102" s="98">
        <v>873.98321569915231</v>
      </c>
      <c r="R102" s="98">
        <v>942.72949655076116</v>
      </c>
      <c r="S102" s="98">
        <v>1020.6608537643202</v>
      </c>
      <c r="T102" s="98">
        <v>1062.0016290516603</v>
      </c>
      <c r="U102" s="98">
        <v>1118.0021822282381</v>
      </c>
      <c r="V102" s="98">
        <v>1309.8638638750494</v>
      </c>
      <c r="W102" s="98">
        <v>1230.0926588400212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1506.6844457965874</v>
      </c>
      <c r="D103" s="33">
        <v>1625.2860955574035</v>
      </c>
      <c r="E103" s="33">
        <v>1457.0772341132392</v>
      </c>
      <c r="F103" s="33">
        <v>1499.8533100299885</v>
      </c>
      <c r="G103" s="33">
        <v>1595.6435408286538</v>
      </c>
      <c r="H103" s="33">
        <v>1499.9250198413617</v>
      </c>
      <c r="I103" s="33">
        <v>1582.6987782872825</v>
      </c>
      <c r="J103" s="33">
        <v>1314.9523467105739</v>
      </c>
      <c r="K103" s="33">
        <v>1285.9744787707393</v>
      </c>
      <c r="L103" s="33">
        <v>1625.1690363020591</v>
      </c>
      <c r="M103" s="33">
        <v>1302.3861144304465</v>
      </c>
      <c r="N103" s="33">
        <v>1027.7597700115984</v>
      </c>
      <c r="O103" s="33">
        <v>816.58056289975525</v>
      </c>
      <c r="P103" s="33">
        <v>729.41214728567149</v>
      </c>
      <c r="Q103" s="33">
        <v>731.74970872345682</v>
      </c>
      <c r="R103" s="33">
        <v>1047.3307302434696</v>
      </c>
      <c r="S103" s="33">
        <v>924.66950656397557</v>
      </c>
      <c r="T103" s="33">
        <v>1128.253827799731</v>
      </c>
      <c r="U103" s="33">
        <v>1136.366256478882</v>
      </c>
      <c r="V103" s="33">
        <v>1233.8263864268629</v>
      </c>
      <c r="W103" s="33">
        <v>1359.6928079611687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3517.2357917245117</v>
      </c>
      <c r="D124" s="117">
        <f t="shared" si="42"/>
        <v>4252.8238443186638</v>
      </c>
      <c r="E124" s="117">
        <f t="shared" si="42"/>
        <v>4412.8576460561835</v>
      </c>
      <c r="F124" s="117">
        <f t="shared" si="42"/>
        <v>4749.9569011404847</v>
      </c>
      <c r="G124" s="117">
        <f t="shared" si="42"/>
        <v>0</v>
      </c>
      <c r="H124" s="117">
        <f t="shared" si="42"/>
        <v>0</v>
      </c>
      <c r="I124" s="117">
        <f t="shared" si="42"/>
        <v>4628.0588992947933</v>
      </c>
      <c r="J124" s="117">
        <f t="shared" si="42"/>
        <v>3864.6439809330905</v>
      </c>
      <c r="K124" s="117">
        <f t="shared" si="42"/>
        <v>3796.0287025909706</v>
      </c>
      <c r="L124" s="117">
        <f t="shared" si="42"/>
        <v>4545.4267587353497</v>
      </c>
      <c r="M124" s="117">
        <f t="shared" si="42"/>
        <v>4055.516647559436</v>
      </c>
      <c r="N124" s="117">
        <f t="shared" si="42"/>
        <v>4173.5503914784804</v>
      </c>
      <c r="O124" s="117">
        <f t="shared" si="42"/>
        <v>3901.4199190591598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3848.4625815543604</v>
      </c>
      <c r="S124" s="117">
        <f t="shared" si="43"/>
        <v>3721.6706044869234</v>
      </c>
      <c r="T124" s="117">
        <f t="shared" si="43"/>
        <v>4293.2955232018421</v>
      </c>
      <c r="U124" s="117">
        <f t="shared" si="43"/>
        <v>3875.5750531067761</v>
      </c>
      <c r="V124" s="117">
        <f t="shared" si="43"/>
        <v>4072.5125954425562</v>
      </c>
      <c r="W124" s="117">
        <f t="shared" ref="W124" si="44">W125+W128+W130+W139</f>
        <v>4181.7280579620474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1128.5780316652069</v>
      </c>
      <c r="D125" s="122">
        <f t="shared" si="45"/>
        <v>1821.9798724394066</v>
      </c>
      <c r="E125" s="122">
        <f t="shared" si="45"/>
        <v>1957.58771070788</v>
      </c>
      <c r="F125" s="122">
        <f t="shared" si="45"/>
        <v>2300.3295604389568</v>
      </c>
      <c r="G125" s="122">
        <f t="shared" si="45"/>
        <v>0</v>
      </c>
      <c r="H125" s="122">
        <f t="shared" si="45"/>
        <v>0</v>
      </c>
      <c r="I125" s="122">
        <f t="shared" si="45"/>
        <v>2188.4321188912672</v>
      </c>
      <c r="J125" s="122">
        <f t="shared" si="45"/>
        <v>1670.8920783466385</v>
      </c>
      <c r="K125" s="122">
        <f t="shared" si="45"/>
        <v>1594.7073922203272</v>
      </c>
      <c r="L125" s="122">
        <f t="shared" si="45"/>
        <v>2115.9322522167795</v>
      </c>
      <c r="M125" s="122">
        <f t="shared" si="45"/>
        <v>1881.6975200393272</v>
      </c>
      <c r="N125" s="122">
        <f t="shared" si="45"/>
        <v>2250.4481686724489</v>
      </c>
      <c r="O125" s="122">
        <f t="shared" si="45"/>
        <v>2133.1237548829276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2072.7680614554133</v>
      </c>
      <c r="S125" s="122">
        <f t="shared" si="46"/>
        <v>2011.9646517485264</v>
      </c>
      <c r="T125" s="122">
        <f t="shared" si="46"/>
        <v>2414.8959018040268</v>
      </c>
      <c r="U125" s="122">
        <f t="shared" si="46"/>
        <v>1990.6299526534831</v>
      </c>
      <c r="V125" s="122">
        <f t="shared" si="46"/>
        <v>2078.5937576728734</v>
      </c>
      <c r="W125" s="122">
        <f t="shared" ref="W125" si="47">SUM(W126:W127)</f>
        <v>2058.6117959932981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1123.11301614481</v>
      </c>
      <c r="D126" s="98">
        <v>1813.4989236949962</v>
      </c>
      <c r="E126" s="98">
        <v>1949.9103471256424</v>
      </c>
      <c r="F126" s="98">
        <v>2291.7302970913261</v>
      </c>
      <c r="G126" s="98">
        <v>0</v>
      </c>
      <c r="H126" s="98">
        <v>0</v>
      </c>
      <c r="I126" s="98">
        <v>2180.0370956217503</v>
      </c>
      <c r="J126" s="98">
        <v>1664.2568897303543</v>
      </c>
      <c r="K126" s="98">
        <v>1588.7376196038051</v>
      </c>
      <c r="L126" s="98">
        <v>2110.1627569950201</v>
      </c>
      <c r="M126" s="98">
        <v>1876.1324646640376</v>
      </c>
      <c r="N126" s="98">
        <v>2244.0423216444392</v>
      </c>
      <c r="O126" s="98">
        <v>2127.1390150532693</v>
      </c>
      <c r="P126" s="98">
        <v>0</v>
      </c>
      <c r="Q126" s="98">
        <v>0</v>
      </c>
      <c r="R126" s="98">
        <v>2066.8767639868634</v>
      </c>
      <c r="S126" s="98">
        <v>2006.3150746399763</v>
      </c>
      <c r="T126" s="98">
        <v>2408.2455452210456</v>
      </c>
      <c r="U126" s="98">
        <v>1985.2228126458626</v>
      </c>
      <c r="V126" s="98">
        <v>2072.8806236406895</v>
      </c>
      <c r="W126" s="98">
        <v>2052.9753610902253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5.4650155203968591</v>
      </c>
      <c r="D127" s="98">
        <v>8.4809487444103464</v>
      </c>
      <c r="E127" s="98">
        <v>7.6773635822376232</v>
      </c>
      <c r="F127" s="98">
        <v>8.599263347630691</v>
      </c>
      <c r="G127" s="98">
        <v>0</v>
      </c>
      <c r="H127" s="98">
        <v>0</v>
      </c>
      <c r="I127" s="98">
        <v>8.3950232695169369</v>
      </c>
      <c r="J127" s="98">
        <v>6.6351886162842719</v>
      </c>
      <c r="K127" s="98">
        <v>5.9697726165221194</v>
      </c>
      <c r="L127" s="98">
        <v>5.7694952217594961</v>
      </c>
      <c r="M127" s="98">
        <v>5.5650553752895284</v>
      </c>
      <c r="N127" s="98">
        <v>6.4058470280096191</v>
      </c>
      <c r="O127" s="98">
        <v>5.9847398296581469</v>
      </c>
      <c r="P127" s="98">
        <v>0</v>
      </c>
      <c r="Q127" s="98">
        <v>0</v>
      </c>
      <c r="R127" s="98">
        <v>5.891297468549908</v>
      </c>
      <c r="S127" s="98">
        <v>5.649577108550166</v>
      </c>
      <c r="T127" s="98">
        <v>6.6503565829811242</v>
      </c>
      <c r="U127" s="98">
        <v>5.4071400076205318</v>
      </c>
      <c r="V127" s="98">
        <v>5.7131340321840574</v>
      </c>
      <c r="W127" s="98">
        <v>5.6364349030727672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75.156928856315545</v>
      </c>
      <c r="D128" s="122">
        <f t="shared" si="48"/>
        <v>46.457081005947195</v>
      </c>
      <c r="E128" s="122">
        <f t="shared" si="48"/>
        <v>97.186605045328008</v>
      </c>
      <c r="F128" s="122">
        <f t="shared" si="48"/>
        <v>91.710623880288452</v>
      </c>
      <c r="G128" s="122">
        <f t="shared" si="48"/>
        <v>0</v>
      </c>
      <c r="H128" s="122">
        <f t="shared" si="48"/>
        <v>0</v>
      </c>
      <c r="I128" s="122">
        <f t="shared" si="48"/>
        <v>38.251974407580569</v>
      </c>
      <c r="J128" s="122">
        <f t="shared" si="48"/>
        <v>25.722542999148715</v>
      </c>
      <c r="K128" s="122">
        <f t="shared" si="48"/>
        <v>36.134438875160626</v>
      </c>
      <c r="L128" s="122">
        <f t="shared" si="48"/>
        <v>98.402014906116833</v>
      </c>
      <c r="M128" s="122">
        <f t="shared" si="48"/>
        <v>111.38897247087624</v>
      </c>
      <c r="N128" s="122">
        <f t="shared" si="48"/>
        <v>116.35428568764745</v>
      </c>
      <c r="O128" s="122">
        <f t="shared" si="48"/>
        <v>110.35698369280215</v>
      </c>
      <c r="P128" s="122">
        <f t="shared" si="48"/>
        <v>0</v>
      </c>
      <c r="Q128" s="122">
        <f t="shared" si="48"/>
        <v>0</v>
      </c>
      <c r="R128" s="122">
        <f t="shared" si="48"/>
        <v>48.269076626343093</v>
      </c>
      <c r="S128" s="122">
        <f t="shared" si="48"/>
        <v>43.046446580008329</v>
      </c>
      <c r="T128" s="122">
        <f t="shared" si="48"/>
        <v>42.106488336548296</v>
      </c>
      <c r="U128" s="122">
        <f t="shared" si="48"/>
        <v>26.258336730192745</v>
      </c>
      <c r="V128" s="122">
        <f t="shared" si="48"/>
        <v>0</v>
      </c>
      <c r="W128" s="122">
        <f t="shared" si="48"/>
        <v>33.231722170808332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75.156928856315545</v>
      </c>
      <c r="D129" s="98">
        <f>IF(RES_hhdet_in_tes!D129=0,0,RES_hhdet_in_tes!D129*1000*11630/RES_hhdet_in_new!D126)</f>
        <v>46.457081005947195</v>
      </c>
      <c r="E129" s="98">
        <f>IF(RES_hhdet_in_tes!E129=0,0,RES_hhdet_in_tes!E129*1000*11630/RES_hhdet_in_new!E126)</f>
        <v>97.186605045328008</v>
      </c>
      <c r="F129" s="98">
        <f>IF(RES_hhdet_in_tes!F129=0,0,RES_hhdet_in_tes!F129*1000*11630/RES_hhdet_in_new!F126)</f>
        <v>91.710623880288452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38.251974407580569</v>
      </c>
      <c r="J129" s="98">
        <f>IF(RES_hhdet_in_tes!J129=0,0,RES_hhdet_in_tes!J129*1000*11630/RES_hhdet_in_new!J126)</f>
        <v>25.722542999148715</v>
      </c>
      <c r="K129" s="98">
        <f>IF(RES_hhdet_in_tes!K129=0,0,RES_hhdet_in_tes!K129*1000*11630/RES_hhdet_in_new!K126)</f>
        <v>36.134438875160626</v>
      </c>
      <c r="L129" s="98">
        <f>IF(RES_hhdet_in_tes!L129=0,0,RES_hhdet_in_tes!L129*1000*11630/RES_hhdet_in_new!L126)</f>
        <v>98.402014906116833</v>
      </c>
      <c r="M129" s="98">
        <f>IF(RES_hhdet_in_tes!M129=0,0,RES_hhdet_in_tes!M129*1000*11630/RES_hhdet_in_new!M126)</f>
        <v>111.38897247087624</v>
      </c>
      <c r="N129" s="98">
        <f>IF(RES_hhdet_in_tes!N129=0,0,RES_hhdet_in_tes!N129*1000*11630/RES_hhdet_in_new!N126)</f>
        <v>116.35428568764745</v>
      </c>
      <c r="O129" s="98">
        <f>IF(RES_hhdet_in_tes!O129=0,0,RES_hhdet_in_tes!O129*1000*11630/RES_hhdet_in_new!O126)</f>
        <v>110.35698369280215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48.269076626343093</v>
      </c>
      <c r="S129" s="98">
        <f>IF(RES_hhdet_in_tes!S129=0,0,RES_hhdet_in_tes!S129*1000*11630/RES_hhdet_in_new!S126)</f>
        <v>43.046446580008329</v>
      </c>
      <c r="T129" s="98">
        <f>IF(RES_hhdet_in_tes!T129=0,0,RES_hhdet_in_tes!T129*1000*11630/RES_hhdet_in_new!T126)</f>
        <v>42.106488336548296</v>
      </c>
      <c r="U129" s="98">
        <f>IF(RES_hhdet_in_tes!U129=0,0,RES_hhdet_in_tes!U129*1000*11630/RES_hhdet_in_new!U126)</f>
        <v>26.258336730192745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33.231722170808332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847.4113680390966</v>
      </c>
      <c r="D130" s="122">
        <v>860.33185850543634</v>
      </c>
      <c r="E130" s="122">
        <v>792.86768707861427</v>
      </c>
      <c r="F130" s="122">
        <v>789.33441754277203</v>
      </c>
      <c r="G130" s="122">
        <v>0</v>
      </c>
      <c r="H130" s="122">
        <v>0</v>
      </c>
      <c r="I130" s="122">
        <v>842.47543201267456</v>
      </c>
      <c r="J130" s="122">
        <v>841.67620754425491</v>
      </c>
      <c r="K130" s="122">
        <v>854.06646563633899</v>
      </c>
      <c r="L130" s="122">
        <v>839.76410396233757</v>
      </c>
      <c r="M130" s="122">
        <v>791.42888003899702</v>
      </c>
      <c r="N130" s="122">
        <v>749.67142310214251</v>
      </c>
      <c r="O130" s="122">
        <v>737.47312329179317</v>
      </c>
      <c r="P130" s="122">
        <v>0</v>
      </c>
      <c r="Q130" s="122">
        <v>0</v>
      </c>
      <c r="R130" s="122">
        <v>698.33911445460683</v>
      </c>
      <c r="S130" s="122">
        <v>711.55371877479126</v>
      </c>
      <c r="T130" s="122">
        <v>727.64454774820979</v>
      </c>
      <c r="U130" s="122">
        <v>728.32414690308315</v>
      </c>
      <c r="V130" s="122">
        <v>722.07371261872618</v>
      </c>
      <c r="W130" s="122">
        <v>756.70085324791569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847.2059779122186</v>
      </c>
      <c r="D135" s="101">
        <v>860.22930427775611</v>
      </c>
      <c r="E135" s="101">
        <v>792.92617642356447</v>
      </c>
      <c r="F135" s="101">
        <v>789.42828391038722</v>
      </c>
      <c r="G135" s="101">
        <v>0</v>
      </c>
      <c r="H135" s="101">
        <v>0</v>
      </c>
      <c r="I135" s="101">
        <v>842.62740097522828</v>
      </c>
      <c r="J135" s="101">
        <v>841.47519222455469</v>
      </c>
      <c r="K135" s="101">
        <v>853.67656267631389</v>
      </c>
      <c r="L135" s="101">
        <v>0</v>
      </c>
      <c r="M135" s="101">
        <v>789.48120769871514</v>
      </c>
      <c r="N135" s="101">
        <v>747.52972724393533</v>
      </c>
      <c r="O135" s="101">
        <v>736.62272794528678</v>
      </c>
      <c r="P135" s="101">
        <v>0</v>
      </c>
      <c r="Q135" s="101">
        <v>0</v>
      </c>
      <c r="R135" s="101">
        <v>698.20943527912846</v>
      </c>
      <c r="S135" s="101">
        <v>710.82625963167436</v>
      </c>
      <c r="T135" s="101">
        <v>728.60902273734666</v>
      </c>
      <c r="U135" s="101">
        <v>728.68562935810598</v>
      </c>
      <c r="V135" s="101">
        <v>0</v>
      </c>
      <c r="W135" s="101">
        <v>758.33382776066651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847.49115988694837</v>
      </c>
      <c r="D136" s="104">
        <v>860.38218604309418</v>
      </c>
      <c r="E136" s="104">
        <v>792.83206175032649</v>
      </c>
      <c r="F136" s="104">
        <v>789.28748435896443</v>
      </c>
      <c r="G136" s="104">
        <v>0</v>
      </c>
      <c r="H136" s="104">
        <v>0</v>
      </c>
      <c r="I136" s="104">
        <v>842.38425063514239</v>
      </c>
      <c r="J136" s="104">
        <v>841.71737935672343</v>
      </c>
      <c r="K136" s="104">
        <v>854.17193119109982</v>
      </c>
      <c r="L136" s="104">
        <v>839.76410396233757</v>
      </c>
      <c r="M136" s="104">
        <v>791.63441330103672</v>
      </c>
      <c r="N136" s="104">
        <v>749.84989775699307</v>
      </c>
      <c r="O136" s="104">
        <v>737.65351018347621</v>
      </c>
      <c r="P136" s="104">
        <v>0</v>
      </c>
      <c r="Q136" s="104">
        <v>0</v>
      </c>
      <c r="R136" s="104">
        <v>698.35241488286113</v>
      </c>
      <c r="S136" s="104">
        <v>711.59102437187414</v>
      </c>
      <c r="T136" s="104">
        <v>727.44212707147744</v>
      </c>
      <c r="U136" s="104">
        <v>728.29402336516443</v>
      </c>
      <c r="V136" s="104">
        <v>722.07371261872618</v>
      </c>
      <c r="W136" s="104">
        <v>756.49149754115285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161.22061210619975</v>
      </c>
      <c r="D137" s="98">
        <v>175.22672040497943</v>
      </c>
      <c r="E137" s="98">
        <v>116.26452090165743</v>
      </c>
      <c r="F137" s="98">
        <v>117.69603480073164</v>
      </c>
      <c r="G137" s="98">
        <v>0</v>
      </c>
      <c r="H137" s="98">
        <v>0</v>
      </c>
      <c r="I137" s="98">
        <v>153.68404489584361</v>
      </c>
      <c r="J137" s="98">
        <v>148.79746442465648</v>
      </c>
      <c r="K137" s="98">
        <v>162.81139162684204</v>
      </c>
      <c r="L137" s="98">
        <v>112.9002969479485</v>
      </c>
      <c r="M137" s="98">
        <v>81.218830370910595</v>
      </c>
      <c r="N137" s="98">
        <v>75.530456295582013</v>
      </c>
      <c r="O137" s="98">
        <v>64.518419334448197</v>
      </c>
      <c r="P137" s="98">
        <v>0</v>
      </c>
      <c r="Q137" s="98">
        <v>0</v>
      </c>
      <c r="R137" s="98">
        <v>76.755342742072997</v>
      </c>
      <c r="S137" s="98">
        <v>77.030396037336587</v>
      </c>
      <c r="T137" s="98">
        <v>60.156639248236885</v>
      </c>
      <c r="U137" s="98">
        <v>62.784061664168483</v>
      </c>
      <c r="V137" s="98">
        <v>57.194163330676211</v>
      </c>
      <c r="W137" s="98">
        <v>54.760980846595245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686.27054778074864</v>
      </c>
      <c r="D138" s="98">
        <v>685.15546563811461</v>
      </c>
      <c r="E138" s="98">
        <v>676.56754084866895</v>
      </c>
      <c r="F138" s="98">
        <v>671.59144955823274</v>
      </c>
      <c r="G138" s="98">
        <v>0</v>
      </c>
      <c r="H138" s="98">
        <v>0</v>
      </c>
      <c r="I138" s="98">
        <v>688.70020573929867</v>
      </c>
      <c r="J138" s="98">
        <v>692.91991493206694</v>
      </c>
      <c r="K138" s="98">
        <v>691.36053956425781</v>
      </c>
      <c r="L138" s="98">
        <v>726.86380701438907</v>
      </c>
      <c r="M138" s="98">
        <v>710.41558293012599</v>
      </c>
      <c r="N138" s="98">
        <v>674.31944146141109</v>
      </c>
      <c r="O138" s="98">
        <v>673.13509084902807</v>
      </c>
      <c r="P138" s="98">
        <v>0</v>
      </c>
      <c r="Q138" s="98">
        <v>0</v>
      </c>
      <c r="R138" s="98">
        <v>621.5970721407881</v>
      </c>
      <c r="S138" s="98">
        <v>634.56062833453745</v>
      </c>
      <c r="T138" s="98">
        <v>667.28548782324049</v>
      </c>
      <c r="U138" s="98">
        <v>665.50996170099609</v>
      </c>
      <c r="V138" s="98">
        <v>664.87954928805004</v>
      </c>
      <c r="W138" s="98">
        <v>701.73051669455742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1466.0894631638923</v>
      </c>
      <c r="D139" s="122">
        <v>1524.0550323678738</v>
      </c>
      <c r="E139" s="122">
        <v>1565.2156432243614</v>
      </c>
      <c r="F139" s="122">
        <v>1568.5822992784672</v>
      </c>
      <c r="G139" s="122">
        <v>0</v>
      </c>
      <c r="H139" s="122">
        <v>0</v>
      </c>
      <c r="I139" s="122">
        <v>1558.8993739832706</v>
      </c>
      <c r="J139" s="122">
        <v>1326.3531520430486</v>
      </c>
      <c r="K139" s="122">
        <v>1311.1204058591438</v>
      </c>
      <c r="L139" s="122">
        <v>1491.3283876501157</v>
      </c>
      <c r="M139" s="122">
        <v>1271.0012750102358</v>
      </c>
      <c r="N139" s="122">
        <v>1057.0765140162414</v>
      </c>
      <c r="O139" s="122">
        <v>920.46605719163654</v>
      </c>
      <c r="P139" s="122">
        <v>0</v>
      </c>
      <c r="Q139" s="122">
        <v>0</v>
      </c>
      <c r="R139" s="122">
        <v>1029.0863290179973</v>
      </c>
      <c r="S139" s="122">
        <v>955.10578738359709</v>
      </c>
      <c r="T139" s="122">
        <v>1108.6485853130571</v>
      </c>
      <c r="U139" s="122">
        <v>1130.3626168200174</v>
      </c>
      <c r="V139" s="122">
        <v>1271.8451251509564</v>
      </c>
      <c r="W139" s="122">
        <v>1333.183686550025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1423.3351729443521</v>
      </c>
      <c r="D140" s="98">
        <v>1421.5585808884748</v>
      </c>
      <c r="E140" s="98">
        <v>1660.6995576522672</v>
      </c>
      <c r="F140" s="98">
        <v>1657.3572437244193</v>
      </c>
      <c r="G140" s="98">
        <v>0</v>
      </c>
      <c r="H140" s="98">
        <v>0</v>
      </c>
      <c r="I140" s="98">
        <v>1501.1008206735276</v>
      </c>
      <c r="J140" s="98">
        <v>1354.2654685466923</v>
      </c>
      <c r="K140" s="98">
        <v>1347.8414422422102</v>
      </c>
      <c r="L140" s="98">
        <v>1376.1966468742505</v>
      </c>
      <c r="M140" s="98">
        <v>1249.2733092577823</v>
      </c>
      <c r="N140" s="98">
        <v>1071.2205571763761</v>
      </c>
      <c r="O140" s="98">
        <v>997.25098775520098</v>
      </c>
      <c r="P140" s="98">
        <v>0</v>
      </c>
      <c r="Q140" s="98">
        <v>0</v>
      </c>
      <c r="R140" s="98">
        <v>942.72949655076138</v>
      </c>
      <c r="S140" s="98">
        <v>1020.6608537643204</v>
      </c>
      <c r="T140" s="98">
        <v>1062.0016290516601</v>
      </c>
      <c r="U140" s="98">
        <v>1118.0021822282379</v>
      </c>
      <c r="V140" s="98">
        <v>1309.8638638750494</v>
      </c>
      <c r="W140" s="98">
        <v>1230.0926588400212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1506.6844457965874</v>
      </c>
      <c r="D141" s="33">
        <v>1625.2860955574038</v>
      </c>
      <c r="E141" s="33">
        <v>1457.077234113239</v>
      </c>
      <c r="F141" s="33">
        <v>1499.8533100299885</v>
      </c>
      <c r="G141" s="33">
        <v>0</v>
      </c>
      <c r="H141" s="33">
        <v>0</v>
      </c>
      <c r="I141" s="33">
        <v>1582.6987782872829</v>
      </c>
      <c r="J141" s="33">
        <v>1314.9523467105744</v>
      </c>
      <c r="K141" s="33">
        <v>1285.9744787707396</v>
      </c>
      <c r="L141" s="33">
        <v>1625.1690363020589</v>
      </c>
      <c r="M141" s="33">
        <v>1302.3861144304465</v>
      </c>
      <c r="N141" s="33">
        <v>1027.7597700115984</v>
      </c>
      <c r="O141" s="33">
        <v>816.58056289975525</v>
      </c>
      <c r="P141" s="33">
        <v>0</v>
      </c>
      <c r="Q141" s="33">
        <v>0</v>
      </c>
      <c r="R141" s="33">
        <v>1047.3307302434698</v>
      </c>
      <c r="S141" s="33">
        <v>924.66950656397569</v>
      </c>
      <c r="T141" s="33">
        <v>1128.2538277997307</v>
      </c>
      <c r="U141" s="33">
        <v>1136.3662564788817</v>
      </c>
      <c r="V141" s="33">
        <v>1233.8263864268631</v>
      </c>
      <c r="W141" s="33">
        <v>1359.6928079611691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3929.1508993766874</v>
      </c>
      <c r="D143" s="117">
        <f t="shared" si="49"/>
        <v>4112.6933053174871</v>
      </c>
      <c r="E143" s="117">
        <f t="shared" si="49"/>
        <v>5014.6368175654097</v>
      </c>
      <c r="F143" s="117">
        <f t="shared" si="49"/>
        <v>4934.3238783816787</v>
      </c>
      <c r="G143" s="117">
        <f t="shared" si="49"/>
        <v>5149.4107730600226</v>
      </c>
      <c r="H143" s="117">
        <f t="shared" si="49"/>
        <v>5054.7423586490477</v>
      </c>
      <c r="I143" s="117">
        <f t="shared" si="49"/>
        <v>4880.4111797012129</v>
      </c>
      <c r="J143" s="117">
        <f t="shared" si="49"/>
        <v>4418.3392007107996</v>
      </c>
      <c r="K143" s="117">
        <f t="shared" si="49"/>
        <v>5158.9720753952233</v>
      </c>
      <c r="L143" s="117">
        <f t="shared" si="49"/>
        <v>5142.8287798951151</v>
      </c>
      <c r="M143" s="117">
        <f t="shared" si="49"/>
        <v>4807.5737423980536</v>
      </c>
      <c r="N143" s="117">
        <f t="shared" si="49"/>
        <v>4807.2672827490642</v>
      </c>
      <c r="O143" s="117">
        <f t="shared" si="49"/>
        <v>4991.7092945764171</v>
      </c>
      <c r="P143" s="117">
        <f t="shared" si="49"/>
        <v>4393.0851038320397</v>
      </c>
      <c r="Q143" s="117">
        <f t="shared" si="49"/>
        <v>4289.6466491019373</v>
      </c>
      <c r="R143" s="117">
        <f t="shared" ref="R143:V143" si="50">R144+R146+R148+R157</f>
        <v>4346.2089047877589</v>
      </c>
      <c r="S143" s="117">
        <f t="shared" si="50"/>
        <v>4281.7800912164594</v>
      </c>
      <c r="T143" s="117">
        <f t="shared" si="50"/>
        <v>4326.9422574989385</v>
      </c>
      <c r="U143" s="117">
        <f t="shared" si="50"/>
        <v>4305.539126665918</v>
      </c>
      <c r="V143" s="117">
        <f t="shared" si="50"/>
        <v>4362.1571435475444</v>
      </c>
      <c r="W143" s="117">
        <f t="shared" ref="W143" si="51">W144+W146+W148+W157</f>
        <v>4522.2804168615621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1381.4315615132368</v>
      </c>
      <c r="D144" s="122">
        <f t="shared" si="52"/>
        <v>1538.8846949978267</v>
      </c>
      <c r="E144" s="122">
        <f t="shared" si="52"/>
        <v>2046.6999903684666</v>
      </c>
      <c r="F144" s="122">
        <f t="shared" si="52"/>
        <v>2064.1327559562233</v>
      </c>
      <c r="G144" s="122">
        <f t="shared" si="52"/>
        <v>2118.8876602392456</v>
      </c>
      <c r="H144" s="122">
        <f t="shared" si="52"/>
        <v>1904.687508562019</v>
      </c>
      <c r="I144" s="122">
        <f t="shared" si="52"/>
        <v>2107.9375143142797</v>
      </c>
      <c r="J144" s="122">
        <f t="shared" si="52"/>
        <v>1968.5198880526143</v>
      </c>
      <c r="K144" s="122">
        <f t="shared" si="52"/>
        <v>2621.3624204651414</v>
      </c>
      <c r="L144" s="122">
        <f t="shared" si="52"/>
        <v>1827.4847087101462</v>
      </c>
      <c r="M144" s="122">
        <f t="shared" si="52"/>
        <v>1667.5528528538064</v>
      </c>
      <c r="N144" s="122">
        <f t="shared" si="52"/>
        <v>1894.0446395310273</v>
      </c>
      <c r="O144" s="122">
        <f t="shared" si="52"/>
        <v>2241.4869951030696</v>
      </c>
      <c r="P144" s="122">
        <f t="shared" si="52"/>
        <v>2343.9185796501488</v>
      </c>
      <c r="Q144" s="122">
        <f t="shared" si="52"/>
        <v>2208.125146726934</v>
      </c>
      <c r="R144" s="122">
        <f t="shared" si="52"/>
        <v>2118.5733187054429</v>
      </c>
      <c r="S144" s="122">
        <f t="shared" si="52"/>
        <v>2092.9032988982312</v>
      </c>
      <c r="T144" s="122">
        <f t="shared" si="52"/>
        <v>2078.274646786384</v>
      </c>
      <c r="U144" s="122">
        <f t="shared" si="52"/>
        <v>2078.1859122592355</v>
      </c>
      <c r="V144" s="122">
        <f t="shared" si="52"/>
        <v>2092.3660591623739</v>
      </c>
      <c r="W144" s="122">
        <f t="shared" si="52"/>
        <v>2095.0755259040834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1381.4315615132368</v>
      </c>
      <c r="D145" s="98">
        <v>1538.8846949978267</v>
      </c>
      <c r="E145" s="98">
        <v>2046.6999903684666</v>
      </c>
      <c r="F145" s="98">
        <v>2064.1327559562233</v>
      </c>
      <c r="G145" s="98">
        <v>2118.8876602392456</v>
      </c>
      <c r="H145" s="98">
        <v>1904.687508562019</v>
      </c>
      <c r="I145" s="98">
        <v>2107.9375143142797</v>
      </c>
      <c r="J145" s="98">
        <v>1968.5198880526143</v>
      </c>
      <c r="K145" s="98">
        <v>2621.3624204651414</v>
      </c>
      <c r="L145" s="98">
        <v>1827.4847087101462</v>
      </c>
      <c r="M145" s="98">
        <v>1667.5528528538064</v>
      </c>
      <c r="N145" s="98">
        <v>1894.0446395310273</v>
      </c>
      <c r="O145" s="98">
        <v>2241.4869951030696</v>
      </c>
      <c r="P145" s="98">
        <v>2343.9185796501488</v>
      </c>
      <c r="Q145" s="98">
        <v>2208.125146726934</v>
      </c>
      <c r="R145" s="98">
        <v>2118.5733187054429</v>
      </c>
      <c r="S145" s="98">
        <v>2092.9032988982312</v>
      </c>
      <c r="T145" s="98">
        <v>2078.274646786384</v>
      </c>
      <c r="U145" s="98">
        <v>2078.1859122592355</v>
      </c>
      <c r="V145" s="98">
        <v>2092.3660591623739</v>
      </c>
      <c r="W145" s="98">
        <v>2095.0755259040834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237.9561716264277</v>
      </c>
      <c r="D146" s="122">
        <f t="shared" si="53"/>
        <v>213.08909910322137</v>
      </c>
      <c r="E146" s="122">
        <f t="shared" si="53"/>
        <v>550.71360039648062</v>
      </c>
      <c r="F146" s="122">
        <f t="shared" si="53"/>
        <v>461.53263064261074</v>
      </c>
      <c r="G146" s="122">
        <f t="shared" si="53"/>
        <v>626.68828180495143</v>
      </c>
      <c r="H146" s="122">
        <f t="shared" si="53"/>
        <v>817.79987175307645</v>
      </c>
      <c r="I146" s="122">
        <f t="shared" si="53"/>
        <v>361.50458532683399</v>
      </c>
      <c r="J146" s="122">
        <f t="shared" si="53"/>
        <v>269.96199356521919</v>
      </c>
      <c r="K146" s="122">
        <f t="shared" si="53"/>
        <v>364.39870946679054</v>
      </c>
      <c r="L146" s="122">
        <f t="shared" si="53"/>
        <v>932.66650474596679</v>
      </c>
      <c r="M146" s="122">
        <f t="shared" si="53"/>
        <v>1075.7224665809176</v>
      </c>
      <c r="N146" s="122">
        <f t="shared" si="53"/>
        <v>1086.8581174914034</v>
      </c>
      <c r="O146" s="122">
        <f t="shared" si="53"/>
        <v>1054.2167465158959</v>
      </c>
      <c r="P146" s="122">
        <f t="shared" si="53"/>
        <v>534.17047875170863</v>
      </c>
      <c r="Q146" s="122">
        <f t="shared" si="53"/>
        <v>620.00279181864516</v>
      </c>
      <c r="R146" s="122">
        <f t="shared" si="53"/>
        <v>480.27429396742309</v>
      </c>
      <c r="S146" s="122">
        <f t="shared" si="53"/>
        <v>489.95246411485908</v>
      </c>
      <c r="T146" s="122">
        <f t="shared" si="53"/>
        <v>397.52330597962049</v>
      </c>
      <c r="U146" s="122">
        <f t="shared" si="53"/>
        <v>350.9268503963728</v>
      </c>
      <c r="V146" s="122">
        <f t="shared" si="53"/>
        <v>191.83104980210632</v>
      </c>
      <c r="W146" s="122">
        <f t="shared" si="53"/>
        <v>325.496001477047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237.9561716264277</v>
      </c>
      <c r="D147" s="98">
        <f>IF(RES_hhdet_in_tes!D147=0,0,RES_hhdet_in_tes!D147*1000*11630/RES_hhdet_in_new!D145)</f>
        <v>213.08909910322137</v>
      </c>
      <c r="E147" s="98">
        <f>IF(RES_hhdet_in_tes!E147=0,0,RES_hhdet_in_tes!E147*1000*11630/RES_hhdet_in_new!E145)</f>
        <v>550.71360039648062</v>
      </c>
      <c r="F147" s="98">
        <f>IF(RES_hhdet_in_tes!F147=0,0,RES_hhdet_in_tes!F147*1000*11630/RES_hhdet_in_new!F145)</f>
        <v>461.53263064261074</v>
      </c>
      <c r="G147" s="98">
        <f>IF(RES_hhdet_in_tes!G147=0,0,RES_hhdet_in_tes!G147*1000*11630/RES_hhdet_in_new!G145)</f>
        <v>626.68828180495143</v>
      </c>
      <c r="H147" s="98">
        <f>IF(RES_hhdet_in_tes!H147=0,0,RES_hhdet_in_tes!H147*1000*11630/RES_hhdet_in_new!H145)</f>
        <v>817.79987175307645</v>
      </c>
      <c r="I147" s="98">
        <f>IF(RES_hhdet_in_tes!I147=0,0,RES_hhdet_in_tes!I147*1000*11630/RES_hhdet_in_new!I145)</f>
        <v>361.50458532683399</v>
      </c>
      <c r="J147" s="98">
        <f>IF(RES_hhdet_in_tes!J147=0,0,RES_hhdet_in_tes!J147*1000*11630/RES_hhdet_in_new!J145)</f>
        <v>269.96199356521919</v>
      </c>
      <c r="K147" s="98">
        <f>IF(RES_hhdet_in_tes!K147=0,0,RES_hhdet_in_tes!K147*1000*11630/RES_hhdet_in_new!K145)</f>
        <v>364.39870946679054</v>
      </c>
      <c r="L147" s="98">
        <f>IF(RES_hhdet_in_tes!L147=0,0,RES_hhdet_in_tes!L147*1000*11630/RES_hhdet_in_new!L145)</f>
        <v>932.66650474596679</v>
      </c>
      <c r="M147" s="98">
        <f>IF(RES_hhdet_in_tes!M147=0,0,RES_hhdet_in_tes!M147*1000*11630/RES_hhdet_in_new!M145)</f>
        <v>1075.7224665809176</v>
      </c>
      <c r="N147" s="98">
        <f>IF(RES_hhdet_in_tes!N147=0,0,RES_hhdet_in_tes!N147*1000*11630/RES_hhdet_in_new!N145)</f>
        <v>1086.8581174914034</v>
      </c>
      <c r="O147" s="98">
        <f>IF(RES_hhdet_in_tes!O147=0,0,RES_hhdet_in_tes!O147*1000*11630/RES_hhdet_in_new!O145)</f>
        <v>1054.2167465158959</v>
      </c>
      <c r="P147" s="98">
        <f>IF(RES_hhdet_in_tes!P147=0,0,RES_hhdet_in_tes!P147*1000*11630/RES_hhdet_in_new!P145)</f>
        <v>534.17047875170863</v>
      </c>
      <c r="Q147" s="98">
        <f>IF(RES_hhdet_in_tes!Q147=0,0,RES_hhdet_in_tes!Q147*1000*11630/RES_hhdet_in_new!Q145)</f>
        <v>620.00279181864516</v>
      </c>
      <c r="R147" s="98">
        <f>IF(RES_hhdet_in_tes!R147=0,0,RES_hhdet_in_tes!R147*1000*11630/RES_hhdet_in_new!R145)</f>
        <v>480.27429396742309</v>
      </c>
      <c r="S147" s="98">
        <f>IF(RES_hhdet_in_tes!S147=0,0,RES_hhdet_in_tes!S147*1000*11630/RES_hhdet_in_new!S145)</f>
        <v>489.95246411485908</v>
      </c>
      <c r="T147" s="98">
        <f>IF(RES_hhdet_in_tes!T147=0,0,RES_hhdet_in_tes!T147*1000*11630/RES_hhdet_in_new!T145)</f>
        <v>397.52330597962049</v>
      </c>
      <c r="U147" s="98">
        <f>IF(RES_hhdet_in_tes!U147=0,0,RES_hhdet_in_tes!U147*1000*11630/RES_hhdet_in_new!U145)</f>
        <v>350.9268503963728</v>
      </c>
      <c r="V147" s="98">
        <f>IF(RES_hhdet_in_tes!V147=0,0,RES_hhdet_in_tes!V147*1000*11630/RES_hhdet_in_new!V145)</f>
        <v>191.83104980210632</v>
      </c>
      <c r="W147" s="98">
        <f>IF(RES_hhdet_in_tes!W147=0,0,RES_hhdet_in_tes!W147*1000*11630/RES_hhdet_in_new!W145)</f>
        <v>325.496001477047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843.73292852607801</v>
      </c>
      <c r="D148" s="122">
        <v>836.55726400846879</v>
      </c>
      <c r="E148" s="122">
        <v>851.4700206061807</v>
      </c>
      <c r="F148" s="122">
        <v>840.15006756885737</v>
      </c>
      <c r="G148" s="122">
        <v>830.89685193801938</v>
      </c>
      <c r="H148" s="122">
        <v>833.35815972436569</v>
      </c>
      <c r="I148" s="122">
        <v>851.3091540401507</v>
      </c>
      <c r="J148" s="122">
        <v>853.69017167103561</v>
      </c>
      <c r="K148" s="122">
        <v>862.0107683644884</v>
      </c>
      <c r="L148" s="122">
        <v>891.20280753238808</v>
      </c>
      <c r="M148" s="122">
        <v>793.38969235240643</v>
      </c>
      <c r="N148" s="122">
        <v>769.23243248875451</v>
      </c>
      <c r="O148" s="122">
        <v>776.10125244200447</v>
      </c>
      <c r="P148" s="122">
        <v>723.45539054870437</v>
      </c>
      <c r="Q148" s="122">
        <v>698.38097766115698</v>
      </c>
      <c r="R148" s="122">
        <v>718.0647808072398</v>
      </c>
      <c r="S148" s="122">
        <v>743.90596148516011</v>
      </c>
      <c r="T148" s="122">
        <v>742.53284537036643</v>
      </c>
      <c r="U148" s="122">
        <v>746.21419493672761</v>
      </c>
      <c r="V148" s="122">
        <v>819.06094546315694</v>
      </c>
      <c r="W148" s="122">
        <v>767.57367083466261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843.41369897502443</v>
      </c>
      <c r="D149" s="98">
        <v>834.34345477547743</v>
      </c>
      <c r="E149" s="98">
        <v>854.82418037979892</v>
      </c>
      <c r="F149" s="98">
        <v>845.05289947229198</v>
      </c>
      <c r="G149" s="98">
        <v>828.62428902232273</v>
      </c>
      <c r="H149" s="98">
        <v>835.29790033466782</v>
      </c>
      <c r="I149" s="98">
        <v>853.04365224801359</v>
      </c>
      <c r="J149" s="98">
        <v>856.38370378109039</v>
      </c>
      <c r="K149" s="98">
        <v>863.88534267190914</v>
      </c>
      <c r="L149" s="98">
        <v>906.68581397858918</v>
      </c>
      <c r="M149" s="98">
        <v>794.09053238942795</v>
      </c>
      <c r="N149" s="98">
        <v>776.28802605323165</v>
      </c>
      <c r="O149" s="98">
        <v>787.92420234104111</v>
      </c>
      <c r="P149" s="98">
        <v>734.72191778711885</v>
      </c>
      <c r="Q149" s="98">
        <v>706.26752970891891</v>
      </c>
      <c r="R149" s="98">
        <v>726.57003249933894</v>
      </c>
      <c r="S149" s="98">
        <v>753.79044145493776</v>
      </c>
      <c r="T149" s="98">
        <v>750.7889430934091</v>
      </c>
      <c r="U149" s="98">
        <v>752.7252387734809</v>
      </c>
      <c r="V149" s="98">
        <v>870.35908930450012</v>
      </c>
      <c r="W149" s="98">
        <v>772.92504200673079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843.38076974340424</v>
      </c>
      <c r="D150" s="98">
        <v>834.28403235402448</v>
      </c>
      <c r="E150" s="98">
        <v>854.92739592467103</v>
      </c>
      <c r="F150" s="98">
        <v>845.12005710180563</v>
      </c>
      <c r="G150" s="98">
        <v>828.58870946226762</v>
      </c>
      <c r="H150" s="98">
        <v>835.27563012475787</v>
      </c>
      <c r="I150" s="98">
        <v>852.92164619689061</v>
      </c>
      <c r="J150" s="98">
        <v>856.50321975314648</v>
      </c>
      <c r="K150" s="98">
        <v>864.04128033223776</v>
      </c>
      <c r="L150" s="98">
        <v>907.33420202576121</v>
      </c>
      <c r="M150" s="98">
        <v>794.98083679336116</v>
      </c>
      <c r="N150" s="98">
        <v>777.03927604896057</v>
      </c>
      <c r="O150" s="98">
        <v>788.3439097309614</v>
      </c>
      <c r="P150" s="98">
        <v>734.96336764979912</v>
      </c>
      <c r="Q150" s="98">
        <v>706.07039466384765</v>
      </c>
      <c r="R150" s="98">
        <v>726.03699834661029</v>
      </c>
      <c r="S150" s="98">
        <v>753.60259143424537</v>
      </c>
      <c r="T150" s="98">
        <v>750.93105287029334</v>
      </c>
      <c r="U150" s="98">
        <v>752.88235270786845</v>
      </c>
      <c r="V150" s="98">
        <v>871.06062144183454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159.7902436059623</v>
      </c>
      <c r="D151" s="101">
        <v>163.99914196820924</v>
      </c>
      <c r="E151" s="101">
        <v>146.71774458151333</v>
      </c>
      <c r="F151" s="101">
        <v>145.34768508293527</v>
      </c>
      <c r="G151" s="101">
        <v>163.707296540225</v>
      </c>
      <c r="H151" s="101">
        <v>152.14077394205324</v>
      </c>
      <c r="I151" s="101">
        <v>158.33614985838949</v>
      </c>
      <c r="J151" s="101">
        <v>156.28040220621614</v>
      </c>
      <c r="K151" s="101">
        <v>165.11262283402385</v>
      </c>
      <c r="L151" s="101">
        <v>148.92173118853921</v>
      </c>
      <c r="M151" s="101">
        <v>87.303633805818848</v>
      </c>
      <c r="N151" s="101">
        <v>90.726015172038998</v>
      </c>
      <c r="O151" s="101">
        <v>87.178617205232442</v>
      </c>
      <c r="P151" s="101">
        <v>85.350400861987993</v>
      </c>
      <c r="Q151" s="101">
        <v>83.539330789510117</v>
      </c>
      <c r="R151" s="101">
        <v>91.482836257947085</v>
      </c>
      <c r="S151" s="101">
        <v>96.025616381066612</v>
      </c>
      <c r="T151" s="101">
        <v>72.370249186927225</v>
      </c>
      <c r="U151" s="101">
        <v>75.791810216268843</v>
      </c>
      <c r="V151" s="101">
        <v>127.35727440741464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683.59052613744211</v>
      </c>
      <c r="D152" s="104">
        <v>670.28489038581517</v>
      </c>
      <c r="E152" s="104">
        <v>708.2096513431577</v>
      </c>
      <c r="F152" s="104">
        <v>699.77237201887033</v>
      </c>
      <c r="G152" s="104">
        <v>664.88141292204261</v>
      </c>
      <c r="H152" s="104">
        <v>683.13485618270443</v>
      </c>
      <c r="I152" s="104">
        <v>694.58549633850112</v>
      </c>
      <c r="J152" s="104">
        <v>700.2228175469304</v>
      </c>
      <c r="K152" s="104">
        <v>698.92865749821374</v>
      </c>
      <c r="L152" s="104">
        <v>758.41247083722203</v>
      </c>
      <c r="M152" s="104">
        <v>707.6772029875425</v>
      </c>
      <c r="N152" s="104">
        <v>686.31326087692162</v>
      </c>
      <c r="O152" s="104">
        <v>701.16529252572877</v>
      </c>
      <c r="P152" s="104">
        <v>649.61296678781105</v>
      </c>
      <c r="Q152" s="104">
        <v>622.53106387433741</v>
      </c>
      <c r="R152" s="104">
        <v>634.55416208866325</v>
      </c>
      <c r="S152" s="104">
        <v>657.57697505317867</v>
      </c>
      <c r="T152" s="104">
        <v>678.56080368336609</v>
      </c>
      <c r="U152" s="104">
        <v>677.09054249159965</v>
      </c>
      <c r="V152" s="104">
        <v>743.70334703441983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847.20597791221837</v>
      </c>
      <c r="D153" s="101">
        <v>860.22930427775623</v>
      </c>
      <c r="E153" s="101">
        <v>792.92617642356436</v>
      </c>
      <c r="F153" s="101">
        <v>789.42828391038699</v>
      </c>
      <c r="G153" s="101">
        <v>848.53069731791754</v>
      </c>
      <c r="H153" s="101">
        <v>817.64107153229645</v>
      </c>
      <c r="I153" s="101">
        <v>842.6274009752284</v>
      </c>
      <c r="J153" s="101">
        <v>841.47519222455503</v>
      </c>
      <c r="K153" s="101">
        <v>853.67656267631389</v>
      </c>
      <c r="L153" s="101">
        <v>0</v>
      </c>
      <c r="M153" s="101">
        <v>789.48120769871491</v>
      </c>
      <c r="N153" s="101">
        <v>747.52972724393533</v>
      </c>
      <c r="O153" s="101">
        <v>736.62272794528701</v>
      </c>
      <c r="P153" s="101">
        <v>696.45461495063194</v>
      </c>
      <c r="Q153" s="101">
        <v>681.03516946350305</v>
      </c>
      <c r="R153" s="101">
        <v>698.20943527912846</v>
      </c>
      <c r="S153" s="101">
        <v>710.82625963167447</v>
      </c>
      <c r="T153" s="101">
        <v>728.60902273734655</v>
      </c>
      <c r="U153" s="101">
        <v>728.68562935810587</v>
      </c>
      <c r="V153" s="101">
        <v>723.4753534006685</v>
      </c>
      <c r="W153" s="101">
        <v>758.3338277606664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847.49115988694825</v>
      </c>
      <c r="D154" s="104">
        <v>860.38218604309407</v>
      </c>
      <c r="E154" s="104">
        <v>792.8320617503266</v>
      </c>
      <c r="F154" s="104">
        <v>789.28748435896443</v>
      </c>
      <c r="G154" s="104">
        <v>848.7601478146122</v>
      </c>
      <c r="H154" s="104">
        <v>817.46015792827859</v>
      </c>
      <c r="I154" s="104">
        <v>842.38425063514239</v>
      </c>
      <c r="J154" s="104">
        <v>841.71737935672331</v>
      </c>
      <c r="K154" s="104">
        <v>854.1719311910997</v>
      </c>
      <c r="L154" s="104">
        <v>839.76410396233757</v>
      </c>
      <c r="M154" s="104">
        <v>791.63441330103649</v>
      </c>
      <c r="N154" s="104">
        <v>749.8498977569933</v>
      </c>
      <c r="O154" s="104">
        <v>737.65351018347633</v>
      </c>
      <c r="P154" s="104">
        <v>697.71630614079459</v>
      </c>
      <c r="Q154" s="104">
        <v>681.61416272652309</v>
      </c>
      <c r="R154" s="104">
        <v>698.35241488286113</v>
      </c>
      <c r="S154" s="104">
        <v>711.59102437187403</v>
      </c>
      <c r="T154" s="104">
        <v>727.44212707147756</v>
      </c>
      <c r="U154" s="104">
        <v>728.29402336516443</v>
      </c>
      <c r="V154" s="104">
        <v>722.07371261872606</v>
      </c>
      <c r="W154" s="104">
        <v>756.49149754115274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161.22061210619978</v>
      </c>
      <c r="D155" s="98">
        <v>175.22672040497943</v>
      </c>
      <c r="E155" s="98">
        <v>116.26452090165746</v>
      </c>
      <c r="F155" s="98">
        <v>117.69603480073168</v>
      </c>
      <c r="G155" s="98">
        <v>173.74911112864424</v>
      </c>
      <c r="H155" s="98">
        <v>143.32406103141756</v>
      </c>
      <c r="I155" s="98">
        <v>153.68404489584361</v>
      </c>
      <c r="J155" s="98">
        <v>148.79746442465645</v>
      </c>
      <c r="K155" s="98">
        <v>162.81139162684204</v>
      </c>
      <c r="L155" s="98">
        <v>112.90029694794852</v>
      </c>
      <c r="M155" s="98">
        <v>81.218830370910595</v>
      </c>
      <c r="N155" s="98">
        <v>75.530456295582027</v>
      </c>
      <c r="O155" s="98">
        <v>64.518419334448197</v>
      </c>
      <c r="P155" s="98">
        <v>66.585590784367213</v>
      </c>
      <c r="Q155" s="98">
        <v>69.493604413811141</v>
      </c>
      <c r="R155" s="98">
        <v>76.755342742072997</v>
      </c>
      <c r="S155" s="98">
        <v>77.030396037336587</v>
      </c>
      <c r="T155" s="98">
        <v>60.156639248236893</v>
      </c>
      <c r="U155" s="98">
        <v>62.784061664168469</v>
      </c>
      <c r="V155" s="98">
        <v>57.194163330676204</v>
      </c>
      <c r="W155" s="98">
        <v>54.760980846595253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686.27054778074842</v>
      </c>
      <c r="D156" s="98">
        <v>685.15546563811449</v>
      </c>
      <c r="E156" s="98">
        <v>676.56754084866907</v>
      </c>
      <c r="F156" s="98">
        <v>671.59144955823274</v>
      </c>
      <c r="G156" s="98">
        <v>675.01103668596807</v>
      </c>
      <c r="H156" s="98">
        <v>674.13609689686098</v>
      </c>
      <c r="I156" s="98">
        <v>688.70020573929867</v>
      </c>
      <c r="J156" s="98">
        <v>692.91991493206706</v>
      </c>
      <c r="K156" s="98">
        <v>691.36053956425758</v>
      </c>
      <c r="L156" s="98">
        <v>726.86380701438907</v>
      </c>
      <c r="M156" s="98">
        <v>710.41558293012599</v>
      </c>
      <c r="N156" s="98">
        <v>674.31944146141109</v>
      </c>
      <c r="O156" s="98">
        <v>673.13509084902807</v>
      </c>
      <c r="P156" s="98">
        <v>631.13071535642746</v>
      </c>
      <c r="Q156" s="98">
        <v>612.12055831271198</v>
      </c>
      <c r="R156" s="98">
        <v>621.59707214078821</v>
      </c>
      <c r="S156" s="98">
        <v>634.56062833453757</v>
      </c>
      <c r="T156" s="98">
        <v>667.28548782324071</v>
      </c>
      <c r="U156" s="98">
        <v>665.50996170099586</v>
      </c>
      <c r="V156" s="98">
        <v>664.87954928804982</v>
      </c>
      <c r="W156" s="98">
        <v>701.73051669455754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1466.0302377109447</v>
      </c>
      <c r="D157" s="122">
        <v>1524.1622472079707</v>
      </c>
      <c r="E157" s="122">
        <v>1565.7532061942825</v>
      </c>
      <c r="F157" s="122">
        <v>1568.5084242139876</v>
      </c>
      <c r="G157" s="122">
        <v>1572.9379790778053</v>
      </c>
      <c r="H157" s="122">
        <v>1498.8968186095865</v>
      </c>
      <c r="I157" s="122">
        <v>1559.6599260199484</v>
      </c>
      <c r="J157" s="122">
        <v>1326.1671474219304</v>
      </c>
      <c r="K157" s="122">
        <v>1311.2001770988029</v>
      </c>
      <c r="L157" s="122">
        <v>1491.4747589066142</v>
      </c>
      <c r="M157" s="122">
        <v>1270.9087306109227</v>
      </c>
      <c r="N157" s="122">
        <v>1057.1320932378787</v>
      </c>
      <c r="O157" s="122">
        <v>919.90430051544683</v>
      </c>
      <c r="P157" s="122">
        <v>791.54065488147762</v>
      </c>
      <c r="Q157" s="122">
        <v>763.13773289520145</v>
      </c>
      <c r="R157" s="122">
        <v>1029.296511307653</v>
      </c>
      <c r="S157" s="122">
        <v>955.01836671820934</v>
      </c>
      <c r="T157" s="122">
        <v>1108.6114593625671</v>
      </c>
      <c r="U157" s="122">
        <v>1130.2121690735821</v>
      </c>
      <c r="V157" s="122">
        <v>1258.8990891199076</v>
      </c>
      <c r="W157" s="122">
        <v>1334.1352186457693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1423.3351729443518</v>
      </c>
      <c r="D158" s="98">
        <v>1421.5585808884748</v>
      </c>
      <c r="E158" s="98">
        <v>1660.6995576522672</v>
      </c>
      <c r="F158" s="98">
        <v>1657.3572437244193</v>
      </c>
      <c r="G158" s="98">
        <v>1524.0281392995362</v>
      </c>
      <c r="H158" s="98">
        <v>1496.6037296864135</v>
      </c>
      <c r="I158" s="98">
        <v>1501.1008206735278</v>
      </c>
      <c r="J158" s="98">
        <v>1354.2654685466921</v>
      </c>
      <c r="K158" s="98">
        <v>1347.84144224221</v>
      </c>
      <c r="L158" s="98">
        <v>1376.1966468742505</v>
      </c>
      <c r="M158" s="98">
        <v>1249.2733092577823</v>
      </c>
      <c r="N158" s="98">
        <v>1071.2205571763759</v>
      </c>
      <c r="O158" s="98">
        <v>997.25098775520121</v>
      </c>
      <c r="P158" s="98">
        <v>899.47692057055849</v>
      </c>
      <c r="Q158" s="98">
        <v>873.98321569915231</v>
      </c>
      <c r="R158" s="98">
        <v>942.72949655076116</v>
      </c>
      <c r="S158" s="98">
        <v>1020.6608537643206</v>
      </c>
      <c r="T158" s="98">
        <v>1062.0016290516601</v>
      </c>
      <c r="U158" s="98">
        <v>1118.0021822282379</v>
      </c>
      <c r="V158" s="98">
        <v>1309.8638638750499</v>
      </c>
      <c r="W158" s="98">
        <v>1230.0926588400216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1506.6844457965874</v>
      </c>
      <c r="D159" s="33">
        <v>1625.2860955574038</v>
      </c>
      <c r="E159" s="33">
        <v>1457.0772341132392</v>
      </c>
      <c r="F159" s="33">
        <v>1499.8533100299885</v>
      </c>
      <c r="G159" s="33">
        <v>1595.6435408286541</v>
      </c>
      <c r="H159" s="33">
        <v>1499.9250198413615</v>
      </c>
      <c r="I159" s="33">
        <v>1582.6987782872829</v>
      </c>
      <c r="J159" s="33">
        <v>1314.9523467105744</v>
      </c>
      <c r="K159" s="33">
        <v>1285.9744787707396</v>
      </c>
      <c r="L159" s="33">
        <v>1625.1690363020591</v>
      </c>
      <c r="M159" s="33">
        <v>1302.3861144304462</v>
      </c>
      <c r="N159" s="33">
        <v>1027.7597700115987</v>
      </c>
      <c r="O159" s="33">
        <v>816.58056289975559</v>
      </c>
      <c r="P159" s="33">
        <v>729.41214728567149</v>
      </c>
      <c r="Q159" s="33">
        <v>731.74970872345693</v>
      </c>
      <c r="R159" s="33">
        <v>1047.3307302434698</v>
      </c>
      <c r="S159" s="33">
        <v>924.6695065639758</v>
      </c>
      <c r="T159" s="33">
        <v>1128.253827799731</v>
      </c>
      <c r="U159" s="33">
        <v>1136.366256478882</v>
      </c>
      <c r="V159" s="33">
        <v>1233.8263864268631</v>
      </c>
      <c r="W159" s="33">
        <v>1359.6928079611689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4028.6639209183622</v>
      </c>
      <c r="D161" s="117">
        <f t="shared" si="54"/>
        <v>4327.6391714629954</v>
      </c>
      <c r="E161" s="117">
        <f t="shared" si="54"/>
        <v>4844.6294318010505</v>
      </c>
      <c r="F161" s="117">
        <f t="shared" si="54"/>
        <v>4896.5142731009282</v>
      </c>
      <c r="G161" s="117">
        <f t="shared" si="54"/>
        <v>5053.3269042058264</v>
      </c>
      <c r="H161" s="117">
        <f t="shared" si="54"/>
        <v>4884.9576320089345</v>
      </c>
      <c r="I161" s="117">
        <f t="shared" si="54"/>
        <v>4858.2116544027531</v>
      </c>
      <c r="J161" s="117">
        <f t="shared" si="54"/>
        <v>4433.6907112220615</v>
      </c>
      <c r="K161" s="117">
        <f t="shared" si="54"/>
        <v>4759.4539285932569</v>
      </c>
      <c r="L161" s="117">
        <f t="shared" si="54"/>
        <v>4576.6347480066306</v>
      </c>
      <c r="M161" s="117">
        <f t="shared" si="54"/>
        <v>4541.3995996084868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4093.4480021633258</v>
      </c>
      <c r="S161" s="117">
        <f t="shared" si="55"/>
        <v>3975.8301381917004</v>
      </c>
      <c r="T161" s="117">
        <f t="shared" si="55"/>
        <v>4195.5588101047597</v>
      </c>
      <c r="U161" s="117">
        <f t="shared" si="55"/>
        <v>4135.2586363472219</v>
      </c>
      <c r="V161" s="117">
        <f t="shared" si="55"/>
        <v>4281.7950204540557</v>
      </c>
      <c r="W161" s="117">
        <f t="shared" ref="W161" si="56">W162+W164+W166+W175</f>
        <v>4404.0427564305028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1480.8295786330095</v>
      </c>
      <c r="D162" s="122">
        <f t="shared" si="57"/>
        <v>1753.8163543637613</v>
      </c>
      <c r="E162" s="122">
        <f t="shared" si="57"/>
        <v>1929.9604993961593</v>
      </c>
      <c r="F162" s="122">
        <f t="shared" si="57"/>
        <v>2040.0770570047139</v>
      </c>
      <c r="G162" s="122">
        <f t="shared" si="57"/>
        <v>2113.0712251471105</v>
      </c>
      <c r="H162" s="122">
        <f t="shared" si="57"/>
        <v>1972.4070119831233</v>
      </c>
      <c r="I162" s="122">
        <f t="shared" si="57"/>
        <v>2266.6251624168763</v>
      </c>
      <c r="J162" s="122">
        <f t="shared" si="57"/>
        <v>2118.6386315431841</v>
      </c>
      <c r="K162" s="122">
        <f t="shared" si="57"/>
        <v>2402.896977706936</v>
      </c>
      <c r="L162" s="122">
        <f t="shared" si="57"/>
        <v>1726.8875201856638</v>
      </c>
      <c r="M162" s="122">
        <f t="shared" si="57"/>
        <v>1937.7058372350396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2319.5472394205171</v>
      </c>
      <c r="S162" s="122">
        <f t="shared" si="57"/>
        <v>2026.8243795908079</v>
      </c>
      <c r="T162" s="122">
        <f t="shared" si="57"/>
        <v>2143.2689103341463</v>
      </c>
      <c r="U162" s="122">
        <f t="shared" si="57"/>
        <v>2078.5936765222182</v>
      </c>
      <c r="V162" s="122">
        <f t="shared" si="57"/>
        <v>2097.0631068258881</v>
      </c>
      <c r="W162" s="122">
        <f t="shared" si="57"/>
        <v>2145.4346587336845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1480.8295786330095</v>
      </c>
      <c r="D163" s="33">
        <v>1753.8163543637613</v>
      </c>
      <c r="E163" s="33">
        <v>1929.9604993961593</v>
      </c>
      <c r="F163" s="33">
        <v>2040.0770570047139</v>
      </c>
      <c r="G163" s="33">
        <v>2113.0712251471105</v>
      </c>
      <c r="H163" s="33">
        <v>1972.4070119831233</v>
      </c>
      <c r="I163" s="33">
        <v>2266.6251624168763</v>
      </c>
      <c r="J163" s="33">
        <v>2118.6386315431841</v>
      </c>
      <c r="K163" s="33">
        <v>2402.896977706936</v>
      </c>
      <c r="L163" s="33">
        <v>1726.8875201856638</v>
      </c>
      <c r="M163" s="33">
        <v>1937.7058372350396</v>
      </c>
      <c r="N163" s="33">
        <v>0</v>
      </c>
      <c r="O163" s="33">
        <v>0</v>
      </c>
      <c r="P163" s="33">
        <v>0</v>
      </c>
      <c r="Q163" s="33">
        <v>0</v>
      </c>
      <c r="R163" s="33">
        <v>2319.5472394205171</v>
      </c>
      <c r="S163" s="33">
        <v>2026.8243795908079</v>
      </c>
      <c r="T163" s="33">
        <v>2143.2689103341463</v>
      </c>
      <c r="U163" s="33">
        <v>2078.5936765222182</v>
      </c>
      <c r="V163" s="33">
        <v>2097.0631068258881</v>
      </c>
      <c r="W163" s="33">
        <v>2145.4346587336845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238.07277847111479</v>
      </c>
      <c r="D164" s="122">
        <f t="shared" si="58"/>
        <v>213.08324649277438</v>
      </c>
      <c r="E164" s="122">
        <f t="shared" si="58"/>
        <v>497.43079297329166</v>
      </c>
      <c r="F164" s="122">
        <f t="shared" si="58"/>
        <v>447.7647986557576</v>
      </c>
      <c r="G164" s="122">
        <f t="shared" si="58"/>
        <v>536.42677032272138</v>
      </c>
      <c r="H164" s="122">
        <f t="shared" si="58"/>
        <v>580.29538326507316</v>
      </c>
      <c r="I164" s="122">
        <f t="shared" si="58"/>
        <v>180.62496821513835</v>
      </c>
      <c r="J164" s="122">
        <f t="shared" si="58"/>
        <v>135.2045376498464</v>
      </c>
      <c r="K164" s="122">
        <f t="shared" si="58"/>
        <v>183.35529801725542</v>
      </c>
      <c r="L164" s="122">
        <f t="shared" si="58"/>
        <v>467.05742898777862</v>
      </c>
      <c r="M164" s="122">
        <f t="shared" si="58"/>
        <v>539.39730665398611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250.42561152288627</v>
      </c>
      <c r="T164" s="122">
        <f t="shared" si="58"/>
        <v>200.91260726877354</v>
      </c>
      <c r="U164" s="122">
        <f t="shared" si="58"/>
        <v>180.05716614989313</v>
      </c>
      <c r="V164" s="122">
        <f t="shared" si="58"/>
        <v>106.74835408219211</v>
      </c>
      <c r="W164" s="122">
        <f t="shared" si="58"/>
        <v>156.6638330909536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238.07277847111479</v>
      </c>
      <c r="D165" s="98">
        <f>IF(RES_hhdet_in_tes!D165=0,0,RES_hhdet_in_tes!D165*1000*11630/RES_hhdet_in_new!D163)</f>
        <v>213.08324649277438</v>
      </c>
      <c r="E165" s="98">
        <f>IF(RES_hhdet_in_tes!E165=0,0,RES_hhdet_in_tes!E165*1000*11630/RES_hhdet_in_new!E163)</f>
        <v>497.43079297329166</v>
      </c>
      <c r="F165" s="98">
        <f>IF(RES_hhdet_in_tes!F165=0,0,RES_hhdet_in_tes!F165*1000*11630/RES_hhdet_in_new!F163)</f>
        <v>447.7647986557576</v>
      </c>
      <c r="G165" s="98">
        <f>IF(RES_hhdet_in_tes!G165=0,0,RES_hhdet_in_tes!G165*1000*11630/RES_hhdet_in_new!G163)</f>
        <v>536.42677032272138</v>
      </c>
      <c r="H165" s="98">
        <f>IF(RES_hhdet_in_tes!H165=0,0,RES_hhdet_in_tes!H165*1000*11630/RES_hhdet_in_new!H163)</f>
        <v>580.29538326507316</v>
      </c>
      <c r="I165" s="98">
        <f>IF(RES_hhdet_in_tes!I165=0,0,RES_hhdet_in_tes!I165*1000*11630/RES_hhdet_in_new!I163)</f>
        <v>180.62496821513835</v>
      </c>
      <c r="J165" s="98">
        <f>IF(RES_hhdet_in_tes!J165=0,0,RES_hhdet_in_tes!J165*1000*11630/RES_hhdet_in_new!J163)</f>
        <v>135.2045376498464</v>
      </c>
      <c r="K165" s="98">
        <f>IF(RES_hhdet_in_tes!K165=0,0,RES_hhdet_in_tes!K165*1000*11630/RES_hhdet_in_new!K163)</f>
        <v>183.35529801725542</v>
      </c>
      <c r="L165" s="98">
        <f>IF(RES_hhdet_in_tes!L165=0,0,RES_hhdet_in_tes!L165*1000*11630/RES_hhdet_in_new!L163)</f>
        <v>467.05742898777862</v>
      </c>
      <c r="M165" s="98">
        <f>IF(RES_hhdet_in_tes!M165=0,0,RES_hhdet_in_tes!M165*1000*11630/RES_hhdet_in_new!M163)</f>
        <v>539.39730665398611</v>
      </c>
      <c r="N165" s="98">
        <f>IF(RES_hhdet_in_tes!N165=0,0,RES_hhdet_in_tes!N165*1000*11630/RES_hhdet_in_new!N163)</f>
        <v>0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250.42561152288627</v>
      </c>
      <c r="T165" s="98">
        <f>IF(RES_hhdet_in_tes!T165=0,0,RES_hhdet_in_tes!T165*1000*11630/RES_hhdet_in_new!T163)</f>
        <v>200.91260726877354</v>
      </c>
      <c r="U165" s="98">
        <f>IF(RES_hhdet_in_tes!U165=0,0,RES_hhdet_in_tes!U165*1000*11630/RES_hhdet_in_new!U163)</f>
        <v>180.05716614989313</v>
      </c>
      <c r="V165" s="98">
        <f>IF(RES_hhdet_in_tes!V165=0,0,RES_hhdet_in_tes!V165*1000*11630/RES_hhdet_in_new!V163)</f>
        <v>106.74835408219211</v>
      </c>
      <c r="W165" s="98">
        <f>IF(RES_hhdet_in_tes!W165=0,0,RES_hhdet_in_tes!W165*1000*11630/RES_hhdet_in_new!W163)</f>
        <v>156.6638330909536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843.73265563418022</v>
      </c>
      <c r="D166" s="122">
        <v>836.55971537797097</v>
      </c>
      <c r="E166" s="122">
        <v>851.47442920178344</v>
      </c>
      <c r="F166" s="122">
        <v>840.14698436648985</v>
      </c>
      <c r="G166" s="122">
        <v>830.89853709523629</v>
      </c>
      <c r="H166" s="122">
        <v>833.35838366527946</v>
      </c>
      <c r="I166" s="122">
        <v>851.30802033949135</v>
      </c>
      <c r="J166" s="122">
        <v>853.68808763453478</v>
      </c>
      <c r="K166" s="122">
        <v>862.00933076666661</v>
      </c>
      <c r="L166" s="122">
        <v>891.19805248508635</v>
      </c>
      <c r="M166" s="122">
        <v>793.38905179149992</v>
      </c>
      <c r="N166" s="122">
        <v>0</v>
      </c>
      <c r="O166" s="122">
        <v>0</v>
      </c>
      <c r="P166" s="122">
        <v>0</v>
      </c>
      <c r="Q166" s="122">
        <v>0</v>
      </c>
      <c r="R166" s="122">
        <v>726.57003249933905</v>
      </c>
      <c r="S166" s="122">
        <v>744.07549205986925</v>
      </c>
      <c r="T166" s="122">
        <v>742.47803961727482</v>
      </c>
      <c r="U166" s="122">
        <v>746.29562760852991</v>
      </c>
      <c r="V166" s="122">
        <v>818.8113473030503</v>
      </c>
      <c r="W166" s="122">
        <v>767.70862879349193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843.41369897502432</v>
      </c>
      <c r="D167" s="98">
        <v>834.34345477547777</v>
      </c>
      <c r="E167" s="98">
        <v>854.82418037979915</v>
      </c>
      <c r="F167" s="98">
        <v>845.05289947229198</v>
      </c>
      <c r="G167" s="98">
        <v>828.6242890223225</v>
      </c>
      <c r="H167" s="98">
        <v>835.29790033466782</v>
      </c>
      <c r="I167" s="98">
        <v>853.04365224801347</v>
      </c>
      <c r="J167" s="98">
        <v>856.3837037810905</v>
      </c>
      <c r="K167" s="98">
        <v>863.88534267190937</v>
      </c>
      <c r="L167" s="98">
        <v>906.68581397858941</v>
      </c>
      <c r="M167" s="98">
        <v>794.09053238942772</v>
      </c>
      <c r="N167" s="98">
        <v>0</v>
      </c>
      <c r="O167" s="98">
        <v>0</v>
      </c>
      <c r="P167" s="98">
        <v>0</v>
      </c>
      <c r="Q167" s="98">
        <v>0</v>
      </c>
      <c r="R167" s="98">
        <v>726.57003249933905</v>
      </c>
      <c r="S167" s="98">
        <v>753.79044145493765</v>
      </c>
      <c r="T167" s="98">
        <v>750.78894309340888</v>
      </c>
      <c r="U167" s="98">
        <v>752.72523877348101</v>
      </c>
      <c r="V167" s="98">
        <v>870.35908930450012</v>
      </c>
      <c r="W167" s="98">
        <v>772.92504200673068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843.38076974340447</v>
      </c>
      <c r="D168" s="98">
        <v>834.28403235402436</v>
      </c>
      <c r="E168" s="98">
        <v>854.92739592467103</v>
      </c>
      <c r="F168" s="98">
        <v>845.12005710180551</v>
      </c>
      <c r="G168" s="98">
        <v>828.58870946226762</v>
      </c>
      <c r="H168" s="98">
        <v>835.27563012475787</v>
      </c>
      <c r="I168" s="98">
        <v>852.92164619689061</v>
      </c>
      <c r="J168" s="98">
        <v>856.5032197531466</v>
      </c>
      <c r="K168" s="98">
        <v>864.04128033223765</v>
      </c>
      <c r="L168" s="98">
        <v>907.3342020257611</v>
      </c>
      <c r="M168" s="98">
        <v>794.98083679336116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753.60259143424526</v>
      </c>
      <c r="T168" s="98">
        <v>750.93105287029346</v>
      </c>
      <c r="U168" s="98">
        <v>752.88235270786845</v>
      </c>
      <c r="V168" s="98">
        <v>871.06062144183443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159.79024360596227</v>
      </c>
      <c r="D169" s="101">
        <v>163.99914196820924</v>
      </c>
      <c r="E169" s="101">
        <v>146.71774458151333</v>
      </c>
      <c r="F169" s="101">
        <v>145.3476850829353</v>
      </c>
      <c r="G169" s="101">
        <v>163.70729654022497</v>
      </c>
      <c r="H169" s="101">
        <v>152.14077394205322</v>
      </c>
      <c r="I169" s="101">
        <v>158.33614985838955</v>
      </c>
      <c r="J169" s="101">
        <v>156.28040220621614</v>
      </c>
      <c r="K169" s="101">
        <v>165.11262283402385</v>
      </c>
      <c r="L169" s="101">
        <v>148.92173118853921</v>
      </c>
      <c r="M169" s="101">
        <v>87.303633805818848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96.025616381066612</v>
      </c>
      <c r="T169" s="101">
        <v>72.370249186927211</v>
      </c>
      <c r="U169" s="101">
        <v>75.791810216268814</v>
      </c>
      <c r="V169" s="101">
        <v>127.35727440741465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683.59052613744211</v>
      </c>
      <c r="D170" s="104">
        <v>670.28489038581506</v>
      </c>
      <c r="E170" s="104">
        <v>708.2096513431577</v>
      </c>
      <c r="F170" s="104">
        <v>699.77237201887044</v>
      </c>
      <c r="G170" s="104">
        <v>664.88141292204261</v>
      </c>
      <c r="H170" s="104">
        <v>683.13485618270465</v>
      </c>
      <c r="I170" s="104">
        <v>694.58549633850112</v>
      </c>
      <c r="J170" s="104">
        <v>700.22281754693051</v>
      </c>
      <c r="K170" s="104">
        <v>698.92865749821362</v>
      </c>
      <c r="L170" s="104">
        <v>758.4124708372218</v>
      </c>
      <c r="M170" s="104">
        <v>707.67720298754239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657.57697505317867</v>
      </c>
      <c r="T170" s="104">
        <v>678.56080368336632</v>
      </c>
      <c r="U170" s="104">
        <v>677.09054249159965</v>
      </c>
      <c r="V170" s="104">
        <v>743.70334703441972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847.20597791221826</v>
      </c>
      <c r="D171" s="101">
        <v>860.22930427775611</v>
      </c>
      <c r="E171" s="101">
        <v>792.92617642356447</v>
      </c>
      <c r="F171" s="101">
        <v>789.42828391038711</v>
      </c>
      <c r="G171" s="101">
        <v>848.53069731791754</v>
      </c>
      <c r="H171" s="101">
        <v>817.64107153229645</v>
      </c>
      <c r="I171" s="101">
        <v>842.6274009752284</v>
      </c>
      <c r="J171" s="101">
        <v>841.47519222455469</v>
      </c>
      <c r="K171" s="101">
        <v>853.67656267631378</v>
      </c>
      <c r="L171" s="101">
        <v>0</v>
      </c>
      <c r="M171" s="101">
        <v>789.48120769871491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710.82625963167447</v>
      </c>
      <c r="T171" s="101">
        <v>728.60902273734655</v>
      </c>
      <c r="U171" s="101">
        <v>728.68562935810598</v>
      </c>
      <c r="V171" s="101">
        <v>723.47535340066861</v>
      </c>
      <c r="W171" s="101">
        <v>758.3338277606664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847.49115988694825</v>
      </c>
      <c r="D172" s="104">
        <v>860.38218604309407</v>
      </c>
      <c r="E172" s="104">
        <v>792.83206175032637</v>
      </c>
      <c r="F172" s="104">
        <v>789.28748435896432</v>
      </c>
      <c r="G172" s="104">
        <v>848.76014781461231</v>
      </c>
      <c r="H172" s="104">
        <v>817.46015792827859</v>
      </c>
      <c r="I172" s="104">
        <v>842.38425063514262</v>
      </c>
      <c r="J172" s="104">
        <v>841.71737935672365</v>
      </c>
      <c r="K172" s="104">
        <v>854.17193119109982</v>
      </c>
      <c r="L172" s="104">
        <v>839.7641039623378</v>
      </c>
      <c r="M172" s="104">
        <v>791.63441330103672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711.59102437187403</v>
      </c>
      <c r="T172" s="104">
        <v>727.44212707147733</v>
      </c>
      <c r="U172" s="104">
        <v>728.29402336516443</v>
      </c>
      <c r="V172" s="104">
        <v>722.07371261872629</v>
      </c>
      <c r="W172" s="104">
        <v>756.49149754115285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161.22061210619972</v>
      </c>
      <c r="D173" s="98">
        <v>175.22672040497937</v>
      </c>
      <c r="E173" s="98">
        <v>116.26452090165743</v>
      </c>
      <c r="F173" s="98">
        <v>117.69603480073165</v>
      </c>
      <c r="G173" s="98">
        <v>173.74911112864424</v>
      </c>
      <c r="H173" s="98">
        <v>143.32406103141756</v>
      </c>
      <c r="I173" s="98">
        <v>153.68404489584361</v>
      </c>
      <c r="J173" s="98">
        <v>148.79746442465648</v>
      </c>
      <c r="K173" s="98">
        <v>162.81139162684207</v>
      </c>
      <c r="L173" s="98">
        <v>112.90029694794852</v>
      </c>
      <c r="M173" s="98">
        <v>81.218830370910567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77.030396037336587</v>
      </c>
      <c r="T173" s="98">
        <v>60.156639248236885</v>
      </c>
      <c r="U173" s="98">
        <v>62.784061664168462</v>
      </c>
      <c r="V173" s="98">
        <v>57.194163330676226</v>
      </c>
      <c r="W173" s="98">
        <v>54.760980846595253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686.27054778074853</v>
      </c>
      <c r="D174" s="33">
        <v>685.15546563811472</v>
      </c>
      <c r="E174" s="33">
        <v>676.56754084866895</v>
      </c>
      <c r="F174" s="33">
        <v>671.59144955823285</v>
      </c>
      <c r="G174" s="33">
        <v>675.01103668596795</v>
      </c>
      <c r="H174" s="33">
        <v>674.13609689686098</v>
      </c>
      <c r="I174" s="33">
        <v>688.70020573929901</v>
      </c>
      <c r="J174" s="33">
        <v>692.91991493206729</v>
      </c>
      <c r="K174" s="33">
        <v>691.36053956425769</v>
      </c>
      <c r="L174" s="33">
        <v>726.86380701438918</v>
      </c>
      <c r="M174" s="33">
        <v>710.41558293012611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634.56062833453757</v>
      </c>
      <c r="T174" s="33">
        <v>667.28548782324049</v>
      </c>
      <c r="U174" s="33">
        <v>665.50996170099597</v>
      </c>
      <c r="V174" s="33">
        <v>664.87954928805004</v>
      </c>
      <c r="W174" s="33">
        <v>701.73051669455754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1466.0289081800574</v>
      </c>
      <c r="D175" s="122">
        <v>1524.1798552284888</v>
      </c>
      <c r="E175" s="122">
        <v>1565.7637102298158</v>
      </c>
      <c r="F175" s="122">
        <v>1568.5254330739665</v>
      </c>
      <c r="G175" s="122">
        <v>1572.9303716407578</v>
      </c>
      <c r="H175" s="122">
        <v>1498.8968530954585</v>
      </c>
      <c r="I175" s="122">
        <v>1559.6535034312476</v>
      </c>
      <c r="J175" s="122">
        <v>1326.1594543944957</v>
      </c>
      <c r="K175" s="122">
        <v>1311.1923221023992</v>
      </c>
      <c r="L175" s="122">
        <v>1491.4917463481024</v>
      </c>
      <c r="M175" s="122">
        <v>1270.9074039279615</v>
      </c>
      <c r="N175" s="122">
        <v>0</v>
      </c>
      <c r="O175" s="122">
        <v>0</v>
      </c>
      <c r="P175" s="122">
        <v>0</v>
      </c>
      <c r="Q175" s="122">
        <v>0</v>
      </c>
      <c r="R175" s="122">
        <v>1047.3307302434696</v>
      </c>
      <c r="S175" s="122">
        <v>954.50465501813699</v>
      </c>
      <c r="T175" s="122">
        <v>1108.8992528845642</v>
      </c>
      <c r="U175" s="122">
        <v>1130.3121660665815</v>
      </c>
      <c r="V175" s="122">
        <v>1259.1722122429253</v>
      </c>
      <c r="W175" s="122">
        <v>1334.235635812372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1423.3351729443518</v>
      </c>
      <c r="D176" s="98">
        <v>1421.5585808884748</v>
      </c>
      <c r="E176" s="98">
        <v>1660.6995576522675</v>
      </c>
      <c r="F176" s="98">
        <v>1657.357243724419</v>
      </c>
      <c r="G176" s="98">
        <v>1524.0281392995362</v>
      </c>
      <c r="H176" s="98">
        <v>1496.603729686414</v>
      </c>
      <c r="I176" s="98">
        <v>1501.1008206735271</v>
      </c>
      <c r="J176" s="98">
        <v>1354.2654685466921</v>
      </c>
      <c r="K176" s="98">
        <v>1347.8414422422102</v>
      </c>
      <c r="L176" s="98">
        <v>1376.1966468742503</v>
      </c>
      <c r="M176" s="98">
        <v>1249.2733092577821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1020.6608537643203</v>
      </c>
      <c r="T176" s="98">
        <v>1062.0016290516605</v>
      </c>
      <c r="U176" s="98">
        <v>1118.0021822282381</v>
      </c>
      <c r="V176" s="98">
        <v>1309.8638638750494</v>
      </c>
      <c r="W176" s="98">
        <v>1230.0926588400214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1506.6844457965874</v>
      </c>
      <c r="D177" s="33">
        <v>1625.286095557404</v>
      </c>
      <c r="E177" s="33">
        <v>1457.077234113239</v>
      </c>
      <c r="F177" s="33">
        <v>1499.8533100299885</v>
      </c>
      <c r="G177" s="33">
        <v>1595.6435408286538</v>
      </c>
      <c r="H177" s="33">
        <v>1499.9250198413617</v>
      </c>
      <c r="I177" s="33">
        <v>1582.6987782872829</v>
      </c>
      <c r="J177" s="33">
        <v>1314.9523467105744</v>
      </c>
      <c r="K177" s="33">
        <v>1285.9744787707393</v>
      </c>
      <c r="L177" s="33">
        <v>1625.1690363020591</v>
      </c>
      <c r="M177" s="33">
        <v>1302.3861144304465</v>
      </c>
      <c r="N177" s="33">
        <v>0</v>
      </c>
      <c r="O177" s="33">
        <v>0</v>
      </c>
      <c r="P177" s="33">
        <v>0</v>
      </c>
      <c r="Q177" s="33">
        <v>0</v>
      </c>
      <c r="R177" s="33">
        <v>1047.3307302434696</v>
      </c>
      <c r="S177" s="33">
        <v>924.6695065639758</v>
      </c>
      <c r="T177" s="33">
        <v>1128.2538277997312</v>
      </c>
      <c r="U177" s="33">
        <v>1136.3662564788817</v>
      </c>
      <c r="V177" s="33">
        <v>1233.8263864268631</v>
      </c>
      <c r="W177" s="33">
        <v>1359.6928079611689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1205.2408458555594</v>
      </c>
      <c r="D24" s="117">
        <f t="shared" si="7"/>
        <v>1181.8091826620307</v>
      </c>
      <c r="E24" s="117">
        <f t="shared" si="7"/>
        <v>1619.8565093885366</v>
      </c>
      <c r="F24" s="117">
        <f t="shared" si="7"/>
        <v>1535.2940218408673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1475.1176019074078</v>
      </c>
      <c r="M24" s="117">
        <f t="shared" si="7"/>
        <v>1247.3576294663735</v>
      </c>
      <c r="N24" s="117">
        <f t="shared" si="7"/>
        <v>1215.5132258940625</v>
      </c>
      <c r="O24" s="117">
        <f t="shared" si="7"/>
        <v>1190.2783432333824</v>
      </c>
      <c r="P24" s="117">
        <f t="shared" si="7"/>
        <v>962.55461815859439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953.51503651177961</v>
      </c>
      <c r="T24" s="117">
        <f t="shared" si="8"/>
        <v>889.87468937269114</v>
      </c>
      <c r="U24" s="117">
        <f t="shared" si="8"/>
        <v>938.49580395275132</v>
      </c>
      <c r="V24" s="117">
        <f t="shared" si="8"/>
        <v>1000.0243406169031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626.97812417068963</v>
      </c>
      <c r="D25" s="122">
        <f t="shared" si="10"/>
        <v>605.46641675779381</v>
      </c>
      <c r="E25" s="122">
        <f t="shared" si="10"/>
        <v>960.58129133579303</v>
      </c>
      <c r="F25" s="122">
        <f t="shared" si="10"/>
        <v>952.76455979903221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939.96954469599746</v>
      </c>
      <c r="M25" s="122">
        <f t="shared" si="10"/>
        <v>751.89301603265915</v>
      </c>
      <c r="N25" s="122">
        <f t="shared" si="10"/>
        <v>733.92773103669253</v>
      </c>
      <c r="O25" s="122">
        <f t="shared" si="10"/>
        <v>763.83760611924652</v>
      </c>
      <c r="P25" s="122">
        <f t="shared" si="10"/>
        <v>718.58322150170841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660.91901855246908</v>
      </c>
      <c r="T25" s="122">
        <f t="shared" si="11"/>
        <v>629.87700062546685</v>
      </c>
      <c r="U25" s="122">
        <f t="shared" si="11"/>
        <v>639.03755762310402</v>
      </c>
      <c r="V25" s="122">
        <f t="shared" si="11"/>
        <v>682.44239874400796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626.97812417068963</v>
      </c>
      <c r="D26" s="98">
        <v>605.46641675779381</v>
      </c>
      <c r="E26" s="98">
        <v>960.58129133579303</v>
      </c>
      <c r="F26" s="98">
        <v>952.76455979903221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939.96954469599746</v>
      </c>
      <c r="M26" s="98">
        <v>751.89301603265915</v>
      </c>
      <c r="N26" s="98">
        <v>733.92773103669253</v>
      </c>
      <c r="O26" s="98">
        <v>763.83760611924652</v>
      </c>
      <c r="P26" s="98">
        <v>718.58322150170841</v>
      </c>
      <c r="Q26" s="98">
        <v>0</v>
      </c>
      <c r="R26" s="98">
        <v>0</v>
      </c>
      <c r="S26" s="98">
        <v>660.91901855246908</v>
      </c>
      <c r="T26" s="98">
        <v>629.87700062546685</v>
      </c>
      <c r="U26" s="98">
        <v>639.03755762310402</v>
      </c>
      <c r="V26" s="98">
        <v>682.44239874400796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299.20761311447114</v>
      </c>
      <c r="D30" s="122">
        <v>293.22315404822041</v>
      </c>
      <c r="E30" s="122">
        <v>304.17693192465964</v>
      </c>
      <c r="F30" s="122">
        <v>293.54245238786262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242.35158998133062</v>
      </c>
      <c r="M30" s="122">
        <v>202.30944977562606</v>
      </c>
      <c r="N30" s="122">
        <v>194.89874121577009</v>
      </c>
      <c r="O30" s="122">
        <v>200.65091619178153</v>
      </c>
      <c r="P30" s="122">
        <v>243.97139665688596</v>
      </c>
      <c r="Q30" s="122">
        <v>0</v>
      </c>
      <c r="R30" s="122">
        <v>0</v>
      </c>
      <c r="S30" s="122">
        <v>166.43843115537007</v>
      </c>
      <c r="T30" s="122">
        <v>137.93416555889945</v>
      </c>
      <c r="U30" s="122">
        <v>155.54229346284535</v>
      </c>
      <c r="V30" s="122">
        <v>152.89687180443255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327.88801699767703</v>
      </c>
      <c r="D31" s="98">
        <v>323.47995053793545</v>
      </c>
      <c r="E31" s="98">
        <v>330.37351666548227</v>
      </c>
      <c r="F31" s="98">
        <v>325.54879650240076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338.71179585857033</v>
      </c>
      <c r="M31" s="98">
        <v>292.14634388928761</v>
      </c>
      <c r="N31" s="98">
        <v>278.54719196011598</v>
      </c>
      <c r="O31" s="98">
        <v>272.81229645622335</v>
      </c>
      <c r="P31" s="98">
        <v>243.97139665688596</v>
      </c>
      <c r="Q31" s="98">
        <v>0</v>
      </c>
      <c r="R31" s="98">
        <v>0</v>
      </c>
      <c r="S31" s="98">
        <v>230.3809769448911</v>
      </c>
      <c r="T31" s="98">
        <v>224.92882259874889</v>
      </c>
      <c r="U31" s="98">
        <v>221.85521395891351</v>
      </c>
      <c r="V31" s="98">
        <v>253.54784908853659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62.120530144585935</v>
      </c>
      <c r="D32" s="98">
        <v>63.583448792579169</v>
      </c>
      <c r="E32" s="98">
        <v>56.703657134601158</v>
      </c>
      <c r="F32" s="98">
        <v>55.993848411984537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55.632884330567592</v>
      </c>
      <c r="M32" s="98">
        <v>32.119054924220066</v>
      </c>
      <c r="N32" s="98">
        <v>32.554252952201807</v>
      </c>
      <c r="O32" s="98">
        <v>30.18488160532883</v>
      </c>
      <c r="P32" s="98">
        <v>0</v>
      </c>
      <c r="Q32" s="98">
        <v>0</v>
      </c>
      <c r="R32" s="98">
        <v>0</v>
      </c>
      <c r="S32" s="98">
        <v>29.348309685256165</v>
      </c>
      <c r="T32" s="98">
        <v>21.681399400641364</v>
      </c>
      <c r="U32" s="98">
        <v>22.3385737659898</v>
      </c>
      <c r="V32" s="98">
        <v>37.100966013444207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62.120530144585935</v>
      </c>
      <c r="D33" s="101">
        <v>63.583448792579169</v>
      </c>
      <c r="E33" s="101">
        <v>56.703657134601158</v>
      </c>
      <c r="F33" s="101">
        <v>55.993848411984537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55.632884330567592</v>
      </c>
      <c r="M33" s="101">
        <v>32.119054924220066</v>
      </c>
      <c r="N33" s="101">
        <v>32.554252952201807</v>
      </c>
      <c r="O33" s="101">
        <v>30.18488160532883</v>
      </c>
      <c r="P33" s="101">
        <v>0</v>
      </c>
      <c r="Q33" s="101">
        <v>0</v>
      </c>
      <c r="R33" s="101">
        <v>0</v>
      </c>
      <c r="S33" s="101">
        <v>29.348309685256165</v>
      </c>
      <c r="T33" s="101">
        <v>21.681399400641364</v>
      </c>
      <c r="U33" s="101">
        <v>22.3385737659898</v>
      </c>
      <c r="V33" s="101">
        <v>37.100966013444207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279.05510857039872</v>
      </c>
      <c r="D39" s="122">
        <v>283.1196118560166</v>
      </c>
      <c r="E39" s="122">
        <v>355.09828612808388</v>
      </c>
      <c r="F39" s="122">
        <v>288.98700965397262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292.79646723007983</v>
      </c>
      <c r="M39" s="122">
        <v>293.15516365808844</v>
      </c>
      <c r="N39" s="122">
        <v>286.68675364159981</v>
      </c>
      <c r="O39" s="122">
        <v>225.78982092235438</v>
      </c>
      <c r="P39" s="122">
        <v>0</v>
      </c>
      <c r="Q39" s="122">
        <v>0</v>
      </c>
      <c r="R39" s="122">
        <v>0</v>
      </c>
      <c r="S39" s="122">
        <v>126.15758680394052</v>
      </c>
      <c r="T39" s="122">
        <v>122.06352318832484</v>
      </c>
      <c r="U39" s="122">
        <v>143.91595286680194</v>
      </c>
      <c r="V39" s="122">
        <v>164.68507006846264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572.10200545517284</v>
      </c>
      <c r="D40" s="98">
        <v>570.43277087653473</v>
      </c>
      <c r="E40" s="98">
        <v>665.29709775468086</v>
      </c>
      <c r="F40" s="98">
        <v>662.86961142348753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545.39622757053871</v>
      </c>
      <c r="M40" s="98">
        <v>494.7234151483575</v>
      </c>
      <c r="N40" s="98">
        <v>424.21293122661962</v>
      </c>
      <c r="O40" s="98">
        <v>394.92031948993031</v>
      </c>
      <c r="P40" s="98">
        <v>0</v>
      </c>
      <c r="Q40" s="98">
        <v>0</v>
      </c>
      <c r="R40" s="98">
        <v>0</v>
      </c>
      <c r="S40" s="98">
        <v>399.19429640860403</v>
      </c>
      <c r="T40" s="98">
        <v>411.67899043659486</v>
      </c>
      <c r="U40" s="98">
        <v>429.44212904846779</v>
      </c>
      <c r="V40" s="98">
        <v>498.91078966686592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1217.8108963555308</v>
      </c>
      <c r="D43" s="117">
        <f t="shared" si="14"/>
        <v>1710.7876893483392</v>
      </c>
      <c r="E43" s="117">
        <f t="shared" si="14"/>
        <v>1475.5307416137416</v>
      </c>
      <c r="F43" s="117">
        <f t="shared" si="14"/>
        <v>1518.2176483367675</v>
      </c>
      <c r="G43" s="117">
        <f t="shared" si="14"/>
        <v>1549.8073164185807</v>
      </c>
      <c r="H43" s="117">
        <f t="shared" si="14"/>
        <v>1477.6535113863729</v>
      </c>
      <c r="I43" s="117">
        <f t="shared" si="14"/>
        <v>1578.1103019533473</v>
      </c>
      <c r="J43" s="117">
        <f t="shared" si="14"/>
        <v>1581.5096773834298</v>
      </c>
      <c r="K43" s="117">
        <f t="shared" si="14"/>
        <v>1600.9818499530149</v>
      </c>
      <c r="L43" s="117">
        <f t="shared" si="14"/>
        <v>1610.7177066030627</v>
      </c>
      <c r="M43" s="117">
        <f t="shared" si="14"/>
        <v>1665.0741496330036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831.76550107931246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1161.6806665974873</v>
      </c>
      <c r="U43" s="117">
        <f t="shared" si="15"/>
        <v>1095.4524593882065</v>
      </c>
      <c r="V43" s="117">
        <f t="shared" si="15"/>
        <v>1232.0856657664251</v>
      </c>
      <c r="W43" s="117">
        <f t="shared" ref="W43" si="16">W44+W47+W49+W58</f>
        <v>1109.3422025794177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938.11658257744614</v>
      </c>
      <c r="D44" s="122">
        <f t="shared" si="17"/>
        <v>970.89027406953039</v>
      </c>
      <c r="E44" s="122">
        <f t="shared" si="17"/>
        <v>865.09074156731913</v>
      </c>
      <c r="F44" s="122">
        <f t="shared" si="17"/>
        <v>896.40687057645266</v>
      </c>
      <c r="G44" s="122">
        <f t="shared" si="17"/>
        <v>982.03735281607555</v>
      </c>
      <c r="H44" s="122">
        <f t="shared" si="17"/>
        <v>928.5222939772998</v>
      </c>
      <c r="I44" s="122">
        <f t="shared" si="17"/>
        <v>1017.8960969360998</v>
      </c>
      <c r="J44" s="122">
        <f t="shared" si="17"/>
        <v>1024.3961490146742</v>
      </c>
      <c r="K44" s="122">
        <f t="shared" si="17"/>
        <v>1026.8391237090989</v>
      </c>
      <c r="L44" s="122">
        <f t="shared" si="17"/>
        <v>884.49401128530485</v>
      </c>
      <c r="M44" s="122">
        <f t="shared" si="17"/>
        <v>1020.0233532898875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831.76550107931246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830.81572875693564</v>
      </c>
      <c r="U44" s="122">
        <f t="shared" si="18"/>
        <v>721.37078085053292</v>
      </c>
      <c r="V44" s="122">
        <f t="shared" si="18"/>
        <v>786.5795316285853</v>
      </c>
      <c r="W44" s="122">
        <f t="shared" ref="W44" si="19">SUM(W45:W46)</f>
        <v>757.17283435281695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938.11658257744614</v>
      </c>
      <c r="D45" s="98">
        <v>970.89027406953039</v>
      </c>
      <c r="E45" s="98">
        <v>865.09074156731913</v>
      </c>
      <c r="F45" s="98">
        <v>896.40687057645266</v>
      </c>
      <c r="G45" s="98">
        <v>982.03735281607555</v>
      </c>
      <c r="H45" s="98">
        <v>928.5222939772998</v>
      </c>
      <c r="I45" s="98">
        <v>1017.8960969360998</v>
      </c>
      <c r="J45" s="98">
        <v>1024.3961490146742</v>
      </c>
      <c r="K45" s="98">
        <v>1026.8391237090989</v>
      </c>
      <c r="L45" s="98">
        <v>884.49401128530485</v>
      </c>
      <c r="M45" s="98">
        <v>1020.0233532898875</v>
      </c>
      <c r="N45" s="98">
        <v>0</v>
      </c>
      <c r="O45" s="98">
        <v>0</v>
      </c>
      <c r="P45" s="98">
        <v>0</v>
      </c>
      <c r="Q45" s="98">
        <v>831.76550107931246</v>
      </c>
      <c r="R45" s="98">
        <v>0</v>
      </c>
      <c r="S45" s="98">
        <v>0</v>
      </c>
      <c r="T45" s="98">
        <v>830.81572875693564</v>
      </c>
      <c r="U45" s="98">
        <v>721.37078085053292</v>
      </c>
      <c r="V45" s="98">
        <v>786.5795316285853</v>
      </c>
      <c r="W45" s="98">
        <v>757.17283435281695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456.92241597365148</v>
      </c>
      <c r="E49" s="122">
        <v>255.61488124392605</v>
      </c>
      <c r="F49" s="122">
        <v>332.6610930689028</v>
      </c>
      <c r="G49" s="122">
        <v>374.80773678042982</v>
      </c>
      <c r="H49" s="122">
        <v>364.37925972421857</v>
      </c>
      <c r="I49" s="122">
        <v>391.54515170916943</v>
      </c>
      <c r="J49" s="122">
        <v>403.55850978575654</v>
      </c>
      <c r="K49" s="122">
        <v>356.05219031857388</v>
      </c>
      <c r="L49" s="122">
        <v>433.36502059116486</v>
      </c>
      <c r="M49" s="122">
        <v>351.89662167152477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208.80784331140003</v>
      </c>
      <c r="U49" s="122">
        <v>230.07713226992379</v>
      </c>
      <c r="V49" s="122">
        <v>281.00041430173815</v>
      </c>
      <c r="W49" s="122">
        <v>260.45114972708734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481.59815229058336</v>
      </c>
      <c r="E50" s="98">
        <v>383.4223218658891</v>
      </c>
      <c r="F50" s="98">
        <v>369.97308053473921</v>
      </c>
      <c r="G50" s="98">
        <v>395.57445979895363</v>
      </c>
      <c r="H50" s="98">
        <v>385.15284585149476</v>
      </c>
      <c r="I50" s="98">
        <v>409.13927864458526</v>
      </c>
      <c r="J50" s="98">
        <v>422.83199362975461</v>
      </c>
      <c r="K50" s="98">
        <v>369.32049867823707</v>
      </c>
      <c r="L50" s="98">
        <v>473.49801640329684</v>
      </c>
      <c r="M50" s="98">
        <v>493.66897603868779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296.80042063048563</v>
      </c>
      <c r="U50" s="98">
        <v>256.15254059384847</v>
      </c>
      <c r="V50" s="98">
        <v>297.99237301766703</v>
      </c>
      <c r="W50" s="98">
        <v>269.99103687370052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97.714200381821925</v>
      </c>
      <c r="E51" s="98">
        <v>0</v>
      </c>
      <c r="F51" s="98">
        <v>0</v>
      </c>
      <c r="G51" s="98">
        <v>77.401005760591758</v>
      </c>
      <c r="H51" s="98">
        <v>68.891218438577425</v>
      </c>
      <c r="I51" s="98">
        <v>75.421902075271291</v>
      </c>
      <c r="J51" s="98">
        <v>77.293845186673693</v>
      </c>
      <c r="K51" s="98">
        <v>68.284380242303229</v>
      </c>
      <c r="L51" s="98">
        <v>81.049298439897697</v>
      </c>
      <c r="M51" s="98">
        <v>71.014525976794985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32.679594956732018</v>
      </c>
      <c r="U51" s="98">
        <v>0</v>
      </c>
      <c r="V51" s="98">
        <v>41.985174408344157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97.714200381821925</v>
      </c>
      <c r="E52" s="101">
        <v>0</v>
      </c>
      <c r="F52" s="101">
        <v>0</v>
      </c>
      <c r="G52" s="101">
        <v>77.401005760591758</v>
      </c>
      <c r="H52" s="101">
        <v>68.891218438577425</v>
      </c>
      <c r="I52" s="101">
        <v>75.421902075271291</v>
      </c>
      <c r="J52" s="101">
        <v>77.293845186673693</v>
      </c>
      <c r="K52" s="101">
        <v>68.284380242303229</v>
      </c>
      <c r="L52" s="101">
        <v>81.049298439897697</v>
      </c>
      <c r="M52" s="101">
        <v>71.014525976794985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32.679594956732018</v>
      </c>
      <c r="U52" s="101">
        <v>0</v>
      </c>
      <c r="V52" s="101">
        <v>41.985174408344157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279.69431377808456</v>
      </c>
      <c r="D58" s="122">
        <v>282.97499930515727</v>
      </c>
      <c r="E58" s="122">
        <v>354.82511880249643</v>
      </c>
      <c r="F58" s="122">
        <v>289.14968469141201</v>
      </c>
      <c r="G58" s="122">
        <v>192.96222682207531</v>
      </c>
      <c r="H58" s="122">
        <v>184.75195768485437</v>
      </c>
      <c r="I58" s="122">
        <v>168.66905330807793</v>
      </c>
      <c r="J58" s="122">
        <v>153.55501858299917</v>
      </c>
      <c r="K58" s="122">
        <v>218.09053592534227</v>
      </c>
      <c r="L58" s="122">
        <v>292.85867472659277</v>
      </c>
      <c r="M58" s="122">
        <v>293.15417467159131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122.05709452915147</v>
      </c>
      <c r="U58" s="122">
        <v>144.0045462677497</v>
      </c>
      <c r="V58" s="122">
        <v>164.50571983610175</v>
      </c>
      <c r="W58" s="122">
        <v>91.718218499513355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572.10200545517296</v>
      </c>
      <c r="D59" s="98">
        <v>570.43277087653485</v>
      </c>
      <c r="E59" s="98">
        <v>665.29709775468086</v>
      </c>
      <c r="F59" s="98">
        <v>662.86961142348764</v>
      </c>
      <c r="G59" s="98">
        <v>608.55934349105576</v>
      </c>
      <c r="H59" s="98">
        <v>596.65634896626295</v>
      </c>
      <c r="I59" s="98">
        <v>597.51146567744718</v>
      </c>
      <c r="J59" s="98">
        <v>538.24319350847748</v>
      </c>
      <c r="K59" s="98">
        <v>534.90673016324854</v>
      </c>
      <c r="L59" s="98">
        <v>545.39622757053871</v>
      </c>
      <c r="M59" s="98">
        <v>494.72341514835756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411.67899043659486</v>
      </c>
      <c r="U59" s="98">
        <v>429.44212904846785</v>
      </c>
      <c r="V59" s="98">
        <v>498.91078966686592</v>
      </c>
      <c r="W59" s="98">
        <v>464.90922465597185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1321.4039039672512</v>
      </c>
      <c r="D62" s="117">
        <f t="shared" si="21"/>
        <v>1427.0150982363893</v>
      </c>
      <c r="E62" s="117">
        <f t="shared" si="21"/>
        <v>1392.8052110265162</v>
      </c>
      <c r="F62" s="117">
        <f t="shared" si="21"/>
        <v>1456.7085570547551</v>
      </c>
      <c r="G62" s="117">
        <f t="shared" si="21"/>
        <v>1478.8903211780907</v>
      </c>
      <c r="H62" s="117">
        <f t="shared" si="21"/>
        <v>1393.7032181418422</v>
      </c>
      <c r="I62" s="117">
        <f t="shared" si="21"/>
        <v>1425.5986780051846</v>
      </c>
      <c r="J62" s="117">
        <f t="shared" si="21"/>
        <v>1354.2975369561759</v>
      </c>
      <c r="K62" s="117">
        <f t="shared" si="21"/>
        <v>1400.4284860438688</v>
      </c>
      <c r="L62" s="117">
        <f t="shared" si="21"/>
        <v>1406.2973234397355</v>
      </c>
      <c r="M62" s="117">
        <f t="shared" si="21"/>
        <v>1168.9270066655408</v>
      </c>
      <c r="N62" s="117">
        <f t="shared" si="21"/>
        <v>1132.2548927684568</v>
      </c>
      <c r="O62" s="117">
        <f t="shared" si="21"/>
        <v>1085.1736017902124</v>
      </c>
      <c r="P62" s="117">
        <f t="shared" si="21"/>
        <v>1076.6939425555825</v>
      </c>
      <c r="Q62" s="117">
        <f t="shared" si="21"/>
        <v>1085.8950199058154</v>
      </c>
      <c r="R62" s="117">
        <f t="shared" ref="R62:V62" si="22">R63+R66+R68+R77</f>
        <v>1026.7694864579375</v>
      </c>
      <c r="S62" s="117">
        <f t="shared" si="22"/>
        <v>1037.5921508788597</v>
      </c>
      <c r="T62" s="117">
        <f t="shared" si="22"/>
        <v>1094.7127966863395</v>
      </c>
      <c r="U62" s="117">
        <f t="shared" si="22"/>
        <v>1117.0999123445349</v>
      </c>
      <c r="V62" s="117">
        <f t="shared" si="22"/>
        <v>1149.1086020130172</v>
      </c>
      <c r="W62" s="117">
        <f t="shared" ref="W62" si="23">W63+W66+W68+W77</f>
        <v>1117.0761123446543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532.5720656217419</v>
      </c>
      <c r="D63" s="122">
        <f t="shared" si="24"/>
        <v>576.62472494733493</v>
      </c>
      <c r="E63" s="122">
        <f t="shared" si="24"/>
        <v>600.89855227957389</v>
      </c>
      <c r="F63" s="122">
        <f t="shared" si="24"/>
        <v>652.47819018989856</v>
      </c>
      <c r="G63" s="122">
        <f t="shared" si="24"/>
        <v>669.86607809799</v>
      </c>
      <c r="H63" s="122">
        <f t="shared" si="24"/>
        <v>635.16687547409595</v>
      </c>
      <c r="I63" s="122">
        <f t="shared" si="24"/>
        <v>659.21211706156919</v>
      </c>
      <c r="J63" s="122">
        <f t="shared" si="24"/>
        <v>630.68929314132208</v>
      </c>
      <c r="K63" s="122">
        <f t="shared" si="24"/>
        <v>699.17199636442513</v>
      </c>
      <c r="L63" s="122">
        <f t="shared" si="24"/>
        <v>575.02853060604627</v>
      </c>
      <c r="M63" s="122">
        <f t="shared" si="24"/>
        <v>518.5373403431488</v>
      </c>
      <c r="N63" s="122">
        <f t="shared" si="24"/>
        <v>568.27818548198604</v>
      </c>
      <c r="O63" s="122">
        <f t="shared" si="24"/>
        <v>589.14648862725039</v>
      </c>
      <c r="P63" s="122">
        <f t="shared" si="24"/>
        <v>617.51223335491977</v>
      </c>
      <c r="Q63" s="122">
        <f t="shared" si="24"/>
        <v>609.15487695273703</v>
      </c>
      <c r="R63" s="122">
        <f t="shared" ref="R63:V63" si="25">SUM(R64:R65)</f>
        <v>535.1353638236385</v>
      </c>
      <c r="S63" s="122">
        <f t="shared" si="25"/>
        <v>536.06602925274819</v>
      </c>
      <c r="T63" s="122">
        <f t="shared" si="25"/>
        <v>547.43064573213189</v>
      </c>
      <c r="U63" s="122">
        <f t="shared" si="25"/>
        <v>548.4252969917635</v>
      </c>
      <c r="V63" s="122">
        <f t="shared" si="25"/>
        <v>542.40926958997318</v>
      </c>
      <c r="W63" s="122">
        <f t="shared" ref="W63" si="26">SUM(W64:W65)</f>
        <v>527.84257719926973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532.5720656217419</v>
      </c>
      <c r="D64" s="98">
        <v>576.62472494733493</v>
      </c>
      <c r="E64" s="98">
        <v>600.89855227957389</v>
      </c>
      <c r="F64" s="98">
        <v>652.47819018989856</v>
      </c>
      <c r="G64" s="98">
        <v>669.86607809799</v>
      </c>
      <c r="H64" s="98">
        <v>635.16687547409595</v>
      </c>
      <c r="I64" s="98">
        <v>659.21211706156919</v>
      </c>
      <c r="J64" s="98">
        <v>630.68929314132208</v>
      </c>
      <c r="K64" s="98">
        <v>699.17199636442513</v>
      </c>
      <c r="L64" s="98">
        <v>575.02853060604627</v>
      </c>
      <c r="M64" s="98">
        <v>518.5373403431488</v>
      </c>
      <c r="N64" s="98">
        <v>568.27818548198604</v>
      </c>
      <c r="O64" s="98">
        <v>589.14648862725039</v>
      </c>
      <c r="P64" s="98">
        <v>617.51223335491977</v>
      </c>
      <c r="Q64" s="98">
        <v>609.15487695273703</v>
      </c>
      <c r="R64" s="98">
        <v>535.1353638236385</v>
      </c>
      <c r="S64" s="98">
        <v>536.06602925274819</v>
      </c>
      <c r="T64" s="98">
        <v>547.43064573213189</v>
      </c>
      <c r="U64" s="98">
        <v>548.4252969917635</v>
      </c>
      <c r="V64" s="98">
        <v>542.40926958997318</v>
      </c>
      <c r="W64" s="98">
        <v>527.84257719926973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274.85763498775003</v>
      </c>
      <c r="D68" s="122">
        <v>287.05748165236895</v>
      </c>
      <c r="E68" s="122">
        <v>265.52094564823642</v>
      </c>
      <c r="F68" s="122">
        <v>267.99235537385653</v>
      </c>
      <c r="G68" s="122">
        <v>268.12761317701296</v>
      </c>
      <c r="H68" s="122">
        <v>257.20315334929131</v>
      </c>
      <c r="I68" s="122">
        <v>260.96302021498639</v>
      </c>
      <c r="J68" s="122">
        <v>252.79301366456193</v>
      </c>
      <c r="K68" s="122">
        <v>244.3143462746738</v>
      </c>
      <c r="L68" s="122">
        <v>280.12292397683876</v>
      </c>
      <c r="M68" s="122">
        <v>220.26314517760247</v>
      </c>
      <c r="N68" s="122">
        <v>197.70839553180835</v>
      </c>
      <c r="O68" s="122">
        <v>194.63895399373894</v>
      </c>
      <c r="P68" s="122">
        <v>163.04664064939189</v>
      </c>
      <c r="Q68" s="122">
        <v>172.71542590769911</v>
      </c>
      <c r="R68" s="122">
        <v>170.26467378056563</v>
      </c>
      <c r="S68" s="122">
        <v>178.31693543756899</v>
      </c>
      <c r="T68" s="122">
        <v>173.07428246594992</v>
      </c>
      <c r="U68" s="122">
        <v>180.97785790801456</v>
      </c>
      <c r="V68" s="122">
        <v>193.59014187619746</v>
      </c>
      <c r="W68" s="122">
        <v>166.77424031540494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290.61138248940267</v>
      </c>
      <c r="D69" s="98">
        <v>301.83234613396831</v>
      </c>
      <c r="E69" s="98">
        <v>280.7041503336963</v>
      </c>
      <c r="F69" s="98">
        <v>283.02064141182586</v>
      </c>
      <c r="G69" s="98">
        <v>282.34650512862788</v>
      </c>
      <c r="H69" s="98">
        <v>274.20955846405832</v>
      </c>
      <c r="I69" s="98">
        <v>274.25442323991626</v>
      </c>
      <c r="J69" s="98">
        <v>267.99054998406922</v>
      </c>
      <c r="K69" s="98">
        <v>257.94495288129781</v>
      </c>
      <c r="L69" s="98">
        <v>314.03373317543213</v>
      </c>
      <c r="M69" s="98">
        <v>252.61655777133433</v>
      </c>
      <c r="N69" s="98">
        <v>237.55995666599057</v>
      </c>
      <c r="O69" s="98">
        <v>213.26512369757404</v>
      </c>
      <c r="P69" s="98">
        <v>206.7801041106882</v>
      </c>
      <c r="Q69" s="98">
        <v>201.12927942941022</v>
      </c>
      <c r="R69" s="98">
        <v>182.16555059926267</v>
      </c>
      <c r="S69" s="98">
        <v>187.54518929053214</v>
      </c>
      <c r="T69" s="98">
        <v>195.05907780590397</v>
      </c>
      <c r="U69" s="98">
        <v>194.84752563419019</v>
      </c>
      <c r="V69" s="98">
        <v>206.09704762100276</v>
      </c>
      <c r="W69" s="98">
        <v>190.82245190685327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55.046222974793558</v>
      </c>
      <c r="D70" s="98">
        <v>60.036227816837226</v>
      </c>
      <c r="E70" s="98">
        <v>47.633309863541044</v>
      </c>
      <c r="F70" s="98">
        <v>48.584354352980327</v>
      </c>
      <c r="G70" s="98">
        <v>56.056859676217385</v>
      </c>
      <c r="H70" s="98">
        <v>49.864719610280588</v>
      </c>
      <c r="I70" s="98">
        <v>50.706108477109112</v>
      </c>
      <c r="J70" s="98">
        <v>48.482490871922117</v>
      </c>
      <c r="K70" s="98">
        <v>48.432972458944818</v>
      </c>
      <c r="L70" s="98">
        <v>54.308017231077748</v>
      </c>
      <c r="M70" s="98">
        <v>28.632965063396217</v>
      </c>
      <c r="N70" s="98">
        <v>28.369933535480847</v>
      </c>
      <c r="O70" s="98">
        <v>21.489258898778402</v>
      </c>
      <c r="P70" s="98">
        <v>24.446143699159926</v>
      </c>
      <c r="Q70" s="98">
        <v>25.716886838722822</v>
      </c>
      <c r="R70" s="98">
        <v>0</v>
      </c>
      <c r="S70" s="98">
        <v>22.727444632272913</v>
      </c>
      <c r="T70" s="98">
        <v>19.372938862404009</v>
      </c>
      <c r="U70" s="98">
        <v>20.436133950632136</v>
      </c>
      <c r="V70" s="98">
        <v>28.304160929593628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55.046222974793558</v>
      </c>
      <c r="D71" s="101">
        <v>60.036227816837226</v>
      </c>
      <c r="E71" s="101">
        <v>47.633309863541044</v>
      </c>
      <c r="F71" s="101">
        <v>48.584354352980327</v>
      </c>
      <c r="G71" s="101">
        <v>56.056859676217385</v>
      </c>
      <c r="H71" s="101">
        <v>49.864719610280588</v>
      </c>
      <c r="I71" s="101">
        <v>50.706108477109112</v>
      </c>
      <c r="J71" s="101">
        <v>48.482490871922117</v>
      </c>
      <c r="K71" s="101">
        <v>48.432972458944818</v>
      </c>
      <c r="L71" s="101">
        <v>54.308017231077748</v>
      </c>
      <c r="M71" s="101">
        <v>28.632965063396217</v>
      </c>
      <c r="N71" s="101">
        <v>28.369933535480847</v>
      </c>
      <c r="O71" s="101">
        <v>21.489258898778402</v>
      </c>
      <c r="P71" s="101">
        <v>24.446143699159926</v>
      </c>
      <c r="Q71" s="101">
        <v>25.716886838722822</v>
      </c>
      <c r="R71" s="101">
        <v>0</v>
      </c>
      <c r="S71" s="101">
        <v>22.727444632272913</v>
      </c>
      <c r="T71" s="101">
        <v>19.372938862404009</v>
      </c>
      <c r="U71" s="101">
        <v>20.436133950632136</v>
      </c>
      <c r="V71" s="101">
        <v>28.304160929593628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513.97420335775928</v>
      </c>
      <c r="D77" s="122">
        <v>563.3328916366853</v>
      </c>
      <c r="E77" s="122">
        <v>526.38571309870588</v>
      </c>
      <c r="F77" s="122">
        <v>536.23801149100018</v>
      </c>
      <c r="G77" s="122">
        <v>540.89662990308796</v>
      </c>
      <c r="H77" s="122">
        <v>501.33318931845508</v>
      </c>
      <c r="I77" s="122">
        <v>505.42354072862901</v>
      </c>
      <c r="J77" s="122">
        <v>470.815230150292</v>
      </c>
      <c r="K77" s="122">
        <v>456.94214340476998</v>
      </c>
      <c r="L77" s="122">
        <v>551.1458688568506</v>
      </c>
      <c r="M77" s="122">
        <v>430.12652114478954</v>
      </c>
      <c r="N77" s="122">
        <v>366.26831175466242</v>
      </c>
      <c r="O77" s="122">
        <v>301.388159169223</v>
      </c>
      <c r="P77" s="122">
        <v>296.13506855127082</v>
      </c>
      <c r="Q77" s="122">
        <v>304.02471704537936</v>
      </c>
      <c r="R77" s="122">
        <v>321.3694488537335</v>
      </c>
      <c r="S77" s="122">
        <v>323.20918618854239</v>
      </c>
      <c r="T77" s="122">
        <v>374.20786848825776</v>
      </c>
      <c r="U77" s="122">
        <v>387.69675744475688</v>
      </c>
      <c r="V77" s="122">
        <v>413.10919054684655</v>
      </c>
      <c r="W77" s="122">
        <v>422.45929482997968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536.30537312478043</v>
      </c>
      <c r="D78" s="98">
        <v>584.31168919811535</v>
      </c>
      <c r="E78" s="98">
        <v>545.99683981945543</v>
      </c>
      <c r="F78" s="98">
        <v>558.31151800037526</v>
      </c>
      <c r="G78" s="98">
        <v>566.71972363049406</v>
      </c>
      <c r="H78" s="98">
        <v>529.87183099791594</v>
      </c>
      <c r="I78" s="98">
        <v>528.80612446340547</v>
      </c>
      <c r="J78" s="98">
        <v>487.7852736106542</v>
      </c>
      <c r="K78" s="98">
        <v>473.71703462050476</v>
      </c>
      <c r="L78" s="98">
        <v>568.28523911139177</v>
      </c>
      <c r="M78" s="98">
        <v>445.84916160439019</v>
      </c>
      <c r="N78" s="98">
        <v>380.88700325717218</v>
      </c>
      <c r="O78" s="98">
        <v>315.90377240471855</v>
      </c>
      <c r="P78" s="98">
        <v>311.5226712889758</v>
      </c>
      <c r="Q78" s="98">
        <v>318.63398346149211</v>
      </c>
      <c r="R78" s="98">
        <v>335.96982598047521</v>
      </c>
      <c r="S78" s="98">
        <v>335.523865307878</v>
      </c>
      <c r="T78" s="98">
        <v>386.9189311243689</v>
      </c>
      <c r="U78" s="98">
        <v>400.73563183972294</v>
      </c>
      <c r="V78" s="98">
        <v>428.02939071344565</v>
      </c>
      <c r="W78" s="98">
        <v>439.62802478453216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558.88152672528304</v>
      </c>
      <c r="D81" s="117">
        <f t="shared" si="28"/>
        <v>542.15576622630033</v>
      </c>
      <c r="E81" s="117">
        <f t="shared" si="28"/>
        <v>616.26530285506362</v>
      </c>
      <c r="F81" s="117">
        <f t="shared" si="28"/>
        <v>550.9483830510726</v>
      </c>
      <c r="G81" s="117">
        <f t="shared" si="28"/>
        <v>442.90309979511301</v>
      </c>
      <c r="H81" s="117">
        <f t="shared" si="28"/>
        <v>423.11822238888709</v>
      </c>
      <c r="I81" s="117">
        <f t="shared" si="28"/>
        <v>340.3071403610121</v>
      </c>
      <c r="J81" s="117">
        <f t="shared" si="28"/>
        <v>270.1522659591941</v>
      </c>
      <c r="K81" s="117">
        <f t="shared" si="28"/>
        <v>332.24368144156756</v>
      </c>
      <c r="L81" s="117">
        <f t="shared" si="28"/>
        <v>369.89442295249802</v>
      </c>
      <c r="M81" s="117">
        <f t="shared" si="28"/>
        <v>348.9440360818856</v>
      </c>
      <c r="N81" s="117">
        <f t="shared" si="28"/>
        <v>237.62987987359395</v>
      </c>
      <c r="O81" s="117">
        <f t="shared" si="28"/>
        <v>173.28172112019797</v>
      </c>
      <c r="P81" s="117">
        <f t="shared" si="28"/>
        <v>202.20980419528087</v>
      </c>
      <c r="Q81" s="117">
        <f t="shared" si="28"/>
        <v>169.72172310697735</v>
      </c>
      <c r="R81" s="117">
        <f t="shared" ref="R81:V81" si="29">R82+R85+R87+R100</f>
        <v>179.90788732496631</v>
      </c>
      <c r="S81" s="117">
        <f t="shared" si="29"/>
        <v>226.16488615095057</v>
      </c>
      <c r="T81" s="117">
        <f t="shared" si="29"/>
        <v>212.56481854567937</v>
      </c>
      <c r="U81" s="117">
        <f t="shared" si="29"/>
        <v>237.22771809907849</v>
      </c>
      <c r="V81" s="117">
        <f t="shared" si="29"/>
        <v>218.48258656653746</v>
      </c>
      <c r="W81" s="117">
        <f t="shared" ref="W81" si="30">W82+W85+W87+W100</f>
        <v>168.31102960481061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295.49991037615359</v>
      </c>
      <c r="D87" s="122">
        <v>288.18927843103711</v>
      </c>
      <c r="E87" s="122">
        <v>299.50908283612597</v>
      </c>
      <c r="F87" s="122">
        <v>287.36425595794384</v>
      </c>
      <c r="G87" s="122">
        <v>273.58452313876495</v>
      </c>
      <c r="H87" s="122">
        <v>272.75249296530222</v>
      </c>
      <c r="I87" s="122">
        <v>259.9554065706559</v>
      </c>
      <c r="J87" s="122">
        <v>212.06504624663665</v>
      </c>
      <c r="K87" s="122">
        <v>232.25275268758026</v>
      </c>
      <c r="L87" s="122">
        <v>202.70289546841894</v>
      </c>
      <c r="M87" s="122">
        <v>167.83953635731532</v>
      </c>
      <c r="N87" s="122">
        <v>146.97350118150021</v>
      </c>
      <c r="O87" s="122">
        <v>138.21711175906765</v>
      </c>
      <c r="P87" s="122">
        <v>144.02917157477711</v>
      </c>
      <c r="Q87" s="122">
        <v>134.75175791502315</v>
      </c>
      <c r="R87" s="122">
        <v>140.09740545718827</v>
      </c>
      <c r="S87" s="122">
        <v>146.68155152431325</v>
      </c>
      <c r="T87" s="122">
        <v>124.12835201521914</v>
      </c>
      <c r="U87" s="122">
        <v>139.47195914485158</v>
      </c>
      <c r="V87" s="122">
        <v>129.09752958470074</v>
      </c>
      <c r="W87" s="122">
        <v>119.33163805226982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327.88801699767703</v>
      </c>
      <c r="D92" s="101">
        <v>323.47995053793539</v>
      </c>
      <c r="E92" s="101">
        <v>330.37351666548227</v>
      </c>
      <c r="F92" s="101">
        <v>325.54879650240071</v>
      </c>
      <c r="G92" s="101">
        <v>318.06789748451013</v>
      </c>
      <c r="H92" s="101">
        <v>319.3597379023426</v>
      </c>
      <c r="I92" s="101">
        <v>324.71172983230224</v>
      </c>
      <c r="J92" s="101">
        <v>324.29906698773914</v>
      </c>
      <c r="K92" s="101">
        <v>325.10534165638825</v>
      </c>
      <c r="L92" s="101">
        <v>338.71179585857033</v>
      </c>
      <c r="M92" s="101">
        <v>292.14634388928761</v>
      </c>
      <c r="N92" s="101">
        <v>278.54719196011598</v>
      </c>
      <c r="O92" s="101">
        <v>272.81229645622341</v>
      </c>
      <c r="P92" s="101">
        <v>243.97139665688599</v>
      </c>
      <c r="Q92" s="101">
        <v>226.11360825854692</v>
      </c>
      <c r="R92" s="101">
        <v>227.11750797880805</v>
      </c>
      <c r="S92" s="101">
        <v>230.38097694489116</v>
      </c>
      <c r="T92" s="101">
        <v>224.92882259874887</v>
      </c>
      <c r="U92" s="101">
        <v>221.85521395891357</v>
      </c>
      <c r="V92" s="101">
        <v>253.54784908853662</v>
      </c>
      <c r="W92" s="101">
        <v>223.94094223641724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62.120530144585942</v>
      </c>
      <c r="D93" s="104">
        <v>63.583448792579162</v>
      </c>
      <c r="E93" s="104">
        <v>56.703657134601166</v>
      </c>
      <c r="F93" s="104">
        <v>55.993848411984544</v>
      </c>
      <c r="G93" s="104">
        <v>62.839137475512523</v>
      </c>
      <c r="H93" s="104">
        <v>58.168035225428795</v>
      </c>
      <c r="I93" s="104">
        <v>60.270778617266288</v>
      </c>
      <c r="J93" s="104">
        <v>59.180935368312134</v>
      </c>
      <c r="K93" s="104">
        <v>62.136713064506949</v>
      </c>
      <c r="L93" s="104">
        <v>55.632884330567585</v>
      </c>
      <c r="M93" s="104">
        <v>32.119054924220066</v>
      </c>
      <c r="N93" s="104">
        <v>32.554252952201821</v>
      </c>
      <c r="O93" s="104">
        <v>30.18488160532883</v>
      </c>
      <c r="P93" s="104">
        <v>28.341411899403333</v>
      </c>
      <c r="Q93" s="104">
        <v>26.745360251950881</v>
      </c>
      <c r="R93" s="104">
        <v>28.596491548469121</v>
      </c>
      <c r="S93" s="104">
        <v>29.348309685256162</v>
      </c>
      <c r="T93" s="104">
        <v>21.681399400641364</v>
      </c>
      <c r="U93" s="104">
        <v>22.338573765989803</v>
      </c>
      <c r="V93" s="104">
        <v>37.100966013444214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62.120530144585942</v>
      </c>
      <c r="D94" s="98">
        <v>63.583448792579162</v>
      </c>
      <c r="E94" s="98">
        <v>56.703657134601166</v>
      </c>
      <c r="F94" s="98">
        <v>55.993848411984544</v>
      </c>
      <c r="G94" s="98">
        <v>62.839137475512523</v>
      </c>
      <c r="H94" s="98">
        <v>58.168035225428795</v>
      </c>
      <c r="I94" s="98">
        <v>60.270778617266288</v>
      </c>
      <c r="J94" s="98">
        <v>59.180935368312134</v>
      </c>
      <c r="K94" s="98">
        <v>62.136713064506949</v>
      </c>
      <c r="L94" s="98">
        <v>55.632884330567585</v>
      </c>
      <c r="M94" s="98">
        <v>32.119054924220066</v>
      </c>
      <c r="N94" s="98">
        <v>32.554252952201821</v>
      </c>
      <c r="O94" s="98">
        <v>30.18488160532883</v>
      </c>
      <c r="P94" s="98">
        <v>28.341411899403333</v>
      </c>
      <c r="Q94" s="98">
        <v>26.745360251950881</v>
      </c>
      <c r="R94" s="98">
        <v>28.596491548469121</v>
      </c>
      <c r="S94" s="98">
        <v>29.348309685256162</v>
      </c>
      <c r="T94" s="98">
        <v>21.681399400641364</v>
      </c>
      <c r="U94" s="98">
        <v>22.338573765989803</v>
      </c>
      <c r="V94" s="98">
        <v>37.100966013444214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263.38161634912944</v>
      </c>
      <c r="D100" s="122">
        <v>253.96648779526328</v>
      </c>
      <c r="E100" s="122">
        <v>316.75622001893765</v>
      </c>
      <c r="F100" s="122">
        <v>263.58412709312881</v>
      </c>
      <c r="G100" s="122">
        <v>169.31857665634809</v>
      </c>
      <c r="H100" s="122">
        <v>150.36572942358487</v>
      </c>
      <c r="I100" s="122">
        <v>80.351733790356192</v>
      </c>
      <c r="J100" s="122">
        <v>58.087219712557442</v>
      </c>
      <c r="K100" s="122">
        <v>99.990928753987291</v>
      </c>
      <c r="L100" s="122">
        <v>167.19152748407907</v>
      </c>
      <c r="M100" s="122">
        <v>181.10449972457027</v>
      </c>
      <c r="N100" s="122">
        <v>90.656378692093739</v>
      </c>
      <c r="O100" s="122">
        <v>35.064609361130323</v>
      </c>
      <c r="P100" s="122">
        <v>58.180632620503758</v>
      </c>
      <c r="Q100" s="122">
        <v>34.969965191954202</v>
      </c>
      <c r="R100" s="122">
        <v>39.810481867778044</v>
      </c>
      <c r="S100" s="122">
        <v>79.483334626637316</v>
      </c>
      <c r="T100" s="122">
        <v>88.436466530460251</v>
      </c>
      <c r="U100" s="122">
        <v>97.755758954226906</v>
      </c>
      <c r="V100" s="122">
        <v>89.385056981836712</v>
      </c>
      <c r="W100" s="122">
        <v>48.97939155254079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572.10200545517296</v>
      </c>
      <c r="D102" s="98">
        <v>570.43277087653462</v>
      </c>
      <c r="E102" s="98">
        <v>665.29709775468098</v>
      </c>
      <c r="F102" s="98">
        <v>662.86961142348753</v>
      </c>
      <c r="G102" s="98">
        <v>608.55934349105576</v>
      </c>
      <c r="H102" s="98">
        <v>596.65634896626273</v>
      </c>
      <c r="I102" s="98">
        <v>597.51146567744729</v>
      </c>
      <c r="J102" s="98">
        <v>538.24319350847748</v>
      </c>
      <c r="K102" s="98">
        <v>534.90673016324854</v>
      </c>
      <c r="L102" s="98">
        <v>545.3962275705386</v>
      </c>
      <c r="M102" s="98">
        <v>494.7234151483575</v>
      </c>
      <c r="N102" s="98">
        <v>424.21293122661967</v>
      </c>
      <c r="O102" s="98">
        <v>394.92031948993042</v>
      </c>
      <c r="P102" s="98">
        <v>356.20091351841444</v>
      </c>
      <c r="Q102" s="98">
        <v>346.10517814545614</v>
      </c>
      <c r="R102" s="98">
        <v>371.56449743259509</v>
      </c>
      <c r="S102" s="98">
        <v>399.19429640860398</v>
      </c>
      <c r="T102" s="98">
        <v>411.67899043659492</v>
      </c>
      <c r="U102" s="98">
        <v>429.44212904846773</v>
      </c>
      <c r="V102" s="98">
        <v>498.91078966686581</v>
      </c>
      <c r="W102" s="98">
        <v>464.90922465597185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278.64035498852979</v>
      </c>
      <c r="D124" s="117">
        <f t="shared" si="42"/>
        <v>283.4448550939303</v>
      </c>
      <c r="E124" s="117">
        <f t="shared" si="42"/>
        <v>353.32162253638427</v>
      </c>
      <c r="F124" s="117">
        <f t="shared" si="42"/>
        <v>289.2521940757037</v>
      </c>
      <c r="G124" s="117">
        <f t="shared" si="42"/>
        <v>0</v>
      </c>
      <c r="H124" s="117">
        <f t="shared" si="42"/>
        <v>0</v>
      </c>
      <c r="I124" s="117">
        <f t="shared" si="42"/>
        <v>174.27417748925544</v>
      </c>
      <c r="J124" s="117">
        <f t="shared" si="42"/>
        <v>156.09052611745852</v>
      </c>
      <c r="K124" s="117">
        <f t="shared" si="42"/>
        <v>217.41370322764297</v>
      </c>
      <c r="L124" s="117">
        <f t="shared" si="42"/>
        <v>293.18987956104104</v>
      </c>
      <c r="M124" s="117">
        <f t="shared" si="42"/>
        <v>292.33656349675675</v>
      </c>
      <c r="N124" s="117">
        <f t="shared" si="42"/>
        <v>286.15546840138842</v>
      </c>
      <c r="O124" s="117">
        <f t="shared" si="42"/>
        <v>227.07918370670996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64.80776118010381</v>
      </c>
      <c r="S124" s="117">
        <f t="shared" si="43"/>
        <v>126.57380130028906</v>
      </c>
      <c r="T124" s="117">
        <f t="shared" si="43"/>
        <v>121.82337472103316</v>
      </c>
      <c r="U124" s="117">
        <f t="shared" si="43"/>
        <v>140.39454218892214</v>
      </c>
      <c r="V124" s="117">
        <f t="shared" si="43"/>
        <v>249.4553948334329</v>
      </c>
      <c r="W124" s="117">
        <f t="shared" ref="W124" si="44">W125+W128+W130+W139</f>
        <v>95.095068679630629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278.64035498852979</v>
      </c>
      <c r="D139" s="122">
        <v>283.4448550939303</v>
      </c>
      <c r="E139" s="122">
        <v>353.32162253638427</v>
      </c>
      <c r="F139" s="122">
        <v>289.2521940757037</v>
      </c>
      <c r="G139" s="122">
        <v>0</v>
      </c>
      <c r="H139" s="122">
        <v>0</v>
      </c>
      <c r="I139" s="122">
        <v>174.27417748925544</v>
      </c>
      <c r="J139" s="122">
        <v>156.09052611745852</v>
      </c>
      <c r="K139" s="122">
        <v>217.41370322764297</v>
      </c>
      <c r="L139" s="122">
        <v>293.18987956104104</v>
      </c>
      <c r="M139" s="122">
        <v>292.33656349675675</v>
      </c>
      <c r="N139" s="122">
        <v>286.15546840138842</v>
      </c>
      <c r="O139" s="122">
        <v>227.07918370670996</v>
      </c>
      <c r="P139" s="122">
        <v>0</v>
      </c>
      <c r="Q139" s="122">
        <v>0</v>
      </c>
      <c r="R139" s="122">
        <v>64.80776118010381</v>
      </c>
      <c r="S139" s="122">
        <v>126.57380130028906</v>
      </c>
      <c r="T139" s="122">
        <v>121.82337472103316</v>
      </c>
      <c r="U139" s="122">
        <v>140.39454218892214</v>
      </c>
      <c r="V139" s="122">
        <v>249.4553948334329</v>
      </c>
      <c r="W139" s="122">
        <v>95.095068679630629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572.10200545517284</v>
      </c>
      <c r="D140" s="98">
        <v>570.43277087653473</v>
      </c>
      <c r="E140" s="98">
        <v>665.29709775468098</v>
      </c>
      <c r="F140" s="98">
        <v>662.86961142348764</v>
      </c>
      <c r="G140" s="98">
        <v>0</v>
      </c>
      <c r="H140" s="98">
        <v>0</v>
      </c>
      <c r="I140" s="98">
        <v>597.51146567744729</v>
      </c>
      <c r="J140" s="98">
        <v>538.2431935084777</v>
      </c>
      <c r="K140" s="98">
        <v>534.90673016324854</v>
      </c>
      <c r="L140" s="98">
        <v>545.39622757053871</v>
      </c>
      <c r="M140" s="98">
        <v>494.72341514835762</v>
      </c>
      <c r="N140" s="98">
        <v>424.21293122661973</v>
      </c>
      <c r="O140" s="98">
        <v>394.92031948993036</v>
      </c>
      <c r="P140" s="98">
        <v>0</v>
      </c>
      <c r="Q140" s="98">
        <v>0</v>
      </c>
      <c r="R140" s="98">
        <v>371.56449743259515</v>
      </c>
      <c r="S140" s="98">
        <v>399.19429640860398</v>
      </c>
      <c r="T140" s="98">
        <v>411.6789904365948</v>
      </c>
      <c r="U140" s="98">
        <v>429.44212904846773</v>
      </c>
      <c r="V140" s="98">
        <v>498.91078966686581</v>
      </c>
      <c r="W140" s="98">
        <v>464.90922465597191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578.2632788123891</v>
      </c>
      <c r="D143" s="117">
        <f t="shared" si="49"/>
        <v>576.37700325311425</v>
      </c>
      <c r="E143" s="117">
        <f t="shared" si="49"/>
        <v>659.26866705201439</v>
      </c>
      <c r="F143" s="117">
        <f t="shared" si="49"/>
        <v>582.48517160079018</v>
      </c>
      <c r="G143" s="117">
        <f t="shared" si="49"/>
        <v>473.73045283873444</v>
      </c>
      <c r="H143" s="117">
        <f t="shared" si="49"/>
        <v>465.60151831396831</v>
      </c>
      <c r="I143" s="117">
        <f t="shared" si="49"/>
        <v>438.47017735660137</v>
      </c>
      <c r="J143" s="117">
        <f t="shared" si="49"/>
        <v>411.70083038276618</v>
      </c>
      <c r="K143" s="117">
        <f t="shared" si="49"/>
        <v>476.78003007882126</v>
      </c>
      <c r="L143" s="117">
        <f t="shared" si="49"/>
        <v>535.15172811969603</v>
      </c>
      <c r="M143" s="117">
        <f t="shared" si="49"/>
        <v>495.50221697603718</v>
      </c>
      <c r="N143" s="117">
        <f t="shared" si="49"/>
        <v>481.59625220804026</v>
      </c>
      <c r="O143" s="117">
        <f t="shared" si="49"/>
        <v>426.44597538046929</v>
      </c>
      <c r="P143" s="117">
        <f t="shared" si="49"/>
        <v>292.74185216609271</v>
      </c>
      <c r="Q143" s="117">
        <f t="shared" si="49"/>
        <v>225.2901901900828</v>
      </c>
      <c r="R143" s="117">
        <f t="shared" ref="R143:V143" si="50">R144+R146+R148+R157</f>
        <v>217.92091751850973</v>
      </c>
      <c r="S143" s="117">
        <f t="shared" si="50"/>
        <v>292.62992316312216</v>
      </c>
      <c r="T143" s="117">
        <f t="shared" si="50"/>
        <v>260.02834352776989</v>
      </c>
      <c r="U143" s="117">
        <f t="shared" si="50"/>
        <v>299.46363723593356</v>
      </c>
      <c r="V143" s="117">
        <f t="shared" si="50"/>
        <v>317.41766623563893</v>
      </c>
      <c r="W143" s="117">
        <f t="shared" ref="W143" si="51">W144+W146+W148+W157</f>
        <v>241.67681113149672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299.2164055754576</v>
      </c>
      <c r="D148" s="122">
        <v>293.23234746419627</v>
      </c>
      <c r="E148" s="122">
        <v>304.19066006066038</v>
      </c>
      <c r="F148" s="122">
        <v>293.54388744420322</v>
      </c>
      <c r="G148" s="122">
        <v>280.78757382584541</v>
      </c>
      <c r="H148" s="122">
        <v>280.8893238555525</v>
      </c>
      <c r="I148" s="122">
        <v>269.76523928765334</v>
      </c>
      <c r="J148" s="122">
        <v>258.15692779968691</v>
      </c>
      <c r="K148" s="122">
        <v>258.67661831252042</v>
      </c>
      <c r="L148" s="122">
        <v>242.28248785244381</v>
      </c>
      <c r="M148" s="122">
        <v>202.30364136878731</v>
      </c>
      <c r="N148" s="122">
        <v>194.89828501488429</v>
      </c>
      <c r="O148" s="122">
        <v>200.59471332288373</v>
      </c>
      <c r="P148" s="122">
        <v>162.61360318362964</v>
      </c>
      <c r="Q148" s="122">
        <v>148.91186043792493</v>
      </c>
      <c r="R148" s="122">
        <v>153.85976585789348</v>
      </c>
      <c r="S148" s="122">
        <v>166.41967370400374</v>
      </c>
      <c r="T148" s="122">
        <v>137.97427497158236</v>
      </c>
      <c r="U148" s="122">
        <v>155.55088881140495</v>
      </c>
      <c r="V148" s="122">
        <v>152.90613429807323</v>
      </c>
      <c r="W148" s="122">
        <v>149.9951339631231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327.88801699767703</v>
      </c>
      <c r="D149" s="98">
        <v>323.47995053793539</v>
      </c>
      <c r="E149" s="98">
        <v>330.37351666548216</v>
      </c>
      <c r="F149" s="98">
        <v>325.54879650240076</v>
      </c>
      <c r="G149" s="98">
        <v>318.06789748451013</v>
      </c>
      <c r="H149" s="98">
        <v>319.35973790234254</v>
      </c>
      <c r="I149" s="98">
        <v>324.71172983230224</v>
      </c>
      <c r="J149" s="98">
        <v>324.29906698773902</v>
      </c>
      <c r="K149" s="98">
        <v>325.10534165638825</v>
      </c>
      <c r="L149" s="98">
        <v>338.71179585857027</v>
      </c>
      <c r="M149" s="98">
        <v>292.14634388928766</v>
      </c>
      <c r="N149" s="98">
        <v>278.54719196011598</v>
      </c>
      <c r="O149" s="98">
        <v>272.81229645622335</v>
      </c>
      <c r="P149" s="98">
        <v>243.97139665688599</v>
      </c>
      <c r="Q149" s="98">
        <v>226.113608258547</v>
      </c>
      <c r="R149" s="98">
        <v>227.11750797880799</v>
      </c>
      <c r="S149" s="98">
        <v>230.38097694489116</v>
      </c>
      <c r="T149" s="98">
        <v>224.92882259874884</v>
      </c>
      <c r="U149" s="98">
        <v>221.85521395891354</v>
      </c>
      <c r="V149" s="98">
        <v>253.54784908853665</v>
      </c>
      <c r="W149" s="98">
        <v>223.9409422364173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62.120530144585921</v>
      </c>
      <c r="D150" s="98">
        <v>63.583448792579162</v>
      </c>
      <c r="E150" s="98">
        <v>56.703657134601151</v>
      </c>
      <c r="F150" s="98">
        <v>55.99384841198453</v>
      </c>
      <c r="G150" s="98">
        <v>62.839137475512544</v>
      </c>
      <c r="H150" s="98">
        <v>58.168035225428795</v>
      </c>
      <c r="I150" s="98">
        <v>60.270778617266274</v>
      </c>
      <c r="J150" s="98">
        <v>59.180935368312149</v>
      </c>
      <c r="K150" s="98">
        <v>62.136713064506971</v>
      </c>
      <c r="L150" s="98">
        <v>55.632884330567592</v>
      </c>
      <c r="M150" s="98">
        <v>32.119054924220066</v>
      </c>
      <c r="N150" s="98">
        <v>32.554252952201821</v>
      </c>
      <c r="O150" s="98">
        <v>30.18488160532883</v>
      </c>
      <c r="P150" s="98">
        <v>28.341411899403344</v>
      </c>
      <c r="Q150" s="98">
        <v>26.745360251950881</v>
      </c>
      <c r="R150" s="98">
        <v>28.596491548469118</v>
      </c>
      <c r="S150" s="98">
        <v>29.348309685256162</v>
      </c>
      <c r="T150" s="98">
        <v>21.681399400641368</v>
      </c>
      <c r="U150" s="98">
        <v>22.338573765989807</v>
      </c>
      <c r="V150" s="98">
        <v>37.100966013444214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62.120530144585921</v>
      </c>
      <c r="D151" s="101">
        <v>63.583448792579162</v>
      </c>
      <c r="E151" s="101">
        <v>56.703657134601151</v>
      </c>
      <c r="F151" s="101">
        <v>55.99384841198453</v>
      </c>
      <c r="G151" s="101">
        <v>62.839137475512544</v>
      </c>
      <c r="H151" s="101">
        <v>58.168035225428795</v>
      </c>
      <c r="I151" s="101">
        <v>60.270778617266274</v>
      </c>
      <c r="J151" s="101">
        <v>59.180935368312149</v>
      </c>
      <c r="K151" s="101">
        <v>62.136713064506971</v>
      </c>
      <c r="L151" s="101">
        <v>55.632884330567592</v>
      </c>
      <c r="M151" s="101">
        <v>32.119054924220066</v>
      </c>
      <c r="N151" s="101">
        <v>32.554252952201821</v>
      </c>
      <c r="O151" s="101">
        <v>30.18488160532883</v>
      </c>
      <c r="P151" s="101">
        <v>28.341411899403344</v>
      </c>
      <c r="Q151" s="101">
        <v>26.745360251950881</v>
      </c>
      <c r="R151" s="101">
        <v>28.596491548469118</v>
      </c>
      <c r="S151" s="101">
        <v>29.348309685256162</v>
      </c>
      <c r="T151" s="101">
        <v>21.681399400641368</v>
      </c>
      <c r="U151" s="101">
        <v>22.338573765989807</v>
      </c>
      <c r="V151" s="101">
        <v>37.100966013444214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279.0468732369315</v>
      </c>
      <c r="D157" s="122">
        <v>283.14465578891804</v>
      </c>
      <c r="E157" s="122">
        <v>355.07800699135402</v>
      </c>
      <c r="F157" s="122">
        <v>288.94128415658696</v>
      </c>
      <c r="G157" s="122">
        <v>192.94287901288899</v>
      </c>
      <c r="H157" s="122">
        <v>184.71219445841584</v>
      </c>
      <c r="I157" s="122">
        <v>168.70493806894802</v>
      </c>
      <c r="J157" s="122">
        <v>153.54390258307924</v>
      </c>
      <c r="K157" s="122">
        <v>218.10341176630081</v>
      </c>
      <c r="L157" s="122">
        <v>292.86924026725222</v>
      </c>
      <c r="M157" s="122">
        <v>293.19857560724989</v>
      </c>
      <c r="N157" s="122">
        <v>286.69796719315593</v>
      </c>
      <c r="O157" s="122">
        <v>225.85126205758556</v>
      </c>
      <c r="P157" s="122">
        <v>130.12824898246311</v>
      </c>
      <c r="Q157" s="122">
        <v>76.378329752157867</v>
      </c>
      <c r="R157" s="122">
        <v>64.061151660616247</v>
      </c>
      <c r="S157" s="122">
        <v>126.21024945911842</v>
      </c>
      <c r="T157" s="122">
        <v>122.05406855618754</v>
      </c>
      <c r="U157" s="122">
        <v>143.91274842452862</v>
      </c>
      <c r="V157" s="122">
        <v>164.51153193756571</v>
      </c>
      <c r="W157" s="122">
        <v>91.681677168373611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572.10200545517273</v>
      </c>
      <c r="D158" s="98">
        <v>570.43277087653485</v>
      </c>
      <c r="E158" s="98">
        <v>665.29709775468086</v>
      </c>
      <c r="F158" s="98">
        <v>662.86961142348753</v>
      </c>
      <c r="G158" s="98">
        <v>608.55934349105576</v>
      </c>
      <c r="H158" s="98">
        <v>596.65634896626273</v>
      </c>
      <c r="I158" s="98">
        <v>597.51146567744729</v>
      </c>
      <c r="J158" s="98">
        <v>538.24319350847759</v>
      </c>
      <c r="K158" s="98">
        <v>534.90673016324843</v>
      </c>
      <c r="L158" s="98">
        <v>545.3962275705386</v>
      </c>
      <c r="M158" s="98">
        <v>494.72341514835756</v>
      </c>
      <c r="N158" s="98">
        <v>424.21293122661967</v>
      </c>
      <c r="O158" s="98">
        <v>394.92031948993042</v>
      </c>
      <c r="P158" s="98">
        <v>356.20091351841444</v>
      </c>
      <c r="Q158" s="98">
        <v>346.10517814545608</v>
      </c>
      <c r="R158" s="98">
        <v>371.56449743259503</v>
      </c>
      <c r="S158" s="98">
        <v>399.19429640860403</v>
      </c>
      <c r="T158" s="98">
        <v>411.67899043659475</v>
      </c>
      <c r="U158" s="98">
        <v>429.44212904846773</v>
      </c>
      <c r="V158" s="98">
        <v>498.91078966686592</v>
      </c>
      <c r="W158" s="98">
        <v>464.90922465597197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578.26835245122834</v>
      </c>
      <c r="D161" s="117">
        <f t="shared" si="54"/>
        <v>576.3101431947664</v>
      </c>
      <c r="E161" s="117">
        <f t="shared" si="54"/>
        <v>659.33715459472501</v>
      </c>
      <c r="F161" s="117">
        <f t="shared" si="54"/>
        <v>582.51804301939205</v>
      </c>
      <c r="G161" s="117">
        <f t="shared" si="54"/>
        <v>473.77285968547449</v>
      </c>
      <c r="H161" s="117">
        <f t="shared" si="54"/>
        <v>465.56750944776081</v>
      </c>
      <c r="I161" s="117">
        <f t="shared" si="54"/>
        <v>438.52122400245247</v>
      </c>
      <c r="J161" s="117">
        <f t="shared" si="54"/>
        <v>411.53331585106207</v>
      </c>
      <c r="K161" s="117">
        <f t="shared" si="54"/>
        <v>476.70766586908201</v>
      </c>
      <c r="L161" s="117">
        <f t="shared" si="54"/>
        <v>535.03312922558098</v>
      </c>
      <c r="M161" s="117">
        <f t="shared" si="54"/>
        <v>495.42543449068239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227.11750797880799</v>
      </c>
      <c r="S161" s="117">
        <f t="shared" si="55"/>
        <v>290.66288965159652</v>
      </c>
      <c r="T161" s="117">
        <f t="shared" si="55"/>
        <v>257.47027381894191</v>
      </c>
      <c r="U161" s="117">
        <f t="shared" si="55"/>
        <v>298.34080534200518</v>
      </c>
      <c r="V161" s="117">
        <f t="shared" si="55"/>
        <v>318.37586895723871</v>
      </c>
      <c r="W161" s="117">
        <f t="shared" ref="W161" si="56">W162+W164+W166+W175</f>
        <v>243.28137993213477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299.21235343238095</v>
      </c>
      <c r="D166" s="122">
        <v>293.21478949422885</v>
      </c>
      <c r="E166" s="122">
        <v>304.22482767108863</v>
      </c>
      <c r="F166" s="122">
        <v>293.50517553062787</v>
      </c>
      <c r="G166" s="122">
        <v>280.76533568287186</v>
      </c>
      <c r="H166" s="122">
        <v>280.86151023681634</v>
      </c>
      <c r="I166" s="122">
        <v>269.76925570750126</v>
      </c>
      <c r="J166" s="122">
        <v>258.09473992384181</v>
      </c>
      <c r="K166" s="122">
        <v>258.67216903194566</v>
      </c>
      <c r="L166" s="122">
        <v>242.20110146420177</v>
      </c>
      <c r="M166" s="122">
        <v>202.21450139029682</v>
      </c>
      <c r="N166" s="122">
        <v>0</v>
      </c>
      <c r="O166" s="122">
        <v>0</v>
      </c>
      <c r="P166" s="122">
        <v>0</v>
      </c>
      <c r="Q166" s="122">
        <v>0</v>
      </c>
      <c r="R166" s="122">
        <v>227.11750797880799</v>
      </c>
      <c r="S166" s="122">
        <v>166.58898671378722</v>
      </c>
      <c r="T166" s="122">
        <v>137.20450133184676</v>
      </c>
      <c r="U166" s="122">
        <v>156.76647708426853</v>
      </c>
      <c r="V166" s="122">
        <v>152.07227240161674</v>
      </c>
      <c r="W166" s="122">
        <v>151.95992508899744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327.88801699767703</v>
      </c>
      <c r="D167" s="98">
        <v>323.47995053793545</v>
      </c>
      <c r="E167" s="98">
        <v>330.37351666548221</v>
      </c>
      <c r="F167" s="98">
        <v>325.54879650240071</v>
      </c>
      <c r="G167" s="98">
        <v>318.06789748451007</v>
      </c>
      <c r="H167" s="98">
        <v>319.35973790234254</v>
      </c>
      <c r="I167" s="98">
        <v>324.71172983230224</v>
      </c>
      <c r="J167" s="98">
        <v>324.29906698773908</v>
      </c>
      <c r="K167" s="98">
        <v>325.10534165638825</v>
      </c>
      <c r="L167" s="98">
        <v>338.71179585857033</v>
      </c>
      <c r="M167" s="98">
        <v>292.14634388928755</v>
      </c>
      <c r="N167" s="98">
        <v>0</v>
      </c>
      <c r="O167" s="98">
        <v>0</v>
      </c>
      <c r="P167" s="98">
        <v>0</v>
      </c>
      <c r="Q167" s="98">
        <v>0</v>
      </c>
      <c r="R167" s="98">
        <v>227.11750797880799</v>
      </c>
      <c r="S167" s="98">
        <v>230.38097694489113</v>
      </c>
      <c r="T167" s="98">
        <v>224.92882259874884</v>
      </c>
      <c r="U167" s="98">
        <v>221.85521395891354</v>
      </c>
      <c r="V167" s="98">
        <v>253.54784908853662</v>
      </c>
      <c r="W167" s="98">
        <v>223.9409422364173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62.120530144585928</v>
      </c>
      <c r="D168" s="98">
        <v>63.583448792579176</v>
      </c>
      <c r="E168" s="98">
        <v>56.703657134601144</v>
      </c>
      <c r="F168" s="98">
        <v>55.99384841198453</v>
      </c>
      <c r="G168" s="98">
        <v>62.839137475512544</v>
      </c>
      <c r="H168" s="98">
        <v>58.168035225428795</v>
      </c>
      <c r="I168" s="98">
        <v>60.270778617266274</v>
      </c>
      <c r="J168" s="98">
        <v>59.180935368312142</v>
      </c>
      <c r="K168" s="98">
        <v>62.136713064506957</v>
      </c>
      <c r="L168" s="98">
        <v>55.632884330567592</v>
      </c>
      <c r="M168" s="98">
        <v>32.119054924220066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29.348309685256165</v>
      </c>
      <c r="T168" s="98">
        <v>21.681399400641357</v>
      </c>
      <c r="U168" s="98">
        <v>22.338573765989796</v>
      </c>
      <c r="V168" s="98">
        <v>37.100966013444221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62.120530144585928</v>
      </c>
      <c r="D169" s="101">
        <v>63.583448792579176</v>
      </c>
      <c r="E169" s="101">
        <v>56.703657134601144</v>
      </c>
      <c r="F169" s="101">
        <v>55.99384841198453</v>
      </c>
      <c r="G169" s="101">
        <v>62.839137475512544</v>
      </c>
      <c r="H169" s="101">
        <v>58.168035225428795</v>
      </c>
      <c r="I169" s="101">
        <v>60.270778617266274</v>
      </c>
      <c r="J169" s="101">
        <v>59.180935368312142</v>
      </c>
      <c r="K169" s="101">
        <v>62.136713064506957</v>
      </c>
      <c r="L169" s="101">
        <v>55.632884330567592</v>
      </c>
      <c r="M169" s="101">
        <v>32.119054924220066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29.348309685256165</v>
      </c>
      <c r="T169" s="101">
        <v>21.681399400641357</v>
      </c>
      <c r="U169" s="101">
        <v>22.338573765989796</v>
      </c>
      <c r="V169" s="101">
        <v>37.100966013444221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279.05599901884733</v>
      </c>
      <c r="D175" s="122">
        <v>283.09535370053749</v>
      </c>
      <c r="E175" s="122">
        <v>355.11232692363632</v>
      </c>
      <c r="F175" s="122">
        <v>289.01286748876424</v>
      </c>
      <c r="G175" s="122">
        <v>193.00752400260265</v>
      </c>
      <c r="H175" s="122">
        <v>184.70599921094444</v>
      </c>
      <c r="I175" s="122">
        <v>168.75196829495121</v>
      </c>
      <c r="J175" s="122">
        <v>153.43857592722028</v>
      </c>
      <c r="K175" s="122">
        <v>218.03549683713638</v>
      </c>
      <c r="L175" s="122">
        <v>292.83202776137915</v>
      </c>
      <c r="M175" s="122">
        <v>293.21093310038555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124.07390293780932</v>
      </c>
      <c r="T175" s="122">
        <v>120.26577248709513</v>
      </c>
      <c r="U175" s="122">
        <v>141.57432825773662</v>
      </c>
      <c r="V175" s="122">
        <v>166.30359655562197</v>
      </c>
      <c r="W175" s="122">
        <v>91.321454843137332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572.10200545517296</v>
      </c>
      <c r="D176" s="98">
        <v>570.43277087653473</v>
      </c>
      <c r="E176" s="98">
        <v>665.29709775468086</v>
      </c>
      <c r="F176" s="98">
        <v>662.86961142348753</v>
      </c>
      <c r="G176" s="98">
        <v>608.55934349105587</v>
      </c>
      <c r="H176" s="98">
        <v>596.65634896626295</v>
      </c>
      <c r="I176" s="98">
        <v>597.51146567744718</v>
      </c>
      <c r="J176" s="98">
        <v>538.24319350847748</v>
      </c>
      <c r="K176" s="98">
        <v>534.90673016324843</v>
      </c>
      <c r="L176" s="98">
        <v>545.39622757053871</v>
      </c>
      <c r="M176" s="98">
        <v>494.7234151483575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399.19429640860392</v>
      </c>
      <c r="T176" s="98">
        <v>411.67899043659486</v>
      </c>
      <c r="U176" s="98">
        <v>429.44212904846779</v>
      </c>
      <c r="V176" s="98">
        <v>498.91078966686587</v>
      </c>
      <c r="W176" s="98">
        <v>464.90922465597191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59.725522291511737</v>
      </c>
      <c r="D24" s="118">
        <f t="shared" si="7"/>
        <v>59.207567455127659</v>
      </c>
      <c r="E24" s="118">
        <f t="shared" si="7"/>
        <v>74.922620120992605</v>
      </c>
      <c r="F24" s="118">
        <f t="shared" si="7"/>
        <v>72.547615305084562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66.724442017143133</v>
      </c>
      <c r="M24" s="118">
        <f t="shared" si="7"/>
        <v>54.358939783769515</v>
      </c>
      <c r="N24" s="118">
        <f t="shared" si="7"/>
        <v>49.996381587153415</v>
      </c>
      <c r="O24" s="118">
        <f t="shared" si="7"/>
        <v>48.428932559380151</v>
      </c>
      <c r="P24" s="118">
        <f t="shared" si="7"/>
        <v>41.974325725761616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41.207343768064447</v>
      </c>
      <c r="T24" s="118">
        <f t="shared" si="8"/>
        <v>40.854622473068886</v>
      </c>
      <c r="U24" s="118">
        <f t="shared" si="8"/>
        <v>41.106207385761692</v>
      </c>
      <c r="V24" s="118">
        <f t="shared" si="8"/>
        <v>44.184662589721519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25.637881038185814</v>
      </c>
      <c r="D25" s="123">
        <f t="shared" si="10"/>
        <v>24.722876093518455</v>
      </c>
      <c r="E25" s="123">
        <f t="shared" si="10"/>
        <v>38.992694649455899</v>
      </c>
      <c r="F25" s="123">
        <f t="shared" si="10"/>
        <v>38.072148852985599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35.608983334670363</v>
      </c>
      <c r="M25" s="123">
        <f t="shared" si="10"/>
        <v>27.828716099200214</v>
      </c>
      <c r="N25" s="123">
        <f t="shared" si="10"/>
        <v>26.728968068164011</v>
      </c>
      <c r="O25" s="123">
        <f t="shared" si="10"/>
        <v>27.494672529558407</v>
      </c>
      <c r="P25" s="123">
        <f t="shared" si="10"/>
        <v>25.69655728174067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23.130522429672926</v>
      </c>
      <c r="T25" s="123">
        <f t="shared" si="11"/>
        <v>21.8798661091197</v>
      </c>
      <c r="U25" s="123">
        <f t="shared" si="11"/>
        <v>22.020625870907658</v>
      </c>
      <c r="V25" s="123">
        <f t="shared" si="11"/>
        <v>23.413065647591832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25.309315398016203</v>
      </c>
      <c r="D26" s="99">
        <v>24.415042833020578</v>
      </c>
      <c r="E26" s="99">
        <v>38.578750686813414</v>
      </c>
      <c r="F26" s="99">
        <v>37.682719751499782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35.323754151959477</v>
      </c>
      <c r="M26" s="99">
        <v>27.582060965985733</v>
      </c>
      <c r="N26" s="99">
        <v>26.49411832482841</v>
      </c>
      <c r="O26" s="99">
        <v>27.247214553889876</v>
      </c>
      <c r="P26" s="99">
        <v>25.459655971852001</v>
      </c>
      <c r="Q26" s="99">
        <v>0</v>
      </c>
      <c r="R26" s="99">
        <v>0</v>
      </c>
      <c r="S26" s="99">
        <v>22.89952281555367</v>
      </c>
      <c r="T26" s="99">
        <v>21.663783155099338</v>
      </c>
      <c r="U26" s="99">
        <v>21.804741756384978</v>
      </c>
      <c r="V26" s="99">
        <v>23.179542868249818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0.32856564016961037</v>
      </c>
      <c r="D27" s="99">
        <v>0.30783326049787657</v>
      </c>
      <c r="E27" s="99">
        <v>0.41394396264248634</v>
      </c>
      <c r="F27" s="99">
        <v>0.38942910148581816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0.28522918271088227</v>
      </c>
      <c r="M27" s="99">
        <v>0.24665513321448063</v>
      </c>
      <c r="N27" s="99">
        <v>0.23484974333560218</v>
      </c>
      <c r="O27" s="99">
        <v>0.24745797566853078</v>
      </c>
      <c r="P27" s="99">
        <v>0.23690130988866845</v>
      </c>
      <c r="Q27" s="99">
        <v>0</v>
      </c>
      <c r="R27" s="99">
        <v>0</v>
      </c>
      <c r="S27" s="99">
        <v>0.23099961411925604</v>
      </c>
      <c r="T27" s="99">
        <v>0.21608295402036218</v>
      </c>
      <c r="U27" s="99">
        <v>0.21588411452268153</v>
      </c>
      <c r="V27" s="99">
        <v>0.23352277934201257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0.30588067705403577</v>
      </c>
      <c r="D28" s="123">
        <f t="shared" si="13"/>
        <v>0.17005307700438954</v>
      </c>
      <c r="E28" s="123">
        <f t="shared" si="13"/>
        <v>0.37555782763442636</v>
      </c>
      <c r="F28" s="123">
        <f t="shared" si="13"/>
        <v>0.32200659777608326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0.26545150726120498</v>
      </c>
      <c r="M28" s="123">
        <f t="shared" si="13"/>
        <v>0.29188874035387324</v>
      </c>
      <c r="N28" s="123">
        <f t="shared" si="13"/>
        <v>0.2910034715040184</v>
      </c>
      <c r="O28" s="123">
        <f t="shared" si="13"/>
        <v>0.25574605062592753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0.10363801157908503</v>
      </c>
      <c r="T28" s="123">
        <f t="shared" si="13"/>
        <v>8.2345647285329365E-2</v>
      </c>
      <c r="U28" s="123">
        <f t="shared" si="13"/>
        <v>7.1773680084552621E-2</v>
      </c>
      <c r="V28" s="123">
        <f t="shared" si="13"/>
        <v>3.8001318602663946E-2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0.30588067705403577</v>
      </c>
      <c r="D29" s="99">
        <f>RES_hhdet_in_fech!D29/RES_summary!D$21</f>
        <v>0.17005307700438954</v>
      </c>
      <c r="E29" s="99">
        <f>RES_hhdet_in_fech!E29/RES_summary!E$21</f>
        <v>0.37555782763442636</v>
      </c>
      <c r="F29" s="99">
        <f>RES_hhdet_in_fech!F29/RES_summary!F$21</f>
        <v>0.32200659777608326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0.26545150726120498</v>
      </c>
      <c r="M29" s="99">
        <f>RES_hhdet_in_fech!M29/RES_summary!M$21</f>
        <v>0.29188874035387324</v>
      </c>
      <c r="N29" s="99">
        <f>RES_hhdet_in_fech!N29/RES_summary!N$21</f>
        <v>0.2910034715040184</v>
      </c>
      <c r="O29" s="99">
        <f>RES_hhdet_in_fech!O29/RES_summary!O$21</f>
        <v>0.25574605062592753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0.10363801157908503</v>
      </c>
      <c r="T29" s="99">
        <f>RES_hhdet_in_fech!T29/RES_summary!T$21</f>
        <v>8.2345647285329365E-2</v>
      </c>
      <c r="U29" s="99">
        <f>RES_hhdet_in_fech!U29/RES_summary!U$21</f>
        <v>7.1773680084552621E-2</v>
      </c>
      <c r="V29" s="99">
        <f>RES_hhdet_in_fech!V29/RES_summary!V$21</f>
        <v>3.8001318602663946E-2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12.894238952036112</v>
      </c>
      <c r="D30" s="123">
        <v>12.722327092212158</v>
      </c>
      <c r="E30" s="123">
        <v>12.899670488837806</v>
      </c>
      <c r="F30" s="123">
        <v>12.452685456269512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11.287883116811862</v>
      </c>
      <c r="M30" s="123">
        <v>9.6164526119418294</v>
      </c>
      <c r="N30" s="123">
        <v>9.01941996513027</v>
      </c>
      <c r="O30" s="123">
        <v>8.9072970363264474</v>
      </c>
      <c r="P30" s="123">
        <v>8.6439922892658192</v>
      </c>
      <c r="Q30" s="123">
        <v>0</v>
      </c>
      <c r="R30" s="123">
        <v>0</v>
      </c>
      <c r="S30" s="123">
        <v>7.4088439793323504</v>
      </c>
      <c r="T30" s="123">
        <v>7.1257385121539363</v>
      </c>
      <c r="U30" s="123">
        <v>7.0836512073087059</v>
      </c>
      <c r="V30" s="123">
        <v>7.6077696922751423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13.235902366451743</v>
      </c>
      <c r="D31" s="99">
        <v>13.044120415957664</v>
      </c>
      <c r="E31" s="99">
        <v>13.268421577563283</v>
      </c>
      <c r="F31" s="99">
        <v>12.875756069921003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12.728680703316169</v>
      </c>
      <c r="M31" s="99">
        <v>10.716947885301488</v>
      </c>
      <c r="N31" s="99">
        <v>10.055298295399947</v>
      </c>
      <c r="O31" s="99">
        <v>9.7316171852916948</v>
      </c>
      <c r="P31" s="99">
        <v>8.6439922892658192</v>
      </c>
      <c r="Q31" s="99">
        <v>0</v>
      </c>
      <c r="R31" s="99">
        <v>0</v>
      </c>
      <c r="S31" s="99">
        <v>7.982240319507854</v>
      </c>
      <c r="T31" s="99">
        <v>7.7361282175288366</v>
      </c>
      <c r="U31" s="99">
        <v>7.5699707943218204</v>
      </c>
      <c r="V31" s="99">
        <v>8.6118964002188942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8.7760168007832764</v>
      </c>
      <c r="D32" s="99">
        <v>8.7038251396598927</v>
      </c>
      <c r="E32" s="99">
        <v>8.7384444329883006</v>
      </c>
      <c r="F32" s="99">
        <v>8.5016351104891363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8.5649298389413122</v>
      </c>
      <c r="M32" s="99">
        <v>7.0753287047794107</v>
      </c>
      <c r="N32" s="99">
        <v>6.8031312038513247</v>
      </c>
      <c r="O32" s="99">
        <v>6.7583744715606091</v>
      </c>
      <c r="P32" s="99">
        <v>0</v>
      </c>
      <c r="Q32" s="99">
        <v>0</v>
      </c>
      <c r="R32" s="99">
        <v>0</v>
      </c>
      <c r="S32" s="99">
        <v>6.1924118451598495</v>
      </c>
      <c r="T32" s="99">
        <v>6.0472079866857538</v>
      </c>
      <c r="U32" s="99">
        <v>6.0103323447508776</v>
      </c>
      <c r="V32" s="99">
        <v>6.9982863811993195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2.5076283039394727</v>
      </c>
      <c r="D33" s="102">
        <v>2.5639615720635391</v>
      </c>
      <c r="E33" s="102">
        <v>2.2773254813075643</v>
      </c>
      <c r="F33" s="102">
        <v>2.2146085051293669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2.0906659582177598</v>
      </c>
      <c r="M33" s="102">
        <v>1.178239074175949</v>
      </c>
      <c r="N33" s="102">
        <v>1.1751786902420631</v>
      </c>
      <c r="O33" s="102">
        <v>1.0767392686551769</v>
      </c>
      <c r="P33" s="102">
        <v>0</v>
      </c>
      <c r="Q33" s="102">
        <v>0</v>
      </c>
      <c r="R33" s="102">
        <v>0</v>
      </c>
      <c r="S33" s="102">
        <v>1.0168602633154589</v>
      </c>
      <c r="T33" s="102">
        <v>0.74570294620724797</v>
      </c>
      <c r="U33" s="102">
        <v>0.7622194131829747</v>
      </c>
      <c r="V33" s="102">
        <v>1.2601553387433937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6.2683884968438033</v>
      </c>
      <c r="D34" s="105">
        <v>6.139863567596354</v>
      </c>
      <c r="E34" s="105">
        <v>6.4611189516807359</v>
      </c>
      <c r="F34" s="105">
        <v>6.2870266053597677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6.4742638807235533</v>
      </c>
      <c r="M34" s="105">
        <v>5.8970896306034613</v>
      </c>
      <c r="N34" s="105">
        <v>5.6279525136092614</v>
      </c>
      <c r="O34" s="105">
        <v>5.6816352029054311</v>
      </c>
      <c r="P34" s="105">
        <v>0</v>
      </c>
      <c r="Q34" s="105">
        <v>0</v>
      </c>
      <c r="R34" s="105">
        <v>0</v>
      </c>
      <c r="S34" s="105">
        <v>5.17555158184439</v>
      </c>
      <c r="T34" s="105">
        <v>5.3015050404785065</v>
      </c>
      <c r="U34" s="105">
        <v>5.2481129315679018</v>
      </c>
      <c r="V34" s="105">
        <v>5.738131042455926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11.849073838567246</v>
      </c>
      <c r="D35" s="102">
        <v>11.997741682943749</v>
      </c>
      <c r="E35" s="102">
        <v>10.994079820027356</v>
      </c>
      <c r="F35" s="102">
        <v>10.758939099426398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9.7774054584982792</v>
      </c>
      <c r="N35" s="102">
        <v>9.0272611484827028</v>
      </c>
      <c r="O35" s="102">
        <v>8.6703862066506279</v>
      </c>
      <c r="P35" s="102">
        <v>0</v>
      </c>
      <c r="Q35" s="102">
        <v>0</v>
      </c>
      <c r="R35" s="102">
        <v>0</v>
      </c>
      <c r="S35" s="102">
        <v>7.6671267683663276</v>
      </c>
      <c r="T35" s="102">
        <v>7.7141667713852673</v>
      </c>
      <c r="U35" s="102">
        <v>7.5744397333038513</v>
      </c>
      <c r="V35" s="102">
        <v>7.4175808909499859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8.5478049517100079</v>
      </c>
      <c r="D36" s="105">
        <v>8.7199914759640844</v>
      </c>
      <c r="E36" s="105">
        <v>7.7844733189717426</v>
      </c>
      <c r="F36" s="105">
        <v>7.6378908334444704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7.6455362865001861</v>
      </c>
      <c r="M36" s="105">
        <v>6.925770976525274</v>
      </c>
      <c r="N36" s="105">
        <v>6.441715085120725</v>
      </c>
      <c r="O36" s="105">
        <v>6.2139140533165413</v>
      </c>
      <c r="P36" s="105">
        <v>0</v>
      </c>
      <c r="Q36" s="105">
        <v>0</v>
      </c>
      <c r="R36" s="105">
        <v>0</v>
      </c>
      <c r="S36" s="105">
        <v>5.8252648244064877</v>
      </c>
      <c r="T36" s="105">
        <v>5.8503224673130561</v>
      </c>
      <c r="U36" s="105">
        <v>5.8109711274088154</v>
      </c>
      <c r="V36" s="105">
        <v>5.7163517222643465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2.2548411920475178</v>
      </c>
      <c r="D37" s="99">
        <v>2.4439122416707857</v>
      </c>
      <c r="E37" s="99">
        <v>1.612030805686584</v>
      </c>
      <c r="F37" s="99">
        <v>1.6040525738355551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1.4405907286251165</v>
      </c>
      <c r="M37" s="99">
        <v>1.0058623658898267</v>
      </c>
      <c r="N37" s="99">
        <v>0.91211510230921111</v>
      </c>
      <c r="O37" s="99">
        <v>0.7594112859274289</v>
      </c>
      <c r="P37" s="99">
        <v>0</v>
      </c>
      <c r="Q37" s="99">
        <v>0</v>
      </c>
      <c r="R37" s="99">
        <v>0</v>
      </c>
      <c r="S37" s="99">
        <v>0.83086661956151164</v>
      </c>
      <c r="T37" s="99">
        <v>0.63690996554436918</v>
      </c>
      <c r="U37" s="99">
        <v>0.65261900623206881</v>
      </c>
      <c r="V37" s="99">
        <v>0.5863950043375511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6.2929637596624914</v>
      </c>
      <c r="D38" s="99">
        <v>6.2760792342932987</v>
      </c>
      <c r="E38" s="99">
        <v>6.1724425132851586</v>
      </c>
      <c r="F38" s="99">
        <v>6.0338382596089142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6.2049455578750692</v>
      </c>
      <c r="M38" s="99">
        <v>5.9199086106354466</v>
      </c>
      <c r="N38" s="99">
        <v>5.529599982811515</v>
      </c>
      <c r="O38" s="99">
        <v>5.454502767389112</v>
      </c>
      <c r="P38" s="99">
        <v>0</v>
      </c>
      <c r="Q38" s="99">
        <v>0</v>
      </c>
      <c r="R38" s="99">
        <v>0</v>
      </c>
      <c r="S38" s="99">
        <v>4.994398204844976</v>
      </c>
      <c r="T38" s="99">
        <v>5.2134125017686861</v>
      </c>
      <c r="U38" s="99">
        <v>5.1583521211767458</v>
      </c>
      <c r="V38" s="99">
        <v>5.1299567179267962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20.887521624235774</v>
      </c>
      <c r="D39" s="123">
        <v>21.592311192392661</v>
      </c>
      <c r="E39" s="123">
        <v>22.654697155064483</v>
      </c>
      <c r="F39" s="123">
        <v>21.700774398053372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19.5621240583997</v>
      </c>
      <c r="M39" s="123">
        <v>16.621882332273604</v>
      </c>
      <c r="N39" s="123">
        <v>13.956990082355114</v>
      </c>
      <c r="O39" s="123">
        <v>11.771216942869366</v>
      </c>
      <c r="P39" s="123">
        <v>7.6337761547551244</v>
      </c>
      <c r="Q39" s="123">
        <v>0</v>
      </c>
      <c r="R39" s="123">
        <v>0</v>
      </c>
      <c r="S39" s="123">
        <v>10.564339347480088</v>
      </c>
      <c r="T39" s="123">
        <v>11.766672204509923</v>
      </c>
      <c r="U39" s="123">
        <v>11.930156627460779</v>
      </c>
      <c r="V39" s="123">
        <v>13.125825931251883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23.094123283894078</v>
      </c>
      <c r="D40" s="99">
        <v>23.002333653594722</v>
      </c>
      <c r="E40" s="99">
        <v>26.719582297138569</v>
      </c>
      <c r="F40" s="99">
        <v>26.217106358705909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20.495815387655604</v>
      </c>
      <c r="M40" s="99">
        <v>18.148182130913643</v>
      </c>
      <c r="N40" s="99">
        <v>15.313697956288911</v>
      </c>
      <c r="O40" s="99">
        <v>14.087390553474526</v>
      </c>
      <c r="P40" s="99">
        <v>0</v>
      </c>
      <c r="Q40" s="99">
        <v>0</v>
      </c>
      <c r="R40" s="99">
        <v>0</v>
      </c>
      <c r="S40" s="99">
        <v>13.831284381056147</v>
      </c>
      <c r="T40" s="99">
        <v>14.159152293975687</v>
      </c>
      <c r="U40" s="99">
        <v>14.653089809060459</v>
      </c>
      <c r="V40" s="99">
        <v>16.945787743843674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18.786276150376722</v>
      </c>
      <c r="D41" s="110">
        <v>20.202869047505438</v>
      </c>
      <c r="E41" s="110">
        <v>18.001443521728319</v>
      </c>
      <c r="F41" s="110">
        <v>18.209942618942613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18.479852553782997</v>
      </c>
      <c r="M41" s="110">
        <v>14.402075076153062</v>
      </c>
      <c r="N41" s="110">
        <v>11.128799967221386</v>
      </c>
      <c r="O41" s="110">
        <v>8.6791168828989829</v>
      </c>
      <c r="P41" s="110">
        <v>7.6337761547551244</v>
      </c>
      <c r="Q41" s="110">
        <v>0</v>
      </c>
      <c r="R41" s="110">
        <v>0</v>
      </c>
      <c r="S41" s="110">
        <v>9.0548357270554387</v>
      </c>
      <c r="T41" s="110">
        <v>10.758319468197794</v>
      </c>
      <c r="U41" s="110">
        <v>10.557695690032675</v>
      </c>
      <c r="V41" s="110">
        <v>11.243592931584987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63.315883732992873</v>
      </c>
      <c r="D43" s="118">
        <f t="shared" si="14"/>
        <v>71.680733793019812</v>
      </c>
      <c r="E43" s="118">
        <f t="shared" si="14"/>
        <v>64.663248592953366</v>
      </c>
      <c r="F43" s="118">
        <f t="shared" si="14"/>
        <v>64.588988552275723</v>
      </c>
      <c r="G43" s="118">
        <f t="shared" si="14"/>
        <v>67.535443612154182</v>
      </c>
      <c r="H43" s="118">
        <f t="shared" si="14"/>
        <v>63.897347072530152</v>
      </c>
      <c r="I43" s="118">
        <f t="shared" si="14"/>
        <v>67.46956598211365</v>
      </c>
      <c r="J43" s="118">
        <f t="shared" si="14"/>
        <v>64.571873489265798</v>
      </c>
      <c r="K43" s="118">
        <f t="shared" si="14"/>
        <v>62.775556002891946</v>
      </c>
      <c r="L43" s="118">
        <f t="shared" si="14"/>
        <v>62.933588708522521</v>
      </c>
      <c r="M43" s="118">
        <f t="shared" si="14"/>
        <v>62.441654719056039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38.323416073094926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44.385025561616004</v>
      </c>
      <c r="U43" s="118">
        <f t="shared" si="15"/>
        <v>40.460749250419013</v>
      </c>
      <c r="V43" s="118">
        <f t="shared" si="15"/>
        <v>44.620237045499181</v>
      </c>
      <c r="W43" s="118">
        <f t="shared" ref="W43" si="16">W44+W47+W49+W58</f>
        <v>42.474200856423067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32.645492264780408</v>
      </c>
      <c r="D44" s="123">
        <f t="shared" si="17"/>
        <v>33.738664250494999</v>
      </c>
      <c r="E44" s="123">
        <f t="shared" si="17"/>
        <v>29.888357715109329</v>
      </c>
      <c r="F44" s="123">
        <f t="shared" si="17"/>
        <v>30.48806185067226</v>
      </c>
      <c r="G44" s="123">
        <f t="shared" si="17"/>
        <v>33.318295004457511</v>
      </c>
      <c r="H44" s="123">
        <f t="shared" si="17"/>
        <v>31.264645158325443</v>
      </c>
      <c r="I44" s="123">
        <f t="shared" si="17"/>
        <v>34.017568015917512</v>
      </c>
      <c r="J44" s="123">
        <f t="shared" si="17"/>
        <v>33.965705695941658</v>
      </c>
      <c r="K44" s="123">
        <f t="shared" si="17"/>
        <v>33.689773912583306</v>
      </c>
      <c r="L44" s="123">
        <f t="shared" si="17"/>
        <v>28.535057952814338</v>
      </c>
      <c r="M44" s="123">
        <f t="shared" si="17"/>
        <v>32.148085206264859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25.137717429940853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24.570765024248477</v>
      </c>
      <c r="U44" s="123">
        <f t="shared" si="18"/>
        <v>21.163564223209402</v>
      </c>
      <c r="V44" s="123">
        <f t="shared" si="18"/>
        <v>22.974441677128087</v>
      </c>
      <c r="W44" s="123">
        <f t="shared" ref="W44" si="19">SUM(W45:W46)</f>
        <v>21.903372405000798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32.247494237508342</v>
      </c>
      <c r="D45" s="99">
        <v>33.338705529425333</v>
      </c>
      <c r="E45" s="99">
        <v>29.586040748161089</v>
      </c>
      <c r="F45" s="99">
        <v>30.190685498797052</v>
      </c>
      <c r="G45" s="99">
        <v>32.990754748037894</v>
      </c>
      <c r="H45" s="99">
        <v>30.951916986915037</v>
      </c>
      <c r="I45" s="99">
        <v>33.665023347080705</v>
      </c>
      <c r="J45" s="99">
        <v>33.596861702206709</v>
      </c>
      <c r="K45" s="99">
        <v>33.340173915450514</v>
      </c>
      <c r="L45" s="99">
        <v>28.315930032505126</v>
      </c>
      <c r="M45" s="99">
        <v>31.874451523702852</v>
      </c>
      <c r="N45" s="99">
        <v>0</v>
      </c>
      <c r="O45" s="99">
        <v>0</v>
      </c>
      <c r="P45" s="99">
        <v>0</v>
      </c>
      <c r="Q45" s="99">
        <v>24.906631956544174</v>
      </c>
      <c r="R45" s="99">
        <v>0</v>
      </c>
      <c r="S45" s="99">
        <v>0</v>
      </c>
      <c r="T45" s="99">
        <v>24.3345271154984</v>
      </c>
      <c r="U45" s="99">
        <v>20.961477220540456</v>
      </c>
      <c r="V45" s="99">
        <v>22.751173252923056</v>
      </c>
      <c r="W45" s="99">
        <v>21.69052711080473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0.3979980272720699</v>
      </c>
      <c r="D46" s="99">
        <v>0.39995872106966562</v>
      </c>
      <c r="E46" s="99">
        <v>0.3023169669482384</v>
      </c>
      <c r="F46" s="99">
        <v>0.29737635187520695</v>
      </c>
      <c r="G46" s="99">
        <v>0.32754025641961904</v>
      </c>
      <c r="H46" s="99">
        <v>0.31272817141040543</v>
      </c>
      <c r="I46" s="99">
        <v>0.35254466883680396</v>
      </c>
      <c r="J46" s="99">
        <v>0.36884399373495186</v>
      </c>
      <c r="K46" s="99">
        <v>0.34959999713279533</v>
      </c>
      <c r="L46" s="99">
        <v>0.21912792030921255</v>
      </c>
      <c r="M46" s="99">
        <v>0.27363368256201065</v>
      </c>
      <c r="N46" s="99">
        <v>0</v>
      </c>
      <c r="O46" s="99">
        <v>0</v>
      </c>
      <c r="P46" s="99">
        <v>0</v>
      </c>
      <c r="Q46" s="99">
        <v>0.23108547339667709</v>
      </c>
      <c r="R46" s="99">
        <v>0</v>
      </c>
      <c r="S46" s="99">
        <v>0</v>
      </c>
      <c r="T46" s="99">
        <v>0.23623790875007847</v>
      </c>
      <c r="U46" s="99">
        <v>0.20208700266894586</v>
      </c>
      <c r="V46" s="99">
        <v>0.22326842420503223</v>
      </c>
      <c r="W46" s="99">
        <v>0.21284529419606679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0.29489224957435728</v>
      </c>
      <c r="D47" s="123">
        <f t="shared" si="20"/>
        <v>0.17161978401897565</v>
      </c>
      <c r="E47" s="123">
        <f t="shared" si="20"/>
        <v>0.35899093175536195</v>
      </c>
      <c r="F47" s="123">
        <f t="shared" si="20"/>
        <v>0.31780283253342173</v>
      </c>
      <c r="G47" s="123">
        <f t="shared" si="20"/>
        <v>0.37261643581139919</v>
      </c>
      <c r="H47" s="123">
        <f t="shared" si="20"/>
        <v>0.38920143447785632</v>
      </c>
      <c r="I47" s="123">
        <f t="shared" si="20"/>
        <v>0.11677530833129669</v>
      </c>
      <c r="J47" s="123">
        <f t="shared" si="20"/>
        <v>8.4136688931352913E-2</v>
      </c>
      <c r="K47" s="123">
        <f t="shared" si="20"/>
        <v>0.10981995690035802</v>
      </c>
      <c r="L47" s="123">
        <f t="shared" si="20"/>
        <v>0.26805312161022854</v>
      </c>
      <c r="M47" s="123">
        <f t="shared" si="20"/>
        <v>0.29301217150291825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8.1914060830017579E-2</v>
      </c>
      <c r="U47" s="123">
        <f t="shared" si="20"/>
        <v>7.3263349989890175E-2</v>
      </c>
      <c r="V47" s="123">
        <f t="shared" si="20"/>
        <v>3.8177278603347985E-2</v>
      </c>
      <c r="W47" s="123">
        <f t="shared" si="20"/>
        <v>6.3977436926005812E-2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0.29489224957435728</v>
      </c>
      <c r="D48" s="99">
        <f>RES_hhdet_in_fech!D48/RES_summary!D$21</f>
        <v>0.17161978401897565</v>
      </c>
      <c r="E48" s="99">
        <f>RES_hhdet_in_fech!E48/RES_summary!E$21</f>
        <v>0.35899093175536195</v>
      </c>
      <c r="F48" s="99">
        <f>RES_hhdet_in_fech!F48/RES_summary!F$21</f>
        <v>0.31780283253342173</v>
      </c>
      <c r="G48" s="99">
        <f>RES_hhdet_in_fech!G48/RES_summary!G$21</f>
        <v>0.37261643581139919</v>
      </c>
      <c r="H48" s="99">
        <f>RES_hhdet_in_fech!H48/RES_summary!H$21</f>
        <v>0.38920143447785632</v>
      </c>
      <c r="I48" s="99">
        <f>RES_hhdet_in_fech!I48/RES_summary!I$21</f>
        <v>0.11677530833129669</v>
      </c>
      <c r="J48" s="99">
        <f>RES_hhdet_in_fech!J48/RES_summary!J$21</f>
        <v>8.4136688931352913E-2</v>
      </c>
      <c r="K48" s="99">
        <f>RES_hhdet_in_fech!K48/RES_summary!K$21</f>
        <v>0.10981995690035802</v>
      </c>
      <c r="L48" s="99">
        <f>RES_hhdet_in_fech!L48/RES_summary!L$21</f>
        <v>0.26805312161022854</v>
      </c>
      <c r="M48" s="99">
        <f>RES_hhdet_in_fech!M48/RES_summary!M$21</f>
        <v>0.29301217150291825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8.1914060830017579E-2</v>
      </c>
      <c r="U48" s="99">
        <f>RES_hhdet_in_fech!U48/RES_summary!U$21</f>
        <v>7.3263349989890175E-2</v>
      </c>
      <c r="V48" s="99">
        <f>RES_hhdet_in_fech!V48/RES_summary!V$21</f>
        <v>3.8177278603347985E-2</v>
      </c>
      <c r="W48" s="99">
        <f>RES_hhdet_in_fech!W48/RES_summary!W$21</f>
        <v>6.3977436926005812E-2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9.4831644696528947</v>
      </c>
      <c r="D49" s="123">
        <v>16.178848268883417</v>
      </c>
      <c r="E49" s="123">
        <v>11.76478241080823</v>
      </c>
      <c r="F49" s="123">
        <v>12.080384430473689</v>
      </c>
      <c r="G49" s="123">
        <v>13.06386441230342</v>
      </c>
      <c r="H49" s="123">
        <v>12.622320184640019</v>
      </c>
      <c r="I49" s="123">
        <v>13.330936891072138</v>
      </c>
      <c r="J49" s="123">
        <v>13.606113616999266</v>
      </c>
      <c r="K49" s="123">
        <v>11.856432673813767</v>
      </c>
      <c r="L49" s="123">
        <v>14.568123636445613</v>
      </c>
      <c r="M49" s="123">
        <v>13.378682497743073</v>
      </c>
      <c r="N49" s="123">
        <v>0</v>
      </c>
      <c r="O49" s="123">
        <v>0</v>
      </c>
      <c r="P49" s="123">
        <v>0</v>
      </c>
      <c r="Q49" s="123">
        <v>5.6685655728740318</v>
      </c>
      <c r="R49" s="123">
        <v>0</v>
      </c>
      <c r="S49" s="123">
        <v>0</v>
      </c>
      <c r="T49" s="123">
        <v>7.9657273784421756</v>
      </c>
      <c r="U49" s="123">
        <v>7.2929201748184438</v>
      </c>
      <c r="V49" s="123">
        <v>8.4838420038704303</v>
      </c>
      <c r="W49" s="123">
        <v>7.6775058229889401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16.53725391174456</v>
      </c>
      <c r="E50" s="99">
        <v>13.113015656515351</v>
      </c>
      <c r="F50" s="99">
        <v>12.460570399535754</v>
      </c>
      <c r="G50" s="99">
        <v>13.289005708786952</v>
      </c>
      <c r="H50" s="99">
        <v>12.838915112102841</v>
      </c>
      <c r="I50" s="99">
        <v>13.531521939456251</v>
      </c>
      <c r="J50" s="99">
        <v>13.867514073448277</v>
      </c>
      <c r="K50" s="99">
        <v>11.991371746721287</v>
      </c>
      <c r="L50" s="99">
        <v>15.158425644422982</v>
      </c>
      <c r="M50" s="99">
        <v>15.426536848151178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8.6932608925569639</v>
      </c>
      <c r="U50" s="99">
        <v>7.4432397141325835</v>
      </c>
      <c r="V50" s="99">
        <v>8.6191870420751187</v>
      </c>
      <c r="W50" s="99">
        <v>7.7343608213160842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10.325829822002982</v>
      </c>
      <c r="E51" s="99">
        <v>0</v>
      </c>
      <c r="F51" s="99">
        <v>0</v>
      </c>
      <c r="G51" s="99">
        <v>8.3201049070749811</v>
      </c>
      <c r="H51" s="99">
        <v>7.9659549053253391</v>
      </c>
      <c r="I51" s="99">
        <v>8.4631471299435734</v>
      </c>
      <c r="J51" s="99">
        <v>8.7073918589275063</v>
      </c>
      <c r="K51" s="99">
        <v>7.5804331160173994</v>
      </c>
      <c r="L51" s="99">
        <v>9.5625405358454074</v>
      </c>
      <c r="M51" s="99">
        <v>9.696746271894229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6.5781732429903448</v>
      </c>
      <c r="U51" s="99">
        <v>0</v>
      </c>
      <c r="V51" s="99">
        <v>6.7634409420335757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3.3553379198229805</v>
      </c>
      <c r="E52" s="102">
        <v>0</v>
      </c>
      <c r="F52" s="102">
        <v>0</v>
      </c>
      <c r="G52" s="102">
        <v>2.6002245138402551</v>
      </c>
      <c r="H52" s="102">
        <v>2.2964610414517503</v>
      </c>
      <c r="I52" s="102">
        <v>2.4944393655579939</v>
      </c>
      <c r="J52" s="102">
        <v>2.53498671355436</v>
      </c>
      <c r="K52" s="102">
        <v>2.2171078803110555</v>
      </c>
      <c r="L52" s="102">
        <v>2.5946883014762356</v>
      </c>
      <c r="M52" s="102">
        <v>2.2191149432269857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0.95718275674431419</v>
      </c>
      <c r="U52" s="102">
        <v>0</v>
      </c>
      <c r="V52" s="102">
        <v>1.2143870245907575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6.9704919021800027</v>
      </c>
      <c r="E53" s="105">
        <v>0</v>
      </c>
      <c r="F53" s="105">
        <v>0</v>
      </c>
      <c r="G53" s="105">
        <v>5.7198803932347255</v>
      </c>
      <c r="H53" s="105">
        <v>5.669493863873587</v>
      </c>
      <c r="I53" s="105">
        <v>5.9687077643855782</v>
      </c>
      <c r="J53" s="105">
        <v>6.1724051453731468</v>
      </c>
      <c r="K53" s="105">
        <v>5.3633252357063448</v>
      </c>
      <c r="L53" s="105">
        <v>6.9678522343691736</v>
      </c>
      <c r="M53" s="105">
        <v>7.4776313286672424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5.6209904862460291</v>
      </c>
      <c r="U53" s="105">
        <v>0</v>
      </c>
      <c r="V53" s="105">
        <v>5.5490539174428184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11.849073838567252</v>
      </c>
      <c r="D54" s="102">
        <v>11.997741682943749</v>
      </c>
      <c r="E54" s="102">
        <v>10.994079820027356</v>
      </c>
      <c r="F54" s="102">
        <v>10.758939099426398</v>
      </c>
      <c r="G54" s="102">
        <v>11.512167665564393</v>
      </c>
      <c r="H54" s="102">
        <v>10.984322136863812</v>
      </c>
      <c r="I54" s="102">
        <v>11.206206995386976</v>
      </c>
      <c r="J54" s="102">
        <v>11.063938406999728</v>
      </c>
      <c r="K54" s="102">
        <v>11.081973111183386</v>
      </c>
      <c r="L54" s="102">
        <v>0</v>
      </c>
      <c r="M54" s="102">
        <v>9.7774054584982792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7.7141667713852682</v>
      </c>
      <c r="U54" s="102">
        <v>7.5744397333038496</v>
      </c>
      <c r="V54" s="102">
        <v>7.4175808909499885</v>
      </c>
      <c r="W54" s="102">
        <v>7.6454428649100814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8.5478049517100079</v>
      </c>
      <c r="D55" s="105">
        <v>8.7199914759640862</v>
      </c>
      <c r="E55" s="105">
        <v>7.7844733189717417</v>
      </c>
      <c r="F55" s="105">
        <v>7.6378908334444677</v>
      </c>
      <c r="G55" s="105">
        <v>8.4064557700387095</v>
      </c>
      <c r="H55" s="105">
        <v>7.9200840920613444</v>
      </c>
      <c r="I55" s="105">
        <v>8.1199839981432262</v>
      </c>
      <c r="J55" s="105">
        <v>8.0153714743891502</v>
      </c>
      <c r="K55" s="105">
        <v>8.0989056865847555</v>
      </c>
      <c r="L55" s="105">
        <v>7.6455362865001835</v>
      </c>
      <c r="M55" s="105">
        <v>6.9257709765252713</v>
      </c>
      <c r="N55" s="105">
        <v>0</v>
      </c>
      <c r="O55" s="105">
        <v>0</v>
      </c>
      <c r="P55" s="105">
        <v>0</v>
      </c>
      <c r="Q55" s="105">
        <v>5.6685655728740318</v>
      </c>
      <c r="R55" s="105">
        <v>0</v>
      </c>
      <c r="S55" s="105">
        <v>0</v>
      </c>
      <c r="T55" s="105">
        <v>5.8503224673130561</v>
      </c>
      <c r="U55" s="105">
        <v>5.8109711274088163</v>
      </c>
      <c r="V55" s="105">
        <v>5.7163517222643456</v>
      </c>
      <c r="W55" s="105">
        <v>5.9144675626107341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2.2548411920475178</v>
      </c>
      <c r="D56" s="99">
        <v>2.4439122416707861</v>
      </c>
      <c r="E56" s="99">
        <v>1.6120308056865833</v>
      </c>
      <c r="F56" s="99">
        <v>1.6040525738355551</v>
      </c>
      <c r="G56" s="99">
        <v>2.3572852524701422</v>
      </c>
      <c r="H56" s="99">
        <v>1.9254385709640023</v>
      </c>
      <c r="I56" s="99">
        <v>2.0438632982952321</v>
      </c>
      <c r="J56" s="99">
        <v>1.9564284208545117</v>
      </c>
      <c r="K56" s="99">
        <v>2.113530513882846</v>
      </c>
      <c r="L56" s="99">
        <v>1.4405907286251158</v>
      </c>
      <c r="M56" s="99">
        <v>1.0058623658898267</v>
      </c>
      <c r="N56" s="99">
        <v>0</v>
      </c>
      <c r="O56" s="99">
        <v>0</v>
      </c>
      <c r="P56" s="99">
        <v>0</v>
      </c>
      <c r="Q56" s="99">
        <v>0.77898311543076337</v>
      </c>
      <c r="R56" s="99">
        <v>0</v>
      </c>
      <c r="S56" s="99">
        <v>0</v>
      </c>
      <c r="T56" s="99">
        <v>0.63690996554436918</v>
      </c>
      <c r="U56" s="99">
        <v>0.65261900623206881</v>
      </c>
      <c r="V56" s="99">
        <v>0.58639500433755098</v>
      </c>
      <c r="W56" s="99">
        <v>0.55209451954082445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6.2929637596624914</v>
      </c>
      <c r="D57" s="99">
        <v>6.2760792342932996</v>
      </c>
      <c r="E57" s="99">
        <v>6.1724425132851586</v>
      </c>
      <c r="F57" s="99">
        <v>6.0338382596089124</v>
      </c>
      <c r="G57" s="99">
        <v>6.0491705175685686</v>
      </c>
      <c r="H57" s="99">
        <v>5.9946455210973424</v>
      </c>
      <c r="I57" s="99">
        <v>6.0761206998479933</v>
      </c>
      <c r="J57" s="99">
        <v>6.0589430535346382</v>
      </c>
      <c r="K57" s="99">
        <v>5.9853751727019109</v>
      </c>
      <c r="L57" s="99">
        <v>6.2049455578750692</v>
      </c>
      <c r="M57" s="99">
        <v>5.9199086106354448</v>
      </c>
      <c r="N57" s="99">
        <v>0</v>
      </c>
      <c r="O57" s="99">
        <v>0</v>
      </c>
      <c r="P57" s="99">
        <v>0</v>
      </c>
      <c r="Q57" s="99">
        <v>4.889582457443268</v>
      </c>
      <c r="R57" s="99">
        <v>0</v>
      </c>
      <c r="S57" s="99">
        <v>0</v>
      </c>
      <c r="T57" s="99">
        <v>5.2134125017686861</v>
      </c>
      <c r="U57" s="99">
        <v>5.1583521211767458</v>
      </c>
      <c r="V57" s="99">
        <v>5.1299567179267962</v>
      </c>
      <c r="W57" s="99">
        <v>5.362373043069911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20.892334748985206</v>
      </c>
      <c r="D58" s="123">
        <v>21.59160148962242</v>
      </c>
      <c r="E58" s="123">
        <v>22.651117535280452</v>
      </c>
      <c r="F58" s="123">
        <v>21.70273943859635</v>
      </c>
      <c r="G58" s="123">
        <v>20.780667759581839</v>
      </c>
      <c r="H58" s="123">
        <v>19.621180295086827</v>
      </c>
      <c r="I58" s="123">
        <v>20.004285766792705</v>
      </c>
      <c r="J58" s="123">
        <v>16.915917487393518</v>
      </c>
      <c r="K58" s="123">
        <v>17.119529459594514</v>
      </c>
      <c r="L58" s="123">
        <v>19.562353997652334</v>
      </c>
      <c r="M58" s="123">
        <v>16.621874843545193</v>
      </c>
      <c r="N58" s="123">
        <v>0</v>
      </c>
      <c r="O58" s="123">
        <v>0</v>
      </c>
      <c r="P58" s="123">
        <v>0</v>
      </c>
      <c r="Q58" s="123">
        <v>7.517133070280039</v>
      </c>
      <c r="R58" s="123">
        <v>0</v>
      </c>
      <c r="S58" s="123">
        <v>0</v>
      </c>
      <c r="T58" s="123">
        <v>11.766619098095337</v>
      </c>
      <c r="U58" s="123">
        <v>11.931001502401273</v>
      </c>
      <c r="V58" s="123">
        <v>13.12377608589731</v>
      </c>
      <c r="W58" s="123">
        <v>12.829345191507318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23.094123283894081</v>
      </c>
      <c r="D59" s="99">
        <v>23.002333653594725</v>
      </c>
      <c r="E59" s="99">
        <v>26.719582297138572</v>
      </c>
      <c r="F59" s="99">
        <v>26.217106358705916</v>
      </c>
      <c r="G59" s="99">
        <v>24.008002507796196</v>
      </c>
      <c r="H59" s="99">
        <v>23.356530520415507</v>
      </c>
      <c r="I59" s="99">
        <v>23.206549045488927</v>
      </c>
      <c r="J59" s="99">
        <v>20.718605151044823</v>
      </c>
      <c r="K59" s="99">
        <v>20.386045638216789</v>
      </c>
      <c r="L59" s="99">
        <v>20.495815387655604</v>
      </c>
      <c r="M59" s="99">
        <v>18.148182130913643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14.159152293975687</v>
      </c>
      <c r="U59" s="99">
        <v>14.653089809060459</v>
      </c>
      <c r="V59" s="99">
        <v>16.945787743843674</v>
      </c>
      <c r="W59" s="99">
        <v>15.639503557392189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18.786276150376722</v>
      </c>
      <c r="D60" s="110">
        <v>20.202869047505438</v>
      </c>
      <c r="E60" s="110">
        <v>18.001443521728319</v>
      </c>
      <c r="F60" s="110">
        <v>18.209942618942613</v>
      </c>
      <c r="G60" s="110">
        <v>19.282212465408751</v>
      </c>
      <c r="H60" s="110">
        <v>17.945759296002215</v>
      </c>
      <c r="I60" s="110">
        <v>18.744795800124724</v>
      </c>
      <c r="J60" s="110">
        <v>15.398008144403091</v>
      </c>
      <c r="K60" s="110">
        <v>14.870918823644587</v>
      </c>
      <c r="L60" s="110">
        <v>18.479852553783001</v>
      </c>
      <c r="M60" s="110">
        <v>14.402075076153062</v>
      </c>
      <c r="N60" s="110">
        <v>0</v>
      </c>
      <c r="O60" s="110">
        <v>0</v>
      </c>
      <c r="P60" s="110">
        <v>0</v>
      </c>
      <c r="Q60" s="110">
        <v>7.517133070280039</v>
      </c>
      <c r="R60" s="110">
        <v>0</v>
      </c>
      <c r="S60" s="110">
        <v>0</v>
      </c>
      <c r="T60" s="110">
        <v>10.758319468197792</v>
      </c>
      <c r="U60" s="110">
        <v>10.557695690032675</v>
      </c>
      <c r="V60" s="110">
        <v>11.243592931584987</v>
      </c>
      <c r="W60" s="110">
        <v>12.138699611178389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62.26476636535893</v>
      </c>
      <c r="D62" s="118">
        <f t="shared" si="21"/>
        <v>66.445174910962677</v>
      </c>
      <c r="E62" s="118">
        <f t="shared" si="21"/>
        <v>64.723389697696618</v>
      </c>
      <c r="F62" s="118">
        <f t="shared" si="21"/>
        <v>66.626570423995389</v>
      </c>
      <c r="G62" s="118">
        <f t="shared" si="21"/>
        <v>67.673415898750193</v>
      </c>
      <c r="H62" s="118">
        <f t="shared" si="21"/>
        <v>63.61157472507827</v>
      </c>
      <c r="I62" s="118">
        <f t="shared" si="21"/>
        <v>64.023349449774784</v>
      </c>
      <c r="J62" s="118">
        <f t="shared" si="21"/>
        <v>60.066372501160089</v>
      </c>
      <c r="K62" s="118">
        <f t="shared" si="21"/>
        <v>61.476813254851038</v>
      </c>
      <c r="L62" s="118">
        <f t="shared" si="21"/>
        <v>61.380915098637544</v>
      </c>
      <c r="M62" s="118">
        <f t="shared" si="21"/>
        <v>50.147407094226054</v>
      </c>
      <c r="N62" s="118">
        <f t="shared" si="21"/>
        <v>48.017840915252251</v>
      </c>
      <c r="O62" s="118">
        <f t="shared" si="21"/>
        <v>44.986030797335772</v>
      </c>
      <c r="P62" s="118">
        <f t="shared" si="21"/>
        <v>44.923022294423248</v>
      </c>
      <c r="Q62" s="118">
        <f t="shared" si="21"/>
        <v>44.510677474685409</v>
      </c>
      <c r="R62" s="118">
        <f t="shared" ref="R62:V62" si="22">R63+R66+R68+R77</f>
        <v>41.468137266251169</v>
      </c>
      <c r="S62" s="118">
        <f t="shared" si="22"/>
        <v>41.384858546366559</v>
      </c>
      <c r="T62" s="118">
        <f t="shared" si="22"/>
        <v>43.698419997292781</v>
      </c>
      <c r="U62" s="118">
        <f t="shared" si="22"/>
        <v>43.934657818776024</v>
      </c>
      <c r="V62" s="118">
        <f t="shared" si="22"/>
        <v>44.935294312709068</v>
      </c>
      <c r="W62" s="118">
        <f t="shared" ref="W62" si="23">W63+W66+W68+W77</f>
        <v>43.791941379836246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24.667142607342825</v>
      </c>
      <c r="D63" s="123">
        <f t="shared" si="24"/>
        <v>26.520489693661279</v>
      </c>
      <c r="E63" s="123">
        <f t="shared" si="24"/>
        <v>27.469707072112627</v>
      </c>
      <c r="F63" s="123">
        <f t="shared" si="24"/>
        <v>29.361974155701812</v>
      </c>
      <c r="G63" s="123">
        <f t="shared" si="24"/>
        <v>30.071180788967467</v>
      </c>
      <c r="H63" s="123">
        <f t="shared" si="24"/>
        <v>28.299298226241874</v>
      </c>
      <c r="I63" s="123">
        <f t="shared" si="24"/>
        <v>29.153020136894302</v>
      </c>
      <c r="J63" s="123">
        <f t="shared" si="24"/>
        <v>27.659779371869071</v>
      </c>
      <c r="K63" s="123">
        <f t="shared" si="24"/>
        <v>30.34162034944173</v>
      </c>
      <c r="L63" s="123">
        <f t="shared" si="24"/>
        <v>24.527143522574473</v>
      </c>
      <c r="M63" s="123">
        <f t="shared" si="24"/>
        <v>21.610176546265315</v>
      </c>
      <c r="N63" s="123">
        <f t="shared" si="24"/>
        <v>23.301790186277461</v>
      </c>
      <c r="O63" s="123">
        <f t="shared" si="24"/>
        <v>23.873869584203828</v>
      </c>
      <c r="P63" s="123">
        <f t="shared" si="24"/>
        <v>24.85641559409472</v>
      </c>
      <c r="Q63" s="123">
        <f t="shared" si="24"/>
        <v>24.339758851558674</v>
      </c>
      <c r="R63" s="123">
        <f t="shared" ref="R63:V63" si="25">SUM(R64:R65)</f>
        <v>21.225703287010607</v>
      </c>
      <c r="S63" s="123">
        <f t="shared" si="25"/>
        <v>21.115554500287722</v>
      </c>
      <c r="T63" s="123">
        <f t="shared" si="25"/>
        <v>21.402279491745372</v>
      </c>
      <c r="U63" s="123">
        <f t="shared" si="25"/>
        <v>21.269705038866402</v>
      </c>
      <c r="V63" s="123">
        <f t="shared" si="25"/>
        <v>20.944285000031773</v>
      </c>
      <c r="W63" s="123">
        <f t="shared" ref="W63" si="26">SUM(W64:W65)</f>
        <v>20.186435453819055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24.316814103203143</v>
      </c>
      <c r="D64" s="99">
        <v>26.153341803417661</v>
      </c>
      <c r="E64" s="99">
        <v>27.144490310479441</v>
      </c>
      <c r="F64" s="99">
        <v>29.026130514325867</v>
      </c>
      <c r="G64" s="99">
        <v>29.724022185711309</v>
      </c>
      <c r="H64" s="99">
        <v>27.966518429985715</v>
      </c>
      <c r="I64" s="99">
        <v>28.797580383484934</v>
      </c>
      <c r="J64" s="99">
        <v>27.306367042095875</v>
      </c>
      <c r="K64" s="99">
        <v>29.97129120003898</v>
      </c>
      <c r="L64" s="99">
        <v>24.305746389662772</v>
      </c>
      <c r="M64" s="99">
        <v>21.395241696527748</v>
      </c>
      <c r="N64" s="99">
        <v>23.074040845039569</v>
      </c>
      <c r="O64" s="99">
        <v>23.638007541600594</v>
      </c>
      <c r="P64" s="99">
        <v>24.608634848026558</v>
      </c>
      <c r="Q64" s="99">
        <v>24.093349038828784</v>
      </c>
      <c r="R64" s="99">
        <v>20.999633414825858</v>
      </c>
      <c r="S64" s="99">
        <v>20.891179850851255</v>
      </c>
      <c r="T64" s="99">
        <v>21.177473801322652</v>
      </c>
      <c r="U64" s="99">
        <v>21.047888830191297</v>
      </c>
      <c r="V64" s="99">
        <v>20.72203805246366</v>
      </c>
      <c r="W64" s="99">
        <v>19.972191260962013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0.35032850413968097</v>
      </c>
      <c r="D65" s="99">
        <v>0.36714789024361993</v>
      </c>
      <c r="E65" s="99">
        <v>0.32521676163318602</v>
      </c>
      <c r="F65" s="99">
        <v>0.33584364137594486</v>
      </c>
      <c r="G65" s="99">
        <v>0.34715860325615988</v>
      </c>
      <c r="H65" s="99">
        <v>0.33277979625615739</v>
      </c>
      <c r="I65" s="99">
        <v>0.35543975340936712</v>
      </c>
      <c r="J65" s="99">
        <v>0.3534123297731952</v>
      </c>
      <c r="K65" s="99">
        <v>0.37032914940275119</v>
      </c>
      <c r="L65" s="99">
        <v>0.22139713291170093</v>
      </c>
      <c r="M65" s="99">
        <v>0.21493484973756863</v>
      </c>
      <c r="N65" s="99">
        <v>0.22774934123789228</v>
      </c>
      <c r="O65" s="99">
        <v>0.23586204260323412</v>
      </c>
      <c r="P65" s="99">
        <v>0.24778074606816167</v>
      </c>
      <c r="Q65" s="99">
        <v>0.24640981272988918</v>
      </c>
      <c r="R65" s="99">
        <v>0.226069872184748</v>
      </c>
      <c r="S65" s="99">
        <v>0.22437464943646479</v>
      </c>
      <c r="T65" s="99">
        <v>0.22480569042271872</v>
      </c>
      <c r="U65" s="99">
        <v>0.22181620867510263</v>
      </c>
      <c r="V65" s="99">
        <v>0.2222469475681117</v>
      </c>
      <c r="W65" s="99">
        <v>0.21424419285704177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0.30624786051732711</v>
      </c>
      <c r="D66" s="123">
        <f t="shared" si="27"/>
        <v>0.17013087300323027</v>
      </c>
      <c r="E66" s="123">
        <f t="shared" si="27"/>
        <v>0.37519722707582026</v>
      </c>
      <c r="F66" s="123">
        <f t="shared" si="27"/>
        <v>0.32161898968600994</v>
      </c>
      <c r="G66" s="123">
        <f t="shared" si="27"/>
        <v>0.3730213995561677</v>
      </c>
      <c r="H66" s="123">
        <f t="shared" si="27"/>
        <v>0.38895859278967715</v>
      </c>
      <c r="I66" s="123">
        <f t="shared" si="27"/>
        <v>0.11663045048586962</v>
      </c>
      <c r="J66" s="123">
        <f t="shared" si="27"/>
        <v>8.4087283363331239E-2</v>
      </c>
      <c r="K66" s="123">
        <f t="shared" si="27"/>
        <v>0.10988125397276043</v>
      </c>
      <c r="L66" s="123">
        <f t="shared" si="27"/>
        <v>0.26778711653404808</v>
      </c>
      <c r="M66" s="123">
        <f t="shared" si="27"/>
        <v>0.29261758553432549</v>
      </c>
      <c r="N66" s="123">
        <f t="shared" si="27"/>
        <v>0.29050150425265131</v>
      </c>
      <c r="O66" s="123">
        <f t="shared" si="27"/>
        <v>0.25620588170507047</v>
      </c>
      <c r="P66" s="123">
        <f t="shared" si="27"/>
        <v>0.12429105684020594</v>
      </c>
      <c r="Q66" s="123">
        <f t="shared" si="27"/>
        <v>0.13705151726223161</v>
      </c>
      <c r="R66" s="123">
        <f t="shared" si="27"/>
        <v>0.10382467123924896</v>
      </c>
      <c r="S66" s="123">
        <f t="shared" si="27"/>
        <v>0.10419447710690539</v>
      </c>
      <c r="T66" s="123">
        <f t="shared" si="27"/>
        <v>8.2438857821807973E-2</v>
      </c>
      <c r="U66" s="123">
        <f t="shared" si="27"/>
        <v>7.1387637241796309E-2</v>
      </c>
      <c r="V66" s="123">
        <f t="shared" si="27"/>
        <v>3.8430308571612594E-2</v>
      </c>
      <c r="W66" s="123">
        <f t="shared" si="27"/>
        <v>6.4023571202770205E-2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0.30624786051732711</v>
      </c>
      <c r="D67" s="99">
        <f>RES_hhdet_in_fech!D67/RES_summary!D$21</f>
        <v>0.17013087300323027</v>
      </c>
      <c r="E67" s="99">
        <f>RES_hhdet_in_fech!E67/RES_summary!E$21</f>
        <v>0.37519722707582026</v>
      </c>
      <c r="F67" s="99">
        <f>RES_hhdet_in_fech!F67/RES_summary!F$21</f>
        <v>0.32161898968600994</v>
      </c>
      <c r="G67" s="99">
        <f>RES_hhdet_in_fech!G67/RES_summary!G$21</f>
        <v>0.3730213995561677</v>
      </c>
      <c r="H67" s="99">
        <f>RES_hhdet_in_fech!H67/RES_summary!H$21</f>
        <v>0.38895859278967715</v>
      </c>
      <c r="I67" s="99">
        <f>RES_hhdet_in_fech!I67/RES_summary!I$21</f>
        <v>0.11663045048586962</v>
      </c>
      <c r="J67" s="99">
        <f>RES_hhdet_in_fech!J67/RES_summary!J$21</f>
        <v>8.4087283363331239E-2</v>
      </c>
      <c r="K67" s="99">
        <f>RES_hhdet_in_fech!K67/RES_summary!K$21</f>
        <v>0.10988125397276043</v>
      </c>
      <c r="L67" s="99">
        <f>RES_hhdet_in_fech!L67/RES_summary!L$21</f>
        <v>0.26778711653404808</v>
      </c>
      <c r="M67" s="99">
        <f>RES_hhdet_in_fech!M67/RES_summary!M$21</f>
        <v>0.29261758553432549</v>
      </c>
      <c r="N67" s="99">
        <f>RES_hhdet_in_fech!N67/RES_summary!N$21</f>
        <v>0.29050150425265131</v>
      </c>
      <c r="O67" s="99">
        <f>RES_hhdet_in_fech!O67/RES_summary!O$21</f>
        <v>0.25620588170507047</v>
      </c>
      <c r="P67" s="99">
        <f>RES_hhdet_in_fech!P67/RES_summary!P$21</f>
        <v>0.12429105684020594</v>
      </c>
      <c r="Q67" s="99">
        <f>RES_hhdet_in_fech!Q67/RES_summary!Q$21</f>
        <v>0.13705151726223161</v>
      </c>
      <c r="R67" s="99">
        <f>RES_hhdet_in_fech!R67/RES_summary!R$21</f>
        <v>0.10382467123924896</v>
      </c>
      <c r="S67" s="99">
        <f>RES_hhdet_in_fech!S67/RES_summary!S$21</f>
        <v>0.10419447710690539</v>
      </c>
      <c r="T67" s="99">
        <f>RES_hhdet_in_fech!T67/RES_summary!T$21</f>
        <v>8.2438857821807973E-2</v>
      </c>
      <c r="U67" s="99">
        <f>RES_hhdet_in_fech!U67/RES_summary!U$21</f>
        <v>7.1387637241796309E-2</v>
      </c>
      <c r="V67" s="99">
        <f>RES_hhdet_in_fech!V67/RES_summary!V$21</f>
        <v>3.8430308571612594E-2</v>
      </c>
      <c r="W67" s="99">
        <f>RES_hhdet_in_fech!W67/RES_summary!W$21</f>
        <v>6.4023571202770205E-2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13.041485281643499</v>
      </c>
      <c r="D68" s="123">
        <v>13.478723374296266</v>
      </c>
      <c r="E68" s="123">
        <v>12.45339972204537</v>
      </c>
      <c r="F68" s="123">
        <v>12.367953185313713</v>
      </c>
      <c r="G68" s="123">
        <v>12.34935203407889</v>
      </c>
      <c r="H68" s="123">
        <v>11.882972197855983</v>
      </c>
      <c r="I68" s="123">
        <v>11.845497370185271</v>
      </c>
      <c r="J68" s="123">
        <v>11.40236073082794</v>
      </c>
      <c r="K68" s="123">
        <v>10.911050635532336</v>
      </c>
      <c r="L68" s="123">
        <v>12.732380017403278</v>
      </c>
      <c r="M68" s="123">
        <v>9.9893865967468205</v>
      </c>
      <c r="N68" s="123">
        <v>9.1266705961939465</v>
      </c>
      <c r="O68" s="123">
        <v>8.3647195143572866</v>
      </c>
      <c r="P68" s="123">
        <v>7.7638938605630861</v>
      </c>
      <c r="Q68" s="123">
        <v>7.6643957233192879</v>
      </c>
      <c r="R68" s="123">
        <v>7.0704675757802287</v>
      </c>
      <c r="S68" s="123">
        <v>7.2368953610623725</v>
      </c>
      <c r="T68" s="123">
        <v>7.3839563606076304</v>
      </c>
      <c r="U68" s="123">
        <v>7.3707206987217262</v>
      </c>
      <c r="V68" s="123">
        <v>7.7783537829982725</v>
      </c>
      <c r="W68" s="123">
        <v>7.082669719881256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13.269083041409099</v>
      </c>
      <c r="D69" s="99">
        <v>13.689882126525401</v>
      </c>
      <c r="E69" s="99">
        <v>12.680295300993345</v>
      </c>
      <c r="F69" s="99">
        <v>12.590450070793889</v>
      </c>
      <c r="G69" s="99">
        <v>12.528584528911928</v>
      </c>
      <c r="H69" s="99">
        <v>12.073499054463973</v>
      </c>
      <c r="I69" s="99">
        <v>11.980762480493272</v>
      </c>
      <c r="J69" s="99">
        <v>11.602937296159842</v>
      </c>
      <c r="K69" s="99">
        <v>11.057283953855839</v>
      </c>
      <c r="L69" s="99">
        <v>13.273818376136107</v>
      </c>
      <c r="M69" s="99">
        <v>10.423149674208364</v>
      </c>
      <c r="N69" s="99">
        <v>9.6457479510810025</v>
      </c>
      <c r="O69" s="99">
        <v>8.5567217994795719</v>
      </c>
      <c r="P69" s="99">
        <v>8.2404457774881745</v>
      </c>
      <c r="Q69" s="99">
        <v>7.9550835338660315</v>
      </c>
      <c r="R69" s="99">
        <v>7.1484899746882453</v>
      </c>
      <c r="S69" s="99">
        <v>7.308876268641793</v>
      </c>
      <c r="T69" s="99">
        <v>7.5459029233193409</v>
      </c>
      <c r="U69" s="99">
        <v>7.4780085471656799</v>
      </c>
      <c r="V69" s="99">
        <v>7.8736686534344233</v>
      </c>
      <c r="W69" s="99">
        <v>7.2202256335426824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8.7768259038179437</v>
      </c>
      <c r="D70" s="99">
        <v>9.170867290706699</v>
      </c>
      <c r="E70" s="99">
        <v>8.4047064579283379</v>
      </c>
      <c r="F70" s="99">
        <v>8.4166053099218736</v>
      </c>
      <c r="G70" s="99">
        <v>8.569743331037099</v>
      </c>
      <c r="H70" s="99">
        <v>8.2405971531973723</v>
      </c>
      <c r="I70" s="99">
        <v>8.2537950145155659</v>
      </c>
      <c r="J70" s="99">
        <v>8.045348608814832</v>
      </c>
      <c r="K70" s="99">
        <v>7.7633028148522012</v>
      </c>
      <c r="L70" s="99">
        <v>9.3508704946373378</v>
      </c>
      <c r="M70" s="99">
        <v>7.2369653857050205</v>
      </c>
      <c r="N70" s="99">
        <v>6.8696208156810057</v>
      </c>
      <c r="O70" s="99">
        <v>6.2223683183178213</v>
      </c>
      <c r="P70" s="99">
        <v>6.2477622189419089</v>
      </c>
      <c r="Q70" s="99">
        <v>6.2234973771353381</v>
      </c>
      <c r="R70" s="99">
        <v>0</v>
      </c>
      <c r="S70" s="99">
        <v>5.8872509172539553</v>
      </c>
      <c r="T70" s="99">
        <v>6.1247424899406893</v>
      </c>
      <c r="U70" s="99">
        <v>6.1434002783578432</v>
      </c>
      <c r="V70" s="99">
        <v>6.5712168545781369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2.5133664673134128</v>
      </c>
      <c r="D71" s="102">
        <v>2.7229980241048501</v>
      </c>
      <c r="E71" s="102">
        <v>2.1517474341415666</v>
      </c>
      <c r="F71" s="102">
        <v>2.1613225263413494</v>
      </c>
      <c r="G71" s="102">
        <v>2.487415612100079</v>
      </c>
      <c r="H71" s="102">
        <v>2.1955530960994771</v>
      </c>
      <c r="I71" s="102">
        <v>2.2150885837962759</v>
      </c>
      <c r="J71" s="102">
        <v>2.099101261525806</v>
      </c>
      <c r="K71" s="102">
        <v>2.0761682801922396</v>
      </c>
      <c r="L71" s="102">
        <v>2.2955328709565284</v>
      </c>
      <c r="M71" s="102">
        <v>1.1814177309086265</v>
      </c>
      <c r="N71" s="102">
        <v>1.1519164766346526</v>
      </c>
      <c r="O71" s="102">
        <v>0.86220197135744425</v>
      </c>
      <c r="P71" s="102">
        <v>0.97420940224393204</v>
      </c>
      <c r="Q71" s="102">
        <v>1.0171566447878657</v>
      </c>
      <c r="R71" s="102">
        <v>0</v>
      </c>
      <c r="S71" s="102">
        <v>0.88571763076449994</v>
      </c>
      <c r="T71" s="102">
        <v>0.74944636076135795</v>
      </c>
      <c r="U71" s="102">
        <v>0.78431370301699144</v>
      </c>
      <c r="V71" s="102">
        <v>1.0813235184374075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6.2634594365045313</v>
      </c>
      <c r="D72" s="105">
        <v>6.4478692666018498</v>
      </c>
      <c r="E72" s="105">
        <v>6.2529590237867714</v>
      </c>
      <c r="F72" s="105">
        <v>6.2552827835805251</v>
      </c>
      <c r="G72" s="105">
        <v>6.0823277189370186</v>
      </c>
      <c r="H72" s="105">
        <v>6.0450440570978969</v>
      </c>
      <c r="I72" s="105">
        <v>6.0387064307192899</v>
      </c>
      <c r="J72" s="105">
        <v>5.9462473472890256</v>
      </c>
      <c r="K72" s="105">
        <v>5.687134534659962</v>
      </c>
      <c r="L72" s="105">
        <v>7.0553376236808063</v>
      </c>
      <c r="M72" s="105">
        <v>6.0555476547963947</v>
      </c>
      <c r="N72" s="105">
        <v>5.717704339046354</v>
      </c>
      <c r="O72" s="105">
        <v>5.3601663469603764</v>
      </c>
      <c r="P72" s="105">
        <v>5.2735528166979782</v>
      </c>
      <c r="Q72" s="105">
        <v>5.2063407323474733</v>
      </c>
      <c r="R72" s="105">
        <v>0</v>
      </c>
      <c r="S72" s="105">
        <v>5.0015332864894546</v>
      </c>
      <c r="T72" s="105">
        <v>5.3752961291793335</v>
      </c>
      <c r="U72" s="105">
        <v>5.3590865753408519</v>
      </c>
      <c r="V72" s="105">
        <v>5.4898933361407298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11.849073838567246</v>
      </c>
      <c r="D73" s="102">
        <v>11.997741682943749</v>
      </c>
      <c r="E73" s="102">
        <v>10.994079820027354</v>
      </c>
      <c r="F73" s="102">
        <v>10.758939099426398</v>
      </c>
      <c r="G73" s="102">
        <v>11.512167665564395</v>
      </c>
      <c r="H73" s="102">
        <v>10.98432213686381</v>
      </c>
      <c r="I73" s="102">
        <v>11.206206995386982</v>
      </c>
      <c r="J73" s="102">
        <v>11.063938406999728</v>
      </c>
      <c r="K73" s="102">
        <v>11.081973111183387</v>
      </c>
      <c r="L73" s="102">
        <v>0</v>
      </c>
      <c r="M73" s="102">
        <v>9.7774054584982775</v>
      </c>
      <c r="N73" s="102">
        <v>9.0272611484827028</v>
      </c>
      <c r="O73" s="102">
        <v>8.6703862066506261</v>
      </c>
      <c r="P73" s="102">
        <v>8.0003480845327637</v>
      </c>
      <c r="Q73" s="102">
        <v>7.6340103884604842</v>
      </c>
      <c r="R73" s="102">
        <v>7.6726776213707257</v>
      </c>
      <c r="S73" s="102">
        <v>7.6671267683663258</v>
      </c>
      <c r="T73" s="102">
        <v>7.7141667713852655</v>
      </c>
      <c r="U73" s="102">
        <v>7.5744397333038505</v>
      </c>
      <c r="V73" s="102">
        <v>7.4175808909499876</v>
      </c>
      <c r="W73" s="102">
        <v>7.6454428649100841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8.5478049517100096</v>
      </c>
      <c r="D74" s="105">
        <v>8.7199914759640844</v>
      </c>
      <c r="E74" s="105">
        <v>7.7844733189717426</v>
      </c>
      <c r="F74" s="105">
        <v>7.6378908334444704</v>
      </c>
      <c r="G74" s="105">
        <v>8.406455770038713</v>
      </c>
      <c r="H74" s="105">
        <v>7.9200840920613436</v>
      </c>
      <c r="I74" s="105">
        <v>8.1199839981432262</v>
      </c>
      <c r="J74" s="105">
        <v>8.015371474389152</v>
      </c>
      <c r="K74" s="105">
        <v>8.0989056865847591</v>
      </c>
      <c r="L74" s="105">
        <v>7.6455362865001844</v>
      </c>
      <c r="M74" s="105">
        <v>6.9257709765252713</v>
      </c>
      <c r="N74" s="105">
        <v>6.441715085120725</v>
      </c>
      <c r="O74" s="105">
        <v>6.2139140533165431</v>
      </c>
      <c r="P74" s="105">
        <v>5.8444516301140359</v>
      </c>
      <c r="Q74" s="105">
        <v>5.668565572874031</v>
      </c>
      <c r="R74" s="105">
        <v>5.7697877455854405</v>
      </c>
      <c r="S74" s="105">
        <v>5.8252648244064877</v>
      </c>
      <c r="T74" s="105">
        <v>5.8503224673130561</v>
      </c>
      <c r="U74" s="105">
        <v>5.8109711274088145</v>
      </c>
      <c r="V74" s="105">
        <v>5.7163517222643456</v>
      </c>
      <c r="W74" s="105">
        <v>5.914467562610735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2.2548411920475173</v>
      </c>
      <c r="D75" s="99">
        <v>2.4439122416707857</v>
      </c>
      <c r="E75" s="99">
        <v>1.612030805686584</v>
      </c>
      <c r="F75" s="99">
        <v>1.6040525738355558</v>
      </c>
      <c r="G75" s="99">
        <v>2.3572852524701422</v>
      </c>
      <c r="H75" s="99">
        <v>1.9254385709640016</v>
      </c>
      <c r="I75" s="99">
        <v>2.0438632982952321</v>
      </c>
      <c r="J75" s="99">
        <v>1.956428420854512</v>
      </c>
      <c r="K75" s="99">
        <v>2.1135305138828464</v>
      </c>
      <c r="L75" s="99">
        <v>1.4405907286251163</v>
      </c>
      <c r="M75" s="99">
        <v>1.0058623658898265</v>
      </c>
      <c r="N75" s="99">
        <v>0.912115102309211</v>
      </c>
      <c r="O75" s="99">
        <v>0.75941128592742901</v>
      </c>
      <c r="P75" s="99">
        <v>0.764885309471251</v>
      </c>
      <c r="Q75" s="99">
        <v>0.77898311543076337</v>
      </c>
      <c r="R75" s="99">
        <v>0.84347041277422263</v>
      </c>
      <c r="S75" s="99">
        <v>0.83086661956151164</v>
      </c>
      <c r="T75" s="99">
        <v>0.63690996554436885</v>
      </c>
      <c r="U75" s="99">
        <v>0.65261900623206859</v>
      </c>
      <c r="V75" s="99">
        <v>0.58639500433755087</v>
      </c>
      <c r="W75" s="99">
        <v>0.55209451954082467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6.2929637596624923</v>
      </c>
      <c r="D76" s="99">
        <v>6.2760792342932978</v>
      </c>
      <c r="E76" s="99">
        <v>6.1724425132851586</v>
      </c>
      <c r="F76" s="99">
        <v>6.0338382596089133</v>
      </c>
      <c r="G76" s="99">
        <v>6.0491705175685695</v>
      </c>
      <c r="H76" s="99">
        <v>5.9946455210973415</v>
      </c>
      <c r="I76" s="99">
        <v>6.0761206998479933</v>
      </c>
      <c r="J76" s="99">
        <v>6.0589430535346391</v>
      </c>
      <c r="K76" s="99">
        <v>5.9853751727019127</v>
      </c>
      <c r="L76" s="99">
        <v>6.2049455578750674</v>
      </c>
      <c r="M76" s="99">
        <v>5.9199086106354439</v>
      </c>
      <c r="N76" s="99">
        <v>5.5295999828115159</v>
      </c>
      <c r="O76" s="99">
        <v>5.4545027673891138</v>
      </c>
      <c r="P76" s="99">
        <v>5.0795663206427841</v>
      </c>
      <c r="Q76" s="99">
        <v>4.8895824574432671</v>
      </c>
      <c r="R76" s="99">
        <v>4.926317332811216</v>
      </c>
      <c r="S76" s="99">
        <v>4.9943982048449769</v>
      </c>
      <c r="T76" s="99">
        <v>5.213412501768687</v>
      </c>
      <c r="U76" s="99">
        <v>5.1583521211767458</v>
      </c>
      <c r="V76" s="99">
        <v>5.1299567179267944</v>
      </c>
      <c r="W76" s="99">
        <v>5.3623730430699119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24.249890615855278</v>
      </c>
      <c r="D77" s="123">
        <v>26.275830970001902</v>
      </c>
      <c r="E77" s="123">
        <v>24.425085676462796</v>
      </c>
      <c r="F77" s="123">
        <v>24.575024093293852</v>
      </c>
      <c r="G77" s="123">
        <v>24.879861676147677</v>
      </c>
      <c r="H77" s="123">
        <v>23.040345708190738</v>
      </c>
      <c r="I77" s="123">
        <v>22.908201492209344</v>
      </c>
      <c r="J77" s="123">
        <v>20.920145115099743</v>
      </c>
      <c r="K77" s="123">
        <v>20.114261015904216</v>
      </c>
      <c r="L77" s="123">
        <v>23.853604442125739</v>
      </c>
      <c r="M77" s="123">
        <v>18.255226365679587</v>
      </c>
      <c r="N77" s="123">
        <v>15.298878628528186</v>
      </c>
      <c r="O77" s="123">
        <v>12.49123581706959</v>
      </c>
      <c r="P77" s="123">
        <v>12.178421782925236</v>
      </c>
      <c r="Q77" s="123">
        <v>12.369471382545212</v>
      </c>
      <c r="R77" s="123">
        <v>13.068141732221086</v>
      </c>
      <c r="S77" s="123">
        <v>12.92821420790956</v>
      </c>
      <c r="T77" s="123">
        <v>14.829745287117971</v>
      </c>
      <c r="U77" s="123">
        <v>15.222844443946101</v>
      </c>
      <c r="V77" s="123">
        <v>16.17422522110741</v>
      </c>
      <c r="W77" s="123">
        <v>16.458812634933164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24.487273934654311</v>
      </c>
      <c r="D78" s="99">
        <v>26.501991097808698</v>
      </c>
      <c r="E78" s="99">
        <v>24.664406116152666</v>
      </c>
      <c r="F78" s="99">
        <v>24.837033992528962</v>
      </c>
      <c r="G78" s="99">
        <v>25.147100575839012</v>
      </c>
      <c r="H78" s="99">
        <v>23.330357578979012</v>
      </c>
      <c r="I78" s="99">
        <v>23.100814566932119</v>
      </c>
      <c r="J78" s="99">
        <v>21.119184777340237</v>
      </c>
      <c r="K78" s="99">
        <v>20.306750363082056</v>
      </c>
      <c r="L78" s="99">
        <v>24.020715779567826</v>
      </c>
      <c r="M78" s="99">
        <v>18.396072626915544</v>
      </c>
      <c r="N78" s="99">
        <v>15.465316978596748</v>
      </c>
      <c r="O78" s="99">
        <v>12.674837071374542</v>
      </c>
      <c r="P78" s="99">
        <v>12.414568085529792</v>
      </c>
      <c r="Q78" s="99">
        <v>12.602640263792495</v>
      </c>
      <c r="R78" s="99">
        <v>13.184034659234314</v>
      </c>
      <c r="S78" s="99">
        <v>13.075794831040836</v>
      </c>
      <c r="T78" s="99">
        <v>14.968043150312685</v>
      </c>
      <c r="U78" s="99">
        <v>15.379741006705661</v>
      </c>
      <c r="V78" s="99">
        <v>16.352304098050787</v>
      </c>
      <c r="W78" s="99">
        <v>16.634381866775588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18.786276150376722</v>
      </c>
      <c r="D79" s="110">
        <v>20.202869047505441</v>
      </c>
      <c r="E79" s="110">
        <v>18.001443521728319</v>
      </c>
      <c r="F79" s="110">
        <v>18.209942618942613</v>
      </c>
      <c r="G79" s="110">
        <v>19.282212465408747</v>
      </c>
      <c r="H79" s="110">
        <v>17.945759296002223</v>
      </c>
      <c r="I79" s="110">
        <v>18.744795800124724</v>
      </c>
      <c r="J79" s="110">
        <v>15.398008144403093</v>
      </c>
      <c r="K79" s="110">
        <v>14.870918823644585</v>
      </c>
      <c r="L79" s="110">
        <v>18.479852553782997</v>
      </c>
      <c r="M79" s="110">
        <v>14.402075076153061</v>
      </c>
      <c r="N79" s="110">
        <v>11.128799967221386</v>
      </c>
      <c r="O79" s="110">
        <v>8.6791168828989811</v>
      </c>
      <c r="P79" s="110">
        <v>7.6337761547551253</v>
      </c>
      <c r="Q79" s="110">
        <v>7.517133070280039</v>
      </c>
      <c r="R79" s="110">
        <v>10.517218166550288</v>
      </c>
      <c r="S79" s="110">
        <v>9.0548357270554405</v>
      </c>
      <c r="T79" s="110">
        <v>10.758319468197792</v>
      </c>
      <c r="U79" s="110">
        <v>10.557695690032675</v>
      </c>
      <c r="V79" s="110">
        <v>11.243592931584987</v>
      </c>
      <c r="W79" s="110">
        <v>12.13869961117839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61.073533980349666</v>
      </c>
      <c r="D81" s="118">
        <f t="shared" si="28"/>
        <v>62.140591581930316</v>
      </c>
      <c r="E81" s="118">
        <f t="shared" si="28"/>
        <v>64.648646981795935</v>
      </c>
      <c r="F81" s="118">
        <f t="shared" si="28"/>
        <v>64.547310714203178</v>
      </c>
      <c r="G81" s="118">
        <f t="shared" si="28"/>
        <v>64.059649936897671</v>
      </c>
      <c r="H81" s="118">
        <f t="shared" si="28"/>
        <v>62.611014757773304</v>
      </c>
      <c r="I81" s="118">
        <f t="shared" si="28"/>
        <v>63.46870776302498</v>
      </c>
      <c r="J81" s="118">
        <f t="shared" si="28"/>
        <v>64.044290996577587</v>
      </c>
      <c r="K81" s="118">
        <f t="shared" si="28"/>
        <v>65.948974041832201</v>
      </c>
      <c r="L81" s="118">
        <f t="shared" si="28"/>
        <v>50.564677600875882</v>
      </c>
      <c r="M81" s="118">
        <f t="shared" si="28"/>
        <v>47.619585801243915</v>
      </c>
      <c r="N81" s="118">
        <f t="shared" si="28"/>
        <v>47.801831279347297</v>
      </c>
      <c r="O81" s="118">
        <f t="shared" si="28"/>
        <v>48.630338810022224</v>
      </c>
      <c r="P81" s="118">
        <f t="shared" si="28"/>
        <v>44.647803307498599</v>
      </c>
      <c r="Q81" s="118">
        <f t="shared" si="28"/>
        <v>42.859841484055721</v>
      </c>
      <c r="R81" s="118">
        <f t="shared" ref="R81:V81" si="29">R82+R85+R87+R100</f>
        <v>43.101401989538303</v>
      </c>
      <c r="S81" s="118">
        <f t="shared" si="29"/>
        <v>42.103915248348883</v>
      </c>
      <c r="T81" s="118">
        <f t="shared" si="29"/>
        <v>41.443579940837651</v>
      </c>
      <c r="U81" s="118">
        <f t="shared" si="29"/>
        <v>41.200933640490199</v>
      </c>
      <c r="V81" s="118">
        <f t="shared" si="29"/>
        <v>43.484476722595566</v>
      </c>
      <c r="W81" s="118">
        <f t="shared" ref="W81" si="30">W82+W85+W87+W100</f>
        <v>42.552674290680713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26.711769919963029</v>
      </c>
      <c r="D82" s="123">
        <f t="shared" si="31"/>
        <v>27.175487124029257</v>
      </c>
      <c r="E82" s="123">
        <f t="shared" si="31"/>
        <v>28.455840473397309</v>
      </c>
      <c r="F82" s="123">
        <f t="shared" si="31"/>
        <v>29.917203110597882</v>
      </c>
      <c r="G82" s="123">
        <f t="shared" si="31"/>
        <v>30.396584642497285</v>
      </c>
      <c r="H82" s="123">
        <f t="shared" si="31"/>
        <v>29.897250527877585</v>
      </c>
      <c r="I82" s="123">
        <f t="shared" si="31"/>
        <v>30.521784895091255</v>
      </c>
      <c r="J82" s="123">
        <f t="shared" si="31"/>
        <v>30.275998370281332</v>
      </c>
      <c r="K82" s="123">
        <f t="shared" si="31"/>
        <v>32.601180103414556</v>
      </c>
      <c r="L82" s="123">
        <f t="shared" si="31"/>
        <v>20.643176049977075</v>
      </c>
      <c r="M82" s="123">
        <f t="shared" si="31"/>
        <v>21.212455085455463</v>
      </c>
      <c r="N82" s="123">
        <f t="shared" si="31"/>
        <v>23.591518212366307</v>
      </c>
      <c r="O82" s="123">
        <f t="shared" si="31"/>
        <v>25.651312937142183</v>
      </c>
      <c r="P82" s="123">
        <f t="shared" si="31"/>
        <v>24.923189850507907</v>
      </c>
      <c r="Q82" s="123">
        <f t="shared" si="31"/>
        <v>24.208001249950996</v>
      </c>
      <c r="R82" s="123">
        <f t="shared" ref="R82:V82" si="32">SUM(R83:R84)</f>
        <v>23.661643405476699</v>
      </c>
      <c r="S82" s="123">
        <f t="shared" si="32"/>
        <v>22.762189986901767</v>
      </c>
      <c r="T82" s="123">
        <f t="shared" si="32"/>
        <v>21.644294445202128</v>
      </c>
      <c r="U82" s="123">
        <f t="shared" si="32"/>
        <v>21.029000447839909</v>
      </c>
      <c r="V82" s="123">
        <f t="shared" si="32"/>
        <v>21.219586413286912</v>
      </c>
      <c r="W82" s="123">
        <f t="shared" ref="W82" si="33">SUM(W83:W84)</f>
        <v>20.615215691634049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26.566385586033103</v>
      </c>
      <c r="D83" s="99">
        <v>27.030505192744901</v>
      </c>
      <c r="E83" s="99">
        <v>28.32542272509567</v>
      </c>
      <c r="F83" s="99">
        <v>29.783979170203182</v>
      </c>
      <c r="G83" s="99">
        <v>30.259151086459848</v>
      </c>
      <c r="H83" s="99">
        <v>29.758736637223816</v>
      </c>
      <c r="I83" s="99">
        <v>30.374291116792573</v>
      </c>
      <c r="J83" s="99">
        <v>30.121786890384833</v>
      </c>
      <c r="K83" s="99">
        <v>32.441831962965466</v>
      </c>
      <c r="L83" s="99">
        <v>20.568374880680718</v>
      </c>
      <c r="M83" s="99">
        <v>21.127774125008269</v>
      </c>
      <c r="N83" s="99">
        <v>23.499640820026126</v>
      </c>
      <c r="O83" s="99">
        <v>25.551756395449136</v>
      </c>
      <c r="P83" s="99">
        <v>24.827304608954332</v>
      </c>
      <c r="Q83" s="99">
        <v>24.114480615979264</v>
      </c>
      <c r="R83" s="99">
        <v>23.565093756322099</v>
      </c>
      <c r="S83" s="99">
        <v>22.668761401073937</v>
      </c>
      <c r="T83" s="99">
        <v>21.555601880398033</v>
      </c>
      <c r="U83" s="99">
        <v>20.942625302016651</v>
      </c>
      <c r="V83" s="99">
        <v>21.130215003971554</v>
      </c>
      <c r="W83" s="99">
        <v>20.527805142143684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0.14538433392992553</v>
      </c>
      <c r="D84" s="99">
        <v>0.14498193128435588</v>
      </c>
      <c r="E84" s="99">
        <v>0.13041774830163899</v>
      </c>
      <c r="F84" s="99">
        <v>0.13322394039469915</v>
      </c>
      <c r="G84" s="99">
        <v>0.13743355603743587</v>
      </c>
      <c r="H84" s="99">
        <v>0.13851389065376968</v>
      </c>
      <c r="I84" s="99">
        <v>0.14749377829868152</v>
      </c>
      <c r="J84" s="99">
        <v>0.15421147989649855</v>
      </c>
      <c r="K84" s="99">
        <v>0.15934814044908879</v>
      </c>
      <c r="L84" s="99">
        <v>7.4801169296355913E-2</v>
      </c>
      <c r="M84" s="99">
        <v>8.4680960447194878E-2</v>
      </c>
      <c r="N84" s="99">
        <v>9.1877392340179012E-2</v>
      </c>
      <c r="O84" s="99">
        <v>9.9556541693047187E-2</v>
      </c>
      <c r="P84" s="99">
        <v>9.5885241553574974E-2</v>
      </c>
      <c r="Q84" s="99">
        <v>9.3520633971730133E-2</v>
      </c>
      <c r="R84" s="99">
        <v>9.6549649154598377E-2</v>
      </c>
      <c r="S84" s="99">
        <v>9.3428585827830507E-2</v>
      </c>
      <c r="T84" s="99">
        <v>8.8692564804095902E-2</v>
      </c>
      <c r="U84" s="99">
        <v>8.6375145823256852E-2</v>
      </c>
      <c r="V84" s="99">
        <v>8.9371409315356851E-2</v>
      </c>
      <c r="W84" s="99">
        <v>8.7410549490364114E-2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0.30613241789861884</v>
      </c>
      <c r="D85" s="123">
        <f t="shared" si="34"/>
        <v>0.17021396929176758</v>
      </c>
      <c r="E85" s="123">
        <f t="shared" si="34"/>
        <v>0.37557759911543859</v>
      </c>
      <c r="F85" s="123">
        <f t="shared" si="34"/>
        <v>0.3217805342888439</v>
      </c>
      <c r="G85" s="123">
        <f t="shared" si="34"/>
        <v>0.37288254842597968</v>
      </c>
      <c r="H85" s="123">
        <f t="shared" si="34"/>
        <v>0.38926727103527453</v>
      </c>
      <c r="I85" s="123">
        <f t="shared" si="34"/>
        <v>0.11669823520623596</v>
      </c>
      <c r="J85" s="123">
        <f t="shared" si="34"/>
        <v>8.4051204159948101E-2</v>
      </c>
      <c r="K85" s="123">
        <f t="shared" si="34"/>
        <v>0.10981014983851596</v>
      </c>
      <c r="L85" s="123">
        <f t="shared" si="34"/>
        <v>0.26784150033459586</v>
      </c>
      <c r="M85" s="123">
        <f t="shared" si="34"/>
        <v>0.29228113398828809</v>
      </c>
      <c r="N85" s="123">
        <f t="shared" si="34"/>
        <v>0.29078156260002319</v>
      </c>
      <c r="O85" s="123">
        <f t="shared" si="34"/>
        <v>0.25640210085131382</v>
      </c>
      <c r="P85" s="123">
        <f t="shared" si="34"/>
        <v>0.12412994079957317</v>
      </c>
      <c r="Q85" s="123">
        <f t="shared" si="34"/>
        <v>0.1369164371470519</v>
      </c>
      <c r="R85" s="123">
        <f t="shared" si="34"/>
        <v>0.10382472113360729</v>
      </c>
      <c r="S85" s="123">
        <f t="shared" si="34"/>
        <v>0.10427538902962334</v>
      </c>
      <c r="T85" s="123">
        <f t="shared" si="34"/>
        <v>8.2434813970846718E-2</v>
      </c>
      <c r="U85" s="123">
        <f t="shared" si="34"/>
        <v>7.1381139362182294E-2</v>
      </c>
      <c r="V85" s="123">
        <f t="shared" si="34"/>
        <v>3.8357822581902415E-2</v>
      </c>
      <c r="W85" s="123">
        <f t="shared" si="34"/>
        <v>6.4089742375155204E-2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0.30613241789861884</v>
      </c>
      <c r="D86" s="99">
        <f>RES_hhdet_in_fech!D86/RES_summary!D$21</f>
        <v>0.17021396929176758</v>
      </c>
      <c r="E86" s="99">
        <f>RES_hhdet_in_fech!E86/RES_summary!E$21</f>
        <v>0.37557759911543859</v>
      </c>
      <c r="F86" s="99">
        <f>RES_hhdet_in_fech!F86/RES_summary!F$21</f>
        <v>0.3217805342888439</v>
      </c>
      <c r="G86" s="99">
        <f>RES_hhdet_in_fech!G86/RES_summary!G$21</f>
        <v>0.37288254842597968</v>
      </c>
      <c r="H86" s="99">
        <f>RES_hhdet_in_fech!H86/RES_summary!H$21</f>
        <v>0.38926727103527453</v>
      </c>
      <c r="I86" s="99">
        <f>RES_hhdet_in_fech!I86/RES_summary!I$21</f>
        <v>0.11669823520623596</v>
      </c>
      <c r="J86" s="99">
        <f>RES_hhdet_in_fech!J86/RES_summary!J$21</f>
        <v>8.4051204159948101E-2</v>
      </c>
      <c r="K86" s="99">
        <f>RES_hhdet_in_fech!K86/RES_summary!K$21</f>
        <v>0.10981014983851596</v>
      </c>
      <c r="L86" s="99">
        <f>RES_hhdet_in_fech!L86/RES_summary!L$21</f>
        <v>0.26784150033459586</v>
      </c>
      <c r="M86" s="99">
        <f>RES_hhdet_in_fech!M86/RES_summary!M$21</f>
        <v>0.29228113398828809</v>
      </c>
      <c r="N86" s="99">
        <f>RES_hhdet_in_fech!N86/RES_summary!N$21</f>
        <v>0.29078156260002319</v>
      </c>
      <c r="O86" s="99">
        <f>RES_hhdet_in_fech!O86/RES_summary!O$21</f>
        <v>0.25640210085131382</v>
      </c>
      <c r="P86" s="99">
        <f>RES_hhdet_in_fech!P86/RES_summary!P$21</f>
        <v>0.12412994079957317</v>
      </c>
      <c r="Q86" s="99">
        <f>RES_hhdet_in_fech!Q86/RES_summary!Q$21</f>
        <v>0.1369164371470519</v>
      </c>
      <c r="R86" s="99">
        <f>RES_hhdet_in_fech!R86/RES_summary!R$21</f>
        <v>0.10382472113360729</v>
      </c>
      <c r="S86" s="99">
        <f>RES_hhdet_in_fech!S86/RES_summary!S$21</f>
        <v>0.10427538902962334</v>
      </c>
      <c r="T86" s="99">
        <f>RES_hhdet_in_fech!T86/RES_summary!T$21</f>
        <v>8.2434813970846718E-2</v>
      </c>
      <c r="U86" s="99">
        <f>RES_hhdet_in_fech!U86/RES_summary!U$21</f>
        <v>7.1381139362182294E-2</v>
      </c>
      <c r="V86" s="99">
        <f>RES_hhdet_in_fech!V86/RES_summary!V$21</f>
        <v>3.8357822581902415E-2</v>
      </c>
      <c r="W86" s="99">
        <f>RES_hhdet_in_fech!W86/RES_summary!W$21</f>
        <v>6.4089742375155204E-2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12.894825856473856</v>
      </c>
      <c r="D87" s="123">
        <v>12.722144875581266</v>
      </c>
      <c r="E87" s="123">
        <v>12.883166086766551</v>
      </c>
      <c r="F87" s="123">
        <v>12.43171514468472</v>
      </c>
      <c r="G87" s="123">
        <v>12.114779379720211</v>
      </c>
      <c r="H87" s="123">
        <v>12.065238807996032</v>
      </c>
      <c r="I87" s="123">
        <v>12.011633494399376</v>
      </c>
      <c r="J87" s="123">
        <v>11.552217027132153</v>
      </c>
      <c r="K87" s="123">
        <v>11.494376638321302</v>
      </c>
      <c r="L87" s="123">
        <v>10.952918429500455</v>
      </c>
      <c r="M87" s="123">
        <v>9.472897346727196</v>
      </c>
      <c r="N87" s="123">
        <v>8.9209705970852688</v>
      </c>
      <c r="O87" s="123">
        <v>8.7109683157968174</v>
      </c>
      <c r="P87" s="123">
        <v>7.7426325255946233</v>
      </c>
      <c r="Q87" s="123">
        <v>7.2344643224967431</v>
      </c>
      <c r="R87" s="123">
        <v>7.2779421664390629</v>
      </c>
      <c r="S87" s="123">
        <v>7.3674908796863239</v>
      </c>
      <c r="T87" s="123">
        <v>7.12187297487531</v>
      </c>
      <c r="U87" s="123">
        <v>7.0714089994418048</v>
      </c>
      <c r="V87" s="123">
        <v>7.5306593175155285</v>
      </c>
      <c r="W87" s="123">
        <v>7.0552697924935215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13.004337725331066</v>
      </c>
      <c r="D88" s="99">
        <v>12.747434527471656</v>
      </c>
      <c r="E88" s="99">
        <v>11.938507059160612</v>
      </c>
      <c r="F88" s="99">
        <v>11.511782505967163</v>
      </c>
      <c r="G88" s="99">
        <v>11.217694688282442</v>
      </c>
      <c r="H88" s="99">
        <v>11.313913894843843</v>
      </c>
      <c r="I88" s="99">
        <v>11.037326754224445</v>
      </c>
      <c r="J88" s="99">
        <v>11.180716942696881</v>
      </c>
      <c r="K88" s="99">
        <v>10.377114799633478</v>
      </c>
      <c r="L88" s="99">
        <v>9.3845982191370272</v>
      </c>
      <c r="M88" s="99">
        <v>8.8864381546464237</v>
      </c>
      <c r="N88" s="99">
        <v>8.7168351494257177</v>
      </c>
      <c r="O88" s="99">
        <v>8.3447349833874629</v>
      </c>
      <c r="P88" s="99">
        <v>7.7784776970094907</v>
      </c>
      <c r="Q88" s="99">
        <v>7.4187799363357119</v>
      </c>
      <c r="R88" s="99">
        <v>7.2136639308202852</v>
      </c>
      <c r="S88" s="99">
        <v>7.1320246944002772</v>
      </c>
      <c r="T88" s="99">
        <v>7.133038397455973</v>
      </c>
      <c r="U88" s="99">
        <v>7.0109251189942183</v>
      </c>
      <c r="V88" s="99">
        <v>7.1617402954367462</v>
      </c>
      <c r="W88" s="99">
        <v>7.0359377157007943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8.8049264178640048</v>
      </c>
      <c r="D89" s="99">
        <v>8.8081524599082748</v>
      </c>
      <c r="E89" s="99">
        <v>8.257538154030259</v>
      </c>
      <c r="F89" s="99">
        <v>8.0984332622949484</v>
      </c>
      <c r="G89" s="99">
        <v>8.1217369378623268</v>
      </c>
      <c r="H89" s="99">
        <v>8.2668635219566067</v>
      </c>
      <c r="I89" s="99">
        <v>8.1990468003561077</v>
      </c>
      <c r="J89" s="99">
        <v>8.4359169669362437</v>
      </c>
      <c r="K89" s="99">
        <v>7.9656042063612293</v>
      </c>
      <c r="L89" s="99">
        <v>7.223861657902928</v>
      </c>
      <c r="M89" s="99">
        <v>6.8406047940616137</v>
      </c>
      <c r="N89" s="99">
        <v>6.818212916590749</v>
      </c>
      <c r="O89" s="99">
        <v>6.5651861161160054</v>
      </c>
      <c r="P89" s="99">
        <v>6.1934734690154087</v>
      </c>
      <c r="Q89" s="99">
        <v>5.9783147074682796</v>
      </c>
      <c r="R89" s="99">
        <v>5.9045854105198199</v>
      </c>
      <c r="S89" s="99">
        <v>5.9342432274707617</v>
      </c>
      <c r="T89" s="99">
        <v>6.0010371477146531</v>
      </c>
      <c r="U89" s="99">
        <v>5.9970293794257987</v>
      </c>
      <c r="V89" s="99">
        <v>6.2363244257442183</v>
      </c>
      <c r="W89" s="99">
        <v>6.1441561521718402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2.4705801223528319</v>
      </c>
      <c r="D90" s="102">
        <v>2.5197928574038788</v>
      </c>
      <c r="E90" s="102">
        <v>2.0244090336302971</v>
      </c>
      <c r="F90" s="102">
        <v>1.9641976870640723</v>
      </c>
      <c r="G90" s="102">
        <v>2.2119706342759091</v>
      </c>
      <c r="H90" s="102">
        <v>2.0726030520772882</v>
      </c>
      <c r="I90" s="102">
        <v>2.0507929906195872</v>
      </c>
      <c r="J90" s="102">
        <v>2.066346435806993</v>
      </c>
      <c r="K90" s="102">
        <v>1.9785086231062841</v>
      </c>
      <c r="L90" s="102">
        <v>1.447705632372098</v>
      </c>
      <c r="M90" s="102">
        <v>0.97341386404718999</v>
      </c>
      <c r="N90" s="102">
        <v>1.0537510205472274</v>
      </c>
      <c r="O90" s="102">
        <v>0.91658756594276869</v>
      </c>
      <c r="P90" s="102">
        <v>0.91920318770455045</v>
      </c>
      <c r="Q90" s="102">
        <v>0.90877347235133565</v>
      </c>
      <c r="R90" s="102">
        <v>0.90583302130318022</v>
      </c>
      <c r="S90" s="102">
        <v>0.88201712750150629</v>
      </c>
      <c r="T90" s="102">
        <v>0.69509602007322657</v>
      </c>
      <c r="U90" s="102">
        <v>0.72025065094689955</v>
      </c>
      <c r="V90" s="102">
        <v>0.9406271320635694</v>
      </c>
      <c r="W90" s="102">
        <v>0.63058023723282519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6.3343462955111729</v>
      </c>
      <c r="D91" s="105">
        <v>6.2883596025043955</v>
      </c>
      <c r="E91" s="105">
        <v>6.2331291203999628</v>
      </c>
      <c r="F91" s="105">
        <v>6.1342355752308757</v>
      </c>
      <c r="G91" s="105">
        <v>5.9097663035864185</v>
      </c>
      <c r="H91" s="105">
        <v>6.1942604698793176</v>
      </c>
      <c r="I91" s="105">
        <v>6.14825380973652</v>
      </c>
      <c r="J91" s="105">
        <v>6.3695705311292521</v>
      </c>
      <c r="K91" s="105">
        <v>5.987095583254944</v>
      </c>
      <c r="L91" s="105">
        <v>5.7761560255308302</v>
      </c>
      <c r="M91" s="105">
        <v>5.8671909300144227</v>
      </c>
      <c r="N91" s="105">
        <v>5.7644618960435219</v>
      </c>
      <c r="O91" s="105">
        <v>5.6485985501732374</v>
      </c>
      <c r="P91" s="105">
        <v>5.2742702813108568</v>
      </c>
      <c r="Q91" s="105">
        <v>5.0695412351169438</v>
      </c>
      <c r="R91" s="105">
        <v>4.998752389216639</v>
      </c>
      <c r="S91" s="105">
        <v>5.0522260999692543</v>
      </c>
      <c r="T91" s="105">
        <v>5.3059411276414261</v>
      </c>
      <c r="U91" s="105">
        <v>5.2767787284788987</v>
      </c>
      <c r="V91" s="105">
        <v>5.2956972936806483</v>
      </c>
      <c r="W91" s="105">
        <v>5.5135759149390138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13.235902366451743</v>
      </c>
      <c r="D92" s="102">
        <v>13.044120415957664</v>
      </c>
      <c r="E92" s="102">
        <v>13.268421577563281</v>
      </c>
      <c r="F92" s="102">
        <v>12.875756069921001</v>
      </c>
      <c r="G92" s="102">
        <v>12.547954381329477</v>
      </c>
      <c r="H92" s="102">
        <v>12.501560535191299</v>
      </c>
      <c r="I92" s="102">
        <v>12.611370855378208</v>
      </c>
      <c r="J92" s="102">
        <v>12.483249952449931</v>
      </c>
      <c r="K92" s="102">
        <v>12.390220497342606</v>
      </c>
      <c r="L92" s="102">
        <v>12.72868070331617</v>
      </c>
      <c r="M92" s="102">
        <v>10.71694788530149</v>
      </c>
      <c r="N92" s="102">
        <v>10.055298295399947</v>
      </c>
      <c r="O92" s="102">
        <v>9.7316171852916948</v>
      </c>
      <c r="P92" s="102">
        <v>8.6439922892658192</v>
      </c>
      <c r="Q92" s="102">
        <v>7.9511445538674641</v>
      </c>
      <c r="R92" s="102">
        <v>7.9237757835428075</v>
      </c>
      <c r="S92" s="102">
        <v>7.9822403195078575</v>
      </c>
      <c r="T92" s="102">
        <v>7.7361282175288366</v>
      </c>
      <c r="U92" s="102">
        <v>7.5699707943218222</v>
      </c>
      <c r="V92" s="102">
        <v>8.611896400218896</v>
      </c>
      <c r="W92" s="102">
        <v>7.5333526998606901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8.7760168007832746</v>
      </c>
      <c r="D93" s="105">
        <v>8.7038251396598927</v>
      </c>
      <c r="E93" s="105">
        <v>8.7384444329883006</v>
      </c>
      <c r="F93" s="105">
        <v>8.5016351104891328</v>
      </c>
      <c r="G93" s="105">
        <v>8.4374317175494227</v>
      </c>
      <c r="H93" s="105">
        <v>8.3516939878233458</v>
      </c>
      <c r="I93" s="105">
        <v>8.4688809365353244</v>
      </c>
      <c r="J93" s="105">
        <v>8.400853008871989</v>
      </c>
      <c r="K93" s="105">
        <v>8.4190125674654315</v>
      </c>
      <c r="L93" s="105">
        <v>8.564929838941314</v>
      </c>
      <c r="M93" s="105">
        <v>7.0753287047794107</v>
      </c>
      <c r="N93" s="105">
        <v>6.8031312038513239</v>
      </c>
      <c r="O93" s="105">
        <v>6.7583744715606082</v>
      </c>
      <c r="P93" s="105">
        <v>6.2324642876639933</v>
      </c>
      <c r="Q93" s="105">
        <v>5.9132249308650593</v>
      </c>
      <c r="R93" s="105">
        <v>6.0266926259931415</v>
      </c>
      <c r="S93" s="105">
        <v>6.1924118451598495</v>
      </c>
      <c r="T93" s="105">
        <v>6.0472079866857529</v>
      </c>
      <c r="U93" s="105">
        <v>6.0103323447508776</v>
      </c>
      <c r="V93" s="105">
        <v>6.9982863811993203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2.5076283039394727</v>
      </c>
      <c r="D94" s="99">
        <v>2.5639615720635391</v>
      </c>
      <c r="E94" s="99">
        <v>2.2773254813075643</v>
      </c>
      <c r="F94" s="99">
        <v>2.2146085051293678</v>
      </c>
      <c r="G94" s="99">
        <v>2.4790387104162965</v>
      </c>
      <c r="H94" s="99">
        <v>2.2770284643902312</v>
      </c>
      <c r="I94" s="99">
        <v>2.340836720857904</v>
      </c>
      <c r="J94" s="99">
        <v>2.2780528340229731</v>
      </c>
      <c r="K94" s="99">
        <v>2.3681172752401678</v>
      </c>
      <c r="L94" s="99">
        <v>2.0906659582177594</v>
      </c>
      <c r="M94" s="99">
        <v>1.178239074175949</v>
      </c>
      <c r="N94" s="99">
        <v>1.1751786902420633</v>
      </c>
      <c r="O94" s="99">
        <v>1.0767392686551767</v>
      </c>
      <c r="P94" s="99">
        <v>1.0041461797666618</v>
      </c>
      <c r="Q94" s="99">
        <v>0.94048397682179008</v>
      </c>
      <c r="R94" s="99">
        <v>0.99768700899619378</v>
      </c>
      <c r="S94" s="99">
        <v>1.0168602633154589</v>
      </c>
      <c r="T94" s="99">
        <v>0.74570294620724809</v>
      </c>
      <c r="U94" s="99">
        <v>0.76221941318297493</v>
      </c>
      <c r="V94" s="99">
        <v>1.2601553387433941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6.2683884968438033</v>
      </c>
      <c r="D95" s="99">
        <v>6.1398635675963531</v>
      </c>
      <c r="E95" s="99">
        <v>6.4611189516807368</v>
      </c>
      <c r="F95" s="99">
        <v>6.2870266053597668</v>
      </c>
      <c r="G95" s="99">
        <v>5.958393007133127</v>
      </c>
      <c r="H95" s="99">
        <v>6.0746655234331151</v>
      </c>
      <c r="I95" s="99">
        <v>6.1280442156774217</v>
      </c>
      <c r="J95" s="99">
        <v>6.122800174849016</v>
      </c>
      <c r="K95" s="99">
        <v>6.0508952922252632</v>
      </c>
      <c r="L95" s="99">
        <v>6.4742638807235533</v>
      </c>
      <c r="M95" s="99">
        <v>5.897089630603463</v>
      </c>
      <c r="N95" s="99">
        <v>5.6279525136092605</v>
      </c>
      <c r="O95" s="99">
        <v>5.6816352029054311</v>
      </c>
      <c r="P95" s="99">
        <v>5.2283181078973309</v>
      </c>
      <c r="Q95" s="99">
        <v>4.9727409540432701</v>
      </c>
      <c r="R95" s="99">
        <v>5.0290056169969466</v>
      </c>
      <c r="S95" s="99">
        <v>5.17555158184439</v>
      </c>
      <c r="T95" s="99">
        <v>5.3015050404785047</v>
      </c>
      <c r="U95" s="99">
        <v>5.2481129315679036</v>
      </c>
      <c r="V95" s="99">
        <v>5.738131042455926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11.849073838567246</v>
      </c>
      <c r="D96" s="102">
        <v>11.997741682943749</v>
      </c>
      <c r="E96" s="102">
        <v>10.994079820027359</v>
      </c>
      <c r="F96" s="102">
        <v>10.758939099426398</v>
      </c>
      <c r="G96" s="102">
        <v>11.512167665564395</v>
      </c>
      <c r="H96" s="102">
        <v>10.984322136863813</v>
      </c>
      <c r="I96" s="102">
        <v>11.206206995386978</v>
      </c>
      <c r="J96" s="102">
        <v>11.063938406999728</v>
      </c>
      <c r="K96" s="102">
        <v>11.081973111183386</v>
      </c>
      <c r="L96" s="102">
        <v>0</v>
      </c>
      <c r="M96" s="102">
        <v>9.7774054584982792</v>
      </c>
      <c r="N96" s="102">
        <v>9.0272611484827028</v>
      </c>
      <c r="O96" s="102">
        <v>8.6703862066506261</v>
      </c>
      <c r="P96" s="102">
        <v>8.0003480845327655</v>
      </c>
      <c r="Q96" s="102">
        <v>7.6340103884604851</v>
      </c>
      <c r="R96" s="102">
        <v>7.6726776213707275</v>
      </c>
      <c r="S96" s="102">
        <v>7.6671267683663258</v>
      </c>
      <c r="T96" s="102">
        <v>7.7141667713852691</v>
      </c>
      <c r="U96" s="102">
        <v>7.5744397333038505</v>
      </c>
      <c r="V96" s="102">
        <v>7.4175808909499867</v>
      </c>
      <c r="W96" s="102">
        <v>7.6454428649100823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8.5478049517100079</v>
      </c>
      <c r="D97" s="105">
        <v>8.7199914759640862</v>
      </c>
      <c r="E97" s="105">
        <v>7.7844733189717408</v>
      </c>
      <c r="F97" s="105">
        <v>7.6378908334444695</v>
      </c>
      <c r="G97" s="105">
        <v>8.4064557700387113</v>
      </c>
      <c r="H97" s="105">
        <v>7.9200840920613427</v>
      </c>
      <c r="I97" s="105">
        <v>8.1199839981432245</v>
      </c>
      <c r="J97" s="105">
        <v>8.0153714743891484</v>
      </c>
      <c r="K97" s="105">
        <v>8.0989056865847591</v>
      </c>
      <c r="L97" s="105">
        <v>7.6455362865001826</v>
      </c>
      <c r="M97" s="105">
        <v>6.9257709765252713</v>
      </c>
      <c r="N97" s="105">
        <v>6.441715085120725</v>
      </c>
      <c r="O97" s="105">
        <v>6.2139140533165405</v>
      </c>
      <c r="P97" s="105">
        <v>5.8444516301140359</v>
      </c>
      <c r="Q97" s="105">
        <v>5.6685655728740301</v>
      </c>
      <c r="R97" s="105">
        <v>5.7697877455854387</v>
      </c>
      <c r="S97" s="105">
        <v>5.8252648244064869</v>
      </c>
      <c r="T97" s="105">
        <v>5.8503224673130561</v>
      </c>
      <c r="U97" s="105">
        <v>5.8109711274088172</v>
      </c>
      <c r="V97" s="105">
        <v>5.7163517222643456</v>
      </c>
      <c r="W97" s="105">
        <v>5.9144675626107341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2.2548411920475173</v>
      </c>
      <c r="D98" s="99">
        <v>2.4439122416707857</v>
      </c>
      <c r="E98" s="99">
        <v>1.612030805686584</v>
      </c>
      <c r="F98" s="99">
        <v>1.6040525738355551</v>
      </c>
      <c r="G98" s="99">
        <v>2.3572852524701422</v>
      </c>
      <c r="H98" s="99">
        <v>1.9254385709640021</v>
      </c>
      <c r="I98" s="99">
        <v>2.0438632982952325</v>
      </c>
      <c r="J98" s="99">
        <v>1.956428420854512</v>
      </c>
      <c r="K98" s="99">
        <v>2.113530513882846</v>
      </c>
      <c r="L98" s="99">
        <v>1.4405907286251161</v>
      </c>
      <c r="M98" s="99">
        <v>1.0058623658898269</v>
      </c>
      <c r="N98" s="99">
        <v>0.91211510230921067</v>
      </c>
      <c r="O98" s="99">
        <v>0.75941128592742868</v>
      </c>
      <c r="P98" s="99">
        <v>0.76488530947125077</v>
      </c>
      <c r="Q98" s="99">
        <v>0.77898311543076326</v>
      </c>
      <c r="R98" s="99">
        <v>0.84347041277422319</v>
      </c>
      <c r="S98" s="99">
        <v>0.83086661956151164</v>
      </c>
      <c r="T98" s="99">
        <v>0.63690996554436907</v>
      </c>
      <c r="U98" s="99">
        <v>0.65261900623206881</v>
      </c>
      <c r="V98" s="99">
        <v>0.58639500433755098</v>
      </c>
      <c r="W98" s="99">
        <v>0.55209451954082445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6.2929637596624914</v>
      </c>
      <c r="D99" s="99">
        <v>6.2760792342932996</v>
      </c>
      <c r="E99" s="99">
        <v>6.1724425132851577</v>
      </c>
      <c r="F99" s="99">
        <v>6.0338382596089133</v>
      </c>
      <c r="G99" s="99">
        <v>6.0491705175685695</v>
      </c>
      <c r="H99" s="99">
        <v>5.9946455210973415</v>
      </c>
      <c r="I99" s="99">
        <v>6.0761206998479915</v>
      </c>
      <c r="J99" s="99">
        <v>6.0589430535346374</v>
      </c>
      <c r="K99" s="99">
        <v>5.9853751727019135</v>
      </c>
      <c r="L99" s="99">
        <v>6.2049455578750665</v>
      </c>
      <c r="M99" s="99">
        <v>5.9199086106354457</v>
      </c>
      <c r="N99" s="99">
        <v>5.529599982811515</v>
      </c>
      <c r="O99" s="99">
        <v>5.4545027673891138</v>
      </c>
      <c r="P99" s="99">
        <v>5.079566320642785</v>
      </c>
      <c r="Q99" s="99">
        <v>4.8895824574432663</v>
      </c>
      <c r="R99" s="99">
        <v>4.926317332811216</v>
      </c>
      <c r="S99" s="99">
        <v>4.994398204844976</v>
      </c>
      <c r="T99" s="99">
        <v>5.2134125017686861</v>
      </c>
      <c r="U99" s="99">
        <v>5.1583521211767476</v>
      </c>
      <c r="V99" s="99">
        <v>5.1299567179267953</v>
      </c>
      <c r="W99" s="99">
        <v>5.362373043069911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21.160805786014159</v>
      </c>
      <c r="D100" s="123">
        <v>22.072745613028026</v>
      </c>
      <c r="E100" s="123">
        <v>22.934062822516633</v>
      </c>
      <c r="F100" s="123">
        <v>21.876611924631728</v>
      </c>
      <c r="G100" s="123">
        <v>21.175403366254187</v>
      </c>
      <c r="H100" s="123">
        <v>20.259258150864408</v>
      </c>
      <c r="I100" s="123">
        <v>20.818591138328113</v>
      </c>
      <c r="J100" s="123">
        <v>22.132024395004144</v>
      </c>
      <c r="K100" s="123">
        <v>21.743607150257837</v>
      </c>
      <c r="L100" s="123">
        <v>18.700741621063756</v>
      </c>
      <c r="M100" s="123">
        <v>16.64195223507296</v>
      </c>
      <c r="N100" s="123">
        <v>14.998560907295699</v>
      </c>
      <c r="O100" s="123">
        <v>14.011655456231908</v>
      </c>
      <c r="P100" s="123">
        <v>11.857850990596498</v>
      </c>
      <c r="Q100" s="123">
        <v>11.280459474460933</v>
      </c>
      <c r="R100" s="123">
        <v>12.057991696488934</v>
      </c>
      <c r="S100" s="123">
        <v>11.869958992731169</v>
      </c>
      <c r="T100" s="123">
        <v>12.594977706789367</v>
      </c>
      <c r="U100" s="123">
        <v>13.029143053846306</v>
      </c>
      <c r="V100" s="123">
        <v>14.695873169211225</v>
      </c>
      <c r="W100" s="123">
        <v>14.818099064177986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25.758582589415145</v>
      </c>
      <c r="D101" s="99">
        <v>26.253744079596981</v>
      </c>
      <c r="E101" s="99">
        <v>25.245703951432485</v>
      </c>
      <c r="F101" s="99">
        <v>23.70992407160082</v>
      </c>
      <c r="G101" s="99">
        <v>24.006607770617233</v>
      </c>
      <c r="H101" s="99">
        <v>23.053412504494908</v>
      </c>
      <c r="I101" s="99">
        <v>21.55870247769678</v>
      </c>
      <c r="J101" s="99">
        <v>25.306470447388577</v>
      </c>
      <c r="K101" s="99">
        <v>25.657833321636993</v>
      </c>
      <c r="L101" s="99">
        <v>17.554390696487605</v>
      </c>
      <c r="M101" s="99">
        <v>16.673828377035957</v>
      </c>
      <c r="N101" s="99">
        <v>15.480243536416866</v>
      </c>
      <c r="O101" s="99">
        <v>14.423236120832732</v>
      </c>
      <c r="P101" s="99">
        <v>13.800486254863918</v>
      </c>
      <c r="Q101" s="99">
        <v>13.590790228279639</v>
      </c>
      <c r="R101" s="99">
        <v>13.895487149690789</v>
      </c>
      <c r="S101" s="99">
        <v>14.089430783913294</v>
      </c>
      <c r="T101" s="99">
        <v>14.773651832223322</v>
      </c>
      <c r="U101" s="99">
        <v>15.356916891965227</v>
      </c>
      <c r="V101" s="99">
        <v>16.56635377258878</v>
      </c>
      <c r="W101" s="99">
        <v>17.099186585467297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23.094123283894078</v>
      </c>
      <c r="D102" s="99">
        <v>23.002333653594722</v>
      </c>
      <c r="E102" s="99">
        <v>26.719582297138583</v>
      </c>
      <c r="F102" s="99">
        <v>26.217106358705909</v>
      </c>
      <c r="G102" s="99">
        <v>24.008002507796199</v>
      </c>
      <c r="H102" s="99">
        <v>23.356530520415493</v>
      </c>
      <c r="I102" s="99">
        <v>23.206549045488931</v>
      </c>
      <c r="J102" s="99">
        <v>20.718605151044823</v>
      </c>
      <c r="K102" s="99">
        <v>20.386045638216789</v>
      </c>
      <c r="L102" s="99">
        <v>20.495815387655604</v>
      </c>
      <c r="M102" s="99">
        <v>18.148182130913639</v>
      </c>
      <c r="N102" s="99">
        <v>15.313697956288912</v>
      </c>
      <c r="O102" s="99">
        <v>14.087390553474531</v>
      </c>
      <c r="P102" s="99">
        <v>12.620323497236956</v>
      </c>
      <c r="Q102" s="99">
        <v>12.170573560216276</v>
      </c>
      <c r="R102" s="99">
        <v>12.963306056772025</v>
      </c>
      <c r="S102" s="99">
        <v>13.831284381056143</v>
      </c>
      <c r="T102" s="99">
        <v>14.159152293975691</v>
      </c>
      <c r="U102" s="99">
        <v>14.653089809060457</v>
      </c>
      <c r="V102" s="99">
        <v>16.945787743843667</v>
      </c>
      <c r="W102" s="99">
        <v>15.639503557392187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18.786276150376722</v>
      </c>
      <c r="D103" s="110">
        <v>20.202869047505434</v>
      </c>
      <c r="E103" s="110">
        <v>18.001443521728319</v>
      </c>
      <c r="F103" s="110">
        <v>18.209942618942613</v>
      </c>
      <c r="G103" s="110">
        <v>19.282212465408747</v>
      </c>
      <c r="H103" s="110">
        <v>17.945759296002223</v>
      </c>
      <c r="I103" s="110">
        <v>18.744795800124724</v>
      </c>
      <c r="J103" s="110">
        <v>15.398008144403093</v>
      </c>
      <c r="K103" s="110">
        <v>14.870918823644587</v>
      </c>
      <c r="L103" s="110">
        <v>18.479852553782997</v>
      </c>
      <c r="M103" s="110">
        <v>14.402075076153062</v>
      </c>
      <c r="N103" s="110">
        <v>11.128799967221386</v>
      </c>
      <c r="O103" s="110">
        <v>8.6791168828989811</v>
      </c>
      <c r="P103" s="110">
        <v>7.6337761547551244</v>
      </c>
      <c r="Q103" s="110">
        <v>7.5171330702800381</v>
      </c>
      <c r="R103" s="110">
        <v>10.517218166550286</v>
      </c>
      <c r="S103" s="110">
        <v>9.0548357270554369</v>
      </c>
      <c r="T103" s="110">
        <v>10.758319468197794</v>
      </c>
      <c r="U103" s="110">
        <v>10.557695690032677</v>
      </c>
      <c r="V103" s="110">
        <v>11.243592931584985</v>
      </c>
      <c r="W103" s="110">
        <v>12.138699611178389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43.905701181050901</v>
      </c>
      <c r="D124" s="118">
        <f t="shared" si="42"/>
        <v>52.899146857390861</v>
      </c>
      <c r="E124" s="118">
        <f t="shared" si="42"/>
        <v>54.776767622548093</v>
      </c>
      <c r="F124" s="118">
        <f t="shared" si="42"/>
        <v>57.024629030263888</v>
      </c>
      <c r="G124" s="118">
        <f t="shared" si="42"/>
        <v>0</v>
      </c>
      <c r="H124" s="118">
        <f t="shared" si="42"/>
        <v>0</v>
      </c>
      <c r="I124" s="118">
        <f t="shared" si="42"/>
        <v>53.88374424824719</v>
      </c>
      <c r="J124" s="118">
        <f t="shared" si="42"/>
        <v>44.006974809587035</v>
      </c>
      <c r="K124" s="118">
        <f t="shared" si="42"/>
        <v>43.353262795177116</v>
      </c>
      <c r="L124" s="118">
        <f t="shared" si="42"/>
        <v>50.205744943733038</v>
      </c>
      <c r="M124" s="118">
        <f t="shared" si="42"/>
        <v>43.768828776233626</v>
      </c>
      <c r="N124" s="118">
        <f t="shared" si="42"/>
        <v>43.9210518871677</v>
      </c>
      <c r="O124" s="118">
        <f t="shared" si="42"/>
        <v>40.14917490906808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37.024922275519245</v>
      </c>
      <c r="S124" s="118">
        <f t="shared" si="43"/>
        <v>35.795985342904416</v>
      </c>
      <c r="T124" s="118">
        <f t="shared" si="43"/>
        <v>40.826300401046147</v>
      </c>
      <c r="U124" s="118">
        <f t="shared" si="43"/>
        <v>36.46524495509037</v>
      </c>
      <c r="V124" s="118">
        <f t="shared" si="43"/>
        <v>39.036848984660324</v>
      </c>
      <c r="W124" s="118">
        <f t="shared" ref="W124" si="44">W125+W128+W130+W139</f>
        <v>37.819827600263999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13.247294608204355</v>
      </c>
      <c r="D125" s="123">
        <f t="shared" si="45"/>
        <v>21.325378966557249</v>
      </c>
      <c r="E125" s="123">
        <f t="shared" si="45"/>
        <v>22.780867458823991</v>
      </c>
      <c r="F125" s="123">
        <f t="shared" si="45"/>
        <v>26.313415181170217</v>
      </c>
      <c r="G125" s="123">
        <f t="shared" si="45"/>
        <v>0</v>
      </c>
      <c r="H125" s="123">
        <f t="shared" si="45"/>
        <v>0</v>
      </c>
      <c r="I125" s="123">
        <f t="shared" si="45"/>
        <v>24.436943135049553</v>
      </c>
      <c r="J125" s="123">
        <f t="shared" si="45"/>
        <v>18.452479533210976</v>
      </c>
      <c r="K125" s="123">
        <f t="shared" si="45"/>
        <v>17.398711794018521</v>
      </c>
      <c r="L125" s="123">
        <f t="shared" si="45"/>
        <v>22.714772615014223</v>
      </c>
      <c r="M125" s="123">
        <f t="shared" si="45"/>
        <v>19.653802375778191</v>
      </c>
      <c r="N125" s="123">
        <f t="shared" si="45"/>
        <v>23.030575317521542</v>
      </c>
      <c r="O125" s="123">
        <f t="shared" si="45"/>
        <v>21.44911821071322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20.031389412304055</v>
      </c>
      <c r="S125" s="123">
        <f t="shared" si="46"/>
        <v>19.222057908386482</v>
      </c>
      <c r="T125" s="123">
        <f t="shared" si="46"/>
        <v>22.802336009935079</v>
      </c>
      <c r="U125" s="123">
        <f t="shared" si="46"/>
        <v>18.569761622862352</v>
      </c>
      <c r="V125" s="123">
        <f t="shared" si="46"/>
        <v>19.225806924681642</v>
      </c>
      <c r="W125" s="123">
        <f t="shared" ref="W125" si="47">SUM(W126:W127)</f>
        <v>18.790325210723786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13.19718150816376</v>
      </c>
      <c r="D126" s="99">
        <v>21.247692793168373</v>
      </c>
      <c r="E126" s="99">
        <v>22.710825545040322</v>
      </c>
      <c r="F126" s="99">
        <v>26.236156061469515</v>
      </c>
      <c r="G126" s="99">
        <v>0</v>
      </c>
      <c r="H126" s="99">
        <v>0</v>
      </c>
      <c r="I126" s="99">
        <v>24.362877272663379</v>
      </c>
      <c r="J126" s="99">
        <v>18.394460952550801</v>
      </c>
      <c r="K126" s="99">
        <v>17.347029167138878</v>
      </c>
      <c r="L126" s="99">
        <v>22.665520742239753</v>
      </c>
      <c r="M126" s="99">
        <v>19.607428647461369</v>
      </c>
      <c r="N126" s="99">
        <v>22.978045656595249</v>
      </c>
      <c r="O126" s="99">
        <v>21.400623071465908</v>
      </c>
      <c r="P126" s="99">
        <v>0</v>
      </c>
      <c r="Q126" s="99">
        <v>0</v>
      </c>
      <c r="R126" s="99">
        <v>19.984699358356227</v>
      </c>
      <c r="S126" s="99">
        <v>19.177592121337682</v>
      </c>
      <c r="T126" s="99">
        <v>22.750377661096962</v>
      </c>
      <c r="U126" s="99">
        <v>18.527851007345014</v>
      </c>
      <c r="V126" s="99">
        <v>19.181726564050603</v>
      </c>
      <c r="W126" s="99">
        <v>18.747253595817217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5.0113100040594862E-2</v>
      </c>
      <c r="D127" s="99">
        <v>7.7686173388877414E-2</v>
      </c>
      <c r="E127" s="99">
        <v>7.0041913783667989E-2</v>
      </c>
      <c r="F127" s="99">
        <v>7.7259119700700818E-2</v>
      </c>
      <c r="G127" s="99">
        <v>0</v>
      </c>
      <c r="H127" s="99">
        <v>0</v>
      </c>
      <c r="I127" s="99">
        <v>7.4065862386175171E-2</v>
      </c>
      <c r="J127" s="99">
        <v>5.801858066017495E-2</v>
      </c>
      <c r="K127" s="99">
        <v>5.1682626879641598E-2</v>
      </c>
      <c r="L127" s="99">
        <v>4.9251872774467804E-2</v>
      </c>
      <c r="M127" s="99">
        <v>4.6373728316823626E-2</v>
      </c>
      <c r="N127" s="99">
        <v>5.2529660926292965E-2</v>
      </c>
      <c r="O127" s="99">
        <v>4.8495139247309887E-2</v>
      </c>
      <c r="P127" s="99">
        <v>0</v>
      </c>
      <c r="Q127" s="99">
        <v>0</v>
      </c>
      <c r="R127" s="99">
        <v>4.6690053947826271E-2</v>
      </c>
      <c r="S127" s="99">
        <v>4.4465787048799929E-2</v>
      </c>
      <c r="T127" s="99">
        <v>5.1958348838117702E-2</v>
      </c>
      <c r="U127" s="99">
        <v>4.1910615517338365E-2</v>
      </c>
      <c r="V127" s="99">
        <v>4.4080360631037332E-2</v>
      </c>
      <c r="W127" s="99">
        <v>4.3071614906569147E-2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0.30253194515918519</v>
      </c>
      <c r="D128" s="123">
        <f t="shared" si="48"/>
        <v>0.18085811607796806</v>
      </c>
      <c r="E128" s="123">
        <f t="shared" si="48"/>
        <v>0.3650755238190122</v>
      </c>
      <c r="F128" s="123">
        <f t="shared" si="48"/>
        <v>0.3289958882704479</v>
      </c>
      <c r="G128" s="123">
        <f t="shared" si="48"/>
        <v>0</v>
      </c>
      <c r="H128" s="123">
        <f t="shared" si="48"/>
        <v>0</v>
      </c>
      <c r="I128" s="123">
        <f t="shared" si="48"/>
        <v>0.12334299439872544</v>
      </c>
      <c r="J128" s="123">
        <f t="shared" si="48"/>
        <v>7.9886147113911829E-2</v>
      </c>
      <c r="K128" s="123">
        <f t="shared" si="48"/>
        <v>0.10798962428535203</v>
      </c>
      <c r="L128" s="123">
        <f t="shared" si="48"/>
        <v>0.28185780317463655</v>
      </c>
      <c r="M128" s="123">
        <f t="shared" si="48"/>
        <v>0.30137016032115044</v>
      </c>
      <c r="N128" s="123">
        <f t="shared" si="48"/>
        <v>0.29812441921289695</v>
      </c>
      <c r="O128" s="123">
        <f t="shared" si="48"/>
        <v>0.26738577472492814</v>
      </c>
      <c r="P128" s="123">
        <f t="shared" si="48"/>
        <v>0</v>
      </c>
      <c r="Q128" s="123">
        <f t="shared" si="48"/>
        <v>0</v>
      </c>
      <c r="R128" s="123">
        <f t="shared" si="48"/>
        <v>0.10287070271192553</v>
      </c>
      <c r="S128" s="123">
        <f t="shared" si="48"/>
        <v>8.9496239399209893E-2</v>
      </c>
      <c r="T128" s="123">
        <f t="shared" si="48"/>
        <v>8.5633627877911248E-2</v>
      </c>
      <c r="U128" s="123">
        <f t="shared" si="48"/>
        <v>5.2286236958596841E-2</v>
      </c>
      <c r="V128" s="123">
        <f t="shared" si="48"/>
        <v>0</v>
      </c>
      <c r="W128" s="123">
        <f t="shared" si="48"/>
        <v>6.355994240061108E-2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0.30253194515918519</v>
      </c>
      <c r="D129" s="99">
        <f>RES_hhdet_in_fech!D129/RES_summary!D$21</f>
        <v>0.18085811607796806</v>
      </c>
      <c r="E129" s="99">
        <f>RES_hhdet_in_fech!E129/RES_summary!E$21</f>
        <v>0.3650755238190122</v>
      </c>
      <c r="F129" s="99">
        <f>RES_hhdet_in_fech!F129/RES_summary!F$21</f>
        <v>0.3289958882704479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0.12334299439872544</v>
      </c>
      <c r="J129" s="99">
        <f>RES_hhdet_in_fech!J129/RES_summary!J$21</f>
        <v>7.9886147113911829E-2</v>
      </c>
      <c r="K129" s="99">
        <f>RES_hhdet_in_fech!K129/RES_summary!K$21</f>
        <v>0.10798962428535203</v>
      </c>
      <c r="L129" s="99">
        <f>RES_hhdet_in_fech!L129/RES_summary!L$21</f>
        <v>0.28185780317463655</v>
      </c>
      <c r="M129" s="99">
        <f>RES_hhdet_in_fech!M129/RES_summary!M$21</f>
        <v>0.30137016032115044</v>
      </c>
      <c r="N129" s="99">
        <f>RES_hhdet_in_fech!N129/RES_summary!N$21</f>
        <v>0.29812441921289695</v>
      </c>
      <c r="O129" s="99">
        <f>RES_hhdet_in_fech!O129/RES_summary!O$21</f>
        <v>0.26738577472492814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0.10287070271192553</v>
      </c>
      <c r="S129" s="99">
        <f>RES_hhdet_in_fech!S129/RES_summary!S$21</f>
        <v>8.9496239399209893E-2</v>
      </c>
      <c r="T129" s="99">
        <f>RES_hhdet_in_fech!T129/RES_summary!T$21</f>
        <v>8.5633627877911248E-2</v>
      </c>
      <c r="U129" s="99">
        <f>RES_hhdet_in_fech!U129/RES_summary!U$21</f>
        <v>5.2286236958596841E-2</v>
      </c>
      <c r="V129" s="99">
        <f>RES_hhdet_in_fech!V129/RES_summary!V$21</f>
        <v>0</v>
      </c>
      <c r="W129" s="99">
        <f>RES_hhdet_in_fech!W129/RES_summary!W$21</f>
        <v>6.355994240061108E-2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9.4714760392244699</v>
      </c>
      <c r="D130" s="123">
        <v>9.7990024136654679</v>
      </c>
      <c r="E130" s="123">
        <v>8.9994091131566343</v>
      </c>
      <c r="F130" s="123">
        <v>8.6782402554384444</v>
      </c>
      <c r="G130" s="123">
        <v>0</v>
      </c>
      <c r="H130" s="123">
        <v>0</v>
      </c>
      <c r="I130" s="123">
        <v>9.2773176221096314</v>
      </c>
      <c r="J130" s="123">
        <v>8.5336278529329466</v>
      </c>
      <c r="K130" s="123">
        <v>8.7340103640799498</v>
      </c>
      <c r="L130" s="123">
        <v>7.6455362865001826</v>
      </c>
      <c r="M130" s="123">
        <v>7.1979724498045146</v>
      </c>
      <c r="N130" s="123">
        <v>6.6406032438408777</v>
      </c>
      <c r="O130" s="123">
        <v>6.6437966801500066</v>
      </c>
      <c r="P130" s="123">
        <v>0</v>
      </c>
      <c r="Q130" s="123">
        <v>0</v>
      </c>
      <c r="R130" s="123">
        <v>5.9468007572863959</v>
      </c>
      <c r="S130" s="123">
        <v>5.9151117485020901</v>
      </c>
      <c r="T130" s="123">
        <v>6.1736423976112969</v>
      </c>
      <c r="U130" s="123">
        <v>5.9466225586315113</v>
      </c>
      <c r="V130" s="123">
        <v>5.7163517222643456</v>
      </c>
      <c r="W130" s="123">
        <v>6.1111693015083883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11.849073838567248</v>
      </c>
      <c r="D135" s="102">
        <v>11.997741682943749</v>
      </c>
      <c r="E135" s="102">
        <v>10.994079820027356</v>
      </c>
      <c r="F135" s="102">
        <v>10.758939099426398</v>
      </c>
      <c r="G135" s="102">
        <v>0</v>
      </c>
      <c r="H135" s="102">
        <v>0</v>
      </c>
      <c r="I135" s="102">
        <v>11.206206995386978</v>
      </c>
      <c r="J135" s="102">
        <v>11.063938406999725</v>
      </c>
      <c r="K135" s="102">
        <v>11.081973111183387</v>
      </c>
      <c r="L135" s="102">
        <v>0</v>
      </c>
      <c r="M135" s="102">
        <v>9.777405458498281</v>
      </c>
      <c r="N135" s="102">
        <v>9.027261148482701</v>
      </c>
      <c r="O135" s="102">
        <v>8.6703862066506279</v>
      </c>
      <c r="P135" s="102">
        <v>0</v>
      </c>
      <c r="Q135" s="102">
        <v>0</v>
      </c>
      <c r="R135" s="102">
        <v>7.6726776213707275</v>
      </c>
      <c r="S135" s="102">
        <v>7.6671267683663249</v>
      </c>
      <c r="T135" s="102">
        <v>7.7141667713852682</v>
      </c>
      <c r="U135" s="102">
        <v>7.5744397333038505</v>
      </c>
      <c r="V135" s="102">
        <v>0</v>
      </c>
      <c r="W135" s="102">
        <v>7.6454428649100823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8.5478049517100096</v>
      </c>
      <c r="D136" s="105">
        <v>8.719991475964088</v>
      </c>
      <c r="E136" s="105">
        <v>7.7844733189717417</v>
      </c>
      <c r="F136" s="105">
        <v>7.6378908334444677</v>
      </c>
      <c r="G136" s="105">
        <v>0</v>
      </c>
      <c r="H136" s="105">
        <v>0</v>
      </c>
      <c r="I136" s="105">
        <v>8.1199839981432227</v>
      </c>
      <c r="J136" s="105">
        <v>8.0153714743891484</v>
      </c>
      <c r="K136" s="105">
        <v>8.0989056865847591</v>
      </c>
      <c r="L136" s="105">
        <v>7.6455362865001826</v>
      </c>
      <c r="M136" s="105">
        <v>6.9257709765252713</v>
      </c>
      <c r="N136" s="105">
        <v>6.441715085120725</v>
      </c>
      <c r="O136" s="105">
        <v>6.2139140533165405</v>
      </c>
      <c r="P136" s="105">
        <v>0</v>
      </c>
      <c r="Q136" s="105">
        <v>0</v>
      </c>
      <c r="R136" s="105">
        <v>5.7697877455854387</v>
      </c>
      <c r="S136" s="105">
        <v>5.8252648244064869</v>
      </c>
      <c r="T136" s="105">
        <v>5.8503224673130552</v>
      </c>
      <c r="U136" s="105">
        <v>5.8109711274088172</v>
      </c>
      <c r="V136" s="105">
        <v>5.7163517222643456</v>
      </c>
      <c r="W136" s="105">
        <v>5.9144675626107341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2.2548411920475173</v>
      </c>
      <c r="D137" s="99">
        <v>2.4439122416707857</v>
      </c>
      <c r="E137" s="99">
        <v>1.612030805686584</v>
      </c>
      <c r="F137" s="99">
        <v>1.6040525738355551</v>
      </c>
      <c r="G137" s="99">
        <v>0</v>
      </c>
      <c r="H137" s="99">
        <v>0</v>
      </c>
      <c r="I137" s="99">
        <v>2.0438632982952325</v>
      </c>
      <c r="J137" s="99">
        <v>1.9564284208545122</v>
      </c>
      <c r="K137" s="99">
        <v>2.1135305138828469</v>
      </c>
      <c r="L137" s="99">
        <v>1.4405907286251161</v>
      </c>
      <c r="M137" s="99">
        <v>1.0058623658898267</v>
      </c>
      <c r="N137" s="99">
        <v>0.91211510230921067</v>
      </c>
      <c r="O137" s="99">
        <v>0.75941128592742868</v>
      </c>
      <c r="P137" s="99">
        <v>0</v>
      </c>
      <c r="Q137" s="99">
        <v>0</v>
      </c>
      <c r="R137" s="99">
        <v>0.84347041277422252</v>
      </c>
      <c r="S137" s="99">
        <v>0.83086661956151153</v>
      </c>
      <c r="T137" s="99">
        <v>0.63690996554436896</v>
      </c>
      <c r="U137" s="99">
        <v>0.65261900623206881</v>
      </c>
      <c r="V137" s="99">
        <v>0.58639500433755098</v>
      </c>
      <c r="W137" s="99">
        <v>0.55209451954082445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6.2929637596624932</v>
      </c>
      <c r="D138" s="99">
        <v>6.2760792342932996</v>
      </c>
      <c r="E138" s="99">
        <v>6.1724425132851586</v>
      </c>
      <c r="F138" s="99">
        <v>6.0338382596089124</v>
      </c>
      <c r="G138" s="99">
        <v>0</v>
      </c>
      <c r="H138" s="99">
        <v>0</v>
      </c>
      <c r="I138" s="99">
        <v>6.0761206998479915</v>
      </c>
      <c r="J138" s="99">
        <v>6.0589430535346374</v>
      </c>
      <c r="K138" s="99">
        <v>5.9853751727019127</v>
      </c>
      <c r="L138" s="99">
        <v>6.2049455578750665</v>
      </c>
      <c r="M138" s="99">
        <v>5.9199086106354448</v>
      </c>
      <c r="N138" s="99">
        <v>5.529599982811515</v>
      </c>
      <c r="O138" s="99">
        <v>5.4545027673891129</v>
      </c>
      <c r="P138" s="99">
        <v>0</v>
      </c>
      <c r="Q138" s="99">
        <v>0</v>
      </c>
      <c r="R138" s="99">
        <v>4.926317332811216</v>
      </c>
      <c r="S138" s="99">
        <v>4.994398204844976</v>
      </c>
      <c r="T138" s="99">
        <v>5.2134125017686852</v>
      </c>
      <c r="U138" s="99">
        <v>5.1583521211767476</v>
      </c>
      <c r="V138" s="99">
        <v>5.1299567179267962</v>
      </c>
      <c r="W138" s="99">
        <v>5.3623730430699101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20.884398588462894</v>
      </c>
      <c r="D139" s="123">
        <v>21.593907361090178</v>
      </c>
      <c r="E139" s="123">
        <v>22.631415526748455</v>
      </c>
      <c r="F139" s="123">
        <v>21.70397770538478</v>
      </c>
      <c r="G139" s="123">
        <v>0</v>
      </c>
      <c r="H139" s="123">
        <v>0</v>
      </c>
      <c r="I139" s="123">
        <v>20.046140496689283</v>
      </c>
      <c r="J139" s="123">
        <v>16.9409812763292</v>
      </c>
      <c r="K139" s="123">
        <v>17.11255101279329</v>
      </c>
      <c r="L139" s="123">
        <v>19.563578239043995</v>
      </c>
      <c r="M139" s="123">
        <v>16.615683790329772</v>
      </c>
      <c r="N139" s="123">
        <v>13.95174890659238</v>
      </c>
      <c r="O139" s="123">
        <v>11.788874243479921</v>
      </c>
      <c r="P139" s="123">
        <v>0</v>
      </c>
      <c r="Q139" s="123">
        <v>0</v>
      </c>
      <c r="R139" s="123">
        <v>10.943861403216868</v>
      </c>
      <c r="S139" s="123">
        <v>10.569319446616635</v>
      </c>
      <c r="T139" s="123">
        <v>11.764688365621863</v>
      </c>
      <c r="U139" s="123">
        <v>11.896574536637912</v>
      </c>
      <c r="V139" s="123">
        <v>14.094690337714333</v>
      </c>
      <c r="W139" s="123">
        <v>12.854773145631214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23.094123283894081</v>
      </c>
      <c r="D140" s="99">
        <v>23.002333653594722</v>
      </c>
      <c r="E140" s="99">
        <v>26.719582297138572</v>
      </c>
      <c r="F140" s="99">
        <v>26.217106358705909</v>
      </c>
      <c r="G140" s="99">
        <v>0</v>
      </c>
      <c r="H140" s="99">
        <v>0</v>
      </c>
      <c r="I140" s="99">
        <v>23.206549045488931</v>
      </c>
      <c r="J140" s="99">
        <v>20.718605151044823</v>
      </c>
      <c r="K140" s="99">
        <v>20.386045638216789</v>
      </c>
      <c r="L140" s="99">
        <v>20.495815387655604</v>
      </c>
      <c r="M140" s="99">
        <v>18.148182130913643</v>
      </c>
      <c r="N140" s="99">
        <v>15.313697956288914</v>
      </c>
      <c r="O140" s="99">
        <v>14.087390553474528</v>
      </c>
      <c r="P140" s="99">
        <v>0</v>
      </c>
      <c r="Q140" s="99">
        <v>0</v>
      </c>
      <c r="R140" s="99">
        <v>12.963306056772025</v>
      </c>
      <c r="S140" s="99">
        <v>13.831284381056145</v>
      </c>
      <c r="T140" s="99">
        <v>14.159152293975685</v>
      </c>
      <c r="U140" s="99">
        <v>14.653089809060457</v>
      </c>
      <c r="V140" s="99">
        <v>16.945787743843674</v>
      </c>
      <c r="W140" s="99">
        <v>15.639503557392185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18.786276150376718</v>
      </c>
      <c r="D141" s="110">
        <v>20.202869047505438</v>
      </c>
      <c r="E141" s="110">
        <v>18.001443521728319</v>
      </c>
      <c r="F141" s="110">
        <v>18.209942618942616</v>
      </c>
      <c r="G141" s="110">
        <v>0</v>
      </c>
      <c r="H141" s="110">
        <v>0</v>
      </c>
      <c r="I141" s="110">
        <v>18.744795800124724</v>
      </c>
      <c r="J141" s="110">
        <v>15.398008144403098</v>
      </c>
      <c r="K141" s="110">
        <v>14.87091882364459</v>
      </c>
      <c r="L141" s="110">
        <v>18.479852553783001</v>
      </c>
      <c r="M141" s="110">
        <v>14.402075076153062</v>
      </c>
      <c r="N141" s="110">
        <v>11.128799967221385</v>
      </c>
      <c r="O141" s="110">
        <v>8.6791168828989793</v>
      </c>
      <c r="P141" s="110">
        <v>0</v>
      </c>
      <c r="Q141" s="110">
        <v>0</v>
      </c>
      <c r="R141" s="110">
        <v>10.517218166550286</v>
      </c>
      <c r="S141" s="110">
        <v>9.0548357270554387</v>
      </c>
      <c r="T141" s="110">
        <v>10.758319468197794</v>
      </c>
      <c r="U141" s="110">
        <v>10.557695690032677</v>
      </c>
      <c r="V141" s="110">
        <v>11.243592931584988</v>
      </c>
      <c r="W141" s="110">
        <v>12.13869961117839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43.000568733696717</v>
      </c>
      <c r="D143" s="118">
        <f t="shared" si="49"/>
        <v>43.676091696720448</v>
      </c>
      <c r="E143" s="118">
        <f t="shared" si="49"/>
        <v>48.146049696373169</v>
      </c>
      <c r="F143" s="118">
        <f t="shared" si="49"/>
        <v>45.571035064699856</v>
      </c>
      <c r="G143" s="118">
        <f t="shared" si="49"/>
        <v>44.458179091593038</v>
      </c>
      <c r="H143" s="118">
        <f t="shared" si="49"/>
        <v>42.288242098870612</v>
      </c>
      <c r="I143" s="118">
        <f t="shared" si="49"/>
        <v>41.323285515594932</v>
      </c>
      <c r="J143" s="118">
        <f t="shared" si="49"/>
        <v>36.481630491906799</v>
      </c>
      <c r="K143" s="118">
        <f t="shared" si="49"/>
        <v>38.643686983669937</v>
      </c>
      <c r="L143" s="118">
        <f t="shared" si="49"/>
        <v>39.250545913424816</v>
      </c>
      <c r="M143" s="118">
        <f t="shared" si="49"/>
        <v>33.967395624274232</v>
      </c>
      <c r="N143" s="118">
        <f t="shared" si="49"/>
        <v>30.832972966597033</v>
      </c>
      <c r="O143" s="118">
        <f t="shared" si="49"/>
        <v>28.810893257762878</v>
      </c>
      <c r="P143" s="118">
        <f t="shared" si="49"/>
        <v>23.908024219497605</v>
      </c>
      <c r="Q143" s="118">
        <f t="shared" si="49"/>
        <v>22.017911350243164</v>
      </c>
      <c r="R143" s="118">
        <f t="shared" ref="R143:V143" si="50">R144+R146+R148+R157</f>
        <v>23.817538947426282</v>
      </c>
      <c r="S143" s="118">
        <f t="shared" si="50"/>
        <v>23.428570914079401</v>
      </c>
      <c r="T143" s="118">
        <f t="shared" si="50"/>
        <v>24.044400180259238</v>
      </c>
      <c r="U143" s="118">
        <f t="shared" si="50"/>
        <v>23.998445842135688</v>
      </c>
      <c r="V143" s="118">
        <f t="shared" si="50"/>
        <v>25.374593980730509</v>
      </c>
      <c r="W143" s="118">
        <f t="shared" ref="W143" si="51">W144+W146+W148+W157</f>
        <v>24.721773201396601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8.2611960581047494</v>
      </c>
      <c r="D144" s="123">
        <f t="shared" si="52"/>
        <v>8.5318045623468901</v>
      </c>
      <c r="E144" s="123">
        <f t="shared" si="52"/>
        <v>10.522921277180703</v>
      </c>
      <c r="F144" s="123">
        <f t="shared" si="52"/>
        <v>9.7626256713240593</v>
      </c>
      <c r="G144" s="123">
        <f t="shared" si="52"/>
        <v>9.3630091955126531</v>
      </c>
      <c r="H144" s="123">
        <f t="shared" si="52"/>
        <v>7.8422115459346564</v>
      </c>
      <c r="I144" s="123">
        <f t="shared" si="52"/>
        <v>8.104374570334727</v>
      </c>
      <c r="J144" s="123">
        <f t="shared" si="52"/>
        <v>7.0734893839317641</v>
      </c>
      <c r="K144" s="123">
        <f t="shared" si="52"/>
        <v>8.8095434297736848</v>
      </c>
      <c r="L144" s="123">
        <f t="shared" si="52"/>
        <v>5.7298006959261176</v>
      </c>
      <c r="M144" s="123">
        <f t="shared" si="52"/>
        <v>4.8183818696159406</v>
      </c>
      <c r="N144" s="123">
        <f t="shared" si="52"/>
        <v>5.0717065048659826</v>
      </c>
      <c r="O144" s="123">
        <f t="shared" si="52"/>
        <v>5.5776094049944493</v>
      </c>
      <c r="P144" s="123">
        <f t="shared" si="52"/>
        <v>5.4661877000265395</v>
      </c>
      <c r="Q144" s="123">
        <f t="shared" si="52"/>
        <v>4.8849002985858316</v>
      </c>
      <c r="R144" s="123">
        <f t="shared" si="52"/>
        <v>4.5707343205212894</v>
      </c>
      <c r="S144" s="123">
        <f t="shared" si="52"/>
        <v>4.4363594887882813</v>
      </c>
      <c r="T144" s="123">
        <f t="shared" si="52"/>
        <v>4.3432742134684732</v>
      </c>
      <c r="U144" s="123">
        <f t="shared" si="52"/>
        <v>4.2854896517018597</v>
      </c>
      <c r="V144" s="123">
        <f t="shared" si="52"/>
        <v>4.2673174055287468</v>
      </c>
      <c r="W144" s="123">
        <f t="shared" si="52"/>
        <v>4.20086903243583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8.2611960581047494</v>
      </c>
      <c r="D145" s="99">
        <v>8.5318045623468901</v>
      </c>
      <c r="E145" s="99">
        <v>10.522921277180703</v>
      </c>
      <c r="F145" s="99">
        <v>9.7626256713240593</v>
      </c>
      <c r="G145" s="99">
        <v>9.3630091955126531</v>
      </c>
      <c r="H145" s="99">
        <v>7.8422115459346564</v>
      </c>
      <c r="I145" s="99">
        <v>8.104374570334727</v>
      </c>
      <c r="J145" s="99">
        <v>7.0734893839317641</v>
      </c>
      <c r="K145" s="99">
        <v>8.8095434297736848</v>
      </c>
      <c r="L145" s="99">
        <v>5.7298006959261176</v>
      </c>
      <c r="M145" s="99">
        <v>4.8183818696159406</v>
      </c>
      <c r="N145" s="99">
        <v>5.0717065048659826</v>
      </c>
      <c r="O145" s="99">
        <v>5.5776094049944493</v>
      </c>
      <c r="P145" s="99">
        <v>5.4661877000265395</v>
      </c>
      <c r="Q145" s="99">
        <v>4.8849002985858316</v>
      </c>
      <c r="R145" s="99">
        <v>4.5707343205212894</v>
      </c>
      <c r="S145" s="99">
        <v>4.4363594887882813</v>
      </c>
      <c r="T145" s="99">
        <v>4.3432742134684732</v>
      </c>
      <c r="U145" s="99">
        <v>4.2854896517018597</v>
      </c>
      <c r="V145" s="99">
        <v>4.2673174055287468</v>
      </c>
      <c r="W145" s="99">
        <v>4.20086903243583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0.95785371435818989</v>
      </c>
      <c r="D146" s="123">
        <f t="shared" si="53"/>
        <v>0.82955907228924908</v>
      </c>
      <c r="E146" s="123">
        <f t="shared" si="53"/>
        <v>2.0687218783414467</v>
      </c>
      <c r="F146" s="123">
        <f t="shared" si="53"/>
        <v>1.6556679189345045</v>
      </c>
      <c r="G146" s="123">
        <f t="shared" si="53"/>
        <v>2.1759433136611772</v>
      </c>
      <c r="H146" s="123">
        <f t="shared" si="53"/>
        <v>2.7357754579359446</v>
      </c>
      <c r="I146" s="123">
        <f t="shared" si="53"/>
        <v>1.1656668376899475</v>
      </c>
      <c r="J146" s="123">
        <f t="shared" si="53"/>
        <v>0.83841724101033688</v>
      </c>
      <c r="K146" s="123">
        <f t="shared" si="53"/>
        <v>1.0890242369983649</v>
      </c>
      <c r="L146" s="123">
        <f t="shared" si="53"/>
        <v>2.6714832249428255</v>
      </c>
      <c r="M146" s="123">
        <f t="shared" si="53"/>
        <v>2.910437586623015</v>
      </c>
      <c r="N146" s="123">
        <f t="shared" si="53"/>
        <v>2.7847615850934324</v>
      </c>
      <c r="O146" s="123">
        <f t="shared" si="53"/>
        <v>2.554279322093608</v>
      </c>
      <c r="P146" s="123">
        <f t="shared" si="53"/>
        <v>1.2281886548685046</v>
      </c>
      <c r="Q146" s="123">
        <f t="shared" si="53"/>
        <v>1.3626275697932491</v>
      </c>
      <c r="R146" s="123">
        <f t="shared" si="53"/>
        <v>1.0235570590538094</v>
      </c>
      <c r="S146" s="123">
        <f t="shared" si="53"/>
        <v>1.0186416419101263</v>
      </c>
      <c r="T146" s="123">
        <f t="shared" si="53"/>
        <v>0.80845884332529538</v>
      </c>
      <c r="U146" s="123">
        <f t="shared" si="53"/>
        <v>0.69877405577867024</v>
      </c>
      <c r="V146" s="123">
        <f t="shared" si="53"/>
        <v>0.37522918183459214</v>
      </c>
      <c r="W146" s="123">
        <f t="shared" si="53"/>
        <v>0.62255296307465191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0.95785371435818989</v>
      </c>
      <c r="D147" s="99">
        <f>RES_hhdet_in_fech!D147/RES_summary!D$21</f>
        <v>0.82955907228924908</v>
      </c>
      <c r="E147" s="99">
        <f>RES_hhdet_in_fech!E147/RES_summary!E$21</f>
        <v>2.0687218783414467</v>
      </c>
      <c r="F147" s="99">
        <f>RES_hhdet_in_fech!F147/RES_summary!F$21</f>
        <v>1.6556679189345045</v>
      </c>
      <c r="G147" s="99">
        <f>RES_hhdet_in_fech!G147/RES_summary!G$21</f>
        <v>2.1759433136611772</v>
      </c>
      <c r="H147" s="99">
        <f>RES_hhdet_in_fech!H147/RES_summary!H$21</f>
        <v>2.7357754579359446</v>
      </c>
      <c r="I147" s="99">
        <f>RES_hhdet_in_fech!I147/RES_summary!I$21</f>
        <v>1.1656668376899475</v>
      </c>
      <c r="J147" s="99">
        <f>RES_hhdet_in_fech!J147/RES_summary!J$21</f>
        <v>0.83841724101033688</v>
      </c>
      <c r="K147" s="99">
        <f>RES_hhdet_in_fech!K147/RES_summary!K$21</f>
        <v>1.0890242369983649</v>
      </c>
      <c r="L147" s="99">
        <f>RES_hhdet_in_fech!L147/RES_summary!L$21</f>
        <v>2.6714832249428255</v>
      </c>
      <c r="M147" s="99">
        <f>RES_hhdet_in_fech!M147/RES_summary!M$21</f>
        <v>2.910437586623015</v>
      </c>
      <c r="N147" s="99">
        <f>RES_hhdet_in_fech!N147/RES_summary!N$21</f>
        <v>2.7847615850934324</v>
      </c>
      <c r="O147" s="99">
        <f>RES_hhdet_in_fech!O147/RES_summary!O$21</f>
        <v>2.554279322093608</v>
      </c>
      <c r="P147" s="99">
        <f>RES_hhdet_in_fech!P147/RES_summary!P$21</f>
        <v>1.2281886548685046</v>
      </c>
      <c r="Q147" s="99">
        <f>RES_hhdet_in_fech!Q147/RES_summary!Q$21</f>
        <v>1.3626275697932491</v>
      </c>
      <c r="R147" s="99">
        <f>RES_hhdet_in_fech!R147/RES_summary!R$21</f>
        <v>1.0235570590538094</v>
      </c>
      <c r="S147" s="99">
        <f>RES_hhdet_in_fech!S147/RES_summary!S$21</f>
        <v>1.0186416419101263</v>
      </c>
      <c r="T147" s="99">
        <f>RES_hhdet_in_fech!T147/RES_summary!T$21</f>
        <v>0.80845884332529538</v>
      </c>
      <c r="U147" s="99">
        <f>RES_hhdet_in_fech!U147/RES_summary!U$21</f>
        <v>0.69877405577867024</v>
      </c>
      <c r="V147" s="99">
        <f>RES_hhdet_in_fech!V147/RES_summary!V$21</f>
        <v>0.37522918183459214</v>
      </c>
      <c r="W147" s="99">
        <f>RES_hhdet_in_fech!W147/RES_summary!W$21</f>
        <v>0.62255296307465191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12.894059347893498</v>
      </c>
      <c r="D148" s="123">
        <v>12.722293963702841</v>
      </c>
      <c r="E148" s="123">
        <v>12.899975126203643</v>
      </c>
      <c r="F148" s="123">
        <v>12.452519419621543</v>
      </c>
      <c r="G148" s="123">
        <v>12.138709068963692</v>
      </c>
      <c r="H148" s="123">
        <v>12.089435392273892</v>
      </c>
      <c r="I148" s="123">
        <v>12.048690381152568</v>
      </c>
      <c r="J148" s="123">
        <v>11.653916262532292</v>
      </c>
      <c r="K148" s="123">
        <v>11.625457101643883</v>
      </c>
      <c r="L148" s="123">
        <v>11.286868941209706</v>
      </c>
      <c r="M148" s="123">
        <v>9.6163651150987057</v>
      </c>
      <c r="N148" s="123">
        <v>9.0194041716071869</v>
      </c>
      <c r="O148" s="123">
        <v>8.906946176367347</v>
      </c>
      <c r="P148" s="123">
        <v>7.7581731978031403</v>
      </c>
      <c r="Q148" s="123">
        <v>7.2263313284115283</v>
      </c>
      <c r="R148" s="123">
        <v>7.2843012534465181</v>
      </c>
      <c r="S148" s="123">
        <v>7.408600315504132</v>
      </c>
      <c r="T148" s="123">
        <v>7.1260730225850102</v>
      </c>
      <c r="U148" s="123">
        <v>7.0840560665018018</v>
      </c>
      <c r="V148" s="123">
        <v>7.6082048792917103</v>
      </c>
      <c r="W148" s="123">
        <v>7.069281173548525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13.235902366451741</v>
      </c>
      <c r="D149" s="99">
        <v>13.044120415957666</v>
      </c>
      <c r="E149" s="99">
        <v>13.268421577563279</v>
      </c>
      <c r="F149" s="99">
        <v>12.875756069921003</v>
      </c>
      <c r="G149" s="99">
        <v>12.547954381329479</v>
      </c>
      <c r="H149" s="99">
        <v>12.501560535191299</v>
      </c>
      <c r="I149" s="99">
        <v>12.611370855378203</v>
      </c>
      <c r="J149" s="99">
        <v>12.483249952449929</v>
      </c>
      <c r="K149" s="99">
        <v>12.390220497342606</v>
      </c>
      <c r="L149" s="99">
        <v>12.728680703316169</v>
      </c>
      <c r="M149" s="99">
        <v>10.71694788530149</v>
      </c>
      <c r="N149" s="99">
        <v>10.055298295399949</v>
      </c>
      <c r="O149" s="99">
        <v>9.7316171852916948</v>
      </c>
      <c r="P149" s="99">
        <v>8.6439922892658192</v>
      </c>
      <c r="Q149" s="99">
        <v>7.9511445538674677</v>
      </c>
      <c r="R149" s="99">
        <v>7.9237757835428058</v>
      </c>
      <c r="S149" s="99">
        <v>7.9822403195078566</v>
      </c>
      <c r="T149" s="99">
        <v>7.7361282175288366</v>
      </c>
      <c r="U149" s="99">
        <v>7.5699707943218204</v>
      </c>
      <c r="V149" s="99">
        <v>8.611896400218896</v>
      </c>
      <c r="W149" s="99">
        <v>7.5333526998606928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8.7760168007832746</v>
      </c>
      <c r="D150" s="99">
        <v>8.7038251396598927</v>
      </c>
      <c r="E150" s="99">
        <v>8.7384444329883006</v>
      </c>
      <c r="F150" s="99">
        <v>8.5016351104891328</v>
      </c>
      <c r="G150" s="99">
        <v>8.4374317175494227</v>
      </c>
      <c r="H150" s="99">
        <v>8.3516939878233458</v>
      </c>
      <c r="I150" s="99">
        <v>8.4688809365353208</v>
      </c>
      <c r="J150" s="99">
        <v>8.4008530088719908</v>
      </c>
      <c r="K150" s="99">
        <v>8.4190125674654332</v>
      </c>
      <c r="L150" s="99">
        <v>8.5649298389413122</v>
      </c>
      <c r="M150" s="99">
        <v>7.0753287047794107</v>
      </c>
      <c r="N150" s="99">
        <v>6.8031312038513239</v>
      </c>
      <c r="O150" s="99">
        <v>6.7583744715606082</v>
      </c>
      <c r="P150" s="99">
        <v>6.2324642876639933</v>
      </c>
      <c r="Q150" s="99">
        <v>5.9132249308650593</v>
      </c>
      <c r="R150" s="99">
        <v>6.0266926259931415</v>
      </c>
      <c r="S150" s="99">
        <v>6.1924118451598495</v>
      </c>
      <c r="T150" s="99">
        <v>6.0472079866857547</v>
      </c>
      <c r="U150" s="99">
        <v>6.0103323447508776</v>
      </c>
      <c r="V150" s="99">
        <v>6.9982863811993195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2.5076283039394722</v>
      </c>
      <c r="D151" s="102">
        <v>2.5639615720635387</v>
      </c>
      <c r="E151" s="102">
        <v>2.2773254813075643</v>
      </c>
      <c r="F151" s="102">
        <v>2.2146085051293674</v>
      </c>
      <c r="G151" s="102">
        <v>2.479038710416297</v>
      </c>
      <c r="H151" s="102">
        <v>2.2770284643902312</v>
      </c>
      <c r="I151" s="102">
        <v>2.3408367208579035</v>
      </c>
      <c r="J151" s="102">
        <v>2.2780528340229731</v>
      </c>
      <c r="K151" s="102">
        <v>2.3681172752401691</v>
      </c>
      <c r="L151" s="102">
        <v>2.0906659582177598</v>
      </c>
      <c r="M151" s="102">
        <v>1.178239074175949</v>
      </c>
      <c r="N151" s="102">
        <v>1.1751786902420631</v>
      </c>
      <c r="O151" s="102">
        <v>1.0767392686551767</v>
      </c>
      <c r="P151" s="102">
        <v>1.004146179766662</v>
      </c>
      <c r="Q151" s="102">
        <v>0.94048397682179019</v>
      </c>
      <c r="R151" s="102">
        <v>0.99768700899619389</v>
      </c>
      <c r="S151" s="102">
        <v>1.0168602633154589</v>
      </c>
      <c r="T151" s="102">
        <v>0.74570294620724809</v>
      </c>
      <c r="U151" s="102">
        <v>0.76221941318297493</v>
      </c>
      <c r="V151" s="102">
        <v>1.2601553387433941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6.2683884968438015</v>
      </c>
      <c r="D152" s="105">
        <v>6.139863567596354</v>
      </c>
      <c r="E152" s="105">
        <v>6.4611189516807368</v>
      </c>
      <c r="F152" s="105">
        <v>6.2870266053597668</v>
      </c>
      <c r="G152" s="105">
        <v>5.958393007133127</v>
      </c>
      <c r="H152" s="105">
        <v>6.0746655234331133</v>
      </c>
      <c r="I152" s="105">
        <v>6.1280442156774191</v>
      </c>
      <c r="J152" s="105">
        <v>6.1228001748490168</v>
      </c>
      <c r="K152" s="105">
        <v>6.0508952922252659</v>
      </c>
      <c r="L152" s="105">
        <v>6.4742638807235533</v>
      </c>
      <c r="M152" s="105">
        <v>5.897089630603463</v>
      </c>
      <c r="N152" s="105">
        <v>5.6279525136092596</v>
      </c>
      <c r="O152" s="105">
        <v>5.681635202905432</v>
      </c>
      <c r="P152" s="105">
        <v>5.2283181078973309</v>
      </c>
      <c r="Q152" s="105">
        <v>4.9727409540432692</v>
      </c>
      <c r="R152" s="105">
        <v>5.0290056169969466</v>
      </c>
      <c r="S152" s="105">
        <v>5.17555158184439</v>
      </c>
      <c r="T152" s="105">
        <v>5.3015050404785047</v>
      </c>
      <c r="U152" s="105">
        <v>5.2481129315679036</v>
      </c>
      <c r="V152" s="105">
        <v>5.7381310424559269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11.849073838567246</v>
      </c>
      <c r="D153" s="102">
        <v>11.997741682943749</v>
      </c>
      <c r="E153" s="102">
        <v>10.994079820027357</v>
      </c>
      <c r="F153" s="102">
        <v>10.758939099426398</v>
      </c>
      <c r="G153" s="102">
        <v>11.512167665564393</v>
      </c>
      <c r="H153" s="102">
        <v>10.984322136863813</v>
      </c>
      <c r="I153" s="102">
        <v>11.206206995386982</v>
      </c>
      <c r="J153" s="102">
        <v>11.063938406999732</v>
      </c>
      <c r="K153" s="102">
        <v>11.081973111183386</v>
      </c>
      <c r="L153" s="102">
        <v>0</v>
      </c>
      <c r="M153" s="102">
        <v>9.7774054584982792</v>
      </c>
      <c r="N153" s="102">
        <v>9.0272611484827028</v>
      </c>
      <c r="O153" s="102">
        <v>8.6703862066506279</v>
      </c>
      <c r="P153" s="102">
        <v>8.0003480845327655</v>
      </c>
      <c r="Q153" s="102">
        <v>7.6340103884604842</v>
      </c>
      <c r="R153" s="102">
        <v>7.6726776213707257</v>
      </c>
      <c r="S153" s="102">
        <v>7.6671267683663258</v>
      </c>
      <c r="T153" s="102">
        <v>7.7141667713852673</v>
      </c>
      <c r="U153" s="102">
        <v>7.5744397333038487</v>
      </c>
      <c r="V153" s="102">
        <v>7.4175808909499885</v>
      </c>
      <c r="W153" s="102">
        <v>7.6454428649100841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8.5478049517100079</v>
      </c>
      <c r="D154" s="105">
        <v>8.7199914759640844</v>
      </c>
      <c r="E154" s="105">
        <v>7.7844733189717443</v>
      </c>
      <c r="F154" s="105">
        <v>7.6378908334444677</v>
      </c>
      <c r="G154" s="105">
        <v>8.406455770038713</v>
      </c>
      <c r="H154" s="105">
        <v>7.9200840920613436</v>
      </c>
      <c r="I154" s="105">
        <v>8.1199839981432262</v>
      </c>
      <c r="J154" s="105">
        <v>8.0153714743891484</v>
      </c>
      <c r="K154" s="105">
        <v>8.0989056865847573</v>
      </c>
      <c r="L154" s="105">
        <v>7.6455362865001844</v>
      </c>
      <c r="M154" s="105">
        <v>6.9257709765252713</v>
      </c>
      <c r="N154" s="105">
        <v>6.4417150851207259</v>
      </c>
      <c r="O154" s="105">
        <v>6.2139140533165422</v>
      </c>
      <c r="P154" s="105">
        <v>5.8444516301140368</v>
      </c>
      <c r="Q154" s="105">
        <v>5.6685655728740318</v>
      </c>
      <c r="R154" s="105">
        <v>5.7697877455854387</v>
      </c>
      <c r="S154" s="105">
        <v>5.8252648244064877</v>
      </c>
      <c r="T154" s="105">
        <v>5.8503224673130561</v>
      </c>
      <c r="U154" s="105">
        <v>5.8109711274088154</v>
      </c>
      <c r="V154" s="105">
        <v>5.7163517222643456</v>
      </c>
      <c r="W154" s="105">
        <v>5.914467562610735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2.2548411920475178</v>
      </c>
      <c r="D155" s="99">
        <v>2.4439122416707861</v>
      </c>
      <c r="E155" s="99">
        <v>1.6120308056865842</v>
      </c>
      <c r="F155" s="99">
        <v>1.6040525738355553</v>
      </c>
      <c r="G155" s="99">
        <v>2.3572852524701431</v>
      </c>
      <c r="H155" s="99">
        <v>1.9254385709640016</v>
      </c>
      <c r="I155" s="99">
        <v>2.0438632982952325</v>
      </c>
      <c r="J155" s="99">
        <v>1.9564284208545117</v>
      </c>
      <c r="K155" s="99">
        <v>2.1135305138828464</v>
      </c>
      <c r="L155" s="99">
        <v>1.4405907286251163</v>
      </c>
      <c r="M155" s="99">
        <v>1.0058623658898267</v>
      </c>
      <c r="N155" s="99">
        <v>0.91211510230921078</v>
      </c>
      <c r="O155" s="99">
        <v>0.75941128592742879</v>
      </c>
      <c r="P155" s="99">
        <v>0.76488530947125077</v>
      </c>
      <c r="Q155" s="99">
        <v>0.77898311543076337</v>
      </c>
      <c r="R155" s="99">
        <v>0.84347041277422263</v>
      </c>
      <c r="S155" s="99">
        <v>0.83086661956151153</v>
      </c>
      <c r="T155" s="99">
        <v>0.63690996554436907</v>
      </c>
      <c r="U155" s="99">
        <v>0.6526190062320687</v>
      </c>
      <c r="V155" s="99">
        <v>0.58639500433755098</v>
      </c>
      <c r="W155" s="99">
        <v>0.55209451954082445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6.2929637596624914</v>
      </c>
      <c r="D156" s="99">
        <v>6.2760792342932987</v>
      </c>
      <c r="E156" s="99">
        <v>6.1724425132851595</v>
      </c>
      <c r="F156" s="99">
        <v>6.0338382596089124</v>
      </c>
      <c r="G156" s="99">
        <v>6.0491705175685704</v>
      </c>
      <c r="H156" s="99">
        <v>5.9946455210973424</v>
      </c>
      <c r="I156" s="99">
        <v>6.0761206998479915</v>
      </c>
      <c r="J156" s="99">
        <v>6.0589430535346382</v>
      </c>
      <c r="K156" s="99">
        <v>5.9853751727019109</v>
      </c>
      <c r="L156" s="99">
        <v>6.2049455578750665</v>
      </c>
      <c r="M156" s="99">
        <v>5.9199086106354448</v>
      </c>
      <c r="N156" s="99">
        <v>5.529599982811515</v>
      </c>
      <c r="O156" s="99">
        <v>5.4545027673891129</v>
      </c>
      <c r="P156" s="99">
        <v>5.0795663206427859</v>
      </c>
      <c r="Q156" s="99">
        <v>4.8895824574432671</v>
      </c>
      <c r="R156" s="99">
        <v>4.9263173328112169</v>
      </c>
      <c r="S156" s="99">
        <v>4.9943982048449769</v>
      </c>
      <c r="T156" s="99">
        <v>5.213412501768687</v>
      </c>
      <c r="U156" s="99">
        <v>5.1583521211767458</v>
      </c>
      <c r="V156" s="99">
        <v>5.1299567179267944</v>
      </c>
      <c r="W156" s="99">
        <v>5.362373043069911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20.88745961334028</v>
      </c>
      <c r="D157" s="123">
        <v>21.592434098381467</v>
      </c>
      <c r="E157" s="123">
        <v>22.654431414647377</v>
      </c>
      <c r="F157" s="123">
        <v>21.700222054819747</v>
      </c>
      <c r="G157" s="123">
        <v>20.780517513455518</v>
      </c>
      <c r="H157" s="123">
        <v>19.620819702726124</v>
      </c>
      <c r="I157" s="123">
        <v>20.004553726417694</v>
      </c>
      <c r="J157" s="123">
        <v>16.915807604432409</v>
      </c>
      <c r="K157" s="123">
        <v>17.119662215254007</v>
      </c>
      <c r="L157" s="123">
        <v>19.562393051346167</v>
      </c>
      <c r="M157" s="123">
        <v>16.622211052936571</v>
      </c>
      <c r="N157" s="123">
        <v>13.957100705030433</v>
      </c>
      <c r="O157" s="123">
        <v>11.772058354307475</v>
      </c>
      <c r="P157" s="123">
        <v>9.4554746667994234</v>
      </c>
      <c r="Q157" s="123">
        <v>8.5440521534525544</v>
      </c>
      <c r="R157" s="123">
        <v>10.938946314404665</v>
      </c>
      <c r="S157" s="123">
        <v>10.564969467876859</v>
      </c>
      <c r="T157" s="123">
        <v>11.766594100880457</v>
      </c>
      <c r="U157" s="123">
        <v>11.930126068153358</v>
      </c>
      <c r="V157" s="123">
        <v>13.123842514075458</v>
      </c>
      <c r="W157" s="123">
        <v>12.829070032337592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23.094123283894074</v>
      </c>
      <c r="D158" s="99">
        <v>23.002333653594725</v>
      </c>
      <c r="E158" s="99">
        <v>26.719582297138572</v>
      </c>
      <c r="F158" s="99">
        <v>26.217106358705912</v>
      </c>
      <c r="G158" s="99">
        <v>24.008002507796203</v>
      </c>
      <c r="H158" s="99">
        <v>23.356530520415497</v>
      </c>
      <c r="I158" s="99">
        <v>23.206549045488931</v>
      </c>
      <c r="J158" s="99">
        <v>20.718605151044827</v>
      </c>
      <c r="K158" s="99">
        <v>20.386045638216785</v>
      </c>
      <c r="L158" s="99">
        <v>20.495815387655604</v>
      </c>
      <c r="M158" s="99">
        <v>18.148182130913643</v>
      </c>
      <c r="N158" s="99">
        <v>15.313697956288914</v>
      </c>
      <c r="O158" s="99">
        <v>14.087390553474528</v>
      </c>
      <c r="P158" s="99">
        <v>12.620323497236955</v>
      </c>
      <c r="Q158" s="99">
        <v>12.170573560216273</v>
      </c>
      <c r="R158" s="99">
        <v>12.963306056772025</v>
      </c>
      <c r="S158" s="99">
        <v>13.831284381056149</v>
      </c>
      <c r="T158" s="99">
        <v>14.159152293975687</v>
      </c>
      <c r="U158" s="99">
        <v>14.653089809060457</v>
      </c>
      <c r="V158" s="99">
        <v>16.94578774384367</v>
      </c>
      <c r="W158" s="99">
        <v>15.639503557392191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18.786276150376722</v>
      </c>
      <c r="D159" s="110">
        <v>20.202869047505434</v>
      </c>
      <c r="E159" s="110">
        <v>18.001443521728319</v>
      </c>
      <c r="F159" s="110">
        <v>18.209942618942613</v>
      </c>
      <c r="G159" s="110">
        <v>19.282212465408747</v>
      </c>
      <c r="H159" s="110">
        <v>17.945759296002223</v>
      </c>
      <c r="I159" s="110">
        <v>18.744795800124724</v>
      </c>
      <c r="J159" s="110">
        <v>15.398008144403095</v>
      </c>
      <c r="K159" s="110">
        <v>14.870918823644589</v>
      </c>
      <c r="L159" s="110">
        <v>18.479852553783001</v>
      </c>
      <c r="M159" s="110">
        <v>14.402075076153062</v>
      </c>
      <c r="N159" s="110">
        <v>11.128799967221385</v>
      </c>
      <c r="O159" s="110">
        <v>8.6791168828989811</v>
      </c>
      <c r="P159" s="110">
        <v>7.6337761547551244</v>
      </c>
      <c r="Q159" s="110">
        <v>7.5171330702800381</v>
      </c>
      <c r="R159" s="110">
        <v>10.517218166550288</v>
      </c>
      <c r="S159" s="110">
        <v>9.0548357270554387</v>
      </c>
      <c r="T159" s="110">
        <v>10.758319468197792</v>
      </c>
      <c r="U159" s="110">
        <v>10.557695690032677</v>
      </c>
      <c r="V159" s="110">
        <v>11.243592931584988</v>
      </c>
      <c r="W159" s="110">
        <v>12.13869961117839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53.774894136805941</v>
      </c>
      <c r="D161" s="118">
        <f t="shared" si="54"/>
        <v>57.57293710040598</v>
      </c>
      <c r="E161" s="118">
        <f t="shared" si="54"/>
        <v>61.903542340611565</v>
      </c>
      <c r="F161" s="118">
        <f t="shared" si="54"/>
        <v>61.135850158082718</v>
      </c>
      <c r="G161" s="118">
        <f t="shared" si="54"/>
        <v>60.888930273087055</v>
      </c>
      <c r="H161" s="118">
        <f t="shared" si="54"/>
        <v>57.726710472396675</v>
      </c>
      <c r="I161" s="118">
        <f t="shared" si="54"/>
        <v>59.966325406069657</v>
      </c>
      <c r="J161" s="118">
        <f t="shared" si="54"/>
        <v>54.190119711736742</v>
      </c>
      <c r="K161" s="118">
        <f t="shared" si="54"/>
        <v>57.457973368346885</v>
      </c>
      <c r="L161" s="118">
        <f t="shared" si="54"/>
        <v>52.044461251130635</v>
      </c>
      <c r="M161" s="118">
        <f t="shared" si="54"/>
        <v>49.304372460047738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41.575142972721167</v>
      </c>
      <c r="S161" s="118">
        <f t="shared" si="55"/>
        <v>38.216384520545596</v>
      </c>
      <c r="T161" s="118">
        <f t="shared" si="55"/>
        <v>39.66669570684158</v>
      </c>
      <c r="U161" s="118">
        <f t="shared" si="55"/>
        <v>38.684919466988624</v>
      </c>
      <c r="V161" s="118">
        <f t="shared" si="55"/>
        <v>40.168605386372562</v>
      </c>
      <c r="W161" s="118">
        <f t="shared" ref="W161" si="56">W162+W164+W166+W175</f>
        <v>39.562238523122062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19.035464138549845</v>
      </c>
      <c r="D162" s="123">
        <f t="shared" si="57"/>
        <v>22.428796945383279</v>
      </c>
      <c r="E162" s="123">
        <f t="shared" si="57"/>
        <v>24.479519578342888</v>
      </c>
      <c r="F162" s="123">
        <f t="shared" si="57"/>
        <v>25.376464154885099</v>
      </c>
      <c r="G162" s="123">
        <f t="shared" si="57"/>
        <v>26.106508078610002</v>
      </c>
      <c r="H162" s="123">
        <f t="shared" si="57"/>
        <v>24.076137583922446</v>
      </c>
      <c r="I162" s="123">
        <f t="shared" si="57"/>
        <v>27.329879613518901</v>
      </c>
      <c r="J162" s="123">
        <f t="shared" si="57"/>
        <v>25.202773691063069</v>
      </c>
      <c r="K162" s="123">
        <f t="shared" si="57"/>
        <v>28.165349422426843</v>
      </c>
      <c r="L162" s="123">
        <f t="shared" si="57"/>
        <v>19.858725376173449</v>
      </c>
      <c r="M162" s="123">
        <f t="shared" si="57"/>
        <v>21.607119376926491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23.13414902262808</v>
      </c>
      <c r="S162" s="123">
        <f t="shared" si="57"/>
        <v>19.741465031641486</v>
      </c>
      <c r="T162" s="123">
        <f t="shared" si="57"/>
        <v>20.379462381781124</v>
      </c>
      <c r="U162" s="123">
        <f t="shared" si="57"/>
        <v>19.325159957467502</v>
      </c>
      <c r="V162" s="123">
        <f t="shared" si="57"/>
        <v>19.207323610658484</v>
      </c>
      <c r="W162" s="123">
        <f t="shared" si="57"/>
        <v>19.361423956079186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19.035464138549845</v>
      </c>
      <c r="D163" s="110">
        <v>22.428796945383279</v>
      </c>
      <c r="E163" s="110">
        <v>24.479519578342888</v>
      </c>
      <c r="F163" s="110">
        <v>25.376464154885099</v>
      </c>
      <c r="G163" s="110">
        <v>26.106508078610002</v>
      </c>
      <c r="H163" s="110">
        <v>24.076137583922446</v>
      </c>
      <c r="I163" s="110">
        <v>27.329879613518901</v>
      </c>
      <c r="J163" s="110">
        <v>25.202773691063069</v>
      </c>
      <c r="K163" s="110">
        <v>28.165349422426843</v>
      </c>
      <c r="L163" s="110">
        <v>19.858725376173449</v>
      </c>
      <c r="M163" s="110">
        <v>21.607119376926491</v>
      </c>
      <c r="N163" s="110">
        <v>0</v>
      </c>
      <c r="O163" s="110">
        <v>0</v>
      </c>
      <c r="P163" s="110">
        <v>0</v>
      </c>
      <c r="Q163" s="110">
        <v>0</v>
      </c>
      <c r="R163" s="110">
        <v>23.13414902262808</v>
      </c>
      <c r="S163" s="110">
        <v>19.741465031641486</v>
      </c>
      <c r="T163" s="110">
        <v>20.379462381781124</v>
      </c>
      <c r="U163" s="110">
        <v>19.325159957467502</v>
      </c>
      <c r="V163" s="110">
        <v>19.207323610658484</v>
      </c>
      <c r="W163" s="110">
        <v>19.361423956079186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0.95832309617140232</v>
      </c>
      <c r="D164" s="123">
        <f t="shared" si="58"/>
        <v>0.82953628798862866</v>
      </c>
      <c r="E164" s="123">
        <f t="shared" si="58"/>
        <v>1.8685682787636482</v>
      </c>
      <c r="F164" s="123">
        <f t="shared" si="58"/>
        <v>1.6062782198742784</v>
      </c>
      <c r="G164" s="123">
        <f t="shared" si="58"/>
        <v>1.8625435931094552</v>
      </c>
      <c r="H164" s="123">
        <f t="shared" si="58"/>
        <v>1.9412547283566481</v>
      </c>
      <c r="I164" s="123">
        <f t="shared" si="58"/>
        <v>0.58242286281606082</v>
      </c>
      <c r="J164" s="123">
        <f t="shared" si="58"/>
        <v>0.41990286829422419</v>
      </c>
      <c r="K164" s="123">
        <f t="shared" si="58"/>
        <v>0.54796671430321597</v>
      </c>
      <c r="L164" s="123">
        <f t="shared" si="58"/>
        <v>1.3378159076974947</v>
      </c>
      <c r="M164" s="123">
        <f t="shared" si="58"/>
        <v>1.4593747404000073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0.52065041974810611</v>
      </c>
      <c r="T164" s="123">
        <f t="shared" si="58"/>
        <v>0.40860390230883492</v>
      </c>
      <c r="U164" s="123">
        <f t="shared" si="58"/>
        <v>0.35853419628752115</v>
      </c>
      <c r="V164" s="123">
        <f t="shared" si="58"/>
        <v>0.20880403670715078</v>
      </c>
      <c r="W164" s="123">
        <f t="shared" si="58"/>
        <v>0.29963972846002374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0.95832309617140232</v>
      </c>
      <c r="D165" s="99">
        <f>RES_hhdet_in_fech!D165/RES_summary!D$21</f>
        <v>0.82953628798862866</v>
      </c>
      <c r="E165" s="99">
        <f>RES_hhdet_in_fech!E165/RES_summary!E$21</f>
        <v>1.8685682787636482</v>
      </c>
      <c r="F165" s="99">
        <f>RES_hhdet_in_fech!F165/RES_summary!F$21</f>
        <v>1.6062782198742784</v>
      </c>
      <c r="G165" s="99">
        <f>RES_hhdet_in_fech!G165/RES_summary!G$21</f>
        <v>1.8625435931094552</v>
      </c>
      <c r="H165" s="99">
        <f>RES_hhdet_in_fech!H165/RES_summary!H$21</f>
        <v>1.9412547283566481</v>
      </c>
      <c r="I165" s="99">
        <f>RES_hhdet_in_fech!I165/RES_summary!I$21</f>
        <v>0.58242286281606082</v>
      </c>
      <c r="J165" s="99">
        <f>RES_hhdet_in_fech!J165/RES_summary!J$21</f>
        <v>0.41990286829422419</v>
      </c>
      <c r="K165" s="99">
        <f>RES_hhdet_in_fech!K165/RES_summary!K$21</f>
        <v>0.54796671430321597</v>
      </c>
      <c r="L165" s="99">
        <f>RES_hhdet_in_fech!L165/RES_summary!L$21</f>
        <v>1.3378159076974947</v>
      </c>
      <c r="M165" s="99">
        <f>RES_hhdet_in_fech!M165/RES_summary!M$21</f>
        <v>1.4593747404000073</v>
      </c>
      <c r="N165" s="99">
        <f>RES_hhdet_in_fech!N165/RES_summary!N$21</f>
        <v>0</v>
      </c>
      <c r="O165" s="99">
        <f>RES_hhdet_in_fech!O165/RES_summary!O$21</f>
        <v>0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</v>
      </c>
      <c r="S165" s="99">
        <f>RES_hhdet_in_fech!S165/RES_summary!S$21</f>
        <v>0.52065041974810611</v>
      </c>
      <c r="T165" s="99">
        <f>RES_hhdet_in_fech!T165/RES_summary!T$21</f>
        <v>0.40860390230883492</v>
      </c>
      <c r="U165" s="99">
        <f>RES_hhdet_in_fech!U165/RES_summary!U$21</f>
        <v>0.35853419628752115</v>
      </c>
      <c r="V165" s="99">
        <f>RES_hhdet_in_fech!V165/RES_summary!V$21</f>
        <v>0.20880403670715078</v>
      </c>
      <c r="W165" s="99">
        <f>RES_hhdet_in_fech!W165/RES_summary!W$21</f>
        <v>0.29963972846002374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12.893578572898138</v>
      </c>
      <c r="D166" s="123">
        <v>12.72241172433691</v>
      </c>
      <c r="E166" s="123">
        <v>12.900573336048952</v>
      </c>
      <c r="F166" s="123">
        <v>12.452021034373852</v>
      </c>
      <c r="G166" s="123">
        <v>12.13885908485857</v>
      </c>
      <c r="H166" s="123">
        <v>12.088554638921757</v>
      </c>
      <c r="I166" s="123">
        <v>12.04911801798324</v>
      </c>
      <c r="J166" s="123">
        <v>11.652676714276017</v>
      </c>
      <c r="K166" s="123">
        <v>11.62569524955456</v>
      </c>
      <c r="L166" s="123">
        <v>11.285664465505915</v>
      </c>
      <c r="M166" s="123">
        <v>9.6155737173140778</v>
      </c>
      <c r="N166" s="123">
        <v>0</v>
      </c>
      <c r="O166" s="123">
        <v>0</v>
      </c>
      <c r="P166" s="123">
        <v>0</v>
      </c>
      <c r="Q166" s="123">
        <v>0</v>
      </c>
      <c r="R166" s="123">
        <v>7.9237757835428058</v>
      </c>
      <c r="S166" s="123">
        <v>7.414861463154403</v>
      </c>
      <c r="T166" s="123">
        <v>7.1268082301692735</v>
      </c>
      <c r="U166" s="123">
        <v>7.0933996938511079</v>
      </c>
      <c r="V166" s="123">
        <v>7.6081532033357098</v>
      </c>
      <c r="W166" s="123">
        <v>7.0748173093981821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13.235902366451741</v>
      </c>
      <c r="D167" s="99">
        <v>13.04412041595767</v>
      </c>
      <c r="E167" s="99">
        <v>13.268421577563283</v>
      </c>
      <c r="F167" s="99">
        <v>12.875756069921001</v>
      </c>
      <c r="G167" s="99">
        <v>12.547954381329474</v>
      </c>
      <c r="H167" s="99">
        <v>12.501560535191299</v>
      </c>
      <c r="I167" s="99">
        <v>12.611370855378205</v>
      </c>
      <c r="J167" s="99">
        <v>12.483249952449931</v>
      </c>
      <c r="K167" s="99">
        <v>12.390220497342607</v>
      </c>
      <c r="L167" s="99">
        <v>12.72868070331617</v>
      </c>
      <c r="M167" s="99">
        <v>10.716947885301487</v>
      </c>
      <c r="N167" s="99">
        <v>0</v>
      </c>
      <c r="O167" s="99">
        <v>0</v>
      </c>
      <c r="P167" s="99">
        <v>0</v>
      </c>
      <c r="Q167" s="99">
        <v>0</v>
      </c>
      <c r="R167" s="99">
        <v>7.9237757835428058</v>
      </c>
      <c r="S167" s="99">
        <v>7.9822403195078548</v>
      </c>
      <c r="T167" s="99">
        <v>7.7361282175288357</v>
      </c>
      <c r="U167" s="99">
        <v>7.5699707943218204</v>
      </c>
      <c r="V167" s="99">
        <v>8.611896400218896</v>
      </c>
      <c r="W167" s="99">
        <v>7.5333526998606919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8.7760168007832728</v>
      </c>
      <c r="D168" s="99">
        <v>8.7038251396598927</v>
      </c>
      <c r="E168" s="99">
        <v>8.7384444329883006</v>
      </c>
      <c r="F168" s="99">
        <v>8.5016351104891328</v>
      </c>
      <c r="G168" s="99">
        <v>8.4374317175494244</v>
      </c>
      <c r="H168" s="99">
        <v>8.3516939878233458</v>
      </c>
      <c r="I168" s="99">
        <v>8.4688809365353226</v>
      </c>
      <c r="J168" s="99">
        <v>8.4008530088719908</v>
      </c>
      <c r="K168" s="99">
        <v>8.419012567465435</v>
      </c>
      <c r="L168" s="99">
        <v>8.5649298389413122</v>
      </c>
      <c r="M168" s="99">
        <v>7.0753287047794098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6.1924118451598495</v>
      </c>
      <c r="T168" s="99">
        <v>6.0472079866857538</v>
      </c>
      <c r="U168" s="99">
        <v>6.0103323447508776</v>
      </c>
      <c r="V168" s="99">
        <v>6.9982863811993203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2.5076283039394722</v>
      </c>
      <c r="D169" s="102">
        <v>2.5639615720635396</v>
      </c>
      <c r="E169" s="102">
        <v>2.2773254813075643</v>
      </c>
      <c r="F169" s="102">
        <v>2.2146085051293674</v>
      </c>
      <c r="G169" s="102">
        <v>2.479038710416297</v>
      </c>
      <c r="H169" s="102">
        <v>2.2770284643902312</v>
      </c>
      <c r="I169" s="102">
        <v>2.340836720857904</v>
      </c>
      <c r="J169" s="102">
        <v>2.2780528340229731</v>
      </c>
      <c r="K169" s="102">
        <v>2.3681172752401687</v>
      </c>
      <c r="L169" s="102">
        <v>2.0906659582177594</v>
      </c>
      <c r="M169" s="102">
        <v>1.178239074175949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1.0168602633154589</v>
      </c>
      <c r="T169" s="102">
        <v>0.74570294620724797</v>
      </c>
      <c r="U169" s="102">
        <v>0.7622194131829747</v>
      </c>
      <c r="V169" s="102">
        <v>1.2601553387433941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6.2683884968438015</v>
      </c>
      <c r="D170" s="105">
        <v>6.1398635675963531</v>
      </c>
      <c r="E170" s="105">
        <v>6.4611189516807368</v>
      </c>
      <c r="F170" s="105">
        <v>6.2870266053597677</v>
      </c>
      <c r="G170" s="105">
        <v>5.958393007133127</v>
      </c>
      <c r="H170" s="105">
        <v>6.0746655234331159</v>
      </c>
      <c r="I170" s="105">
        <v>6.1280442156774191</v>
      </c>
      <c r="J170" s="105">
        <v>6.1228001748490186</v>
      </c>
      <c r="K170" s="105">
        <v>6.050895292225265</v>
      </c>
      <c r="L170" s="105">
        <v>6.4742638807235515</v>
      </c>
      <c r="M170" s="105">
        <v>5.8970896306034613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5.17555158184439</v>
      </c>
      <c r="T170" s="105">
        <v>5.3015050404785065</v>
      </c>
      <c r="U170" s="105">
        <v>5.2481129315679036</v>
      </c>
      <c r="V170" s="105">
        <v>5.738131042455926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11.849073838567246</v>
      </c>
      <c r="D171" s="102">
        <v>11.997741682943749</v>
      </c>
      <c r="E171" s="102">
        <v>10.994079820027357</v>
      </c>
      <c r="F171" s="102">
        <v>10.758939099426399</v>
      </c>
      <c r="G171" s="102">
        <v>11.512167665564395</v>
      </c>
      <c r="H171" s="102">
        <v>10.984322136863812</v>
      </c>
      <c r="I171" s="102">
        <v>11.206206995386982</v>
      </c>
      <c r="J171" s="102">
        <v>11.063938406999728</v>
      </c>
      <c r="K171" s="102">
        <v>11.081973111183386</v>
      </c>
      <c r="L171" s="102">
        <v>0</v>
      </c>
      <c r="M171" s="102">
        <v>9.7774054584982792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7.6671267683663258</v>
      </c>
      <c r="T171" s="102">
        <v>7.7141667713852682</v>
      </c>
      <c r="U171" s="102">
        <v>7.5744397333038505</v>
      </c>
      <c r="V171" s="102">
        <v>7.4175808909499876</v>
      </c>
      <c r="W171" s="102">
        <v>7.6454428649100832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8.5478049517100079</v>
      </c>
      <c r="D172" s="105">
        <v>8.7199914759640862</v>
      </c>
      <c r="E172" s="105">
        <v>7.7844733189717408</v>
      </c>
      <c r="F172" s="105">
        <v>7.6378908334444695</v>
      </c>
      <c r="G172" s="105">
        <v>8.406455770038713</v>
      </c>
      <c r="H172" s="105">
        <v>7.9200840920613453</v>
      </c>
      <c r="I172" s="105">
        <v>8.1199839981432262</v>
      </c>
      <c r="J172" s="105">
        <v>8.015371474389152</v>
      </c>
      <c r="K172" s="105">
        <v>8.0989056865847573</v>
      </c>
      <c r="L172" s="105">
        <v>7.6455362865001844</v>
      </c>
      <c r="M172" s="105">
        <v>6.9257709765252713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5.8252648244064886</v>
      </c>
      <c r="T172" s="105">
        <v>5.8503224673130552</v>
      </c>
      <c r="U172" s="105">
        <v>5.8109711274088163</v>
      </c>
      <c r="V172" s="105">
        <v>5.7163517222643465</v>
      </c>
      <c r="W172" s="105">
        <v>5.914467562610735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2.2548411920475173</v>
      </c>
      <c r="D173" s="99">
        <v>2.4439122416707852</v>
      </c>
      <c r="E173" s="99">
        <v>1.612030805686584</v>
      </c>
      <c r="F173" s="99">
        <v>1.6040525738355553</v>
      </c>
      <c r="G173" s="99">
        <v>2.3572852524701418</v>
      </c>
      <c r="H173" s="99">
        <v>1.9254385709640018</v>
      </c>
      <c r="I173" s="99">
        <v>2.0438632982952325</v>
      </c>
      <c r="J173" s="99">
        <v>1.9564284208545117</v>
      </c>
      <c r="K173" s="99">
        <v>2.1135305138828464</v>
      </c>
      <c r="L173" s="99">
        <v>1.4405907286251161</v>
      </c>
      <c r="M173" s="99">
        <v>1.0058623658898265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0.83086661956151164</v>
      </c>
      <c r="T173" s="99">
        <v>0.63690996554436896</v>
      </c>
      <c r="U173" s="99">
        <v>0.65261900623206859</v>
      </c>
      <c r="V173" s="99">
        <v>0.5863950043375511</v>
      </c>
      <c r="W173" s="99">
        <v>0.55209451954082445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6.2929637596624923</v>
      </c>
      <c r="D174" s="110">
        <v>6.2760792342933014</v>
      </c>
      <c r="E174" s="110">
        <v>6.1724425132851586</v>
      </c>
      <c r="F174" s="110">
        <v>6.0338382596089133</v>
      </c>
      <c r="G174" s="110">
        <v>6.0491705175685695</v>
      </c>
      <c r="H174" s="110">
        <v>5.9946455210973424</v>
      </c>
      <c r="I174" s="110">
        <v>6.0761206998479942</v>
      </c>
      <c r="J174" s="110">
        <v>6.05894305353464</v>
      </c>
      <c r="K174" s="110">
        <v>5.9853751727019118</v>
      </c>
      <c r="L174" s="110">
        <v>6.2049455578750674</v>
      </c>
      <c r="M174" s="110">
        <v>5.9199086106354457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4.9943982048449769</v>
      </c>
      <c r="T174" s="110">
        <v>5.2134125017686852</v>
      </c>
      <c r="U174" s="110">
        <v>5.1583521211767467</v>
      </c>
      <c r="V174" s="110">
        <v>5.1299567179267962</v>
      </c>
      <c r="W174" s="110">
        <v>5.362373043069911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20.887528329186562</v>
      </c>
      <c r="D175" s="123">
        <v>21.592192142697169</v>
      </c>
      <c r="E175" s="123">
        <v>22.654881147456084</v>
      </c>
      <c r="F175" s="123">
        <v>21.701086748949489</v>
      </c>
      <c r="G175" s="123">
        <v>20.781019516509037</v>
      </c>
      <c r="H175" s="123">
        <v>19.620763521195826</v>
      </c>
      <c r="I175" s="123">
        <v>20.004904911751456</v>
      </c>
      <c r="J175" s="123">
        <v>16.914766438103435</v>
      </c>
      <c r="K175" s="123">
        <v>17.118961982062267</v>
      </c>
      <c r="L175" s="123">
        <v>19.562255501753775</v>
      </c>
      <c r="M175" s="123">
        <v>16.62230462540716</v>
      </c>
      <c r="N175" s="123">
        <v>0</v>
      </c>
      <c r="O175" s="123">
        <v>0</v>
      </c>
      <c r="P175" s="123">
        <v>0</v>
      </c>
      <c r="Q175" s="123">
        <v>0</v>
      </c>
      <c r="R175" s="123">
        <v>10.517218166550286</v>
      </c>
      <c r="S175" s="123">
        <v>10.539407606001603</v>
      </c>
      <c r="T175" s="123">
        <v>11.751821192582344</v>
      </c>
      <c r="U175" s="123">
        <v>11.907825619382491</v>
      </c>
      <c r="V175" s="123">
        <v>13.144324535671215</v>
      </c>
      <c r="W175" s="123">
        <v>12.826357529184673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23.094123283894078</v>
      </c>
      <c r="D176" s="99">
        <v>23.002333653594722</v>
      </c>
      <c r="E176" s="99">
        <v>26.719582297138572</v>
      </c>
      <c r="F176" s="99">
        <v>26.217106358705909</v>
      </c>
      <c r="G176" s="99">
        <v>24.008002507796196</v>
      </c>
      <c r="H176" s="99">
        <v>23.3565305204155</v>
      </c>
      <c r="I176" s="99">
        <v>23.206549045488927</v>
      </c>
      <c r="J176" s="99">
        <v>20.718605151044823</v>
      </c>
      <c r="K176" s="99">
        <v>20.386045638216785</v>
      </c>
      <c r="L176" s="99">
        <v>20.495815387655608</v>
      </c>
      <c r="M176" s="99">
        <v>18.148182130913639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13.831284381056145</v>
      </c>
      <c r="T176" s="99">
        <v>14.159152293975687</v>
      </c>
      <c r="U176" s="99">
        <v>14.653089809060457</v>
      </c>
      <c r="V176" s="99">
        <v>16.94578774384367</v>
      </c>
      <c r="W176" s="99">
        <v>15.639503557392187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18.786276150376722</v>
      </c>
      <c r="D177" s="110">
        <v>20.202869047505441</v>
      </c>
      <c r="E177" s="110">
        <v>18.001443521728316</v>
      </c>
      <c r="F177" s="110">
        <v>18.209942618942613</v>
      </c>
      <c r="G177" s="110">
        <v>19.282212465408747</v>
      </c>
      <c r="H177" s="110">
        <v>17.945759296002219</v>
      </c>
      <c r="I177" s="110">
        <v>18.744795800124727</v>
      </c>
      <c r="J177" s="110">
        <v>15.398008144403095</v>
      </c>
      <c r="K177" s="110">
        <v>14.870918823644587</v>
      </c>
      <c r="L177" s="110">
        <v>18.479852553782997</v>
      </c>
      <c r="M177" s="110">
        <v>14.402075076153061</v>
      </c>
      <c r="N177" s="110">
        <v>0</v>
      </c>
      <c r="O177" s="110">
        <v>0</v>
      </c>
      <c r="P177" s="110">
        <v>0</v>
      </c>
      <c r="Q177" s="110">
        <v>0</v>
      </c>
      <c r="R177" s="110">
        <v>10.517218166550286</v>
      </c>
      <c r="S177" s="110">
        <v>9.0548357270554387</v>
      </c>
      <c r="T177" s="110">
        <v>10.758319468197794</v>
      </c>
      <c r="U177" s="110">
        <v>10.557695690032677</v>
      </c>
      <c r="V177" s="110">
        <v>11.243592931584988</v>
      </c>
      <c r="W177" s="110">
        <v>12.138699611178389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35.710102182477947</v>
      </c>
      <c r="D24" s="118">
        <f t="shared" si="7"/>
        <v>35.497351084564762</v>
      </c>
      <c r="E24" s="118">
        <f t="shared" si="7"/>
        <v>44.405681509860088</v>
      </c>
      <c r="F24" s="118">
        <f t="shared" si="7"/>
        <v>43.593119194301252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42.280803894528781</v>
      </c>
      <c r="M24" s="118">
        <f t="shared" si="7"/>
        <v>34.978379545852192</v>
      </c>
      <c r="N24" s="118">
        <f t="shared" si="7"/>
        <v>32.596982255407674</v>
      </c>
      <c r="O24" s="118">
        <f t="shared" si="7"/>
        <v>32.436197302978002</v>
      </c>
      <c r="P24" s="118">
        <f t="shared" si="7"/>
        <v>29.173543417578731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30.401754217465051</v>
      </c>
      <c r="T24" s="118">
        <f t="shared" si="8"/>
        <v>30.644853383685678</v>
      </c>
      <c r="U24" s="118">
        <f t="shared" si="8"/>
        <v>30.891699595179446</v>
      </c>
      <c r="V24" s="118">
        <f t="shared" si="8"/>
        <v>33.361627001128575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13.833242644477339</v>
      </c>
      <c r="D25" s="123">
        <f t="shared" si="10"/>
        <v>13.472758634168066</v>
      </c>
      <c r="E25" s="123">
        <f t="shared" si="10"/>
        <v>21.440787546140548</v>
      </c>
      <c r="F25" s="123">
        <f t="shared" si="10"/>
        <v>21.146241269355961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21.149446083165433</v>
      </c>
      <c r="M25" s="123">
        <f t="shared" si="10"/>
        <v>16.877494245957166</v>
      </c>
      <c r="N25" s="123">
        <f t="shared" si="10"/>
        <v>16.68896614568045</v>
      </c>
      <c r="O25" s="123">
        <f t="shared" si="10"/>
        <v>17.838114532603662</v>
      </c>
      <c r="P25" s="123">
        <f t="shared" si="10"/>
        <v>17.389667423444202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16.637820837678643</v>
      </c>
      <c r="T25" s="123">
        <f t="shared" si="11"/>
        <v>15.865794512328184</v>
      </c>
      <c r="U25" s="123">
        <f t="shared" si="11"/>
        <v>16.068185643029963</v>
      </c>
      <c r="V25" s="123">
        <f t="shared" si="11"/>
        <v>17.179207643371928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13.504677004307728</v>
      </c>
      <c r="D26" s="99">
        <v>13.16492537367019</v>
      </c>
      <c r="E26" s="99">
        <v>21.02684358349806</v>
      </c>
      <c r="F26" s="99">
        <v>20.756812167870144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20.864216900454551</v>
      </c>
      <c r="M26" s="99">
        <v>16.630839112742684</v>
      </c>
      <c r="N26" s="99">
        <v>16.454116402344848</v>
      </c>
      <c r="O26" s="99">
        <v>17.59065655693513</v>
      </c>
      <c r="P26" s="99">
        <v>17.152766113555533</v>
      </c>
      <c r="Q26" s="99">
        <v>0</v>
      </c>
      <c r="R26" s="99">
        <v>0</v>
      </c>
      <c r="S26" s="99">
        <v>16.406821223559387</v>
      </c>
      <c r="T26" s="99">
        <v>15.649711558307823</v>
      </c>
      <c r="U26" s="99">
        <v>15.852301528507283</v>
      </c>
      <c r="V26" s="99">
        <v>16.945684864029914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0.32856564016961037</v>
      </c>
      <c r="D27" s="99">
        <v>0.30783326049787657</v>
      </c>
      <c r="E27" s="99">
        <v>0.41394396264248634</v>
      </c>
      <c r="F27" s="99">
        <v>0.38942910148581816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0.28522918271088227</v>
      </c>
      <c r="M27" s="99">
        <v>0.24665513321448063</v>
      </c>
      <c r="N27" s="99">
        <v>0.23484974333560218</v>
      </c>
      <c r="O27" s="99">
        <v>0.24745797566853078</v>
      </c>
      <c r="P27" s="99">
        <v>0.23690130988866845</v>
      </c>
      <c r="Q27" s="99">
        <v>0</v>
      </c>
      <c r="R27" s="99">
        <v>0</v>
      </c>
      <c r="S27" s="99">
        <v>0.23099961411925604</v>
      </c>
      <c r="T27" s="99">
        <v>0.21608295402036218</v>
      </c>
      <c r="U27" s="99">
        <v>0.21588411452268153</v>
      </c>
      <c r="V27" s="99">
        <v>0.23352277934201257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0.69680249653453952</v>
      </c>
      <c r="D28" s="123">
        <f t="shared" si="13"/>
        <v>0.400126856288755</v>
      </c>
      <c r="E28" s="123">
        <f t="shared" si="13"/>
        <v>0.91210830145154898</v>
      </c>
      <c r="F28" s="123">
        <f t="shared" si="13"/>
        <v>0.80645929929170168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0.79112308088988648</v>
      </c>
      <c r="M28" s="123">
        <f t="shared" si="13"/>
        <v>0.89900439341901739</v>
      </c>
      <c r="N28" s="123">
        <f t="shared" si="13"/>
        <v>0.93134596620761989</v>
      </c>
      <c r="O28" s="123">
        <f t="shared" si="13"/>
        <v>0.85530969405595725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0.39233913956684052</v>
      </c>
      <c r="T28" s="123">
        <f t="shared" si="13"/>
        <v>0.31634118452078069</v>
      </c>
      <c r="U28" s="123">
        <f t="shared" si="13"/>
        <v>0.27938395775804281</v>
      </c>
      <c r="V28" s="123">
        <f t="shared" si="13"/>
        <v>0.14989656802628534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0.69680249653453952</v>
      </c>
      <c r="D29" s="99">
        <f>RES_hhdet_in_tesh!D29/RES_summary!D$21</f>
        <v>0.400126856288755</v>
      </c>
      <c r="E29" s="99">
        <f>RES_hhdet_in_tesh!E29/RES_summary!E$21</f>
        <v>0.91210830145154898</v>
      </c>
      <c r="F29" s="99">
        <f>RES_hhdet_in_tesh!F29/RES_summary!F$21</f>
        <v>0.80645929929170168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0.79112308088988648</v>
      </c>
      <c r="M29" s="99">
        <f>RES_hhdet_in_tesh!M29/RES_summary!M$21</f>
        <v>0.89900439341901739</v>
      </c>
      <c r="N29" s="99">
        <f>RES_hhdet_in_tesh!N29/RES_summary!N$21</f>
        <v>0.93134596620761989</v>
      </c>
      <c r="O29" s="99">
        <f>RES_hhdet_in_tesh!O29/RES_summary!O$21</f>
        <v>0.85530969405595725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0.39233913956684052</v>
      </c>
      <c r="T29" s="99">
        <f>RES_hhdet_in_tesh!T29/RES_summary!T$21</f>
        <v>0.31634118452078069</v>
      </c>
      <c r="U29" s="99">
        <f>RES_hhdet_in_tesh!U29/RES_summary!U$21</f>
        <v>0.27938395775804281</v>
      </c>
      <c r="V29" s="99">
        <f>RES_hhdet_in_tesh!V29/RES_summary!V$21</f>
        <v>0.14989656802628534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7.736863776057108</v>
      </c>
      <c r="D30" s="123">
        <v>7.6629347526333618</v>
      </c>
      <c r="E30" s="123">
        <v>7.7680921437656769</v>
      </c>
      <c r="F30" s="123">
        <v>7.5482325157616046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7.6078277463109583</v>
      </c>
      <c r="M30" s="123">
        <v>6.6113317841743502</v>
      </c>
      <c r="N30" s="123">
        <v>6.3079133309581872</v>
      </c>
      <c r="O30" s="123">
        <v>6.2888944960529001</v>
      </c>
      <c r="P30" s="123">
        <v>5.9133054656068555</v>
      </c>
      <c r="Q30" s="123">
        <v>0</v>
      </c>
      <c r="R30" s="123">
        <v>0</v>
      </c>
      <c r="S30" s="123">
        <v>5.8550882402167694</v>
      </c>
      <c r="T30" s="123">
        <v>5.8012961291300105</v>
      </c>
      <c r="U30" s="123">
        <v>5.7838830133118249</v>
      </c>
      <c r="V30" s="123">
        <v>6.3191340630296304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7.7339350482346454</v>
      </c>
      <c r="D31" s="99">
        <v>7.6426532274803023</v>
      </c>
      <c r="E31" s="99">
        <v>7.7987086193078232</v>
      </c>
      <c r="F31" s="99">
        <v>7.5922832543257996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7.7400140982991816</v>
      </c>
      <c r="M31" s="99">
        <v>6.617173796958542</v>
      </c>
      <c r="N31" s="99">
        <v>6.3657696806393833</v>
      </c>
      <c r="O31" s="99">
        <v>6.3846541364250058</v>
      </c>
      <c r="P31" s="99">
        <v>5.9133054656068555</v>
      </c>
      <c r="Q31" s="99">
        <v>0</v>
      </c>
      <c r="R31" s="99">
        <v>0</v>
      </c>
      <c r="S31" s="99">
        <v>5.9328131301066076</v>
      </c>
      <c r="T31" s="99">
        <v>5.8658138585949819</v>
      </c>
      <c r="U31" s="99">
        <v>5.8343556904336094</v>
      </c>
      <c r="V31" s="99">
        <v>6.7153583862930777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7.7336330937621875</v>
      </c>
      <c r="D32" s="99">
        <v>7.6421089133150701</v>
      </c>
      <c r="E32" s="99">
        <v>7.7996502725482371</v>
      </c>
      <c r="F32" s="99">
        <v>7.5928866245364386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7.7455491276874309</v>
      </c>
      <c r="M32" s="99">
        <v>6.6245927230541586</v>
      </c>
      <c r="N32" s="99">
        <v>6.3719301317669208</v>
      </c>
      <c r="O32" s="99">
        <v>6.3880550809767502</v>
      </c>
      <c r="P32" s="99">
        <v>0</v>
      </c>
      <c r="Q32" s="99">
        <v>0</v>
      </c>
      <c r="R32" s="99">
        <v>0</v>
      </c>
      <c r="S32" s="99">
        <v>5.9313346302371972</v>
      </c>
      <c r="T32" s="99">
        <v>5.86692414332461</v>
      </c>
      <c r="U32" s="99">
        <v>5.8355734768580856</v>
      </c>
      <c r="V32" s="99">
        <v>6.7207711403845716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1.4652445969183854</v>
      </c>
      <c r="D33" s="102">
        <v>1.502245345718715</v>
      </c>
      <c r="E33" s="102">
        <v>1.3385313208675014</v>
      </c>
      <c r="F33" s="102">
        <v>1.3058600191766718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1.2712852469638767</v>
      </c>
      <c r="M33" s="102">
        <v>0.72750309245069622</v>
      </c>
      <c r="N33" s="102">
        <v>0.7439776181576595</v>
      </c>
      <c r="O33" s="102">
        <v>0.70641987807131867</v>
      </c>
      <c r="P33" s="102">
        <v>0</v>
      </c>
      <c r="Q33" s="102">
        <v>0</v>
      </c>
      <c r="R33" s="102">
        <v>0</v>
      </c>
      <c r="S33" s="102">
        <v>0.75578304839280652</v>
      </c>
      <c r="T33" s="102">
        <v>0.56541910284610397</v>
      </c>
      <c r="U33" s="102">
        <v>0.58746054529018266</v>
      </c>
      <c r="V33" s="102">
        <v>0.98264009792864515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6.2683884968438033</v>
      </c>
      <c r="D34" s="105">
        <v>6.139863567596354</v>
      </c>
      <c r="E34" s="105">
        <v>6.4611189516807359</v>
      </c>
      <c r="F34" s="105">
        <v>6.2870266053597677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6.4742638807235533</v>
      </c>
      <c r="M34" s="105">
        <v>5.8970896306034613</v>
      </c>
      <c r="N34" s="105">
        <v>5.6279525136092614</v>
      </c>
      <c r="O34" s="105">
        <v>5.6816352029054311</v>
      </c>
      <c r="P34" s="105">
        <v>0</v>
      </c>
      <c r="Q34" s="105">
        <v>0</v>
      </c>
      <c r="R34" s="105">
        <v>0</v>
      </c>
      <c r="S34" s="105">
        <v>5.17555158184439</v>
      </c>
      <c r="T34" s="105">
        <v>5.3015050404785065</v>
      </c>
      <c r="U34" s="105">
        <v>5.2481129315679018</v>
      </c>
      <c r="V34" s="105">
        <v>5.738131042455926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7.7687094881337</v>
      </c>
      <c r="D35" s="102">
        <v>7.8797696932622472</v>
      </c>
      <c r="E35" s="102">
        <v>7.2340024398956286</v>
      </c>
      <c r="F35" s="102">
        <v>7.0925301175426636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6.5787641933667667</v>
      </c>
      <c r="N35" s="102">
        <v>6.1299439297802127</v>
      </c>
      <c r="O35" s="102">
        <v>5.9689514968406687</v>
      </c>
      <c r="P35" s="102">
        <v>0</v>
      </c>
      <c r="Q35" s="102">
        <v>0</v>
      </c>
      <c r="R35" s="102">
        <v>0</v>
      </c>
      <c r="S35" s="102">
        <v>5.594657526072484</v>
      </c>
      <c r="T35" s="102">
        <v>5.6925250996115704</v>
      </c>
      <c r="U35" s="102">
        <v>5.6480252410694671</v>
      </c>
      <c r="V35" s="102">
        <v>5.5820595676410401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7.771324549843234</v>
      </c>
      <c r="D36" s="105">
        <v>7.8811701025428542</v>
      </c>
      <c r="E36" s="105">
        <v>7.2331438154787833</v>
      </c>
      <c r="F36" s="105">
        <v>7.0912651197216405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7.1687302301473554</v>
      </c>
      <c r="M36" s="105">
        <v>6.5967069028060505</v>
      </c>
      <c r="N36" s="105">
        <v>6.1489699492604171</v>
      </c>
      <c r="O36" s="105">
        <v>5.9773040617971125</v>
      </c>
      <c r="P36" s="105">
        <v>0</v>
      </c>
      <c r="Q36" s="105">
        <v>0</v>
      </c>
      <c r="R36" s="105">
        <v>0</v>
      </c>
      <c r="S36" s="105">
        <v>5.6006767139562408</v>
      </c>
      <c r="T36" s="105">
        <v>5.6834082994357606</v>
      </c>
      <c r="U36" s="105">
        <v>5.6449899121929557</v>
      </c>
      <c r="V36" s="105">
        <v>5.5712450425843665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1.4783607901807432</v>
      </c>
      <c r="D37" s="99">
        <v>1.6050908682495546</v>
      </c>
      <c r="E37" s="99">
        <v>1.0607013021936245</v>
      </c>
      <c r="F37" s="99">
        <v>1.0574268601127264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0.96378467227228626</v>
      </c>
      <c r="M37" s="99">
        <v>0.67679829217060361</v>
      </c>
      <c r="N37" s="99">
        <v>0.61936996644890185</v>
      </c>
      <c r="O37" s="99">
        <v>0.52280129440800083</v>
      </c>
      <c r="P37" s="99">
        <v>0</v>
      </c>
      <c r="Q37" s="99">
        <v>0</v>
      </c>
      <c r="R37" s="99">
        <v>0</v>
      </c>
      <c r="S37" s="99">
        <v>0.60627850911126591</v>
      </c>
      <c r="T37" s="99">
        <v>0.46999579766707472</v>
      </c>
      <c r="U37" s="99">
        <v>0.48663779101620991</v>
      </c>
      <c r="V37" s="99">
        <v>0.44128832465757156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6.2929637596624914</v>
      </c>
      <c r="D38" s="99">
        <v>6.2760792342932987</v>
      </c>
      <c r="E38" s="99">
        <v>6.1724425132851586</v>
      </c>
      <c r="F38" s="99">
        <v>6.0338382596089142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6.2049455578750692</v>
      </c>
      <c r="M38" s="99">
        <v>5.9199086106354466</v>
      </c>
      <c r="N38" s="99">
        <v>5.529599982811515</v>
      </c>
      <c r="O38" s="99">
        <v>5.454502767389112</v>
      </c>
      <c r="P38" s="99">
        <v>0</v>
      </c>
      <c r="Q38" s="99">
        <v>0</v>
      </c>
      <c r="R38" s="99">
        <v>0</v>
      </c>
      <c r="S38" s="99">
        <v>4.994398204844976</v>
      </c>
      <c r="T38" s="99">
        <v>5.2134125017686861</v>
      </c>
      <c r="U38" s="99">
        <v>5.1583521211767458</v>
      </c>
      <c r="V38" s="99">
        <v>5.1299567179267962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13.443193265408956</v>
      </c>
      <c r="D39" s="123">
        <v>13.961530841474579</v>
      </c>
      <c r="E39" s="123">
        <v>14.284693518502309</v>
      </c>
      <c r="F39" s="123">
        <v>14.092186109891982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12.7324069841625</v>
      </c>
      <c r="M39" s="123">
        <v>10.590549122301656</v>
      </c>
      <c r="N39" s="123">
        <v>8.6687568125614192</v>
      </c>
      <c r="O39" s="123">
        <v>7.4538785802654841</v>
      </c>
      <c r="P39" s="123">
        <v>5.8705705285276757</v>
      </c>
      <c r="Q39" s="123">
        <v>0</v>
      </c>
      <c r="R39" s="123">
        <v>0</v>
      </c>
      <c r="S39" s="123">
        <v>7.5165060000027992</v>
      </c>
      <c r="T39" s="123">
        <v>8.6614215577067029</v>
      </c>
      <c r="U39" s="123">
        <v>8.7602469810796144</v>
      </c>
      <c r="V39" s="123">
        <v>9.7133887267007299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13.051699056817686</v>
      </c>
      <c r="D40" s="99">
        <v>13.021591065520203</v>
      </c>
      <c r="E40" s="99">
        <v>15.150848854777536</v>
      </c>
      <c r="F40" s="99">
        <v>14.890340777272305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11.748040263361053</v>
      </c>
      <c r="M40" s="99">
        <v>10.410221845090897</v>
      </c>
      <c r="N40" s="99">
        <v>8.7842954100690953</v>
      </c>
      <c r="O40" s="99">
        <v>8.0808567944829548</v>
      </c>
      <c r="P40" s="99">
        <v>0</v>
      </c>
      <c r="Q40" s="99">
        <v>0</v>
      </c>
      <c r="R40" s="99">
        <v>0</v>
      </c>
      <c r="S40" s="99">
        <v>8.0332540472533651</v>
      </c>
      <c r="T40" s="99">
        <v>8.2972770588160287</v>
      </c>
      <c r="U40" s="99">
        <v>8.6656087212234922</v>
      </c>
      <c r="V40" s="99">
        <v>10.106409401899365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13.815995230024456</v>
      </c>
      <c r="D41" s="110">
        <v>14.887751504125223</v>
      </c>
      <c r="E41" s="110">
        <v>13.293167233088081</v>
      </c>
      <c r="F41" s="110">
        <v>13.47526430214819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13.873417957098724</v>
      </c>
      <c r="M41" s="110">
        <v>10.852812013763455</v>
      </c>
      <c r="N41" s="110">
        <v>8.4279053178028907</v>
      </c>
      <c r="O41" s="110">
        <v>6.6168604202686501</v>
      </c>
      <c r="P41" s="110">
        <v>5.8705705285276757</v>
      </c>
      <c r="Q41" s="110">
        <v>0</v>
      </c>
      <c r="R41" s="110">
        <v>0</v>
      </c>
      <c r="S41" s="110">
        <v>7.2777407192419341</v>
      </c>
      <c r="T41" s="110">
        <v>8.814896649719449</v>
      </c>
      <c r="U41" s="110">
        <v>8.8079482304956578</v>
      </c>
      <c r="V41" s="110">
        <v>9.5197332608340908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38.641172673148198</v>
      </c>
      <c r="D43" s="118">
        <f t="shared" si="14"/>
        <v>40.580082253785228</v>
      </c>
      <c r="E43" s="118">
        <f t="shared" si="14"/>
        <v>37.866758707092039</v>
      </c>
      <c r="F43" s="118">
        <f t="shared" si="14"/>
        <v>37.723291708098259</v>
      </c>
      <c r="G43" s="118">
        <f t="shared" si="14"/>
        <v>40.047879169829756</v>
      </c>
      <c r="H43" s="118">
        <f t="shared" si="14"/>
        <v>38.234883267342639</v>
      </c>
      <c r="I43" s="118">
        <f t="shared" si="14"/>
        <v>40.067661617741145</v>
      </c>
      <c r="J43" s="118">
        <f t="shared" si="14"/>
        <v>38.251880914856123</v>
      </c>
      <c r="K43" s="118">
        <f t="shared" si="14"/>
        <v>37.231307988643351</v>
      </c>
      <c r="L43" s="118">
        <f t="shared" si="14"/>
        <v>38.147408118046116</v>
      </c>
      <c r="M43" s="118">
        <f t="shared" si="14"/>
        <v>38.75789633606913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28.37220928774407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32.520062924154566</v>
      </c>
      <c r="U43" s="118">
        <f t="shared" si="15"/>
        <v>29.599320580001255</v>
      </c>
      <c r="V43" s="118">
        <f t="shared" si="15"/>
        <v>32.720884660519324</v>
      </c>
      <c r="W43" s="118">
        <f t="shared" ref="W43" si="16">W44+W47+W49+W58</f>
        <v>31.996302559019931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16.756479102427694</v>
      </c>
      <c r="D44" s="123">
        <f t="shared" si="17"/>
        <v>17.504759894648632</v>
      </c>
      <c r="E44" s="123">
        <f t="shared" si="17"/>
        <v>15.65891629038941</v>
      </c>
      <c r="F44" s="123">
        <f t="shared" si="17"/>
        <v>16.147719984360297</v>
      </c>
      <c r="G44" s="123">
        <f t="shared" si="17"/>
        <v>17.850303670882944</v>
      </c>
      <c r="H44" s="123">
        <f t="shared" si="17"/>
        <v>16.946890543544846</v>
      </c>
      <c r="I44" s="123">
        <f t="shared" si="17"/>
        <v>18.662451175436448</v>
      </c>
      <c r="J44" s="123">
        <f t="shared" si="17"/>
        <v>18.871744010850428</v>
      </c>
      <c r="K44" s="123">
        <f t="shared" si="17"/>
        <v>18.95743325768446</v>
      </c>
      <c r="L44" s="123">
        <f t="shared" si="17"/>
        <v>16.248106494045107</v>
      </c>
      <c r="M44" s="123">
        <f t="shared" si="17"/>
        <v>18.723514255527665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17.082343103744009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17.345663072977455</v>
      </c>
      <c r="U44" s="123">
        <f t="shared" si="18"/>
        <v>15.041271017590113</v>
      </c>
      <c r="V44" s="123">
        <f t="shared" si="18"/>
        <v>16.424841424181544</v>
      </c>
      <c r="W44" s="123">
        <f t="shared" ref="W44" si="19">SUM(W45:W46)</f>
        <v>15.717899542948521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16.358481075155623</v>
      </c>
      <c r="D45" s="99">
        <v>17.104801173578966</v>
      </c>
      <c r="E45" s="99">
        <v>15.356599323441172</v>
      </c>
      <c r="F45" s="99">
        <v>15.850343632485089</v>
      </c>
      <c r="G45" s="99">
        <v>17.522763414463324</v>
      </c>
      <c r="H45" s="99">
        <v>16.63416237213444</v>
      </c>
      <c r="I45" s="99">
        <v>18.309906506599646</v>
      </c>
      <c r="J45" s="99">
        <v>18.502900017115476</v>
      </c>
      <c r="K45" s="99">
        <v>18.607833260551665</v>
      </c>
      <c r="L45" s="99">
        <v>16.028978573735895</v>
      </c>
      <c r="M45" s="99">
        <v>18.449880572965654</v>
      </c>
      <c r="N45" s="99">
        <v>0</v>
      </c>
      <c r="O45" s="99">
        <v>0</v>
      </c>
      <c r="P45" s="99">
        <v>0</v>
      </c>
      <c r="Q45" s="99">
        <v>16.85125763034733</v>
      </c>
      <c r="R45" s="99">
        <v>0</v>
      </c>
      <c r="S45" s="99">
        <v>0</v>
      </c>
      <c r="T45" s="99">
        <v>17.109425164227378</v>
      </c>
      <c r="U45" s="99">
        <v>14.839184014921166</v>
      </c>
      <c r="V45" s="99">
        <v>16.201572999976513</v>
      </c>
      <c r="W45" s="99">
        <v>15.505054248752455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0.3979980272720699</v>
      </c>
      <c r="D46" s="99">
        <v>0.39995872106966562</v>
      </c>
      <c r="E46" s="99">
        <v>0.3023169669482384</v>
      </c>
      <c r="F46" s="99">
        <v>0.29737635187520695</v>
      </c>
      <c r="G46" s="99">
        <v>0.32754025641961904</v>
      </c>
      <c r="H46" s="99">
        <v>0.31272817141040543</v>
      </c>
      <c r="I46" s="99">
        <v>0.35254466883680396</v>
      </c>
      <c r="J46" s="99">
        <v>0.36884399373495186</v>
      </c>
      <c r="K46" s="99">
        <v>0.34959999713279533</v>
      </c>
      <c r="L46" s="99">
        <v>0.21912792030921255</v>
      </c>
      <c r="M46" s="99">
        <v>0.27363368256201065</v>
      </c>
      <c r="N46" s="99">
        <v>0</v>
      </c>
      <c r="O46" s="99">
        <v>0</v>
      </c>
      <c r="P46" s="99">
        <v>0</v>
      </c>
      <c r="Q46" s="99">
        <v>0.23108547339667709</v>
      </c>
      <c r="R46" s="99">
        <v>0</v>
      </c>
      <c r="S46" s="99">
        <v>0</v>
      </c>
      <c r="T46" s="99">
        <v>0.23623790875007847</v>
      </c>
      <c r="U46" s="99">
        <v>0.20208700266894586</v>
      </c>
      <c r="V46" s="99">
        <v>0.22326842420503223</v>
      </c>
      <c r="W46" s="99">
        <v>0.21284529419606679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0.67177063190493402</v>
      </c>
      <c r="D47" s="123">
        <f t="shared" si="20"/>
        <v>0.40381324387735285</v>
      </c>
      <c r="E47" s="123">
        <f t="shared" si="20"/>
        <v>0.8718726782034375</v>
      </c>
      <c r="F47" s="123">
        <f t="shared" si="20"/>
        <v>0.79593105050612523</v>
      </c>
      <c r="G47" s="123">
        <f t="shared" si="20"/>
        <v>0.96172511435202879</v>
      </c>
      <c r="H47" s="123">
        <f t="shared" si="20"/>
        <v>1.0345630091209976</v>
      </c>
      <c r="I47" s="123">
        <f t="shared" si="20"/>
        <v>0.31951155677291243</v>
      </c>
      <c r="J47" s="123">
        <f t="shared" si="20"/>
        <v>0.23688724136093442</v>
      </c>
      <c r="K47" s="123">
        <f t="shared" si="20"/>
        <v>0.31813199117895913</v>
      </c>
      <c r="L47" s="123">
        <f t="shared" si="20"/>
        <v>0.79887665208005343</v>
      </c>
      <c r="M47" s="123">
        <f t="shared" si="20"/>
        <v>0.90246451160470298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0.3146831907470069</v>
      </c>
      <c r="U47" s="123">
        <f t="shared" si="20"/>
        <v>0.28518259973120025</v>
      </c>
      <c r="V47" s="123">
        <f t="shared" si="20"/>
        <v>0.15059064394739277</v>
      </c>
      <c r="W47" s="123">
        <f t="shared" si="20"/>
        <v>0.25561294878297464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0.67177063190493402</v>
      </c>
      <c r="D48" s="99">
        <f>RES_hhdet_in_tesh!D48/RES_summary!D$21</f>
        <v>0.40381324387735285</v>
      </c>
      <c r="E48" s="99">
        <f>RES_hhdet_in_tesh!E48/RES_summary!E$21</f>
        <v>0.8718726782034375</v>
      </c>
      <c r="F48" s="99">
        <f>RES_hhdet_in_tesh!F48/RES_summary!F$21</f>
        <v>0.79593105050612523</v>
      </c>
      <c r="G48" s="99">
        <f>RES_hhdet_in_tesh!G48/RES_summary!G$21</f>
        <v>0.96172511435202879</v>
      </c>
      <c r="H48" s="99">
        <f>RES_hhdet_in_tesh!H48/RES_summary!H$21</f>
        <v>1.0345630091209976</v>
      </c>
      <c r="I48" s="99">
        <f>RES_hhdet_in_tesh!I48/RES_summary!I$21</f>
        <v>0.31951155677291243</v>
      </c>
      <c r="J48" s="99">
        <f>RES_hhdet_in_tesh!J48/RES_summary!J$21</f>
        <v>0.23688724136093442</v>
      </c>
      <c r="K48" s="99">
        <f>RES_hhdet_in_tesh!K48/RES_summary!K$21</f>
        <v>0.31813199117895913</v>
      </c>
      <c r="L48" s="99">
        <f>RES_hhdet_in_tesh!L48/RES_summary!L$21</f>
        <v>0.79887665208005343</v>
      </c>
      <c r="M48" s="99">
        <f>RES_hhdet_in_tesh!M48/RES_summary!M$21</f>
        <v>0.90246451160470298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0.3146831907470069</v>
      </c>
      <c r="U48" s="99">
        <f>RES_hhdet_in_tesh!U48/RES_summary!U$21</f>
        <v>0.28518259973120025</v>
      </c>
      <c r="V48" s="99">
        <f>RES_hhdet_in_tesh!V48/RES_summary!V$21</f>
        <v>0.15059064394739277</v>
      </c>
      <c r="W48" s="99">
        <f>RES_hhdet_in_tesh!W48/RES_summary!W$21</f>
        <v>0.25561294878297464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7.7705836156921988</v>
      </c>
      <c r="D49" s="123">
        <v>8.7095051764537974</v>
      </c>
      <c r="E49" s="123">
        <v>7.0520389738434019</v>
      </c>
      <c r="F49" s="123">
        <v>6.6871072889821166</v>
      </c>
      <c r="G49" s="123">
        <v>7.1398493434349257</v>
      </c>
      <c r="H49" s="123">
        <v>6.9247356798106336</v>
      </c>
      <c r="I49" s="123">
        <v>7.3254129752707335</v>
      </c>
      <c r="J49" s="123">
        <v>7.5471388107897148</v>
      </c>
      <c r="K49" s="123">
        <v>6.604189355047934</v>
      </c>
      <c r="L49" s="123">
        <v>8.3682604067903199</v>
      </c>
      <c r="M49" s="123">
        <v>8.5413675618665952</v>
      </c>
      <c r="N49" s="123">
        <v>0</v>
      </c>
      <c r="O49" s="123">
        <v>0</v>
      </c>
      <c r="P49" s="123">
        <v>0</v>
      </c>
      <c r="Q49" s="123">
        <v>5.4446932186026444</v>
      </c>
      <c r="R49" s="123">
        <v>0</v>
      </c>
      <c r="S49" s="123">
        <v>0</v>
      </c>
      <c r="T49" s="123">
        <v>6.1982870197266751</v>
      </c>
      <c r="U49" s="123">
        <v>5.5126493460719557</v>
      </c>
      <c r="V49" s="123">
        <v>6.432274766123963</v>
      </c>
      <c r="W49" s="123">
        <v>5.8278848455867305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8.7442794794059342</v>
      </c>
      <c r="E50" s="99">
        <v>6.9613148281423447</v>
      </c>
      <c r="F50" s="99">
        <v>6.6417282080491837</v>
      </c>
      <c r="G50" s="99">
        <v>7.1155225953094119</v>
      </c>
      <c r="H50" s="99">
        <v>6.9088261322643749</v>
      </c>
      <c r="I50" s="99">
        <v>7.3218069518529871</v>
      </c>
      <c r="J50" s="99">
        <v>7.552404316556391</v>
      </c>
      <c r="K50" s="99">
        <v>6.5817463970704644</v>
      </c>
      <c r="L50" s="99">
        <v>8.3967576152603112</v>
      </c>
      <c r="M50" s="99">
        <v>8.7094429971479865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6.2976375994008613</v>
      </c>
      <c r="U50" s="99">
        <v>5.4976203952894771</v>
      </c>
      <c r="V50" s="99">
        <v>6.4547809647748524</v>
      </c>
      <c r="W50" s="99">
        <v>5.8295453294428405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8.7446687198887592</v>
      </c>
      <c r="E51" s="99">
        <v>0</v>
      </c>
      <c r="F51" s="99">
        <v>0</v>
      </c>
      <c r="G51" s="99">
        <v>7.1121558340432047</v>
      </c>
      <c r="H51" s="99">
        <v>6.9052563809068745</v>
      </c>
      <c r="I51" s="99">
        <v>7.3184305501472657</v>
      </c>
      <c r="J51" s="99">
        <v>7.5529874542469413</v>
      </c>
      <c r="K51" s="99">
        <v>6.5802370379064339</v>
      </c>
      <c r="L51" s="99">
        <v>8.4051366374933973</v>
      </c>
      <c r="M51" s="99">
        <v>8.7304890045279802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6.3144000356513894</v>
      </c>
      <c r="U51" s="99">
        <v>0</v>
      </c>
      <c r="V51" s="99">
        <v>6.4584902960633697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1.7741768177087576</v>
      </c>
      <c r="E52" s="102">
        <v>0</v>
      </c>
      <c r="F52" s="102">
        <v>0</v>
      </c>
      <c r="G52" s="102">
        <v>1.3922754408084801</v>
      </c>
      <c r="H52" s="102">
        <v>1.2357625170332875</v>
      </c>
      <c r="I52" s="102">
        <v>1.3497227857616869</v>
      </c>
      <c r="J52" s="102">
        <v>1.3805823088737934</v>
      </c>
      <c r="K52" s="102">
        <v>1.2169118022000887</v>
      </c>
      <c r="L52" s="102">
        <v>1.4372844031242242</v>
      </c>
      <c r="M52" s="102">
        <v>1.2528576758607384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0.69340954940535993</v>
      </c>
      <c r="U52" s="102">
        <v>0</v>
      </c>
      <c r="V52" s="102">
        <v>0.90943637862055282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6.9704919021800027</v>
      </c>
      <c r="E53" s="105">
        <v>0</v>
      </c>
      <c r="F53" s="105">
        <v>0</v>
      </c>
      <c r="G53" s="105">
        <v>5.7198803932347255</v>
      </c>
      <c r="H53" s="105">
        <v>5.669493863873587</v>
      </c>
      <c r="I53" s="105">
        <v>5.9687077643855782</v>
      </c>
      <c r="J53" s="105">
        <v>6.1724051453731468</v>
      </c>
      <c r="K53" s="105">
        <v>5.3633252357063448</v>
      </c>
      <c r="L53" s="105">
        <v>6.9678522343691736</v>
      </c>
      <c r="M53" s="105">
        <v>7.4776313286672424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5.6209904862460291</v>
      </c>
      <c r="U53" s="105">
        <v>0</v>
      </c>
      <c r="V53" s="105">
        <v>5.5490539174428184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7.7687094881337018</v>
      </c>
      <c r="D54" s="102">
        <v>7.8797696932622454</v>
      </c>
      <c r="E54" s="102">
        <v>7.2340024398956295</v>
      </c>
      <c r="F54" s="102">
        <v>7.0925301175426627</v>
      </c>
      <c r="G54" s="102">
        <v>7.6041821518473967</v>
      </c>
      <c r="H54" s="102">
        <v>7.2707401515635048</v>
      </c>
      <c r="I54" s="102">
        <v>7.4341574906727894</v>
      </c>
      <c r="J54" s="102">
        <v>7.3579214001239039</v>
      </c>
      <c r="K54" s="102">
        <v>7.3906076661255744</v>
      </c>
      <c r="L54" s="102">
        <v>0</v>
      </c>
      <c r="M54" s="102">
        <v>6.5787641933667667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5.6925250996115686</v>
      </c>
      <c r="U54" s="102">
        <v>5.6480252410694662</v>
      </c>
      <c r="V54" s="102">
        <v>5.5820595676410409</v>
      </c>
      <c r="W54" s="102">
        <v>5.7949152543437563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7.771324549843234</v>
      </c>
      <c r="D55" s="105">
        <v>7.8811701025428551</v>
      </c>
      <c r="E55" s="105">
        <v>7.2331438154787824</v>
      </c>
      <c r="F55" s="105">
        <v>7.0912651197216396</v>
      </c>
      <c r="G55" s="105">
        <v>7.6062383925670476</v>
      </c>
      <c r="H55" s="105">
        <v>7.2691314067847825</v>
      </c>
      <c r="I55" s="105">
        <v>7.4320122745072368</v>
      </c>
      <c r="J55" s="105">
        <v>7.360039102343868</v>
      </c>
      <c r="K55" s="105">
        <v>7.3948962626538126</v>
      </c>
      <c r="L55" s="105">
        <v>7.1687302301473546</v>
      </c>
      <c r="M55" s="105">
        <v>6.5967069028060479</v>
      </c>
      <c r="N55" s="105">
        <v>0</v>
      </c>
      <c r="O55" s="105">
        <v>0</v>
      </c>
      <c r="P55" s="105">
        <v>0</v>
      </c>
      <c r="Q55" s="105">
        <v>5.4446932186026444</v>
      </c>
      <c r="R55" s="105">
        <v>0</v>
      </c>
      <c r="S55" s="105">
        <v>0</v>
      </c>
      <c r="T55" s="105">
        <v>5.6834082994357606</v>
      </c>
      <c r="U55" s="105">
        <v>5.6449899121929565</v>
      </c>
      <c r="V55" s="105">
        <v>5.5712450425843665</v>
      </c>
      <c r="W55" s="105">
        <v>5.7808368272688053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1.4783607901807434</v>
      </c>
      <c r="D56" s="99">
        <v>1.605090868249555</v>
      </c>
      <c r="E56" s="99">
        <v>1.0607013021936242</v>
      </c>
      <c r="F56" s="99">
        <v>1.0574268601127266</v>
      </c>
      <c r="G56" s="99">
        <v>1.5570678749984785</v>
      </c>
      <c r="H56" s="99">
        <v>1.2744858856874399</v>
      </c>
      <c r="I56" s="99">
        <v>1.3558915746592446</v>
      </c>
      <c r="J56" s="99">
        <v>1.3010960488092294</v>
      </c>
      <c r="K56" s="99">
        <v>1.4095210899519026</v>
      </c>
      <c r="L56" s="99">
        <v>0.96378467227228604</v>
      </c>
      <c r="M56" s="99">
        <v>0.67679829217060361</v>
      </c>
      <c r="N56" s="99">
        <v>0</v>
      </c>
      <c r="O56" s="99">
        <v>0</v>
      </c>
      <c r="P56" s="99">
        <v>0</v>
      </c>
      <c r="Q56" s="99">
        <v>0.55511076115937785</v>
      </c>
      <c r="R56" s="99">
        <v>0</v>
      </c>
      <c r="S56" s="99">
        <v>0</v>
      </c>
      <c r="T56" s="99">
        <v>0.46999579766707472</v>
      </c>
      <c r="U56" s="99">
        <v>0.48663779101620996</v>
      </c>
      <c r="V56" s="99">
        <v>0.44128832465757151</v>
      </c>
      <c r="W56" s="99">
        <v>0.41846378419889452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6.2929637596624914</v>
      </c>
      <c r="D57" s="99">
        <v>6.2760792342932996</v>
      </c>
      <c r="E57" s="99">
        <v>6.1724425132851586</v>
      </c>
      <c r="F57" s="99">
        <v>6.0338382596089124</v>
      </c>
      <c r="G57" s="99">
        <v>6.0491705175685686</v>
      </c>
      <c r="H57" s="99">
        <v>5.9946455210973424</v>
      </c>
      <c r="I57" s="99">
        <v>6.0761206998479933</v>
      </c>
      <c r="J57" s="99">
        <v>6.0589430535346382</v>
      </c>
      <c r="K57" s="99">
        <v>5.9853751727019109</v>
      </c>
      <c r="L57" s="99">
        <v>6.2049455578750692</v>
      </c>
      <c r="M57" s="99">
        <v>5.9199086106354448</v>
      </c>
      <c r="N57" s="99">
        <v>0</v>
      </c>
      <c r="O57" s="99">
        <v>0</v>
      </c>
      <c r="P57" s="99">
        <v>0</v>
      </c>
      <c r="Q57" s="99">
        <v>4.889582457443268</v>
      </c>
      <c r="R57" s="99">
        <v>0</v>
      </c>
      <c r="S57" s="99">
        <v>0</v>
      </c>
      <c r="T57" s="99">
        <v>5.2134125017686861</v>
      </c>
      <c r="U57" s="99">
        <v>5.1583521211767458</v>
      </c>
      <c r="V57" s="99">
        <v>5.1299567179267962</v>
      </c>
      <c r="W57" s="99">
        <v>5.362373043069911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13.44233932312337</v>
      </c>
      <c r="D58" s="123">
        <v>13.962003938805445</v>
      </c>
      <c r="E58" s="123">
        <v>14.283930764655791</v>
      </c>
      <c r="F58" s="123">
        <v>14.092533384249721</v>
      </c>
      <c r="G58" s="123">
        <v>14.096001041159857</v>
      </c>
      <c r="H58" s="123">
        <v>13.328694034866164</v>
      </c>
      <c r="I58" s="123">
        <v>13.76028591026105</v>
      </c>
      <c r="J58" s="123">
        <v>11.596110851855045</v>
      </c>
      <c r="K58" s="123">
        <v>11.351553384731996</v>
      </c>
      <c r="L58" s="123">
        <v>12.732164565130637</v>
      </c>
      <c r="M58" s="123">
        <v>10.590550007070169</v>
      </c>
      <c r="N58" s="123">
        <v>0</v>
      </c>
      <c r="O58" s="123">
        <v>0</v>
      </c>
      <c r="P58" s="123">
        <v>0</v>
      </c>
      <c r="Q58" s="123">
        <v>5.8451729653974152</v>
      </c>
      <c r="R58" s="123">
        <v>0</v>
      </c>
      <c r="S58" s="123">
        <v>0</v>
      </c>
      <c r="T58" s="123">
        <v>8.6614296407034281</v>
      </c>
      <c r="U58" s="123">
        <v>8.760217616607985</v>
      </c>
      <c r="V58" s="123">
        <v>9.7131778262664259</v>
      </c>
      <c r="W58" s="123">
        <v>10.194905221701703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13.051699056817689</v>
      </c>
      <c r="D59" s="99">
        <v>13.021591065520205</v>
      </c>
      <c r="E59" s="99">
        <v>15.150848854777539</v>
      </c>
      <c r="F59" s="99">
        <v>14.890340777272312</v>
      </c>
      <c r="G59" s="99">
        <v>13.657711633068597</v>
      </c>
      <c r="H59" s="99">
        <v>13.308305083083015</v>
      </c>
      <c r="I59" s="99">
        <v>13.243599599715893</v>
      </c>
      <c r="J59" s="99">
        <v>11.841797553325133</v>
      </c>
      <c r="K59" s="99">
        <v>11.668783859460429</v>
      </c>
      <c r="L59" s="99">
        <v>11.748040263361055</v>
      </c>
      <c r="M59" s="99">
        <v>10.410221845090899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8.2972770588160287</v>
      </c>
      <c r="U59" s="99">
        <v>8.665608721223494</v>
      </c>
      <c r="V59" s="99">
        <v>10.106409401899365</v>
      </c>
      <c r="W59" s="99">
        <v>9.3999271191921938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13.815995230024456</v>
      </c>
      <c r="D60" s="110">
        <v>14.887751504125225</v>
      </c>
      <c r="E60" s="110">
        <v>13.293167233088083</v>
      </c>
      <c r="F60" s="110">
        <v>13.47526430214819</v>
      </c>
      <c r="G60" s="110">
        <v>14.299499325401277</v>
      </c>
      <c r="H60" s="110">
        <v>13.337839115221733</v>
      </c>
      <c r="I60" s="110">
        <v>13.963505061033464</v>
      </c>
      <c r="J60" s="110">
        <v>11.498040704476214</v>
      </c>
      <c r="K60" s="110">
        <v>11.133177665612592</v>
      </c>
      <c r="L60" s="110">
        <v>13.873417957098724</v>
      </c>
      <c r="M60" s="110">
        <v>10.852812013763455</v>
      </c>
      <c r="N60" s="110">
        <v>0</v>
      </c>
      <c r="O60" s="110">
        <v>0</v>
      </c>
      <c r="P60" s="110">
        <v>0</v>
      </c>
      <c r="Q60" s="110">
        <v>5.8451729653974152</v>
      </c>
      <c r="R60" s="110">
        <v>0</v>
      </c>
      <c r="S60" s="110">
        <v>0</v>
      </c>
      <c r="T60" s="110">
        <v>8.8148966497194507</v>
      </c>
      <c r="U60" s="110">
        <v>8.807948230495656</v>
      </c>
      <c r="V60" s="110">
        <v>9.5197332608340908</v>
      </c>
      <c r="W60" s="110">
        <v>10.390284998023878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36.901280768297127</v>
      </c>
      <c r="D62" s="118">
        <f t="shared" si="21"/>
        <v>39.388074136790365</v>
      </c>
      <c r="E62" s="118">
        <f t="shared" si="21"/>
        <v>39.122835225188815</v>
      </c>
      <c r="F62" s="118">
        <f t="shared" si="21"/>
        <v>40.542779764853066</v>
      </c>
      <c r="G62" s="118">
        <f t="shared" si="21"/>
        <v>41.665217138986335</v>
      </c>
      <c r="H62" s="118">
        <f t="shared" si="21"/>
        <v>39.643671425631055</v>
      </c>
      <c r="I62" s="118">
        <f t="shared" si="21"/>
        <v>39.662680278938979</v>
      </c>
      <c r="J62" s="118">
        <f t="shared" si="21"/>
        <v>37.538002078774966</v>
      </c>
      <c r="K62" s="118">
        <f t="shared" si="21"/>
        <v>38.931787006737352</v>
      </c>
      <c r="L62" s="118">
        <f t="shared" si="21"/>
        <v>39.347851455849309</v>
      </c>
      <c r="M62" s="118">
        <f t="shared" si="21"/>
        <v>32.886853784484977</v>
      </c>
      <c r="N62" s="118">
        <f t="shared" si="21"/>
        <v>32.352170304189841</v>
      </c>
      <c r="O62" s="118">
        <f t="shared" si="21"/>
        <v>30.989497253784254</v>
      </c>
      <c r="P62" s="118">
        <f t="shared" si="21"/>
        <v>31.549049113008621</v>
      </c>
      <c r="Q62" s="118">
        <f t="shared" si="21"/>
        <v>31.723351474783986</v>
      </c>
      <c r="R62" s="118">
        <f t="shared" ref="R62:V62" si="22">R63+R66+R68+R77</f>
        <v>29.502033324914599</v>
      </c>
      <c r="S62" s="118">
        <f t="shared" si="22"/>
        <v>29.758621809701658</v>
      </c>
      <c r="T62" s="118">
        <f t="shared" si="22"/>
        <v>31.47354942151442</v>
      </c>
      <c r="U62" s="118">
        <f t="shared" si="22"/>
        <v>31.784717716115164</v>
      </c>
      <c r="V62" s="118">
        <f t="shared" si="22"/>
        <v>32.539711764858474</v>
      </c>
      <c r="W62" s="118">
        <f t="shared" ref="W62" si="23">W63+W66+W68+W77</f>
        <v>31.884120638902203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14.749500892848451</v>
      </c>
      <c r="D63" s="123">
        <f t="shared" si="24"/>
        <v>16.068747413116007</v>
      </c>
      <c r="E63" s="123">
        <f t="shared" si="24"/>
        <v>16.845042135916614</v>
      </c>
      <c r="F63" s="123">
        <f t="shared" si="24"/>
        <v>18.236517615706273</v>
      </c>
      <c r="G63" s="123">
        <f t="shared" si="24"/>
        <v>18.919465221835381</v>
      </c>
      <c r="H63" s="123">
        <f t="shared" si="24"/>
        <v>18.033497771632501</v>
      </c>
      <c r="I63" s="123">
        <f t="shared" si="24"/>
        <v>18.815706576127905</v>
      </c>
      <c r="J63" s="123">
        <f t="shared" si="24"/>
        <v>18.082189573488471</v>
      </c>
      <c r="K63" s="123">
        <f t="shared" si="24"/>
        <v>20.081493680650642</v>
      </c>
      <c r="L63" s="123">
        <f t="shared" si="24"/>
        <v>16.4163662391786</v>
      </c>
      <c r="M63" s="123">
        <f t="shared" si="24"/>
        <v>14.707018834054072</v>
      </c>
      <c r="N63" s="123">
        <f t="shared" si="24"/>
        <v>16.184395144041904</v>
      </c>
      <c r="O63" s="123">
        <f t="shared" si="24"/>
        <v>17.002216713701912</v>
      </c>
      <c r="P63" s="123">
        <f t="shared" si="24"/>
        <v>18.188269073240406</v>
      </c>
      <c r="Q63" s="123">
        <f t="shared" si="24"/>
        <v>18.215151750174016</v>
      </c>
      <c r="R63" s="123">
        <f t="shared" ref="R63:V63" si="25">SUM(R64:R65)</f>
        <v>16.08874081523415</v>
      </c>
      <c r="S63" s="123">
        <f t="shared" si="25"/>
        <v>16.160655644704232</v>
      </c>
      <c r="T63" s="123">
        <f t="shared" si="25"/>
        <v>16.506257541780997</v>
      </c>
      <c r="U63" s="123">
        <f t="shared" si="25"/>
        <v>16.509709514778393</v>
      </c>
      <c r="V63" s="123">
        <f t="shared" si="25"/>
        <v>16.349696038802207</v>
      </c>
      <c r="W63" s="123">
        <f t="shared" ref="W63" si="26">SUM(W64:W65)</f>
        <v>15.82120344124244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14.39917238870877</v>
      </c>
      <c r="D64" s="99">
        <v>15.701599522872387</v>
      </c>
      <c r="E64" s="99">
        <v>16.519825374283428</v>
      </c>
      <c r="F64" s="99">
        <v>17.900673974330328</v>
      </c>
      <c r="G64" s="99">
        <v>18.572306618579223</v>
      </c>
      <c r="H64" s="99">
        <v>17.700717975376342</v>
      </c>
      <c r="I64" s="99">
        <v>18.460266822718538</v>
      </c>
      <c r="J64" s="99">
        <v>17.728777243715275</v>
      </c>
      <c r="K64" s="99">
        <v>19.711164531247892</v>
      </c>
      <c r="L64" s="99">
        <v>16.1949691062669</v>
      </c>
      <c r="M64" s="99">
        <v>14.492083984316503</v>
      </c>
      <c r="N64" s="99">
        <v>15.956645802804013</v>
      </c>
      <c r="O64" s="99">
        <v>16.766354671098679</v>
      </c>
      <c r="P64" s="99">
        <v>17.940488327172243</v>
      </c>
      <c r="Q64" s="99">
        <v>17.968741937444126</v>
      </c>
      <c r="R64" s="99">
        <v>15.862670943049402</v>
      </c>
      <c r="S64" s="99">
        <v>15.936280995267767</v>
      </c>
      <c r="T64" s="99">
        <v>16.281451851358277</v>
      </c>
      <c r="U64" s="99">
        <v>16.287893306103289</v>
      </c>
      <c r="V64" s="99">
        <v>16.127449091234094</v>
      </c>
      <c r="W64" s="99">
        <v>15.606959248385399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0.35032850413968097</v>
      </c>
      <c r="D65" s="99">
        <v>0.36714789024361993</v>
      </c>
      <c r="E65" s="99">
        <v>0.32521676163318602</v>
      </c>
      <c r="F65" s="99">
        <v>0.33584364137594486</v>
      </c>
      <c r="G65" s="99">
        <v>0.34715860325615988</v>
      </c>
      <c r="H65" s="99">
        <v>0.33277979625615739</v>
      </c>
      <c r="I65" s="99">
        <v>0.35543975340936712</v>
      </c>
      <c r="J65" s="99">
        <v>0.3534123297731952</v>
      </c>
      <c r="K65" s="99">
        <v>0.37032914940275119</v>
      </c>
      <c r="L65" s="99">
        <v>0.22139713291170093</v>
      </c>
      <c r="M65" s="99">
        <v>0.21493484973756863</v>
      </c>
      <c r="N65" s="99">
        <v>0.22774934123789228</v>
      </c>
      <c r="O65" s="99">
        <v>0.23586204260323412</v>
      </c>
      <c r="P65" s="99">
        <v>0.24778074606816167</v>
      </c>
      <c r="Q65" s="99">
        <v>0.24640981272988918</v>
      </c>
      <c r="R65" s="99">
        <v>0.226069872184748</v>
      </c>
      <c r="S65" s="99">
        <v>0.22437464943646479</v>
      </c>
      <c r="T65" s="99">
        <v>0.22480569042271872</v>
      </c>
      <c r="U65" s="99">
        <v>0.22181620867510263</v>
      </c>
      <c r="V65" s="99">
        <v>0.2222469475681117</v>
      </c>
      <c r="W65" s="99">
        <v>0.21424419285704177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0.69763894804357829</v>
      </c>
      <c r="D66" s="123">
        <f t="shared" si="27"/>
        <v>0.40030990659867188</v>
      </c>
      <c r="E66" s="123">
        <f t="shared" si="27"/>
        <v>0.91123251951116357</v>
      </c>
      <c r="F66" s="123">
        <f t="shared" si="27"/>
        <v>0.80548854232312039</v>
      </c>
      <c r="G66" s="123">
        <f t="shared" si="27"/>
        <v>0.96277032805254048</v>
      </c>
      <c r="H66" s="123">
        <f t="shared" si="27"/>
        <v>1.0339174949851111</v>
      </c>
      <c r="I66" s="123">
        <f t="shared" si="27"/>
        <v>0.31911520795256199</v>
      </c>
      <c r="J66" s="123">
        <f t="shared" si="27"/>
        <v>0.23674813975300127</v>
      </c>
      <c r="K66" s="123">
        <f t="shared" si="27"/>
        <v>0.31830955963051577</v>
      </c>
      <c r="L66" s="123">
        <f t="shared" si="27"/>
        <v>0.79808387920198054</v>
      </c>
      <c r="M66" s="123">
        <f t="shared" si="27"/>
        <v>0.90124920429645838</v>
      </c>
      <c r="N66" s="123">
        <f t="shared" si="27"/>
        <v>0.92973943838060524</v>
      </c>
      <c r="O66" s="123">
        <f t="shared" si="27"/>
        <v>0.8568475398160641</v>
      </c>
      <c r="P66" s="123">
        <f t="shared" si="27"/>
        <v>0.43507286800454975</v>
      </c>
      <c r="Q66" s="123">
        <f t="shared" si="27"/>
        <v>0.49812131966147971</v>
      </c>
      <c r="R66" s="123">
        <f t="shared" si="27"/>
        <v>0.3860924176284935</v>
      </c>
      <c r="S66" s="123">
        <f t="shared" si="27"/>
        <v>0.39444573349948331</v>
      </c>
      <c r="T66" s="123">
        <f t="shared" si="27"/>
        <v>0.31669926454676306</v>
      </c>
      <c r="U66" s="123">
        <f t="shared" si="27"/>
        <v>0.2778812595942261</v>
      </c>
      <c r="V66" s="123">
        <f t="shared" si="27"/>
        <v>0.15158872309952001</v>
      </c>
      <c r="W66" s="123">
        <f t="shared" si="27"/>
        <v>0.25579727186764828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0.69763894804357829</v>
      </c>
      <c r="D67" s="99">
        <f>RES_hhdet_in_tesh!D67/RES_summary!D$21</f>
        <v>0.40030990659867188</v>
      </c>
      <c r="E67" s="99">
        <f>RES_hhdet_in_tesh!E67/RES_summary!E$21</f>
        <v>0.91123251951116357</v>
      </c>
      <c r="F67" s="99">
        <f>RES_hhdet_in_tesh!F67/RES_summary!F$21</f>
        <v>0.80548854232312039</v>
      </c>
      <c r="G67" s="99">
        <f>RES_hhdet_in_tesh!G67/RES_summary!G$21</f>
        <v>0.96277032805254048</v>
      </c>
      <c r="H67" s="99">
        <f>RES_hhdet_in_tesh!H67/RES_summary!H$21</f>
        <v>1.0339174949851111</v>
      </c>
      <c r="I67" s="99">
        <f>RES_hhdet_in_tesh!I67/RES_summary!I$21</f>
        <v>0.31911520795256199</v>
      </c>
      <c r="J67" s="99">
        <f>RES_hhdet_in_tesh!J67/RES_summary!J$21</f>
        <v>0.23674813975300127</v>
      </c>
      <c r="K67" s="99">
        <f>RES_hhdet_in_tesh!K67/RES_summary!K$21</f>
        <v>0.31830955963051577</v>
      </c>
      <c r="L67" s="99">
        <f>RES_hhdet_in_tesh!L67/RES_summary!L$21</f>
        <v>0.79808387920198054</v>
      </c>
      <c r="M67" s="99">
        <f>RES_hhdet_in_tesh!M67/RES_summary!M$21</f>
        <v>0.90124920429645838</v>
      </c>
      <c r="N67" s="99">
        <f>RES_hhdet_in_tesh!N67/RES_summary!N$21</f>
        <v>0.92973943838060524</v>
      </c>
      <c r="O67" s="99">
        <f>RES_hhdet_in_tesh!O67/RES_summary!O$21</f>
        <v>0.8568475398160641</v>
      </c>
      <c r="P67" s="99">
        <f>RES_hhdet_in_tesh!P67/RES_summary!P$21</f>
        <v>0.43507286800454975</v>
      </c>
      <c r="Q67" s="99">
        <f>RES_hhdet_in_tesh!Q67/RES_summary!Q$21</f>
        <v>0.49812131966147971</v>
      </c>
      <c r="R67" s="99">
        <f>RES_hhdet_in_tesh!R67/RES_summary!R$21</f>
        <v>0.3860924176284935</v>
      </c>
      <c r="S67" s="99">
        <f>RES_hhdet_in_tesh!S67/RES_summary!S$21</f>
        <v>0.39444573349948331</v>
      </c>
      <c r="T67" s="99">
        <f>RES_hhdet_in_tesh!T67/RES_summary!T$21</f>
        <v>0.31669926454676306</v>
      </c>
      <c r="U67" s="99">
        <f>RES_hhdet_in_tesh!U67/RES_summary!U$21</f>
        <v>0.2778812595942261</v>
      </c>
      <c r="V67" s="99">
        <f>RES_hhdet_in_tesh!V67/RES_summary!V$21</f>
        <v>0.15158872309952001</v>
      </c>
      <c r="W67" s="99">
        <f>RES_hhdet_in_tesh!W67/RES_summary!W$21</f>
        <v>0.25579727186764828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7.7287034043840217</v>
      </c>
      <c r="D68" s="123">
        <v>8.0424069823753754</v>
      </c>
      <c r="E68" s="123">
        <v>7.5188867006305102</v>
      </c>
      <c r="F68" s="123">
        <v>7.53195537494822</v>
      </c>
      <c r="G68" s="123">
        <v>7.5903864700524348</v>
      </c>
      <c r="H68" s="123">
        <v>7.3837244006354048</v>
      </c>
      <c r="I68" s="123">
        <v>7.4128585264993969</v>
      </c>
      <c r="J68" s="123">
        <v>7.2626419159889526</v>
      </c>
      <c r="K68" s="123">
        <v>7.016227946899531</v>
      </c>
      <c r="L68" s="123">
        <v>8.4686328265193964</v>
      </c>
      <c r="M68" s="123">
        <v>6.79679664607497</v>
      </c>
      <c r="N68" s="123">
        <v>6.4518460735069798</v>
      </c>
      <c r="O68" s="123">
        <v>5.945229896502263</v>
      </c>
      <c r="P68" s="123">
        <v>5.920208964174611</v>
      </c>
      <c r="Q68" s="123">
        <v>5.8993971799285951</v>
      </c>
      <c r="R68" s="123">
        <v>5.4549207252880114</v>
      </c>
      <c r="S68" s="123">
        <v>5.6759422676515836</v>
      </c>
      <c r="T68" s="123">
        <v>5.9393978626257784</v>
      </c>
      <c r="U68" s="123">
        <v>5.9722648895584998</v>
      </c>
      <c r="V68" s="123">
        <v>6.3568305600196195</v>
      </c>
      <c r="W68" s="123">
        <v>5.8555068628025069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7.7268840002185595</v>
      </c>
      <c r="D69" s="99">
        <v>8.0486626006245388</v>
      </c>
      <c r="E69" s="99">
        <v>7.5292503150767738</v>
      </c>
      <c r="F69" s="99">
        <v>7.5501240280218198</v>
      </c>
      <c r="G69" s="99">
        <v>7.589653571035095</v>
      </c>
      <c r="H69" s="99">
        <v>7.3902003308618731</v>
      </c>
      <c r="I69" s="99">
        <v>7.4119366786965113</v>
      </c>
      <c r="J69" s="99">
        <v>7.258972834651984</v>
      </c>
      <c r="K69" s="99">
        <v>7.0006954088628213</v>
      </c>
      <c r="L69" s="99">
        <v>8.5115763799065149</v>
      </c>
      <c r="M69" s="99">
        <v>6.8113277915387389</v>
      </c>
      <c r="N69" s="99">
        <v>6.4720810535846747</v>
      </c>
      <c r="O69" s="99">
        <v>5.9429082078801514</v>
      </c>
      <c r="P69" s="99">
        <v>5.9490994041369927</v>
      </c>
      <c r="Q69" s="99">
        <v>5.9368353494510666</v>
      </c>
      <c r="R69" s="99">
        <v>5.4493574871182462</v>
      </c>
      <c r="S69" s="99">
        <v>5.6784192216274132</v>
      </c>
      <c r="T69" s="99">
        <v>5.9593875866750476</v>
      </c>
      <c r="U69" s="99">
        <v>5.9852307534900451</v>
      </c>
      <c r="V69" s="99">
        <v>6.3645682615704029</v>
      </c>
      <c r="W69" s="99">
        <v>5.8660227267651326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7.7270489763667767</v>
      </c>
      <c r="D70" s="99">
        <v>8.04879556791178</v>
      </c>
      <c r="E70" s="99">
        <v>7.5306142094043231</v>
      </c>
      <c r="F70" s="99">
        <v>7.5513645794400848</v>
      </c>
      <c r="G70" s="99">
        <v>7.5891717474430367</v>
      </c>
      <c r="H70" s="99">
        <v>7.3889442093259303</v>
      </c>
      <c r="I70" s="99">
        <v>7.409078003274292</v>
      </c>
      <c r="J70" s="99">
        <v>7.2594768033891253</v>
      </c>
      <c r="K70" s="99">
        <v>7.0016184357539553</v>
      </c>
      <c r="L70" s="99">
        <v>8.5273031734625793</v>
      </c>
      <c r="M70" s="99">
        <v>6.8275814138305346</v>
      </c>
      <c r="N70" s="99">
        <v>6.4906145209782418</v>
      </c>
      <c r="O70" s="99">
        <v>5.9589923100461757</v>
      </c>
      <c r="P70" s="99">
        <v>5.9768726043515814</v>
      </c>
      <c r="Q70" s="99">
        <v>5.9654391753742484</v>
      </c>
      <c r="R70" s="99">
        <v>0</v>
      </c>
      <c r="S70" s="99">
        <v>5.6896658850731852</v>
      </c>
      <c r="T70" s="99">
        <v>5.9671724605588237</v>
      </c>
      <c r="U70" s="99">
        <v>5.9868337176545898</v>
      </c>
      <c r="V70" s="99">
        <v>6.3639658490771778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1.4635895398622445</v>
      </c>
      <c r="D71" s="102">
        <v>1.6009263013099297</v>
      </c>
      <c r="E71" s="102">
        <v>1.2776551856175522</v>
      </c>
      <c r="F71" s="102">
        <v>1.2960817958595581</v>
      </c>
      <c r="G71" s="102">
        <v>1.5068440285060172</v>
      </c>
      <c r="H71" s="102">
        <v>1.3439001522280345</v>
      </c>
      <c r="I71" s="102">
        <v>1.3703715725550016</v>
      </c>
      <c r="J71" s="102">
        <v>1.3132294561000986</v>
      </c>
      <c r="K71" s="102">
        <v>1.3144839010939928</v>
      </c>
      <c r="L71" s="102">
        <v>1.4719655497817727</v>
      </c>
      <c r="M71" s="102">
        <v>0.77203375903414073</v>
      </c>
      <c r="N71" s="102">
        <v>0.77291018193188765</v>
      </c>
      <c r="O71" s="102">
        <v>0.59882596308579872</v>
      </c>
      <c r="P71" s="102">
        <v>0.70331978765360526</v>
      </c>
      <c r="Q71" s="102">
        <v>0.75909844302677532</v>
      </c>
      <c r="R71" s="102">
        <v>0</v>
      </c>
      <c r="S71" s="102">
        <v>0.68813259858372933</v>
      </c>
      <c r="T71" s="102">
        <v>0.59187633137949069</v>
      </c>
      <c r="U71" s="102">
        <v>0.62774714231373696</v>
      </c>
      <c r="V71" s="102">
        <v>0.87407251293644772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6.2634594365045313</v>
      </c>
      <c r="D72" s="105">
        <v>6.4478692666018498</v>
      </c>
      <c r="E72" s="105">
        <v>6.2529590237867714</v>
      </c>
      <c r="F72" s="105">
        <v>6.2552827835805251</v>
      </c>
      <c r="G72" s="105">
        <v>6.0823277189370186</v>
      </c>
      <c r="H72" s="105">
        <v>6.0450440570978969</v>
      </c>
      <c r="I72" s="105">
        <v>6.0387064307192899</v>
      </c>
      <c r="J72" s="105">
        <v>5.9462473472890256</v>
      </c>
      <c r="K72" s="105">
        <v>5.687134534659962</v>
      </c>
      <c r="L72" s="105">
        <v>7.0553376236808063</v>
      </c>
      <c r="M72" s="105">
        <v>6.0555476547963947</v>
      </c>
      <c r="N72" s="105">
        <v>5.717704339046354</v>
      </c>
      <c r="O72" s="105">
        <v>5.3601663469603764</v>
      </c>
      <c r="P72" s="105">
        <v>5.2735528166979782</v>
      </c>
      <c r="Q72" s="105">
        <v>5.2063407323474733</v>
      </c>
      <c r="R72" s="105">
        <v>0</v>
      </c>
      <c r="S72" s="105">
        <v>5.0015332864894546</v>
      </c>
      <c r="T72" s="105">
        <v>5.3752961291793335</v>
      </c>
      <c r="U72" s="105">
        <v>5.3590865753408519</v>
      </c>
      <c r="V72" s="105">
        <v>5.4898933361407298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7.7687094881336991</v>
      </c>
      <c r="D73" s="102">
        <v>7.8797696932622472</v>
      </c>
      <c r="E73" s="102">
        <v>7.2340024398956286</v>
      </c>
      <c r="F73" s="102">
        <v>7.0925301175426627</v>
      </c>
      <c r="G73" s="102">
        <v>7.6041821518473975</v>
      </c>
      <c r="H73" s="102">
        <v>7.270740151563504</v>
      </c>
      <c r="I73" s="102">
        <v>7.4341574906727912</v>
      </c>
      <c r="J73" s="102">
        <v>7.3579214001239031</v>
      </c>
      <c r="K73" s="102">
        <v>7.3906076661255744</v>
      </c>
      <c r="L73" s="102">
        <v>0</v>
      </c>
      <c r="M73" s="102">
        <v>6.5787641933667675</v>
      </c>
      <c r="N73" s="102">
        <v>6.1299439297802136</v>
      </c>
      <c r="O73" s="102">
        <v>5.9689514968406678</v>
      </c>
      <c r="P73" s="102">
        <v>5.6053164897252383</v>
      </c>
      <c r="Q73" s="102">
        <v>5.4400682550012833</v>
      </c>
      <c r="R73" s="102">
        <v>5.5334900968916587</v>
      </c>
      <c r="S73" s="102">
        <v>5.5946575260724831</v>
      </c>
      <c r="T73" s="102">
        <v>5.6925250996115677</v>
      </c>
      <c r="U73" s="102">
        <v>5.6480252410694654</v>
      </c>
      <c r="V73" s="102">
        <v>5.5820595676410401</v>
      </c>
      <c r="W73" s="102">
        <v>5.7949152543437581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7.7713245498432357</v>
      </c>
      <c r="D74" s="105">
        <v>7.8811701025428533</v>
      </c>
      <c r="E74" s="105">
        <v>7.2331438154787824</v>
      </c>
      <c r="F74" s="105">
        <v>7.0912651197216405</v>
      </c>
      <c r="G74" s="105">
        <v>7.6062383925670458</v>
      </c>
      <c r="H74" s="105">
        <v>7.2691314067847816</v>
      </c>
      <c r="I74" s="105">
        <v>7.4320122745072386</v>
      </c>
      <c r="J74" s="105">
        <v>7.3600391023438698</v>
      </c>
      <c r="K74" s="105">
        <v>7.3948962626538162</v>
      </c>
      <c r="L74" s="105">
        <v>7.1687302301473537</v>
      </c>
      <c r="M74" s="105">
        <v>6.5967069028060479</v>
      </c>
      <c r="N74" s="105">
        <v>6.148969949260418</v>
      </c>
      <c r="O74" s="105">
        <v>5.9773040617971143</v>
      </c>
      <c r="P74" s="105">
        <v>5.6154710328660888</v>
      </c>
      <c r="Q74" s="105">
        <v>5.4446932186026444</v>
      </c>
      <c r="R74" s="105">
        <v>5.5346232471777146</v>
      </c>
      <c r="S74" s="105">
        <v>5.6006767139562417</v>
      </c>
      <c r="T74" s="105">
        <v>5.6834082994357624</v>
      </c>
      <c r="U74" s="105">
        <v>5.6449899121929557</v>
      </c>
      <c r="V74" s="105">
        <v>5.5712450425843665</v>
      </c>
      <c r="W74" s="105">
        <v>5.7808368272688062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1.4783607901807432</v>
      </c>
      <c r="D75" s="99">
        <v>1.6050908682495546</v>
      </c>
      <c r="E75" s="99">
        <v>1.0607013021936242</v>
      </c>
      <c r="F75" s="99">
        <v>1.0574268601127268</v>
      </c>
      <c r="G75" s="99">
        <v>1.5570678749984783</v>
      </c>
      <c r="H75" s="99">
        <v>1.2744858856874395</v>
      </c>
      <c r="I75" s="99">
        <v>1.3558915746592446</v>
      </c>
      <c r="J75" s="99">
        <v>1.3010960488092298</v>
      </c>
      <c r="K75" s="99">
        <v>1.4095210899519033</v>
      </c>
      <c r="L75" s="99">
        <v>0.96378467227228592</v>
      </c>
      <c r="M75" s="99">
        <v>0.6767982921706035</v>
      </c>
      <c r="N75" s="99">
        <v>0.61936996644890185</v>
      </c>
      <c r="O75" s="99">
        <v>0.52280129440800072</v>
      </c>
      <c r="P75" s="99">
        <v>0.53590471222330438</v>
      </c>
      <c r="Q75" s="99">
        <v>0.55511076115937785</v>
      </c>
      <c r="R75" s="99">
        <v>0.6083059143664975</v>
      </c>
      <c r="S75" s="99">
        <v>0.60627850911126591</v>
      </c>
      <c r="T75" s="99">
        <v>0.4699957976670745</v>
      </c>
      <c r="U75" s="99">
        <v>0.4866377910162098</v>
      </c>
      <c r="V75" s="99">
        <v>0.4412883246575714</v>
      </c>
      <c r="W75" s="99">
        <v>0.41846378419889457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6.2929637596624923</v>
      </c>
      <c r="D76" s="99">
        <v>6.2760792342932978</v>
      </c>
      <c r="E76" s="99">
        <v>6.1724425132851586</v>
      </c>
      <c r="F76" s="99">
        <v>6.0338382596089133</v>
      </c>
      <c r="G76" s="99">
        <v>6.0491705175685695</v>
      </c>
      <c r="H76" s="99">
        <v>5.9946455210973415</v>
      </c>
      <c r="I76" s="99">
        <v>6.0761206998479933</v>
      </c>
      <c r="J76" s="99">
        <v>6.0589430535346391</v>
      </c>
      <c r="K76" s="99">
        <v>5.9853751727019127</v>
      </c>
      <c r="L76" s="99">
        <v>6.2049455578750674</v>
      </c>
      <c r="M76" s="99">
        <v>5.9199086106354439</v>
      </c>
      <c r="N76" s="99">
        <v>5.5295999828115159</v>
      </c>
      <c r="O76" s="99">
        <v>5.4545027673891138</v>
      </c>
      <c r="P76" s="99">
        <v>5.0795663206427841</v>
      </c>
      <c r="Q76" s="99">
        <v>4.8895824574432671</v>
      </c>
      <c r="R76" s="99">
        <v>4.926317332811216</v>
      </c>
      <c r="S76" s="99">
        <v>4.9943982048449769</v>
      </c>
      <c r="T76" s="99">
        <v>5.213412501768687</v>
      </c>
      <c r="U76" s="99">
        <v>5.1583521211767458</v>
      </c>
      <c r="V76" s="99">
        <v>5.1299567179267944</v>
      </c>
      <c r="W76" s="99">
        <v>5.3623730430699119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13.725437523021077</v>
      </c>
      <c r="D77" s="123">
        <v>14.876609834700314</v>
      </c>
      <c r="E77" s="123">
        <v>13.847673869130526</v>
      </c>
      <c r="F77" s="123">
        <v>13.968818231875455</v>
      </c>
      <c r="G77" s="123">
        <v>14.192595119045981</v>
      </c>
      <c r="H77" s="123">
        <v>13.192531758378037</v>
      </c>
      <c r="I77" s="123">
        <v>13.114999968359111</v>
      </c>
      <c r="J77" s="123">
        <v>11.956422449544542</v>
      </c>
      <c r="K77" s="123">
        <v>11.515755819556661</v>
      </c>
      <c r="L77" s="123">
        <v>13.664768510949333</v>
      </c>
      <c r="M77" s="123">
        <v>10.481789100059475</v>
      </c>
      <c r="N77" s="123">
        <v>8.7861896482603576</v>
      </c>
      <c r="O77" s="123">
        <v>7.1852031037640129</v>
      </c>
      <c r="P77" s="123">
        <v>7.0054982075890564</v>
      </c>
      <c r="Q77" s="123">
        <v>7.1106812250198956</v>
      </c>
      <c r="R77" s="123">
        <v>7.5722793667639428</v>
      </c>
      <c r="S77" s="123">
        <v>7.5275781638463553</v>
      </c>
      <c r="T77" s="123">
        <v>8.7111947525608802</v>
      </c>
      <c r="U77" s="123">
        <v>9.0248620521840444</v>
      </c>
      <c r="V77" s="123">
        <v>9.6815964429371295</v>
      </c>
      <c r="W77" s="123">
        <v>9.95161306298961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13.721502968493645</v>
      </c>
      <c r="D78" s="99">
        <v>14.876194913379667</v>
      </c>
      <c r="E78" s="99">
        <v>13.868332674330444</v>
      </c>
      <c r="F78" s="99">
        <v>13.989134706364592</v>
      </c>
      <c r="G78" s="99">
        <v>14.187491376134767</v>
      </c>
      <c r="H78" s="99">
        <v>13.184260064664741</v>
      </c>
      <c r="I78" s="99">
        <v>13.075745284356383</v>
      </c>
      <c r="J78" s="99">
        <v>11.972944341015138</v>
      </c>
      <c r="K78" s="99">
        <v>11.529800720003159</v>
      </c>
      <c r="L78" s="99">
        <v>13.6582799925497</v>
      </c>
      <c r="M78" s="99">
        <v>10.468226904780478</v>
      </c>
      <c r="N78" s="99">
        <v>8.800489678945647</v>
      </c>
      <c r="O78" s="99">
        <v>7.2125759196091446</v>
      </c>
      <c r="P78" s="99">
        <v>7.0644706769654704</v>
      </c>
      <c r="Q78" s="99">
        <v>7.1714925547574602</v>
      </c>
      <c r="R78" s="99">
        <v>7.5392010915013179</v>
      </c>
      <c r="S78" s="99">
        <v>7.5370972867357144</v>
      </c>
      <c r="T78" s="99">
        <v>8.7076722148986132</v>
      </c>
      <c r="U78" s="99">
        <v>9.0321572178546798</v>
      </c>
      <c r="V78" s="99">
        <v>9.6874424302253406</v>
      </c>
      <c r="W78" s="99">
        <v>9.9337854519430238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13.815995230024454</v>
      </c>
      <c r="D79" s="110">
        <v>14.887751504125225</v>
      </c>
      <c r="E79" s="110">
        <v>13.293167233088081</v>
      </c>
      <c r="F79" s="110">
        <v>13.475264302148192</v>
      </c>
      <c r="G79" s="110">
        <v>14.299499325401275</v>
      </c>
      <c r="H79" s="110">
        <v>13.337839115221735</v>
      </c>
      <c r="I79" s="110">
        <v>13.963505061033468</v>
      </c>
      <c r="J79" s="110">
        <v>11.498040704476217</v>
      </c>
      <c r="K79" s="110">
        <v>11.133177665612592</v>
      </c>
      <c r="L79" s="110">
        <v>13.873417957098722</v>
      </c>
      <c r="M79" s="110">
        <v>10.852812013763456</v>
      </c>
      <c r="N79" s="110">
        <v>8.4279053178028907</v>
      </c>
      <c r="O79" s="110">
        <v>6.6168604202686492</v>
      </c>
      <c r="P79" s="110">
        <v>5.8705705285276766</v>
      </c>
      <c r="Q79" s="110">
        <v>5.8451729653974152</v>
      </c>
      <c r="R79" s="110">
        <v>8.3003665249176741</v>
      </c>
      <c r="S79" s="110">
        <v>7.277740719241935</v>
      </c>
      <c r="T79" s="110">
        <v>8.814896649719449</v>
      </c>
      <c r="U79" s="110">
        <v>8.807948230495656</v>
      </c>
      <c r="V79" s="110">
        <v>9.5197332608340908</v>
      </c>
      <c r="W79" s="110">
        <v>10.390284998023878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37.023850920958367</v>
      </c>
      <c r="D81" s="118">
        <f t="shared" si="28"/>
        <v>37.762318943717474</v>
      </c>
      <c r="E81" s="118">
        <f t="shared" si="28"/>
        <v>39.650611062735294</v>
      </c>
      <c r="F81" s="118">
        <f t="shared" si="28"/>
        <v>40.268036814394527</v>
      </c>
      <c r="G81" s="118">
        <f t="shared" si="28"/>
        <v>40.957749663484961</v>
      </c>
      <c r="H81" s="118">
        <f t="shared" si="28"/>
        <v>40.284557229920743</v>
      </c>
      <c r="I81" s="118">
        <f t="shared" si="28"/>
        <v>40.078786365032741</v>
      </c>
      <c r="J81" s="118">
        <f t="shared" si="28"/>
        <v>40.560901465488726</v>
      </c>
      <c r="K81" s="118">
        <f t="shared" si="28"/>
        <v>42.221235592048494</v>
      </c>
      <c r="L81" s="118">
        <f t="shared" si="28"/>
        <v>33.574242107215696</v>
      </c>
      <c r="M81" s="118">
        <f t="shared" si="28"/>
        <v>32.023566285283323</v>
      </c>
      <c r="N81" s="118">
        <f t="shared" si="28"/>
        <v>32.23080384123827</v>
      </c>
      <c r="O81" s="118">
        <f t="shared" si="28"/>
        <v>33.02789046990722</v>
      </c>
      <c r="P81" s="118">
        <f t="shared" si="28"/>
        <v>30.906207595209779</v>
      </c>
      <c r="Q81" s="118">
        <f t="shared" si="28"/>
        <v>30.21082728786331</v>
      </c>
      <c r="R81" s="118">
        <f t="shared" ref="R81:V81" si="29">R82+R85+R87+R100</f>
        <v>31.173165217628906</v>
      </c>
      <c r="S81" s="118">
        <f t="shared" si="29"/>
        <v>30.631869365828464</v>
      </c>
      <c r="T81" s="118">
        <f t="shared" si="29"/>
        <v>30.879529538226727</v>
      </c>
      <c r="U81" s="118">
        <f t="shared" si="29"/>
        <v>30.797016225270639</v>
      </c>
      <c r="V81" s="118">
        <f t="shared" si="29"/>
        <v>32.381825407028622</v>
      </c>
      <c r="W81" s="118">
        <f t="shared" ref="W81" si="30">W82+W85+W87+W100</f>
        <v>32.225144079665583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15.084320661816662</v>
      </c>
      <c r="D82" s="123">
        <f t="shared" si="31"/>
        <v>15.645876009478766</v>
      </c>
      <c r="E82" s="123">
        <f t="shared" si="31"/>
        <v>16.692282647506726</v>
      </c>
      <c r="F82" s="123">
        <f t="shared" si="31"/>
        <v>17.885520163799828</v>
      </c>
      <c r="G82" s="123">
        <f t="shared" si="31"/>
        <v>18.518500008577234</v>
      </c>
      <c r="H82" s="123">
        <f t="shared" si="31"/>
        <v>18.557565630856349</v>
      </c>
      <c r="I82" s="123">
        <f t="shared" si="31"/>
        <v>19.298239270099923</v>
      </c>
      <c r="J82" s="123">
        <f t="shared" si="31"/>
        <v>19.494092584661932</v>
      </c>
      <c r="K82" s="123">
        <f t="shared" si="31"/>
        <v>21.363035584483256</v>
      </c>
      <c r="L82" s="123">
        <f t="shared" si="31"/>
        <v>13.753869749988677</v>
      </c>
      <c r="M82" s="123">
        <f t="shared" si="31"/>
        <v>14.358815566488564</v>
      </c>
      <c r="N82" s="123">
        <f t="shared" si="31"/>
        <v>16.184734114658301</v>
      </c>
      <c r="O82" s="123">
        <f t="shared" si="31"/>
        <v>17.792105429917207</v>
      </c>
      <c r="P82" s="123">
        <f t="shared" si="31"/>
        <v>17.452238430178532</v>
      </c>
      <c r="Q82" s="123">
        <f t="shared" si="31"/>
        <v>17.142843051848335</v>
      </c>
      <c r="R82" s="123">
        <f t="shared" ref="R82:V82" si="32">SUM(R83:R84)</f>
        <v>17.033075726307718</v>
      </c>
      <c r="S82" s="123">
        <f t="shared" si="32"/>
        <v>16.682916307394233</v>
      </c>
      <c r="T82" s="123">
        <f t="shared" si="32"/>
        <v>16.147491173460526</v>
      </c>
      <c r="U82" s="123">
        <f t="shared" si="32"/>
        <v>15.942623522254827</v>
      </c>
      <c r="V82" s="123">
        <f t="shared" si="32"/>
        <v>16.302562070837713</v>
      </c>
      <c r="W82" s="123">
        <f t="shared" ref="W82" si="33">SUM(W83:W84)</f>
        <v>16.006312079360349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14.938936327886736</v>
      </c>
      <c r="D83" s="99">
        <v>15.50089407819441</v>
      </c>
      <c r="E83" s="99">
        <v>16.561864899205087</v>
      </c>
      <c r="F83" s="99">
        <v>17.752296223405128</v>
      </c>
      <c r="G83" s="99">
        <v>18.381066452539798</v>
      </c>
      <c r="H83" s="99">
        <v>18.41905174020258</v>
      </c>
      <c r="I83" s="99">
        <v>19.150745491801242</v>
      </c>
      <c r="J83" s="99">
        <v>19.339881104765432</v>
      </c>
      <c r="K83" s="99">
        <v>21.203687444034166</v>
      </c>
      <c r="L83" s="99">
        <v>13.679068580692322</v>
      </c>
      <c r="M83" s="99">
        <v>14.27413460604137</v>
      </c>
      <c r="N83" s="99">
        <v>16.092856722318121</v>
      </c>
      <c r="O83" s="99">
        <v>17.692548888224159</v>
      </c>
      <c r="P83" s="99">
        <v>17.356353188624958</v>
      </c>
      <c r="Q83" s="99">
        <v>17.049322417876603</v>
      </c>
      <c r="R83" s="99">
        <v>16.936526077153118</v>
      </c>
      <c r="S83" s="99">
        <v>16.589487721566403</v>
      </c>
      <c r="T83" s="99">
        <v>16.058798608656431</v>
      </c>
      <c r="U83" s="99">
        <v>15.856248376431571</v>
      </c>
      <c r="V83" s="99">
        <v>16.213190661522354</v>
      </c>
      <c r="W83" s="99">
        <v>15.918901529869986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0.14538433392992553</v>
      </c>
      <c r="D84" s="99">
        <v>0.14498193128435588</v>
      </c>
      <c r="E84" s="99">
        <v>0.13041774830163899</v>
      </c>
      <c r="F84" s="99">
        <v>0.13322394039469915</v>
      </c>
      <c r="G84" s="99">
        <v>0.13743355603743587</v>
      </c>
      <c r="H84" s="99">
        <v>0.13851389065376968</v>
      </c>
      <c r="I84" s="99">
        <v>0.14749377829868152</v>
      </c>
      <c r="J84" s="99">
        <v>0.15421147989649855</v>
      </c>
      <c r="K84" s="99">
        <v>0.15934814044908879</v>
      </c>
      <c r="L84" s="99">
        <v>7.4801169296355913E-2</v>
      </c>
      <c r="M84" s="99">
        <v>8.4680960447194878E-2</v>
      </c>
      <c r="N84" s="99">
        <v>9.1877392340179012E-2</v>
      </c>
      <c r="O84" s="99">
        <v>9.9556541693047187E-2</v>
      </c>
      <c r="P84" s="99">
        <v>9.5885241553574974E-2</v>
      </c>
      <c r="Q84" s="99">
        <v>9.3520633971730133E-2</v>
      </c>
      <c r="R84" s="99">
        <v>9.6549649154598377E-2</v>
      </c>
      <c r="S84" s="99">
        <v>9.3428585827830507E-2</v>
      </c>
      <c r="T84" s="99">
        <v>8.8692564804095902E-2</v>
      </c>
      <c r="U84" s="99">
        <v>8.6375145823256852E-2</v>
      </c>
      <c r="V84" s="99">
        <v>8.9371409315356851E-2</v>
      </c>
      <c r="W84" s="99">
        <v>8.7410549490364114E-2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0.69737596737511243</v>
      </c>
      <c r="D85" s="123">
        <f t="shared" si="34"/>
        <v>0.40050542823984059</v>
      </c>
      <c r="E85" s="123">
        <f t="shared" si="34"/>
        <v>0.91215631997396107</v>
      </c>
      <c r="F85" s="123">
        <f t="shared" si="34"/>
        <v>0.80589312765803456</v>
      </c>
      <c r="G85" s="123">
        <f t="shared" si="34"/>
        <v>0.96241195250539868</v>
      </c>
      <c r="H85" s="123">
        <f t="shared" si="34"/>
        <v>1.0347380137867543</v>
      </c>
      <c r="I85" s="123">
        <f t="shared" si="34"/>
        <v>0.31930067525587424</v>
      </c>
      <c r="J85" s="123">
        <f t="shared" si="34"/>
        <v>0.23664655858706182</v>
      </c>
      <c r="K85" s="123">
        <f t="shared" si="34"/>
        <v>0.31810358158748336</v>
      </c>
      <c r="L85" s="123">
        <f t="shared" si="34"/>
        <v>0.7982459588235421</v>
      </c>
      <c r="M85" s="123">
        <f t="shared" si="34"/>
        <v>0.90021294843508626</v>
      </c>
      <c r="N85" s="123">
        <f t="shared" si="34"/>
        <v>0.93063575487737926</v>
      </c>
      <c r="O85" s="123">
        <f t="shared" si="34"/>
        <v>0.85750376945296591</v>
      </c>
      <c r="P85" s="123">
        <f t="shared" si="34"/>
        <v>0.43450889164404805</v>
      </c>
      <c r="Q85" s="123">
        <f t="shared" si="34"/>
        <v>0.49763036351172341</v>
      </c>
      <c r="R85" s="123">
        <f t="shared" si="34"/>
        <v>0.38609260317045768</v>
      </c>
      <c r="S85" s="123">
        <f t="shared" si="34"/>
        <v>0.39475203920388802</v>
      </c>
      <c r="T85" s="123">
        <f t="shared" si="34"/>
        <v>0.31668372958352847</v>
      </c>
      <c r="U85" s="123">
        <f t="shared" si="34"/>
        <v>0.2778559661534904</v>
      </c>
      <c r="V85" s="123">
        <f t="shared" si="34"/>
        <v>0.15130280141345559</v>
      </c>
      <c r="W85" s="123">
        <f t="shared" si="34"/>
        <v>0.25606164958126815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0.69737596737511243</v>
      </c>
      <c r="D86" s="99">
        <f>RES_hhdet_in_tesh!D86/RES_summary!D$21</f>
        <v>0.40050542823984059</v>
      </c>
      <c r="E86" s="99">
        <f>RES_hhdet_in_tesh!E86/RES_summary!E$21</f>
        <v>0.91215631997396107</v>
      </c>
      <c r="F86" s="99">
        <f>RES_hhdet_in_tesh!F86/RES_summary!F$21</f>
        <v>0.80589312765803456</v>
      </c>
      <c r="G86" s="99">
        <f>RES_hhdet_in_tesh!G86/RES_summary!G$21</f>
        <v>0.96241195250539868</v>
      </c>
      <c r="H86" s="99">
        <f>RES_hhdet_in_tesh!H86/RES_summary!H$21</f>
        <v>1.0347380137867543</v>
      </c>
      <c r="I86" s="99">
        <f>RES_hhdet_in_tesh!I86/RES_summary!I$21</f>
        <v>0.31930067525587424</v>
      </c>
      <c r="J86" s="99">
        <f>RES_hhdet_in_tesh!J86/RES_summary!J$21</f>
        <v>0.23664655858706182</v>
      </c>
      <c r="K86" s="99">
        <f>RES_hhdet_in_tesh!K86/RES_summary!K$21</f>
        <v>0.31810358158748336</v>
      </c>
      <c r="L86" s="99">
        <f>RES_hhdet_in_tesh!L86/RES_summary!L$21</f>
        <v>0.7982459588235421</v>
      </c>
      <c r="M86" s="99">
        <f>RES_hhdet_in_tesh!M86/RES_summary!M$21</f>
        <v>0.90021294843508626</v>
      </c>
      <c r="N86" s="99">
        <f>RES_hhdet_in_tesh!N86/RES_summary!N$21</f>
        <v>0.93063575487737926</v>
      </c>
      <c r="O86" s="99">
        <f>RES_hhdet_in_tesh!O86/RES_summary!O$21</f>
        <v>0.85750376945296591</v>
      </c>
      <c r="P86" s="99">
        <f>RES_hhdet_in_tesh!P86/RES_summary!P$21</f>
        <v>0.43450889164404805</v>
      </c>
      <c r="Q86" s="99">
        <f>RES_hhdet_in_tesh!Q86/RES_summary!Q$21</f>
        <v>0.49763036351172341</v>
      </c>
      <c r="R86" s="99">
        <f>RES_hhdet_in_tesh!R86/RES_summary!R$21</f>
        <v>0.38609260317045768</v>
      </c>
      <c r="S86" s="99">
        <f>RES_hhdet_in_tesh!S86/RES_summary!S$21</f>
        <v>0.39475203920388802</v>
      </c>
      <c r="T86" s="99">
        <f>RES_hhdet_in_tesh!T86/RES_summary!T$21</f>
        <v>0.31668372958352847</v>
      </c>
      <c r="U86" s="99">
        <f>RES_hhdet_in_tesh!U86/RES_summary!U$21</f>
        <v>0.2778559661534904</v>
      </c>
      <c r="V86" s="99">
        <f>RES_hhdet_in_tesh!V86/RES_summary!V$21</f>
        <v>0.15130280141345559</v>
      </c>
      <c r="W86" s="99">
        <f>RES_hhdet_in_tesh!W86/RES_summary!W$21</f>
        <v>0.25606164958126815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7.7378999783423703</v>
      </c>
      <c r="D87" s="123">
        <v>7.6659573385092257</v>
      </c>
      <c r="E87" s="123">
        <v>7.7640594112636654</v>
      </c>
      <c r="F87" s="123">
        <v>7.5450177187049396</v>
      </c>
      <c r="G87" s="123">
        <v>7.4440075277378135</v>
      </c>
      <c r="H87" s="123">
        <v>7.4155228146688517</v>
      </c>
      <c r="I87" s="123">
        <v>7.5123171951102421</v>
      </c>
      <c r="J87" s="123">
        <v>7.5262868775632406</v>
      </c>
      <c r="K87" s="123">
        <v>7.4557215121527305</v>
      </c>
      <c r="L87" s="123">
        <v>7.4788461865429117</v>
      </c>
      <c r="M87" s="123">
        <v>6.6044420729085687</v>
      </c>
      <c r="N87" s="123">
        <v>6.3656989324679945</v>
      </c>
      <c r="O87" s="123">
        <v>6.3049020734075318</v>
      </c>
      <c r="P87" s="123">
        <v>5.8399110383307233</v>
      </c>
      <c r="Q87" s="123">
        <v>5.5967473483917773</v>
      </c>
      <c r="R87" s="123">
        <v>5.6927251084295252</v>
      </c>
      <c r="S87" s="123">
        <v>5.8438962002232344</v>
      </c>
      <c r="T87" s="123">
        <v>5.8088423450046447</v>
      </c>
      <c r="U87" s="123">
        <v>5.7937521302401667</v>
      </c>
      <c r="V87" s="123">
        <v>6.2845168928035875</v>
      </c>
      <c r="W87" s="123">
        <v>5.9047578048720748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7.8205150229770215</v>
      </c>
      <c r="D88" s="99">
        <v>7.8388537686857447</v>
      </c>
      <c r="E88" s="99">
        <v>7.5048208799124225</v>
      </c>
      <c r="F88" s="99">
        <v>7.3954691702350184</v>
      </c>
      <c r="G88" s="99">
        <v>7.3625289382002022</v>
      </c>
      <c r="H88" s="99">
        <v>7.5839932258622262</v>
      </c>
      <c r="I88" s="99">
        <v>7.553767344773445</v>
      </c>
      <c r="J88" s="99">
        <v>7.8093449334328504</v>
      </c>
      <c r="K88" s="99">
        <v>7.393810120636477</v>
      </c>
      <c r="L88" s="99">
        <v>6.8176189173838981</v>
      </c>
      <c r="M88" s="99">
        <v>6.5699521963429923</v>
      </c>
      <c r="N88" s="99">
        <v>6.5422440846062448</v>
      </c>
      <c r="O88" s="99">
        <v>6.3402706321118076</v>
      </c>
      <c r="P88" s="99">
        <v>5.973144564468936</v>
      </c>
      <c r="Q88" s="99">
        <v>5.7685922348723881</v>
      </c>
      <c r="R88" s="99">
        <v>5.7118428717508012</v>
      </c>
      <c r="S88" s="99">
        <v>5.7610471755946024</v>
      </c>
      <c r="T88" s="99">
        <v>5.8762814705784354</v>
      </c>
      <c r="U88" s="99">
        <v>5.8792708730884442</v>
      </c>
      <c r="V88" s="99">
        <v>6.0944403822004416</v>
      </c>
      <c r="W88" s="99">
        <v>6.0574778134789984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7.8200973864485519</v>
      </c>
      <c r="D89" s="99">
        <v>7.8378704232111183</v>
      </c>
      <c r="E89" s="99">
        <v>7.5057193286885502</v>
      </c>
      <c r="F89" s="99">
        <v>7.3960873719790845</v>
      </c>
      <c r="G89" s="99">
        <v>7.3615528121207285</v>
      </c>
      <c r="H89" s="99">
        <v>7.583576992256166</v>
      </c>
      <c r="I89" s="99">
        <v>7.5517832574357451</v>
      </c>
      <c r="J89" s="99">
        <v>7.8128422060934195</v>
      </c>
      <c r="K89" s="99">
        <v>7.396805060672162</v>
      </c>
      <c r="L89" s="99">
        <v>6.8278691703660108</v>
      </c>
      <c r="M89" s="99">
        <v>6.5868586352022067</v>
      </c>
      <c r="N89" s="99">
        <v>6.5553333835325418</v>
      </c>
      <c r="O89" s="99">
        <v>6.345015301295355</v>
      </c>
      <c r="P89" s="99">
        <v>5.9801324998772021</v>
      </c>
      <c r="Q89" s="99">
        <v>5.7761727352896299</v>
      </c>
      <c r="R89" s="99">
        <v>5.7159989833671263</v>
      </c>
      <c r="S89" s="99">
        <v>5.7646945081631085</v>
      </c>
      <c r="T89" s="99">
        <v>5.8785694573144998</v>
      </c>
      <c r="U89" s="99">
        <v>5.8807715827118914</v>
      </c>
      <c r="V89" s="99">
        <v>6.0961446349357136</v>
      </c>
      <c r="W89" s="99">
        <v>6.0564638640651669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1.4857510909373779</v>
      </c>
      <c r="D90" s="102">
        <v>1.5495108207067225</v>
      </c>
      <c r="E90" s="102">
        <v>1.2725902082885883</v>
      </c>
      <c r="F90" s="102">
        <v>1.2618517967482099</v>
      </c>
      <c r="G90" s="102">
        <v>1.4517865085343094</v>
      </c>
      <c r="H90" s="102">
        <v>1.3893165223768462</v>
      </c>
      <c r="I90" s="102">
        <v>1.4035294476992248</v>
      </c>
      <c r="J90" s="102">
        <v>1.443271674964167</v>
      </c>
      <c r="K90" s="102">
        <v>1.4097094774172179</v>
      </c>
      <c r="L90" s="102">
        <v>1.0517131448351802</v>
      </c>
      <c r="M90" s="102">
        <v>0.71966770518778334</v>
      </c>
      <c r="N90" s="102">
        <v>0.79087148748902003</v>
      </c>
      <c r="O90" s="102">
        <v>0.69641675112211854</v>
      </c>
      <c r="P90" s="102">
        <v>0.70586221856634523</v>
      </c>
      <c r="Q90" s="102">
        <v>0.7066315001726865</v>
      </c>
      <c r="R90" s="102">
        <v>0.71724659415048686</v>
      </c>
      <c r="S90" s="102">
        <v>0.71246840819385304</v>
      </c>
      <c r="T90" s="102">
        <v>0.57262832967307431</v>
      </c>
      <c r="U90" s="102">
        <v>0.6039928542329922</v>
      </c>
      <c r="V90" s="102">
        <v>0.80044734125506445</v>
      </c>
      <c r="W90" s="102">
        <v>0.54288794912615423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6.3343462955111729</v>
      </c>
      <c r="D91" s="105">
        <v>6.2883596025043955</v>
      </c>
      <c r="E91" s="105">
        <v>6.2331291203999628</v>
      </c>
      <c r="F91" s="105">
        <v>6.1342355752308757</v>
      </c>
      <c r="G91" s="105">
        <v>5.9097663035864185</v>
      </c>
      <c r="H91" s="105">
        <v>6.1942604698793176</v>
      </c>
      <c r="I91" s="105">
        <v>6.14825380973652</v>
      </c>
      <c r="J91" s="105">
        <v>6.3695705311292521</v>
      </c>
      <c r="K91" s="105">
        <v>5.987095583254944</v>
      </c>
      <c r="L91" s="105">
        <v>5.7761560255308302</v>
      </c>
      <c r="M91" s="105">
        <v>5.8671909300144227</v>
      </c>
      <c r="N91" s="105">
        <v>5.7644618960435219</v>
      </c>
      <c r="O91" s="105">
        <v>5.6485985501732374</v>
      </c>
      <c r="P91" s="105">
        <v>5.2742702813108568</v>
      </c>
      <c r="Q91" s="105">
        <v>5.0695412351169438</v>
      </c>
      <c r="R91" s="105">
        <v>4.998752389216639</v>
      </c>
      <c r="S91" s="105">
        <v>5.0522260999692543</v>
      </c>
      <c r="T91" s="105">
        <v>5.3059411276414261</v>
      </c>
      <c r="U91" s="105">
        <v>5.2767787284788987</v>
      </c>
      <c r="V91" s="105">
        <v>5.2956972936806483</v>
      </c>
      <c r="W91" s="105">
        <v>5.5135759149390138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7.7339350482346445</v>
      </c>
      <c r="D92" s="102">
        <v>7.6426532274803032</v>
      </c>
      <c r="E92" s="102">
        <v>7.7987086193078232</v>
      </c>
      <c r="F92" s="102">
        <v>7.5922832543257996</v>
      </c>
      <c r="G92" s="102">
        <v>7.4257891306553363</v>
      </c>
      <c r="H92" s="102">
        <v>7.4277506279111503</v>
      </c>
      <c r="I92" s="102">
        <v>7.526055822408364</v>
      </c>
      <c r="J92" s="102">
        <v>7.4882825292925883</v>
      </c>
      <c r="K92" s="102">
        <v>7.4789890168571684</v>
      </c>
      <c r="L92" s="102">
        <v>7.7400140982991825</v>
      </c>
      <c r="M92" s="102">
        <v>6.6171737969585438</v>
      </c>
      <c r="N92" s="102">
        <v>6.3657696806393824</v>
      </c>
      <c r="O92" s="102">
        <v>6.3846541364250058</v>
      </c>
      <c r="P92" s="102">
        <v>5.9133054656068555</v>
      </c>
      <c r="Q92" s="102">
        <v>5.6416228414963925</v>
      </c>
      <c r="R92" s="102">
        <v>5.7582551543807927</v>
      </c>
      <c r="S92" s="102">
        <v>5.9328131301066085</v>
      </c>
      <c r="T92" s="102">
        <v>5.8658138585949802</v>
      </c>
      <c r="U92" s="102">
        <v>5.8343556904336094</v>
      </c>
      <c r="V92" s="102">
        <v>6.7153583862930777</v>
      </c>
      <c r="W92" s="102">
        <v>5.9064160827633501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7.7336330937621884</v>
      </c>
      <c r="D93" s="105">
        <v>7.6421089133150666</v>
      </c>
      <c r="E93" s="105">
        <v>7.7996502725482406</v>
      </c>
      <c r="F93" s="105">
        <v>7.5928866245364386</v>
      </c>
      <c r="G93" s="105">
        <v>7.4254702813121174</v>
      </c>
      <c r="H93" s="105">
        <v>7.4275525936941635</v>
      </c>
      <c r="I93" s="105">
        <v>7.5249794128377623</v>
      </c>
      <c r="J93" s="105">
        <v>7.4893275858035491</v>
      </c>
      <c r="K93" s="105">
        <v>7.4803390294008478</v>
      </c>
      <c r="L93" s="105">
        <v>7.7455491276874309</v>
      </c>
      <c r="M93" s="105">
        <v>6.6245927230541586</v>
      </c>
      <c r="N93" s="105">
        <v>6.3719301317669199</v>
      </c>
      <c r="O93" s="105">
        <v>6.3880550809767502</v>
      </c>
      <c r="P93" s="105">
        <v>5.9152487406856187</v>
      </c>
      <c r="Q93" s="105">
        <v>5.640048138531367</v>
      </c>
      <c r="R93" s="105">
        <v>5.7540307210569299</v>
      </c>
      <c r="S93" s="105">
        <v>5.9313346302371963</v>
      </c>
      <c r="T93" s="105">
        <v>5.8669241433246091</v>
      </c>
      <c r="U93" s="105">
        <v>5.8355734768580856</v>
      </c>
      <c r="V93" s="105">
        <v>6.7207711403845698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1.4652445969183852</v>
      </c>
      <c r="D94" s="99">
        <v>1.5022453457187153</v>
      </c>
      <c r="E94" s="99">
        <v>1.3385313208675016</v>
      </c>
      <c r="F94" s="99">
        <v>1.3058600191766723</v>
      </c>
      <c r="G94" s="99">
        <v>1.4670772741789895</v>
      </c>
      <c r="H94" s="99">
        <v>1.3528870702610487</v>
      </c>
      <c r="I94" s="99">
        <v>1.396935197160341</v>
      </c>
      <c r="J94" s="99">
        <v>1.3665274109545327</v>
      </c>
      <c r="K94" s="99">
        <v>1.4294437371755844</v>
      </c>
      <c r="L94" s="99">
        <v>1.2712852469638769</v>
      </c>
      <c r="M94" s="99">
        <v>0.727503092450696</v>
      </c>
      <c r="N94" s="99">
        <v>0.74397761815765973</v>
      </c>
      <c r="O94" s="99">
        <v>0.70641987807131856</v>
      </c>
      <c r="P94" s="99">
        <v>0.68693063278828725</v>
      </c>
      <c r="Q94" s="99">
        <v>0.66730718448809845</v>
      </c>
      <c r="R94" s="99">
        <v>0.72502510405998222</v>
      </c>
      <c r="S94" s="99">
        <v>0.75578304839280641</v>
      </c>
      <c r="T94" s="99">
        <v>0.56541910284610386</v>
      </c>
      <c r="U94" s="99">
        <v>0.58746054529018277</v>
      </c>
      <c r="V94" s="99">
        <v>0.98264009792864537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6.2683884968438033</v>
      </c>
      <c r="D95" s="99">
        <v>6.1398635675963531</v>
      </c>
      <c r="E95" s="99">
        <v>6.4611189516807368</v>
      </c>
      <c r="F95" s="99">
        <v>6.2870266053597668</v>
      </c>
      <c r="G95" s="99">
        <v>5.958393007133127</v>
      </c>
      <c r="H95" s="99">
        <v>6.0746655234331151</v>
      </c>
      <c r="I95" s="99">
        <v>6.1280442156774217</v>
      </c>
      <c r="J95" s="99">
        <v>6.122800174849016</v>
      </c>
      <c r="K95" s="99">
        <v>6.0508952922252632</v>
      </c>
      <c r="L95" s="99">
        <v>6.4742638807235533</v>
      </c>
      <c r="M95" s="99">
        <v>5.897089630603463</v>
      </c>
      <c r="N95" s="99">
        <v>5.6279525136092605</v>
      </c>
      <c r="O95" s="99">
        <v>5.6816352029054311</v>
      </c>
      <c r="P95" s="99">
        <v>5.2283181078973309</v>
      </c>
      <c r="Q95" s="99">
        <v>4.9727409540432701</v>
      </c>
      <c r="R95" s="99">
        <v>5.0290056169969466</v>
      </c>
      <c r="S95" s="99">
        <v>5.17555158184439</v>
      </c>
      <c r="T95" s="99">
        <v>5.3015050404785047</v>
      </c>
      <c r="U95" s="99">
        <v>5.2481129315679036</v>
      </c>
      <c r="V95" s="99">
        <v>5.738131042455926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7.7687094881336991</v>
      </c>
      <c r="D96" s="102">
        <v>7.8797696932622472</v>
      </c>
      <c r="E96" s="102">
        <v>7.2340024398956295</v>
      </c>
      <c r="F96" s="102">
        <v>7.0925301175426636</v>
      </c>
      <c r="G96" s="102">
        <v>7.6041821518473975</v>
      </c>
      <c r="H96" s="102">
        <v>7.2707401515635048</v>
      </c>
      <c r="I96" s="102">
        <v>7.4341574906727903</v>
      </c>
      <c r="J96" s="102">
        <v>7.3579214001239031</v>
      </c>
      <c r="K96" s="102">
        <v>7.3906076661255771</v>
      </c>
      <c r="L96" s="102">
        <v>0</v>
      </c>
      <c r="M96" s="102">
        <v>6.5787641933667667</v>
      </c>
      <c r="N96" s="102">
        <v>6.1299439297802136</v>
      </c>
      <c r="O96" s="102">
        <v>5.9689514968406669</v>
      </c>
      <c r="P96" s="102">
        <v>5.6053164897252401</v>
      </c>
      <c r="Q96" s="102">
        <v>5.4400682550012842</v>
      </c>
      <c r="R96" s="102">
        <v>5.5334900968916596</v>
      </c>
      <c r="S96" s="102">
        <v>5.594657526072484</v>
      </c>
      <c r="T96" s="102">
        <v>5.6925250996115695</v>
      </c>
      <c r="U96" s="102">
        <v>5.6480252410694662</v>
      </c>
      <c r="V96" s="102">
        <v>5.5820595676410401</v>
      </c>
      <c r="W96" s="102">
        <v>5.7949152543437572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7.771324549843234</v>
      </c>
      <c r="D97" s="105">
        <v>7.8811701025428542</v>
      </c>
      <c r="E97" s="105">
        <v>7.2331438154787815</v>
      </c>
      <c r="F97" s="105">
        <v>7.0912651197216414</v>
      </c>
      <c r="G97" s="105">
        <v>7.6062383925670485</v>
      </c>
      <c r="H97" s="105">
        <v>7.2691314067847816</v>
      </c>
      <c r="I97" s="105">
        <v>7.4320122745072359</v>
      </c>
      <c r="J97" s="105">
        <v>7.3600391023438663</v>
      </c>
      <c r="K97" s="105">
        <v>7.3948962626538162</v>
      </c>
      <c r="L97" s="105">
        <v>7.1687302301473528</v>
      </c>
      <c r="M97" s="105">
        <v>6.5967069028060505</v>
      </c>
      <c r="N97" s="105">
        <v>6.1489699492604153</v>
      </c>
      <c r="O97" s="105">
        <v>5.9773040617971125</v>
      </c>
      <c r="P97" s="105">
        <v>5.6154710328660897</v>
      </c>
      <c r="Q97" s="105">
        <v>5.4446932186026435</v>
      </c>
      <c r="R97" s="105">
        <v>5.5346232471777128</v>
      </c>
      <c r="S97" s="105">
        <v>5.6006767139562417</v>
      </c>
      <c r="T97" s="105">
        <v>5.6834082994357606</v>
      </c>
      <c r="U97" s="105">
        <v>5.6449899121929583</v>
      </c>
      <c r="V97" s="105">
        <v>5.5712450425843665</v>
      </c>
      <c r="W97" s="105">
        <v>5.7808368272688053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1.4783607901807432</v>
      </c>
      <c r="D98" s="99">
        <v>1.6050908682495544</v>
      </c>
      <c r="E98" s="99">
        <v>1.0607013021936245</v>
      </c>
      <c r="F98" s="99">
        <v>1.0574268601127266</v>
      </c>
      <c r="G98" s="99">
        <v>1.5570678749984779</v>
      </c>
      <c r="H98" s="99">
        <v>1.2744858856874395</v>
      </c>
      <c r="I98" s="99">
        <v>1.3558915746592448</v>
      </c>
      <c r="J98" s="99">
        <v>1.3010960488092294</v>
      </c>
      <c r="K98" s="99">
        <v>1.4095210899519026</v>
      </c>
      <c r="L98" s="99">
        <v>0.96378467227228604</v>
      </c>
      <c r="M98" s="99">
        <v>0.67679829217060383</v>
      </c>
      <c r="N98" s="99">
        <v>0.61936996644890152</v>
      </c>
      <c r="O98" s="99">
        <v>0.52280129440800072</v>
      </c>
      <c r="P98" s="99">
        <v>0.53590471222330427</v>
      </c>
      <c r="Q98" s="99">
        <v>0.55511076115937763</v>
      </c>
      <c r="R98" s="99">
        <v>0.6083059143664975</v>
      </c>
      <c r="S98" s="99">
        <v>0.60627850911126591</v>
      </c>
      <c r="T98" s="99">
        <v>0.46999579766707472</v>
      </c>
      <c r="U98" s="99">
        <v>0.48663779101620991</v>
      </c>
      <c r="V98" s="99">
        <v>0.44128832465757151</v>
      </c>
      <c r="W98" s="99">
        <v>0.41846378419889457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6.2929637596624914</v>
      </c>
      <c r="D99" s="99">
        <v>6.2760792342932996</v>
      </c>
      <c r="E99" s="99">
        <v>6.1724425132851577</v>
      </c>
      <c r="F99" s="99">
        <v>6.0338382596089133</v>
      </c>
      <c r="G99" s="99">
        <v>6.0491705175685695</v>
      </c>
      <c r="H99" s="99">
        <v>5.9946455210973415</v>
      </c>
      <c r="I99" s="99">
        <v>6.0761206998479915</v>
      </c>
      <c r="J99" s="99">
        <v>6.0589430535346374</v>
      </c>
      <c r="K99" s="99">
        <v>5.9853751727019135</v>
      </c>
      <c r="L99" s="99">
        <v>6.2049455578750665</v>
      </c>
      <c r="M99" s="99">
        <v>5.9199086106354457</v>
      </c>
      <c r="N99" s="99">
        <v>5.529599982811515</v>
      </c>
      <c r="O99" s="99">
        <v>5.4545027673891138</v>
      </c>
      <c r="P99" s="99">
        <v>5.079566320642785</v>
      </c>
      <c r="Q99" s="99">
        <v>4.8895824574432663</v>
      </c>
      <c r="R99" s="99">
        <v>4.926317332811216</v>
      </c>
      <c r="S99" s="99">
        <v>4.994398204844976</v>
      </c>
      <c r="T99" s="99">
        <v>5.2134125017686861</v>
      </c>
      <c r="U99" s="99">
        <v>5.1583521211767476</v>
      </c>
      <c r="V99" s="99">
        <v>5.1299567179267953</v>
      </c>
      <c r="W99" s="99">
        <v>5.362373043069911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13.504254313424227</v>
      </c>
      <c r="D100" s="123">
        <v>14.049980167489641</v>
      </c>
      <c r="E100" s="123">
        <v>14.28211268399094</v>
      </c>
      <c r="F100" s="123">
        <v>14.031605804231726</v>
      </c>
      <c r="G100" s="123">
        <v>14.032830174664515</v>
      </c>
      <c r="H100" s="123">
        <v>13.276730770608792</v>
      </c>
      <c r="I100" s="123">
        <v>12.948929224566699</v>
      </c>
      <c r="J100" s="123">
        <v>13.303875444676494</v>
      </c>
      <c r="K100" s="123">
        <v>13.084374913825025</v>
      </c>
      <c r="L100" s="123">
        <v>11.543280211860562</v>
      </c>
      <c r="M100" s="123">
        <v>10.160095697451101</v>
      </c>
      <c r="N100" s="123">
        <v>8.7497350392345936</v>
      </c>
      <c r="O100" s="123">
        <v>8.0733791971295119</v>
      </c>
      <c r="P100" s="123">
        <v>7.1795492350564771</v>
      </c>
      <c r="Q100" s="123">
        <v>6.9736065241114744</v>
      </c>
      <c r="R100" s="123">
        <v>8.0612717797212081</v>
      </c>
      <c r="S100" s="123">
        <v>7.7103048190071108</v>
      </c>
      <c r="T100" s="123">
        <v>8.6065122901780295</v>
      </c>
      <c r="U100" s="123">
        <v>8.7827846066221529</v>
      </c>
      <c r="V100" s="123">
        <v>9.6434436419738674</v>
      </c>
      <c r="W100" s="123">
        <v>10.05801254585189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14.530898069839484</v>
      </c>
      <c r="D101" s="99">
        <v>14.820551228809549</v>
      </c>
      <c r="E101" s="99">
        <v>14.261287499979439</v>
      </c>
      <c r="F101" s="99">
        <v>13.402899723352446</v>
      </c>
      <c r="G101" s="99">
        <v>13.579776825262275</v>
      </c>
      <c r="H101" s="99">
        <v>13.04928090874736</v>
      </c>
      <c r="I101" s="99">
        <v>12.211217831240578</v>
      </c>
      <c r="J101" s="99">
        <v>14.343167119136439</v>
      </c>
      <c r="K101" s="99">
        <v>14.551235156838839</v>
      </c>
      <c r="L101" s="99">
        <v>9.9614043587175676</v>
      </c>
      <c r="M101" s="99">
        <v>9.4647088917420472</v>
      </c>
      <c r="N101" s="99">
        <v>8.7871840427028935</v>
      </c>
      <c r="O101" s="99">
        <v>8.1871858144198892</v>
      </c>
      <c r="P101" s="99">
        <v>7.8336889413272113</v>
      </c>
      <c r="Q101" s="99">
        <v>7.7146573786592958</v>
      </c>
      <c r="R101" s="99">
        <v>7.9033464576884134</v>
      </c>
      <c r="S101" s="99">
        <v>8.0397392682437783</v>
      </c>
      <c r="T101" s="99">
        <v>8.462079218553054</v>
      </c>
      <c r="U101" s="99">
        <v>8.8305155252070904</v>
      </c>
      <c r="V101" s="99">
        <v>9.5604668390719318</v>
      </c>
      <c r="W101" s="99">
        <v>9.9009396161378476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13.051699056817686</v>
      </c>
      <c r="D102" s="99">
        <v>13.021591065520205</v>
      </c>
      <c r="E102" s="99">
        <v>15.150848854777539</v>
      </c>
      <c r="F102" s="99">
        <v>14.890340777272307</v>
      </c>
      <c r="G102" s="99">
        <v>13.657711633068597</v>
      </c>
      <c r="H102" s="99">
        <v>13.30830508308301</v>
      </c>
      <c r="I102" s="99">
        <v>13.243599599715891</v>
      </c>
      <c r="J102" s="99">
        <v>11.841797553325137</v>
      </c>
      <c r="K102" s="99">
        <v>11.668783859460429</v>
      </c>
      <c r="L102" s="99">
        <v>11.748040263361053</v>
      </c>
      <c r="M102" s="99">
        <v>10.410221845090897</v>
      </c>
      <c r="N102" s="99">
        <v>8.7842954100690953</v>
      </c>
      <c r="O102" s="99">
        <v>8.0808567944829566</v>
      </c>
      <c r="P102" s="99">
        <v>7.2393128091466847</v>
      </c>
      <c r="Q102" s="99">
        <v>6.9813257234194799</v>
      </c>
      <c r="R102" s="99">
        <v>7.4713747331784823</v>
      </c>
      <c r="S102" s="99">
        <v>8.0332540472533651</v>
      </c>
      <c r="T102" s="99">
        <v>8.2972770588160287</v>
      </c>
      <c r="U102" s="99">
        <v>8.665608721223494</v>
      </c>
      <c r="V102" s="99">
        <v>10.106409401899363</v>
      </c>
      <c r="W102" s="99">
        <v>9.3999271191921938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13.815995230024454</v>
      </c>
      <c r="D103" s="110">
        <v>14.88775150412522</v>
      </c>
      <c r="E103" s="110">
        <v>13.293167233088083</v>
      </c>
      <c r="F103" s="110">
        <v>13.475264302148192</v>
      </c>
      <c r="G103" s="110">
        <v>14.299499325401273</v>
      </c>
      <c r="H103" s="110">
        <v>13.337839115221735</v>
      </c>
      <c r="I103" s="110">
        <v>13.963505061033462</v>
      </c>
      <c r="J103" s="110">
        <v>11.498040704476214</v>
      </c>
      <c r="K103" s="110">
        <v>11.133177665612592</v>
      </c>
      <c r="L103" s="110">
        <v>13.873417957098722</v>
      </c>
      <c r="M103" s="110">
        <v>10.852812013763455</v>
      </c>
      <c r="N103" s="110">
        <v>8.4279053178028907</v>
      </c>
      <c r="O103" s="110">
        <v>6.6168604202686483</v>
      </c>
      <c r="P103" s="110">
        <v>5.8705705285276757</v>
      </c>
      <c r="Q103" s="110">
        <v>5.8451729653974134</v>
      </c>
      <c r="R103" s="110">
        <v>8.3003665249176724</v>
      </c>
      <c r="S103" s="110">
        <v>7.2777407192419332</v>
      </c>
      <c r="T103" s="110">
        <v>8.814896649719449</v>
      </c>
      <c r="U103" s="110">
        <v>8.8079482304956578</v>
      </c>
      <c r="V103" s="110">
        <v>9.519733260834089</v>
      </c>
      <c r="W103" s="110">
        <v>10.390284998023876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32.252349227409269</v>
      </c>
      <c r="D124" s="118">
        <f t="shared" si="42"/>
        <v>38.956208853383728</v>
      </c>
      <c r="E124" s="118">
        <f t="shared" si="42"/>
        <v>40.259262372276794</v>
      </c>
      <c r="F124" s="118">
        <f t="shared" si="42"/>
        <v>42.675456485408596</v>
      </c>
      <c r="G124" s="118">
        <f t="shared" si="42"/>
        <v>0</v>
      </c>
      <c r="H124" s="118">
        <f t="shared" si="42"/>
        <v>0</v>
      </c>
      <c r="I124" s="118">
        <f t="shared" si="42"/>
        <v>40.831473903705529</v>
      </c>
      <c r="J124" s="118">
        <f t="shared" si="42"/>
        <v>33.792733183249091</v>
      </c>
      <c r="K124" s="118">
        <f t="shared" si="42"/>
        <v>32.863686385213626</v>
      </c>
      <c r="L124" s="118">
        <f t="shared" si="42"/>
        <v>38.80248996178598</v>
      </c>
      <c r="M124" s="118">
        <f t="shared" si="42"/>
        <v>33.794709039798569</v>
      </c>
      <c r="N124" s="118">
        <f t="shared" si="42"/>
        <v>34.224230763637372</v>
      </c>
      <c r="O124" s="118">
        <f t="shared" si="42"/>
        <v>31.613722170410483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30.500059877844148</v>
      </c>
      <c r="S124" s="118">
        <f t="shared" si="43"/>
        <v>29.291929180759947</v>
      </c>
      <c r="T124" s="118">
        <f t="shared" si="43"/>
        <v>33.542945205451623</v>
      </c>
      <c r="U124" s="118">
        <f t="shared" si="43"/>
        <v>30.039491437327204</v>
      </c>
      <c r="V124" s="118">
        <f t="shared" si="43"/>
        <v>31.421952096741265</v>
      </c>
      <c r="W124" s="118">
        <f t="shared" ref="W124" si="44">W125+W128+W130+W139</f>
        <v>31.955266698519917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10.34883498379326</v>
      </c>
      <c r="D125" s="123">
        <f t="shared" si="45"/>
        <v>16.689482338242041</v>
      </c>
      <c r="E125" s="123">
        <f t="shared" si="45"/>
        <v>17.859410745453676</v>
      </c>
      <c r="F125" s="123">
        <f t="shared" si="45"/>
        <v>20.667053638958564</v>
      </c>
      <c r="G125" s="123">
        <f t="shared" si="45"/>
        <v>0</v>
      </c>
      <c r="H125" s="123">
        <f t="shared" si="45"/>
        <v>0</v>
      </c>
      <c r="I125" s="123">
        <f t="shared" si="45"/>
        <v>19.307642987464064</v>
      </c>
      <c r="J125" s="123">
        <f t="shared" si="45"/>
        <v>14.610404078654526</v>
      </c>
      <c r="K125" s="123">
        <f t="shared" si="45"/>
        <v>13.805997720285877</v>
      </c>
      <c r="L125" s="123">
        <f t="shared" si="45"/>
        <v>18.06286721454159</v>
      </c>
      <c r="M125" s="123">
        <f t="shared" si="45"/>
        <v>15.680226643603643</v>
      </c>
      <c r="N125" s="123">
        <f t="shared" si="45"/>
        <v>18.454277586658471</v>
      </c>
      <c r="O125" s="123">
        <f t="shared" si="45"/>
        <v>17.28498422139447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16.427222208235481</v>
      </c>
      <c r="S125" s="123">
        <f t="shared" si="46"/>
        <v>15.835449279728772</v>
      </c>
      <c r="T125" s="123">
        <f t="shared" si="46"/>
        <v>18.867259538349266</v>
      </c>
      <c r="U125" s="123">
        <f t="shared" si="46"/>
        <v>15.429326125341294</v>
      </c>
      <c r="V125" s="123">
        <f t="shared" si="46"/>
        <v>16.037635722790171</v>
      </c>
      <c r="W125" s="123">
        <f t="shared" ref="W125" si="47">SUM(W126:W127)</f>
        <v>15.731173346968983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10.298721883752666</v>
      </c>
      <c r="D126" s="99">
        <v>16.611796164853164</v>
      </c>
      <c r="E126" s="99">
        <v>17.789368831670007</v>
      </c>
      <c r="F126" s="99">
        <v>20.589794519257861</v>
      </c>
      <c r="G126" s="99">
        <v>0</v>
      </c>
      <c r="H126" s="99">
        <v>0</v>
      </c>
      <c r="I126" s="99">
        <v>19.23357712507789</v>
      </c>
      <c r="J126" s="99">
        <v>14.552385497994351</v>
      </c>
      <c r="K126" s="99">
        <v>13.754315093406236</v>
      </c>
      <c r="L126" s="99">
        <v>18.013615341767121</v>
      </c>
      <c r="M126" s="99">
        <v>15.63385291528682</v>
      </c>
      <c r="N126" s="99">
        <v>18.401747925732177</v>
      </c>
      <c r="O126" s="99">
        <v>17.236489082147159</v>
      </c>
      <c r="P126" s="99">
        <v>0</v>
      </c>
      <c r="Q126" s="99">
        <v>0</v>
      </c>
      <c r="R126" s="99">
        <v>16.380532154287653</v>
      </c>
      <c r="S126" s="99">
        <v>15.790983492679972</v>
      </c>
      <c r="T126" s="99">
        <v>18.81530118951115</v>
      </c>
      <c r="U126" s="99">
        <v>15.387415509823956</v>
      </c>
      <c r="V126" s="99">
        <v>15.993555362159134</v>
      </c>
      <c r="W126" s="99">
        <v>15.688101732062414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5.0113100040594862E-2</v>
      </c>
      <c r="D127" s="99">
        <v>7.7686173388877414E-2</v>
      </c>
      <c r="E127" s="99">
        <v>7.0041913783667989E-2</v>
      </c>
      <c r="F127" s="99">
        <v>7.7259119700700818E-2</v>
      </c>
      <c r="G127" s="99">
        <v>0</v>
      </c>
      <c r="H127" s="99">
        <v>0</v>
      </c>
      <c r="I127" s="99">
        <v>7.4065862386175171E-2</v>
      </c>
      <c r="J127" s="99">
        <v>5.801858066017495E-2</v>
      </c>
      <c r="K127" s="99">
        <v>5.1682626879641598E-2</v>
      </c>
      <c r="L127" s="99">
        <v>4.9251872774467804E-2</v>
      </c>
      <c r="M127" s="99">
        <v>4.6373728316823626E-2</v>
      </c>
      <c r="N127" s="99">
        <v>5.2529660926292965E-2</v>
      </c>
      <c r="O127" s="99">
        <v>4.8495139247309887E-2</v>
      </c>
      <c r="P127" s="99">
        <v>0</v>
      </c>
      <c r="Q127" s="99">
        <v>0</v>
      </c>
      <c r="R127" s="99">
        <v>4.6690053947826271E-2</v>
      </c>
      <c r="S127" s="99">
        <v>4.4465787048799929E-2</v>
      </c>
      <c r="T127" s="99">
        <v>5.1958348838117702E-2</v>
      </c>
      <c r="U127" s="99">
        <v>4.1910615517338365E-2</v>
      </c>
      <c r="V127" s="99">
        <v>4.4080360631037332E-2</v>
      </c>
      <c r="W127" s="99">
        <v>4.3071614906569147E-2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0.68917401615117591</v>
      </c>
      <c r="D128" s="123">
        <f t="shared" si="48"/>
        <v>0.42555060276101986</v>
      </c>
      <c r="E128" s="123">
        <f t="shared" si="48"/>
        <v>0.88665018122383465</v>
      </c>
      <c r="F128" s="123">
        <f t="shared" si="48"/>
        <v>0.82396384222206442</v>
      </c>
      <c r="G128" s="123">
        <f t="shared" si="48"/>
        <v>0</v>
      </c>
      <c r="H128" s="123">
        <f t="shared" si="48"/>
        <v>0</v>
      </c>
      <c r="I128" s="123">
        <f t="shared" si="48"/>
        <v>0.33748155085630654</v>
      </c>
      <c r="J128" s="123">
        <f t="shared" si="48"/>
        <v>0.22491982098568722</v>
      </c>
      <c r="K128" s="123">
        <f t="shared" si="48"/>
        <v>0.31282979132597644</v>
      </c>
      <c r="L128" s="123">
        <f t="shared" si="48"/>
        <v>0.84001863813474853</v>
      </c>
      <c r="M128" s="123">
        <f t="shared" si="48"/>
        <v>0.92820674701477135</v>
      </c>
      <c r="N128" s="123">
        <f t="shared" si="48"/>
        <v>0.95413629887946882</v>
      </c>
      <c r="O128" s="123">
        <f t="shared" si="48"/>
        <v>0.89423725064440174</v>
      </c>
      <c r="P128" s="123">
        <f t="shared" si="48"/>
        <v>0</v>
      </c>
      <c r="Q128" s="123">
        <f t="shared" si="48"/>
        <v>0</v>
      </c>
      <c r="R128" s="123">
        <f t="shared" si="48"/>
        <v>0.38254489842463246</v>
      </c>
      <c r="S128" s="123">
        <f t="shared" si="48"/>
        <v>0.33880308031151035</v>
      </c>
      <c r="T128" s="123">
        <f t="shared" si="48"/>
        <v>0.32897237644929456</v>
      </c>
      <c r="U128" s="123">
        <f t="shared" si="48"/>
        <v>0.20352775279961721</v>
      </c>
      <c r="V128" s="123">
        <f t="shared" si="48"/>
        <v>0</v>
      </c>
      <c r="W128" s="123">
        <f t="shared" si="48"/>
        <v>0.25394490748803628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0.68917401615117591</v>
      </c>
      <c r="D129" s="99">
        <f>RES_hhdet_in_tesh!D129/RES_summary!D$21</f>
        <v>0.42555060276101986</v>
      </c>
      <c r="E129" s="99">
        <f>RES_hhdet_in_tesh!E129/RES_summary!E$21</f>
        <v>0.88665018122383465</v>
      </c>
      <c r="F129" s="99">
        <f>RES_hhdet_in_tesh!F129/RES_summary!F$21</f>
        <v>0.82396384222206442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0.33748155085630654</v>
      </c>
      <c r="J129" s="99">
        <f>RES_hhdet_in_tesh!J129/RES_summary!J$21</f>
        <v>0.22491982098568722</v>
      </c>
      <c r="K129" s="99">
        <f>RES_hhdet_in_tesh!K129/RES_summary!K$21</f>
        <v>0.31282979132597644</v>
      </c>
      <c r="L129" s="99">
        <f>RES_hhdet_in_tesh!L129/RES_summary!L$21</f>
        <v>0.84001863813474853</v>
      </c>
      <c r="M129" s="99">
        <f>RES_hhdet_in_tesh!M129/RES_summary!M$21</f>
        <v>0.92820674701477135</v>
      </c>
      <c r="N129" s="99">
        <f>RES_hhdet_in_tesh!N129/RES_summary!N$21</f>
        <v>0.95413629887946882</v>
      </c>
      <c r="O129" s="99">
        <f>RES_hhdet_in_tesh!O129/RES_summary!O$21</f>
        <v>0.89423725064440174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0.38254489842463246</v>
      </c>
      <c r="S129" s="99">
        <f>RES_hhdet_in_tesh!S129/RES_summary!S$21</f>
        <v>0.33880308031151035</v>
      </c>
      <c r="T129" s="99">
        <f>RES_hhdet_in_tesh!T129/RES_summary!T$21</f>
        <v>0.32897237644929456</v>
      </c>
      <c r="U129" s="99">
        <f>RES_hhdet_in_tesh!U129/RES_summary!U$21</f>
        <v>0.20352775279961721</v>
      </c>
      <c r="V129" s="99">
        <f>RES_hhdet_in_tesh!V129/RES_summary!V$21</f>
        <v>0</v>
      </c>
      <c r="W129" s="99">
        <f>RES_hhdet_in_tesh!W129/RES_summary!W$21</f>
        <v>0.25394490748803628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7.7705928745462689</v>
      </c>
      <c r="D130" s="123">
        <v>7.8807090982455126</v>
      </c>
      <c r="E130" s="123">
        <v>7.2334688315009794</v>
      </c>
      <c r="F130" s="123">
        <v>7.091686785661981</v>
      </c>
      <c r="G130" s="123">
        <v>0</v>
      </c>
      <c r="H130" s="123">
        <v>0</v>
      </c>
      <c r="I130" s="123">
        <v>7.4328167305693187</v>
      </c>
      <c r="J130" s="123">
        <v>7.3596790929664744</v>
      </c>
      <c r="K130" s="123">
        <v>7.3939832066187714</v>
      </c>
      <c r="L130" s="123">
        <v>7.1687302301473528</v>
      </c>
      <c r="M130" s="123">
        <v>6.5949941896323008</v>
      </c>
      <c r="N130" s="123">
        <v>6.1475064093004006</v>
      </c>
      <c r="O130" s="123">
        <v>5.9758423629297353</v>
      </c>
      <c r="P130" s="123">
        <v>0</v>
      </c>
      <c r="Q130" s="123">
        <v>0</v>
      </c>
      <c r="R130" s="123">
        <v>5.534517837848778</v>
      </c>
      <c r="S130" s="123">
        <v>5.6003830950350837</v>
      </c>
      <c r="T130" s="123">
        <v>5.6849897851805435</v>
      </c>
      <c r="U130" s="123">
        <v>5.6452233990296126</v>
      </c>
      <c r="V130" s="123">
        <v>5.5712450425843665</v>
      </c>
      <c r="W130" s="123">
        <v>5.7824366485273222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7.7687094881337009</v>
      </c>
      <c r="D135" s="102">
        <v>7.8797696932622463</v>
      </c>
      <c r="E135" s="102">
        <v>7.2340024398956295</v>
      </c>
      <c r="F135" s="102">
        <v>7.0925301175426654</v>
      </c>
      <c r="G135" s="102">
        <v>0</v>
      </c>
      <c r="H135" s="102">
        <v>0</v>
      </c>
      <c r="I135" s="102">
        <v>7.4341574906727894</v>
      </c>
      <c r="J135" s="102">
        <v>7.3579214001239022</v>
      </c>
      <c r="K135" s="102">
        <v>7.3906076661255744</v>
      </c>
      <c r="L135" s="102">
        <v>0</v>
      </c>
      <c r="M135" s="102">
        <v>6.5787641933667693</v>
      </c>
      <c r="N135" s="102">
        <v>6.1299439297802136</v>
      </c>
      <c r="O135" s="102">
        <v>5.9689514968406669</v>
      </c>
      <c r="P135" s="102">
        <v>0</v>
      </c>
      <c r="Q135" s="102">
        <v>0</v>
      </c>
      <c r="R135" s="102">
        <v>5.5334900968916596</v>
      </c>
      <c r="S135" s="102">
        <v>5.5946575260724822</v>
      </c>
      <c r="T135" s="102">
        <v>5.6925250996115704</v>
      </c>
      <c r="U135" s="102">
        <v>5.6480252410694662</v>
      </c>
      <c r="V135" s="102">
        <v>0</v>
      </c>
      <c r="W135" s="102">
        <v>5.7949152543437581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7.7713245498432366</v>
      </c>
      <c r="D136" s="105">
        <v>7.881170102542856</v>
      </c>
      <c r="E136" s="105">
        <v>7.2331438154787833</v>
      </c>
      <c r="F136" s="105">
        <v>7.0912651197216396</v>
      </c>
      <c r="G136" s="105">
        <v>0</v>
      </c>
      <c r="H136" s="105">
        <v>0</v>
      </c>
      <c r="I136" s="105">
        <v>7.4320122745072368</v>
      </c>
      <c r="J136" s="105">
        <v>7.3600391023438663</v>
      </c>
      <c r="K136" s="105">
        <v>7.3948962626538153</v>
      </c>
      <c r="L136" s="105">
        <v>7.1687302301473528</v>
      </c>
      <c r="M136" s="105">
        <v>6.5967069028060497</v>
      </c>
      <c r="N136" s="105">
        <v>6.1489699492604162</v>
      </c>
      <c r="O136" s="105">
        <v>5.9773040617971125</v>
      </c>
      <c r="P136" s="105">
        <v>0</v>
      </c>
      <c r="Q136" s="105">
        <v>0</v>
      </c>
      <c r="R136" s="105">
        <v>5.5346232471777137</v>
      </c>
      <c r="S136" s="105">
        <v>5.6006767139562426</v>
      </c>
      <c r="T136" s="105">
        <v>5.6834082994357606</v>
      </c>
      <c r="U136" s="105">
        <v>5.6449899121929565</v>
      </c>
      <c r="V136" s="105">
        <v>5.5712450425843665</v>
      </c>
      <c r="W136" s="105">
        <v>5.7808368272688062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1.4783607901807434</v>
      </c>
      <c r="D137" s="99">
        <v>1.605090868249555</v>
      </c>
      <c r="E137" s="99">
        <v>1.0607013021936242</v>
      </c>
      <c r="F137" s="99">
        <v>1.0574268601127266</v>
      </c>
      <c r="G137" s="99">
        <v>0</v>
      </c>
      <c r="H137" s="99">
        <v>0</v>
      </c>
      <c r="I137" s="99">
        <v>1.3558915746592446</v>
      </c>
      <c r="J137" s="99">
        <v>1.3010960488092294</v>
      </c>
      <c r="K137" s="99">
        <v>1.4095210899519031</v>
      </c>
      <c r="L137" s="99">
        <v>0.96378467227228592</v>
      </c>
      <c r="M137" s="99">
        <v>0.67679829217060372</v>
      </c>
      <c r="N137" s="99">
        <v>0.61936996644890141</v>
      </c>
      <c r="O137" s="99">
        <v>0.52280129440800049</v>
      </c>
      <c r="P137" s="99">
        <v>0</v>
      </c>
      <c r="Q137" s="99">
        <v>0</v>
      </c>
      <c r="R137" s="99">
        <v>0.6083059143664975</v>
      </c>
      <c r="S137" s="99">
        <v>0.6062785091112658</v>
      </c>
      <c r="T137" s="99">
        <v>0.46999579766707467</v>
      </c>
      <c r="U137" s="99">
        <v>0.48663779101620996</v>
      </c>
      <c r="V137" s="99">
        <v>0.44128832465757151</v>
      </c>
      <c r="W137" s="99">
        <v>0.41846378419889446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6.2929637596624932</v>
      </c>
      <c r="D138" s="99">
        <v>6.2760792342932996</v>
      </c>
      <c r="E138" s="99">
        <v>6.1724425132851586</v>
      </c>
      <c r="F138" s="99">
        <v>6.0338382596089124</v>
      </c>
      <c r="G138" s="99">
        <v>0</v>
      </c>
      <c r="H138" s="99">
        <v>0</v>
      </c>
      <c r="I138" s="99">
        <v>6.0761206998479915</v>
      </c>
      <c r="J138" s="99">
        <v>6.0589430535346374</v>
      </c>
      <c r="K138" s="99">
        <v>5.9853751727019127</v>
      </c>
      <c r="L138" s="99">
        <v>6.2049455578750665</v>
      </c>
      <c r="M138" s="99">
        <v>5.9199086106354448</v>
      </c>
      <c r="N138" s="99">
        <v>5.529599982811515</v>
      </c>
      <c r="O138" s="99">
        <v>5.4545027673891129</v>
      </c>
      <c r="P138" s="99">
        <v>0</v>
      </c>
      <c r="Q138" s="99">
        <v>0</v>
      </c>
      <c r="R138" s="99">
        <v>4.926317332811216</v>
      </c>
      <c r="S138" s="99">
        <v>4.994398204844976</v>
      </c>
      <c r="T138" s="99">
        <v>5.2134125017686852</v>
      </c>
      <c r="U138" s="99">
        <v>5.1583521211767476</v>
      </c>
      <c r="V138" s="99">
        <v>5.1299567179267962</v>
      </c>
      <c r="W138" s="99">
        <v>5.3623730430699101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13.443747352918566</v>
      </c>
      <c r="D139" s="123">
        <v>13.960466814135151</v>
      </c>
      <c r="E139" s="123">
        <v>14.279732614098302</v>
      </c>
      <c r="F139" s="123">
        <v>14.092752218565989</v>
      </c>
      <c r="G139" s="123">
        <v>0</v>
      </c>
      <c r="H139" s="123">
        <v>0</v>
      </c>
      <c r="I139" s="123">
        <v>13.753532634815837</v>
      </c>
      <c r="J139" s="123">
        <v>11.597730190642405</v>
      </c>
      <c r="K139" s="123">
        <v>11.350875666983004</v>
      </c>
      <c r="L139" s="123">
        <v>12.730873878962289</v>
      </c>
      <c r="M139" s="123">
        <v>10.591281459547853</v>
      </c>
      <c r="N139" s="123">
        <v>8.6683104687990298</v>
      </c>
      <c r="O139" s="123">
        <v>7.458658335441875</v>
      </c>
      <c r="P139" s="123">
        <v>0</v>
      </c>
      <c r="Q139" s="123">
        <v>0</v>
      </c>
      <c r="R139" s="123">
        <v>8.1557749333352554</v>
      </c>
      <c r="S139" s="123">
        <v>7.5172937256845822</v>
      </c>
      <c r="T139" s="123">
        <v>8.6617235054725192</v>
      </c>
      <c r="U139" s="123">
        <v>8.7614141601566793</v>
      </c>
      <c r="V139" s="123">
        <v>9.8130713313667286</v>
      </c>
      <c r="W139" s="123">
        <v>10.187711795535577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13.051699056817688</v>
      </c>
      <c r="D140" s="99">
        <v>13.021591065520205</v>
      </c>
      <c r="E140" s="99">
        <v>15.150848854777538</v>
      </c>
      <c r="F140" s="99">
        <v>14.890340777272312</v>
      </c>
      <c r="G140" s="99">
        <v>0</v>
      </c>
      <c r="H140" s="99">
        <v>0</v>
      </c>
      <c r="I140" s="99">
        <v>13.243599599715893</v>
      </c>
      <c r="J140" s="99">
        <v>11.841797553325137</v>
      </c>
      <c r="K140" s="99">
        <v>11.668783859460428</v>
      </c>
      <c r="L140" s="99">
        <v>11.748040263361055</v>
      </c>
      <c r="M140" s="99">
        <v>10.410221845090899</v>
      </c>
      <c r="N140" s="99">
        <v>8.7842954100690971</v>
      </c>
      <c r="O140" s="99">
        <v>8.0808567944829548</v>
      </c>
      <c r="P140" s="99">
        <v>0</v>
      </c>
      <c r="Q140" s="99">
        <v>0</v>
      </c>
      <c r="R140" s="99">
        <v>7.4713747331784841</v>
      </c>
      <c r="S140" s="99">
        <v>8.0332540472533669</v>
      </c>
      <c r="T140" s="99">
        <v>8.297277058816027</v>
      </c>
      <c r="U140" s="99">
        <v>8.6656087212234922</v>
      </c>
      <c r="V140" s="99">
        <v>10.106409401899363</v>
      </c>
      <c r="W140" s="99">
        <v>9.3999271191921938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13.815995230024454</v>
      </c>
      <c r="D141" s="110">
        <v>14.887751504125223</v>
      </c>
      <c r="E141" s="110">
        <v>13.293167233088081</v>
      </c>
      <c r="F141" s="110">
        <v>13.475264302148192</v>
      </c>
      <c r="G141" s="110">
        <v>0</v>
      </c>
      <c r="H141" s="110">
        <v>0</v>
      </c>
      <c r="I141" s="110">
        <v>13.963505061033468</v>
      </c>
      <c r="J141" s="110">
        <v>11.498040704476219</v>
      </c>
      <c r="K141" s="110">
        <v>11.133177665612594</v>
      </c>
      <c r="L141" s="110">
        <v>13.87341795709872</v>
      </c>
      <c r="M141" s="110">
        <v>10.852812013763455</v>
      </c>
      <c r="N141" s="110">
        <v>8.4279053178028907</v>
      </c>
      <c r="O141" s="110">
        <v>6.6168604202686483</v>
      </c>
      <c r="P141" s="110">
        <v>0</v>
      </c>
      <c r="Q141" s="110">
        <v>0</v>
      </c>
      <c r="R141" s="110">
        <v>8.3003665249176741</v>
      </c>
      <c r="S141" s="110">
        <v>7.2777407192419341</v>
      </c>
      <c r="T141" s="110">
        <v>8.8148966497194472</v>
      </c>
      <c r="U141" s="110">
        <v>8.807948230495656</v>
      </c>
      <c r="V141" s="110">
        <v>9.5197332608340908</v>
      </c>
      <c r="W141" s="110">
        <v>10.39028499802388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36.029528435951917</v>
      </c>
      <c r="D143" s="118">
        <f t="shared" si="49"/>
        <v>37.672601832754438</v>
      </c>
      <c r="E143" s="118">
        <f t="shared" si="49"/>
        <v>45.749397676689654</v>
      </c>
      <c r="F143" s="118">
        <f t="shared" si="49"/>
        <v>44.331880970589459</v>
      </c>
      <c r="G143" s="118">
        <f t="shared" si="49"/>
        <v>46.146895588814296</v>
      </c>
      <c r="H143" s="118">
        <f t="shared" si="49"/>
        <v>44.948473728165418</v>
      </c>
      <c r="I143" s="118">
        <f t="shared" si="49"/>
        <v>43.057875031298224</v>
      </c>
      <c r="J143" s="118">
        <f t="shared" si="49"/>
        <v>38.634285191429406</v>
      </c>
      <c r="K143" s="118">
        <f t="shared" si="49"/>
        <v>44.663213489440224</v>
      </c>
      <c r="L143" s="118">
        <f t="shared" si="49"/>
        <v>43.902272041577291</v>
      </c>
      <c r="M143" s="118">
        <f t="shared" si="49"/>
        <v>40.061617281115261</v>
      </c>
      <c r="N143" s="118">
        <f t="shared" si="49"/>
        <v>39.420878962720508</v>
      </c>
      <c r="O143" s="118">
        <f t="shared" si="49"/>
        <v>40.44848133964777</v>
      </c>
      <c r="P143" s="118">
        <f t="shared" si="49"/>
        <v>35.357124275817405</v>
      </c>
      <c r="Q143" s="118">
        <f t="shared" si="49"/>
        <v>34.265441209644706</v>
      </c>
      <c r="R143" s="118">
        <f t="shared" ref="R143:V143" si="50">R144+R146+R148+R157</f>
        <v>34.444828039384596</v>
      </c>
      <c r="S143" s="118">
        <f t="shared" si="50"/>
        <v>33.700349259359363</v>
      </c>
      <c r="T143" s="118">
        <f t="shared" si="50"/>
        <v>33.805822652105519</v>
      </c>
      <c r="U143" s="118">
        <f t="shared" si="50"/>
        <v>33.372132898027175</v>
      </c>
      <c r="V143" s="118">
        <f t="shared" si="50"/>
        <v>33.656738829094685</v>
      </c>
      <c r="W143" s="118">
        <f t="shared" ref="W143" si="51">W144+W146+W148+W157</f>
        <v>34.557645739577794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12.667451315183241</v>
      </c>
      <c r="D144" s="123">
        <f t="shared" si="52"/>
        <v>14.096307717917099</v>
      </c>
      <c r="E144" s="123">
        <f t="shared" si="52"/>
        <v>18.672397461817283</v>
      </c>
      <c r="F144" s="123">
        <f t="shared" si="52"/>
        <v>18.544969868203662</v>
      </c>
      <c r="G144" s="123">
        <f t="shared" si="52"/>
        <v>18.988597323219945</v>
      </c>
      <c r="H144" s="123">
        <f t="shared" si="52"/>
        <v>16.937123668128162</v>
      </c>
      <c r="I144" s="123">
        <f t="shared" si="52"/>
        <v>18.597471959460258</v>
      </c>
      <c r="J144" s="123">
        <f t="shared" si="52"/>
        <v>17.212883688918787</v>
      </c>
      <c r="K144" s="123">
        <f t="shared" si="52"/>
        <v>22.69414676168045</v>
      </c>
      <c r="L144" s="123">
        <f t="shared" si="52"/>
        <v>15.600505921422437</v>
      </c>
      <c r="M144" s="123">
        <f t="shared" si="52"/>
        <v>13.895754442185288</v>
      </c>
      <c r="N144" s="123">
        <f t="shared" si="52"/>
        <v>15.531673213361387</v>
      </c>
      <c r="O144" s="123">
        <f t="shared" si="52"/>
        <v>18.163065904698932</v>
      </c>
      <c r="P144" s="123">
        <f t="shared" si="52"/>
        <v>18.864697258151786</v>
      </c>
      <c r="Q144" s="123">
        <f t="shared" si="52"/>
        <v>17.638371779304993</v>
      </c>
      <c r="R144" s="123">
        <f t="shared" si="52"/>
        <v>16.790240701787184</v>
      </c>
      <c r="S144" s="123">
        <f t="shared" si="52"/>
        <v>16.472488226012015</v>
      </c>
      <c r="T144" s="123">
        <f t="shared" si="52"/>
        <v>16.237282577521192</v>
      </c>
      <c r="U144" s="123">
        <f t="shared" si="52"/>
        <v>16.107970316931798</v>
      </c>
      <c r="V144" s="123">
        <f t="shared" si="52"/>
        <v>16.143897542127267</v>
      </c>
      <c r="W144" s="123">
        <f t="shared" si="52"/>
        <v>16.009816098953625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12.667451315183241</v>
      </c>
      <c r="D145" s="99">
        <v>14.096307717917099</v>
      </c>
      <c r="E145" s="99">
        <v>18.672397461817283</v>
      </c>
      <c r="F145" s="99">
        <v>18.544969868203662</v>
      </c>
      <c r="G145" s="99">
        <v>18.988597323219945</v>
      </c>
      <c r="H145" s="99">
        <v>16.937123668128162</v>
      </c>
      <c r="I145" s="99">
        <v>18.597471959460258</v>
      </c>
      <c r="J145" s="99">
        <v>17.212883688918787</v>
      </c>
      <c r="K145" s="99">
        <v>22.69414676168045</v>
      </c>
      <c r="L145" s="99">
        <v>15.600505921422437</v>
      </c>
      <c r="M145" s="99">
        <v>13.895754442185288</v>
      </c>
      <c r="N145" s="99">
        <v>15.531673213361387</v>
      </c>
      <c r="O145" s="99">
        <v>18.163065904698932</v>
      </c>
      <c r="P145" s="99">
        <v>18.864697258151786</v>
      </c>
      <c r="Q145" s="99">
        <v>17.638371779304993</v>
      </c>
      <c r="R145" s="99">
        <v>16.790240701787184</v>
      </c>
      <c r="S145" s="99">
        <v>16.472488226012015</v>
      </c>
      <c r="T145" s="99">
        <v>16.237282577521192</v>
      </c>
      <c r="U145" s="99">
        <v>16.107970316931798</v>
      </c>
      <c r="V145" s="99">
        <v>16.143897542127267</v>
      </c>
      <c r="W145" s="99">
        <v>16.009816098953625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2.1820105340023228</v>
      </c>
      <c r="D146" s="123">
        <f t="shared" si="53"/>
        <v>1.9519133058224243</v>
      </c>
      <c r="E146" s="123">
        <f t="shared" si="53"/>
        <v>5.0242552805114498</v>
      </c>
      <c r="F146" s="123">
        <f t="shared" si="53"/>
        <v>4.1465882965918643</v>
      </c>
      <c r="G146" s="123">
        <f t="shared" si="53"/>
        <v>5.6161219179648132</v>
      </c>
      <c r="H146" s="123">
        <f t="shared" si="53"/>
        <v>7.2721522566808989</v>
      </c>
      <c r="I146" s="123">
        <f t="shared" si="53"/>
        <v>3.1894073439929</v>
      </c>
      <c r="J146" s="123">
        <f t="shared" si="53"/>
        <v>2.3605676650103322</v>
      </c>
      <c r="K146" s="123">
        <f t="shared" si="53"/>
        <v>3.1547403471737034</v>
      </c>
      <c r="L146" s="123">
        <f t="shared" si="53"/>
        <v>7.9618008624933347</v>
      </c>
      <c r="M146" s="123">
        <f t="shared" si="53"/>
        <v>8.9640188723066423</v>
      </c>
      <c r="N146" s="123">
        <f t="shared" si="53"/>
        <v>8.9125275919290612</v>
      </c>
      <c r="O146" s="123">
        <f t="shared" si="53"/>
        <v>8.5424578802541919</v>
      </c>
      <c r="P146" s="123">
        <f t="shared" si="53"/>
        <v>4.2991955665102761</v>
      </c>
      <c r="Q146" s="123">
        <f t="shared" si="53"/>
        <v>4.9525452678777322</v>
      </c>
      <c r="R146" s="123">
        <f t="shared" si="53"/>
        <v>3.806297817212859</v>
      </c>
      <c r="S146" s="123">
        <f t="shared" si="53"/>
        <v>3.8562394166449425</v>
      </c>
      <c r="T146" s="123">
        <f t="shared" si="53"/>
        <v>3.1057965607781224</v>
      </c>
      <c r="U146" s="123">
        <f t="shared" si="53"/>
        <v>2.7200257956969596</v>
      </c>
      <c r="V146" s="123">
        <f t="shared" si="53"/>
        <v>1.480095129550937</v>
      </c>
      <c r="W146" s="123">
        <f t="shared" si="53"/>
        <v>2.4873237552347964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2.1820105340023228</v>
      </c>
      <c r="D147" s="99">
        <f>RES_hhdet_in_tesh!D147/RES_summary!D$21</f>
        <v>1.9519133058224243</v>
      </c>
      <c r="E147" s="99">
        <f>RES_hhdet_in_tesh!E147/RES_summary!E$21</f>
        <v>5.0242552805114498</v>
      </c>
      <c r="F147" s="99">
        <f>RES_hhdet_in_tesh!F147/RES_summary!F$21</f>
        <v>4.1465882965918643</v>
      </c>
      <c r="G147" s="99">
        <f>RES_hhdet_in_tesh!G147/RES_summary!G$21</f>
        <v>5.6161219179648132</v>
      </c>
      <c r="H147" s="99">
        <f>RES_hhdet_in_tesh!H147/RES_summary!H$21</f>
        <v>7.2721522566808989</v>
      </c>
      <c r="I147" s="99">
        <f>RES_hhdet_in_tesh!I147/RES_summary!I$21</f>
        <v>3.1894073439929</v>
      </c>
      <c r="J147" s="99">
        <f>RES_hhdet_in_tesh!J147/RES_summary!J$21</f>
        <v>2.3605676650103322</v>
      </c>
      <c r="K147" s="99">
        <f>RES_hhdet_in_tesh!K147/RES_summary!K$21</f>
        <v>3.1547403471737034</v>
      </c>
      <c r="L147" s="99">
        <f>RES_hhdet_in_tesh!L147/RES_summary!L$21</f>
        <v>7.9618008624933347</v>
      </c>
      <c r="M147" s="99">
        <f>RES_hhdet_in_tesh!M147/RES_summary!M$21</f>
        <v>8.9640188723066423</v>
      </c>
      <c r="N147" s="99">
        <f>RES_hhdet_in_tesh!N147/RES_summary!N$21</f>
        <v>8.9125275919290612</v>
      </c>
      <c r="O147" s="99">
        <f>RES_hhdet_in_tesh!O147/RES_summary!O$21</f>
        <v>8.5424578802541919</v>
      </c>
      <c r="P147" s="99">
        <f>RES_hhdet_in_tesh!P147/RES_summary!P$21</f>
        <v>4.2991955665102761</v>
      </c>
      <c r="Q147" s="99">
        <f>RES_hhdet_in_tesh!Q147/RES_summary!Q$21</f>
        <v>4.9525452678777322</v>
      </c>
      <c r="R147" s="99">
        <f>RES_hhdet_in_tesh!R147/RES_summary!R$21</f>
        <v>3.806297817212859</v>
      </c>
      <c r="S147" s="99">
        <f>RES_hhdet_in_tesh!S147/RES_summary!S$21</f>
        <v>3.8562394166449425</v>
      </c>
      <c r="T147" s="99">
        <f>RES_hhdet_in_tesh!T147/RES_summary!T$21</f>
        <v>3.1057965607781224</v>
      </c>
      <c r="U147" s="99">
        <f>RES_hhdet_in_tesh!U147/RES_summary!U$21</f>
        <v>2.7200257956969596</v>
      </c>
      <c r="V147" s="99">
        <f>RES_hhdet_in_tesh!V147/RES_summary!V$21</f>
        <v>1.480095129550937</v>
      </c>
      <c r="W147" s="99">
        <f>RES_hhdet_in_tesh!W147/RES_summary!W$21</f>
        <v>2.4873237552347964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7.7368623194140502</v>
      </c>
      <c r="D148" s="123">
        <v>7.6629318983114878</v>
      </c>
      <c r="E148" s="123">
        <v>7.7681080404549521</v>
      </c>
      <c r="F148" s="123">
        <v>7.5482343094816757</v>
      </c>
      <c r="G148" s="123">
        <v>7.4461549022380424</v>
      </c>
      <c r="H148" s="123">
        <v>7.4105018002409455</v>
      </c>
      <c r="I148" s="123">
        <v>7.5107530529641009</v>
      </c>
      <c r="J148" s="123">
        <v>7.4647300850403688</v>
      </c>
      <c r="K148" s="123">
        <v>7.4627601031761914</v>
      </c>
      <c r="L148" s="123">
        <v>7.6078418658344473</v>
      </c>
      <c r="M148" s="123">
        <v>6.6113336815816686</v>
      </c>
      <c r="N148" s="123">
        <v>6.307911924131127</v>
      </c>
      <c r="O148" s="123">
        <v>6.2888512079791568</v>
      </c>
      <c r="P148" s="123">
        <v>5.8226284142157896</v>
      </c>
      <c r="Q148" s="123">
        <v>5.5786255348077498</v>
      </c>
      <c r="R148" s="123">
        <v>5.6908488381212781</v>
      </c>
      <c r="S148" s="123">
        <v>5.8550159475955343</v>
      </c>
      <c r="T148" s="123">
        <v>5.8013100684323282</v>
      </c>
      <c r="U148" s="123">
        <v>5.7838887421995846</v>
      </c>
      <c r="V148" s="123">
        <v>6.319561496619059</v>
      </c>
      <c r="W148" s="123">
        <v>5.8655228226957554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7.7339350482346445</v>
      </c>
      <c r="D149" s="99">
        <v>7.6426532274803005</v>
      </c>
      <c r="E149" s="99">
        <v>7.7987086193078223</v>
      </c>
      <c r="F149" s="99">
        <v>7.5922832543257979</v>
      </c>
      <c r="G149" s="99">
        <v>7.4257891306553372</v>
      </c>
      <c r="H149" s="99">
        <v>7.4277506279111494</v>
      </c>
      <c r="I149" s="99">
        <v>7.526055822408364</v>
      </c>
      <c r="J149" s="99">
        <v>7.4882825292925865</v>
      </c>
      <c r="K149" s="99">
        <v>7.4789890168571675</v>
      </c>
      <c r="L149" s="99">
        <v>7.7400140982991807</v>
      </c>
      <c r="M149" s="99">
        <v>6.6171737969585438</v>
      </c>
      <c r="N149" s="99">
        <v>6.3657696806393833</v>
      </c>
      <c r="O149" s="99">
        <v>6.384654136425004</v>
      </c>
      <c r="P149" s="99">
        <v>5.9133054656068555</v>
      </c>
      <c r="Q149" s="99">
        <v>5.6416228414963943</v>
      </c>
      <c r="R149" s="99">
        <v>5.7582551543807918</v>
      </c>
      <c r="S149" s="99">
        <v>5.9328131301066085</v>
      </c>
      <c r="T149" s="99">
        <v>5.8658138585949819</v>
      </c>
      <c r="U149" s="99">
        <v>5.8343556904336085</v>
      </c>
      <c r="V149" s="99">
        <v>6.7153583862930777</v>
      </c>
      <c r="W149" s="99">
        <v>5.9064160827633518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7.7336330937621849</v>
      </c>
      <c r="D150" s="99">
        <v>7.6421089133150701</v>
      </c>
      <c r="E150" s="99">
        <v>7.799650272548238</v>
      </c>
      <c r="F150" s="99">
        <v>7.5928866245364386</v>
      </c>
      <c r="G150" s="99">
        <v>7.4254702813121174</v>
      </c>
      <c r="H150" s="99">
        <v>7.4275525936941644</v>
      </c>
      <c r="I150" s="99">
        <v>7.5249794128377596</v>
      </c>
      <c r="J150" s="99">
        <v>7.4893275858035491</v>
      </c>
      <c r="K150" s="99">
        <v>7.4803390294008514</v>
      </c>
      <c r="L150" s="99">
        <v>7.74554912768743</v>
      </c>
      <c r="M150" s="99">
        <v>6.6245927230541577</v>
      </c>
      <c r="N150" s="99">
        <v>6.371930131766919</v>
      </c>
      <c r="O150" s="99">
        <v>6.3880550809767529</v>
      </c>
      <c r="P150" s="99">
        <v>5.9152487406856196</v>
      </c>
      <c r="Q150" s="99">
        <v>5.6400481385313688</v>
      </c>
      <c r="R150" s="99">
        <v>5.754030721056929</v>
      </c>
      <c r="S150" s="99">
        <v>5.9313346302371972</v>
      </c>
      <c r="T150" s="99">
        <v>5.8669241433246091</v>
      </c>
      <c r="U150" s="99">
        <v>5.8355734768580865</v>
      </c>
      <c r="V150" s="99">
        <v>6.7207711403845725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1.4652445969183847</v>
      </c>
      <c r="D151" s="102">
        <v>1.5022453457187153</v>
      </c>
      <c r="E151" s="102">
        <v>1.3385313208675014</v>
      </c>
      <c r="F151" s="102">
        <v>1.3058600191766716</v>
      </c>
      <c r="G151" s="102">
        <v>1.4670772741789901</v>
      </c>
      <c r="H151" s="102">
        <v>1.3528870702610487</v>
      </c>
      <c r="I151" s="102">
        <v>1.3969351971603401</v>
      </c>
      <c r="J151" s="102">
        <v>1.3665274109545327</v>
      </c>
      <c r="K151" s="102">
        <v>1.4294437371755846</v>
      </c>
      <c r="L151" s="102">
        <v>1.2712852469638767</v>
      </c>
      <c r="M151" s="102">
        <v>0.72750309245069622</v>
      </c>
      <c r="N151" s="102">
        <v>0.74397761815765973</v>
      </c>
      <c r="O151" s="102">
        <v>0.70641987807131867</v>
      </c>
      <c r="P151" s="102">
        <v>0.68693063278828748</v>
      </c>
      <c r="Q151" s="102">
        <v>0.66730718448809867</v>
      </c>
      <c r="R151" s="102">
        <v>0.72502510405998211</v>
      </c>
      <c r="S151" s="102">
        <v>0.75578304839280652</v>
      </c>
      <c r="T151" s="102">
        <v>0.56541910284610397</v>
      </c>
      <c r="U151" s="102">
        <v>0.58746054529018288</v>
      </c>
      <c r="V151" s="102">
        <v>0.98264009792864537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6.2683884968438015</v>
      </c>
      <c r="D152" s="105">
        <v>6.139863567596354</v>
      </c>
      <c r="E152" s="105">
        <v>6.4611189516807368</v>
      </c>
      <c r="F152" s="105">
        <v>6.2870266053597668</v>
      </c>
      <c r="G152" s="105">
        <v>5.958393007133127</v>
      </c>
      <c r="H152" s="105">
        <v>6.0746655234331133</v>
      </c>
      <c r="I152" s="105">
        <v>6.1280442156774191</v>
      </c>
      <c r="J152" s="105">
        <v>6.1228001748490168</v>
      </c>
      <c r="K152" s="105">
        <v>6.0508952922252659</v>
      </c>
      <c r="L152" s="105">
        <v>6.4742638807235533</v>
      </c>
      <c r="M152" s="105">
        <v>5.897089630603463</v>
      </c>
      <c r="N152" s="105">
        <v>5.6279525136092596</v>
      </c>
      <c r="O152" s="105">
        <v>5.681635202905432</v>
      </c>
      <c r="P152" s="105">
        <v>5.2283181078973309</v>
      </c>
      <c r="Q152" s="105">
        <v>4.9727409540432692</v>
      </c>
      <c r="R152" s="105">
        <v>5.0290056169969466</v>
      </c>
      <c r="S152" s="105">
        <v>5.17555158184439</v>
      </c>
      <c r="T152" s="105">
        <v>5.3015050404785047</v>
      </c>
      <c r="U152" s="105">
        <v>5.2481129315679036</v>
      </c>
      <c r="V152" s="105">
        <v>5.7381310424559269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7.7687094881336991</v>
      </c>
      <c r="D153" s="102">
        <v>7.8797696932622472</v>
      </c>
      <c r="E153" s="102">
        <v>7.2340024398956286</v>
      </c>
      <c r="F153" s="102">
        <v>7.0925301175426627</v>
      </c>
      <c r="G153" s="102">
        <v>7.6041821518473975</v>
      </c>
      <c r="H153" s="102">
        <v>7.2707401515635048</v>
      </c>
      <c r="I153" s="102">
        <v>7.4341574906727903</v>
      </c>
      <c r="J153" s="102">
        <v>7.3579214001239048</v>
      </c>
      <c r="K153" s="102">
        <v>7.3906076661255744</v>
      </c>
      <c r="L153" s="102">
        <v>0</v>
      </c>
      <c r="M153" s="102">
        <v>6.5787641933667675</v>
      </c>
      <c r="N153" s="102">
        <v>6.1299439297802136</v>
      </c>
      <c r="O153" s="102">
        <v>5.9689514968406687</v>
      </c>
      <c r="P153" s="102">
        <v>5.6053164897252401</v>
      </c>
      <c r="Q153" s="102">
        <v>5.4400682550012842</v>
      </c>
      <c r="R153" s="102">
        <v>5.5334900968916596</v>
      </c>
      <c r="S153" s="102">
        <v>5.5946575260724831</v>
      </c>
      <c r="T153" s="102">
        <v>5.6925250996115695</v>
      </c>
      <c r="U153" s="102">
        <v>5.6480252410694654</v>
      </c>
      <c r="V153" s="102">
        <v>5.5820595676410401</v>
      </c>
      <c r="W153" s="102">
        <v>5.7949152543437572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7.7713245498432357</v>
      </c>
      <c r="D154" s="105">
        <v>7.8811701025428551</v>
      </c>
      <c r="E154" s="105">
        <v>7.2331438154787842</v>
      </c>
      <c r="F154" s="105">
        <v>7.0912651197216396</v>
      </c>
      <c r="G154" s="105">
        <v>7.6062383925670476</v>
      </c>
      <c r="H154" s="105">
        <v>7.2691314067847825</v>
      </c>
      <c r="I154" s="105">
        <v>7.4320122745072368</v>
      </c>
      <c r="J154" s="105">
        <v>7.3600391023438654</v>
      </c>
      <c r="K154" s="105">
        <v>7.3948962626538144</v>
      </c>
      <c r="L154" s="105">
        <v>7.1687302301473528</v>
      </c>
      <c r="M154" s="105">
        <v>6.5967069028060479</v>
      </c>
      <c r="N154" s="105">
        <v>6.148969949260418</v>
      </c>
      <c r="O154" s="105">
        <v>5.9773040617971134</v>
      </c>
      <c r="P154" s="105">
        <v>5.6154710328660897</v>
      </c>
      <c r="Q154" s="105">
        <v>5.4446932186026444</v>
      </c>
      <c r="R154" s="105">
        <v>5.5346232471777137</v>
      </c>
      <c r="S154" s="105">
        <v>5.6006767139562417</v>
      </c>
      <c r="T154" s="105">
        <v>5.6834082994357615</v>
      </c>
      <c r="U154" s="105">
        <v>5.6449899121929565</v>
      </c>
      <c r="V154" s="105">
        <v>5.5712450425843656</v>
      </c>
      <c r="W154" s="105">
        <v>5.7808368272688053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1.4783607901807438</v>
      </c>
      <c r="D155" s="99">
        <v>1.605090868249555</v>
      </c>
      <c r="E155" s="99">
        <v>1.0607013021936245</v>
      </c>
      <c r="F155" s="99">
        <v>1.0574268601127268</v>
      </c>
      <c r="G155" s="99">
        <v>1.5570678749984779</v>
      </c>
      <c r="H155" s="99">
        <v>1.2744858856874395</v>
      </c>
      <c r="I155" s="99">
        <v>1.3558915746592446</v>
      </c>
      <c r="J155" s="99">
        <v>1.3010960488092291</v>
      </c>
      <c r="K155" s="99">
        <v>1.4095210899519031</v>
      </c>
      <c r="L155" s="99">
        <v>0.96378467227228604</v>
      </c>
      <c r="M155" s="99">
        <v>0.67679829217060372</v>
      </c>
      <c r="N155" s="99">
        <v>0.61936996644890152</v>
      </c>
      <c r="O155" s="99">
        <v>0.52280129440800049</v>
      </c>
      <c r="P155" s="99">
        <v>0.53590471222330416</v>
      </c>
      <c r="Q155" s="99">
        <v>0.55511076115937796</v>
      </c>
      <c r="R155" s="99">
        <v>0.6083059143664975</v>
      </c>
      <c r="S155" s="99">
        <v>0.6062785091112658</v>
      </c>
      <c r="T155" s="99">
        <v>0.46999579766707472</v>
      </c>
      <c r="U155" s="99">
        <v>0.48663779101620985</v>
      </c>
      <c r="V155" s="99">
        <v>0.44128832465757145</v>
      </c>
      <c r="W155" s="99">
        <v>0.41846378419889452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6.2929637596624914</v>
      </c>
      <c r="D156" s="99">
        <v>6.2760792342932987</v>
      </c>
      <c r="E156" s="99">
        <v>6.1724425132851595</v>
      </c>
      <c r="F156" s="99">
        <v>6.0338382596089124</v>
      </c>
      <c r="G156" s="99">
        <v>6.0491705175685704</v>
      </c>
      <c r="H156" s="99">
        <v>5.9946455210973424</v>
      </c>
      <c r="I156" s="99">
        <v>6.0761206998479915</v>
      </c>
      <c r="J156" s="99">
        <v>6.0589430535346382</v>
      </c>
      <c r="K156" s="99">
        <v>5.9853751727019109</v>
      </c>
      <c r="L156" s="99">
        <v>6.2049455578750665</v>
      </c>
      <c r="M156" s="99">
        <v>5.9199086106354448</v>
      </c>
      <c r="N156" s="99">
        <v>5.529599982811515</v>
      </c>
      <c r="O156" s="99">
        <v>5.4545027673891129</v>
      </c>
      <c r="P156" s="99">
        <v>5.0795663206427859</v>
      </c>
      <c r="Q156" s="99">
        <v>4.8895824574432671</v>
      </c>
      <c r="R156" s="99">
        <v>4.9263173328112169</v>
      </c>
      <c r="S156" s="99">
        <v>4.9943982048449769</v>
      </c>
      <c r="T156" s="99">
        <v>5.213412501768687</v>
      </c>
      <c r="U156" s="99">
        <v>5.1583521211767458</v>
      </c>
      <c r="V156" s="99">
        <v>5.1299567179267944</v>
      </c>
      <c r="W156" s="99">
        <v>5.362373043069911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13.443204267352305</v>
      </c>
      <c r="D157" s="123">
        <v>13.96144891070343</v>
      </c>
      <c r="E157" s="123">
        <v>14.28463689390597</v>
      </c>
      <c r="F157" s="123">
        <v>14.092088496312256</v>
      </c>
      <c r="G157" s="123">
        <v>14.096021445391491</v>
      </c>
      <c r="H157" s="123">
        <v>13.328696003115409</v>
      </c>
      <c r="I157" s="123">
        <v>13.760242674880962</v>
      </c>
      <c r="J157" s="123">
        <v>11.59610375245992</v>
      </c>
      <c r="K157" s="123">
        <v>11.351566277409876</v>
      </c>
      <c r="L157" s="123">
        <v>12.732123391827072</v>
      </c>
      <c r="M157" s="123">
        <v>10.590510285041658</v>
      </c>
      <c r="N157" s="123">
        <v>8.6687662332989301</v>
      </c>
      <c r="O157" s="123">
        <v>7.454106346715494</v>
      </c>
      <c r="P157" s="123">
        <v>6.3706030369395519</v>
      </c>
      <c r="Q157" s="123">
        <v>6.0958986276542309</v>
      </c>
      <c r="R157" s="123">
        <v>8.1574406822632781</v>
      </c>
      <c r="S157" s="123">
        <v>7.5166056691068759</v>
      </c>
      <c r="T157" s="123">
        <v>8.6614334453738717</v>
      </c>
      <c r="U157" s="123">
        <v>8.760248043198839</v>
      </c>
      <c r="V157" s="123">
        <v>9.7131846607974257</v>
      </c>
      <c r="W157" s="123">
        <v>10.194983062693618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13.051699056817686</v>
      </c>
      <c r="D158" s="99">
        <v>13.021591065520205</v>
      </c>
      <c r="E158" s="99">
        <v>15.150848854777538</v>
      </c>
      <c r="F158" s="99">
        <v>14.890340777272312</v>
      </c>
      <c r="G158" s="99">
        <v>13.657711633068597</v>
      </c>
      <c r="H158" s="99">
        <v>13.308305083083011</v>
      </c>
      <c r="I158" s="99">
        <v>13.243599599715894</v>
      </c>
      <c r="J158" s="99">
        <v>11.841797553325135</v>
      </c>
      <c r="K158" s="99">
        <v>11.668783859460426</v>
      </c>
      <c r="L158" s="99">
        <v>11.748040263361055</v>
      </c>
      <c r="M158" s="99">
        <v>10.410221845090899</v>
      </c>
      <c r="N158" s="99">
        <v>8.7842954100690953</v>
      </c>
      <c r="O158" s="99">
        <v>8.0808567944829566</v>
      </c>
      <c r="P158" s="99">
        <v>7.2393128091466847</v>
      </c>
      <c r="Q158" s="99">
        <v>6.9813257234194799</v>
      </c>
      <c r="R158" s="99">
        <v>7.4713747331784823</v>
      </c>
      <c r="S158" s="99">
        <v>8.0332540472533687</v>
      </c>
      <c r="T158" s="99">
        <v>8.297277058816027</v>
      </c>
      <c r="U158" s="99">
        <v>8.6656087212234922</v>
      </c>
      <c r="V158" s="99">
        <v>10.106409401899366</v>
      </c>
      <c r="W158" s="99">
        <v>9.3999271191921974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13.815995230024454</v>
      </c>
      <c r="D159" s="110">
        <v>14.887751504125223</v>
      </c>
      <c r="E159" s="110">
        <v>13.293167233088083</v>
      </c>
      <c r="F159" s="110">
        <v>13.475264302148192</v>
      </c>
      <c r="G159" s="110">
        <v>14.299499325401275</v>
      </c>
      <c r="H159" s="110">
        <v>13.337839115221733</v>
      </c>
      <c r="I159" s="110">
        <v>13.963505061033468</v>
      </c>
      <c r="J159" s="110">
        <v>11.498040704476219</v>
      </c>
      <c r="K159" s="110">
        <v>11.133177665612594</v>
      </c>
      <c r="L159" s="110">
        <v>13.873417957098722</v>
      </c>
      <c r="M159" s="110">
        <v>10.852812013763453</v>
      </c>
      <c r="N159" s="110">
        <v>8.4279053178028924</v>
      </c>
      <c r="O159" s="110">
        <v>6.616860420268651</v>
      </c>
      <c r="P159" s="110">
        <v>5.8705705285276757</v>
      </c>
      <c r="Q159" s="110">
        <v>5.8451729653974143</v>
      </c>
      <c r="R159" s="110">
        <v>8.3003665249176741</v>
      </c>
      <c r="S159" s="110">
        <v>7.277740719241935</v>
      </c>
      <c r="T159" s="110">
        <v>8.814896649719449</v>
      </c>
      <c r="U159" s="110">
        <v>8.8079482304956578</v>
      </c>
      <c r="V159" s="110">
        <v>9.5197332608340908</v>
      </c>
      <c r="W159" s="110">
        <v>10.390284998023878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36.942042954025545</v>
      </c>
      <c r="D161" s="118">
        <f t="shared" si="54"/>
        <v>39.641523274191982</v>
      </c>
      <c r="E161" s="118">
        <f t="shared" si="54"/>
        <v>44.198390937365282</v>
      </c>
      <c r="F161" s="118">
        <f t="shared" si="54"/>
        <v>43.992184801030163</v>
      </c>
      <c r="G161" s="118">
        <f t="shared" si="54"/>
        <v>45.285831583786582</v>
      </c>
      <c r="H161" s="118">
        <f t="shared" si="54"/>
        <v>43.438690680218627</v>
      </c>
      <c r="I161" s="118">
        <f t="shared" si="54"/>
        <v>42.862017684271628</v>
      </c>
      <c r="J161" s="118">
        <f t="shared" si="54"/>
        <v>38.768519936266543</v>
      </c>
      <c r="K161" s="118">
        <f t="shared" si="54"/>
        <v>41.20443061123386</v>
      </c>
      <c r="L161" s="118">
        <f t="shared" si="54"/>
        <v>39.068900082265699</v>
      </c>
      <c r="M161" s="118">
        <f t="shared" si="54"/>
        <v>37.843582320044533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32.441632607064854</v>
      </c>
      <c r="S161" s="118">
        <f t="shared" si="55"/>
        <v>31.292327349506984</v>
      </c>
      <c r="T161" s="118">
        <f t="shared" si="55"/>
        <v>32.77934130391273</v>
      </c>
      <c r="U161" s="118">
        <f t="shared" si="55"/>
        <v>32.052292807000718</v>
      </c>
      <c r="V161" s="118">
        <f t="shared" si="55"/>
        <v>33.036695373597006</v>
      </c>
      <c r="W161" s="118">
        <f t="shared" ref="W161" si="56">W162+W164+W166+W175</f>
        <v>33.654115925942584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13.578911265693721</v>
      </c>
      <c r="D162" s="123">
        <f t="shared" si="57"/>
        <v>16.065099024109816</v>
      </c>
      <c r="E162" s="123">
        <f t="shared" si="57"/>
        <v>17.607362925645365</v>
      </c>
      <c r="F162" s="123">
        <f t="shared" si="57"/>
        <v>18.328844131655455</v>
      </c>
      <c r="G162" s="123">
        <f t="shared" si="57"/>
        <v>18.936472830782847</v>
      </c>
      <c r="H162" s="123">
        <f t="shared" si="57"/>
        <v>17.539308330458098</v>
      </c>
      <c r="I162" s="123">
        <f t="shared" si="57"/>
        <v>19.997508282102757</v>
      </c>
      <c r="J162" s="123">
        <f t="shared" si="57"/>
        <v>18.525533099733757</v>
      </c>
      <c r="K162" s="123">
        <f t="shared" si="57"/>
        <v>20.802807059240344</v>
      </c>
      <c r="L162" s="123">
        <f t="shared" si="57"/>
        <v>14.741747964228743</v>
      </c>
      <c r="M162" s="123">
        <f t="shared" si="57"/>
        <v>16.146945177375883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18.383010927766392</v>
      </c>
      <c r="S162" s="123">
        <f t="shared" si="57"/>
        <v>15.952404846692893</v>
      </c>
      <c r="T162" s="123">
        <f t="shared" si="57"/>
        <v>16.74507408851073</v>
      </c>
      <c r="U162" s="123">
        <f t="shared" si="57"/>
        <v>16.111130888180828</v>
      </c>
      <c r="V162" s="123">
        <f t="shared" si="57"/>
        <v>16.180138168330416</v>
      </c>
      <c r="W162" s="123">
        <f t="shared" si="57"/>
        <v>16.39464253863855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13.578911265693721</v>
      </c>
      <c r="D163" s="110">
        <v>16.065099024109816</v>
      </c>
      <c r="E163" s="110">
        <v>17.607362925645365</v>
      </c>
      <c r="F163" s="110">
        <v>18.328844131655455</v>
      </c>
      <c r="G163" s="110">
        <v>18.936472830782847</v>
      </c>
      <c r="H163" s="110">
        <v>17.539308330458098</v>
      </c>
      <c r="I163" s="110">
        <v>19.997508282102757</v>
      </c>
      <c r="J163" s="110">
        <v>18.525533099733757</v>
      </c>
      <c r="K163" s="110">
        <v>20.802807059240344</v>
      </c>
      <c r="L163" s="110">
        <v>14.741747964228743</v>
      </c>
      <c r="M163" s="110">
        <v>16.146945177375883</v>
      </c>
      <c r="N163" s="110">
        <v>0</v>
      </c>
      <c r="O163" s="110">
        <v>0</v>
      </c>
      <c r="P163" s="110">
        <v>0</v>
      </c>
      <c r="Q163" s="110">
        <v>0</v>
      </c>
      <c r="R163" s="110">
        <v>18.383010927766392</v>
      </c>
      <c r="S163" s="110">
        <v>15.952404846692893</v>
      </c>
      <c r="T163" s="110">
        <v>16.74507408851073</v>
      </c>
      <c r="U163" s="110">
        <v>16.111130888180828</v>
      </c>
      <c r="V163" s="110">
        <v>16.180138168330416</v>
      </c>
      <c r="W163" s="110">
        <v>16.39464253863855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2.1830797954621324</v>
      </c>
      <c r="D164" s="123">
        <f t="shared" si="58"/>
        <v>1.9518596954394749</v>
      </c>
      <c r="E164" s="123">
        <f t="shared" si="58"/>
        <v>4.5381470268498383</v>
      </c>
      <c r="F164" s="123">
        <f t="shared" si="58"/>
        <v>4.0228927500675802</v>
      </c>
      <c r="G164" s="123">
        <f t="shared" si="58"/>
        <v>4.8072354784035314</v>
      </c>
      <c r="H164" s="123">
        <f t="shared" si="58"/>
        <v>5.1601822483860449</v>
      </c>
      <c r="I164" s="123">
        <f t="shared" si="58"/>
        <v>1.5935803403793902</v>
      </c>
      <c r="J164" s="123">
        <f t="shared" si="58"/>
        <v>1.1822384904036309</v>
      </c>
      <c r="K164" s="123">
        <f t="shared" si="58"/>
        <v>1.5873776209841659</v>
      </c>
      <c r="L164" s="123">
        <f t="shared" si="58"/>
        <v>3.9870824373195073</v>
      </c>
      <c r="M164" s="123">
        <f t="shared" si="58"/>
        <v>4.4948095691315517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1.9710098118122323</v>
      </c>
      <c r="T164" s="123">
        <f t="shared" si="58"/>
        <v>1.5697033992374581</v>
      </c>
      <c r="U164" s="123">
        <f t="shared" si="58"/>
        <v>1.3956188763402326</v>
      </c>
      <c r="V164" s="123">
        <f t="shared" si="58"/>
        <v>0.82362953821929508</v>
      </c>
      <c r="W164" s="123">
        <f t="shared" si="58"/>
        <v>1.197168849586457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2.1830797954621324</v>
      </c>
      <c r="D165" s="99">
        <f>RES_hhdet_in_tesh!D165/RES_summary!D$21</f>
        <v>1.9518596954394749</v>
      </c>
      <c r="E165" s="99">
        <f>RES_hhdet_in_tesh!E165/RES_summary!E$21</f>
        <v>4.5381470268498383</v>
      </c>
      <c r="F165" s="99">
        <f>RES_hhdet_in_tesh!F165/RES_summary!F$21</f>
        <v>4.0228927500675802</v>
      </c>
      <c r="G165" s="99">
        <f>RES_hhdet_in_tesh!G165/RES_summary!G$21</f>
        <v>4.8072354784035314</v>
      </c>
      <c r="H165" s="99">
        <f>RES_hhdet_in_tesh!H165/RES_summary!H$21</f>
        <v>5.1601822483860449</v>
      </c>
      <c r="I165" s="99">
        <f>RES_hhdet_in_tesh!I165/RES_summary!I$21</f>
        <v>1.5935803403793902</v>
      </c>
      <c r="J165" s="99">
        <f>RES_hhdet_in_tesh!J165/RES_summary!J$21</f>
        <v>1.1822384904036309</v>
      </c>
      <c r="K165" s="99">
        <f>RES_hhdet_in_tesh!K165/RES_summary!K$21</f>
        <v>1.5873776209841659</v>
      </c>
      <c r="L165" s="99">
        <f>RES_hhdet_in_tesh!L165/RES_summary!L$21</f>
        <v>3.9870824373195073</v>
      </c>
      <c r="M165" s="99">
        <f>RES_hhdet_in_tesh!M165/RES_summary!M$21</f>
        <v>4.4948095691315517</v>
      </c>
      <c r="N165" s="99">
        <f>RES_hhdet_in_tesh!N165/RES_summary!N$21</f>
        <v>0</v>
      </c>
      <c r="O165" s="99">
        <f>RES_hhdet_in_tesh!O165/RES_summary!O$21</f>
        <v>0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0</v>
      </c>
      <c r="S165" s="99">
        <f>RES_hhdet_in_tesh!S165/RES_summary!S$21</f>
        <v>1.9710098118122323</v>
      </c>
      <c r="T165" s="99">
        <f>RES_hhdet_in_tesh!T165/RES_summary!T$21</f>
        <v>1.5697033992374581</v>
      </c>
      <c r="U165" s="99">
        <f>RES_hhdet_in_tesh!U165/RES_summary!U$21</f>
        <v>1.3956188763402326</v>
      </c>
      <c r="V165" s="99">
        <f>RES_hhdet_in_tesh!V165/RES_summary!V$21</f>
        <v>0.82362953821929508</v>
      </c>
      <c r="W165" s="99">
        <f>RES_hhdet_in_tesh!W165/RES_summary!W$21</f>
        <v>1.197168849586457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7.736859817049889</v>
      </c>
      <c r="D166" s="123">
        <v>7.6629543530535136</v>
      </c>
      <c r="E166" s="123">
        <v>7.7681482608339669</v>
      </c>
      <c r="F166" s="123">
        <v>7.5482066087948674</v>
      </c>
      <c r="G166" s="123">
        <v>7.4461700039220151</v>
      </c>
      <c r="H166" s="123">
        <v>7.4105037915990728</v>
      </c>
      <c r="I166" s="123">
        <v>7.5107430507861048</v>
      </c>
      <c r="J166" s="123">
        <v>7.464711862070863</v>
      </c>
      <c r="K166" s="123">
        <v>7.4627476573366938</v>
      </c>
      <c r="L166" s="123">
        <v>7.6078012738977634</v>
      </c>
      <c r="M166" s="123">
        <v>6.6113283437736063</v>
      </c>
      <c r="N166" s="123">
        <v>0</v>
      </c>
      <c r="O166" s="123">
        <v>0</v>
      </c>
      <c r="P166" s="123">
        <v>0</v>
      </c>
      <c r="Q166" s="123">
        <v>0</v>
      </c>
      <c r="R166" s="123">
        <v>5.7582551543807927</v>
      </c>
      <c r="S166" s="123">
        <v>5.856350261702314</v>
      </c>
      <c r="T166" s="123">
        <v>5.8008818783944047</v>
      </c>
      <c r="U166" s="123">
        <v>5.784519924930871</v>
      </c>
      <c r="V166" s="123">
        <v>6.3176356925247799</v>
      </c>
      <c r="W166" s="123">
        <v>5.8665541230356393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7.7339350482346427</v>
      </c>
      <c r="D167" s="99">
        <v>7.6426532274803041</v>
      </c>
      <c r="E167" s="99">
        <v>7.7987086193078241</v>
      </c>
      <c r="F167" s="99">
        <v>7.5922832543257979</v>
      </c>
      <c r="G167" s="99">
        <v>7.4257891306553345</v>
      </c>
      <c r="H167" s="99">
        <v>7.4277506279111494</v>
      </c>
      <c r="I167" s="99">
        <v>7.5260558224083631</v>
      </c>
      <c r="J167" s="99">
        <v>7.4882825292925874</v>
      </c>
      <c r="K167" s="99">
        <v>7.4789890168571693</v>
      </c>
      <c r="L167" s="99">
        <v>7.7400140982991825</v>
      </c>
      <c r="M167" s="99">
        <v>6.617173796958542</v>
      </c>
      <c r="N167" s="99">
        <v>0</v>
      </c>
      <c r="O167" s="99">
        <v>0</v>
      </c>
      <c r="P167" s="99">
        <v>0</v>
      </c>
      <c r="Q167" s="99">
        <v>0</v>
      </c>
      <c r="R167" s="99">
        <v>5.7582551543807927</v>
      </c>
      <c r="S167" s="99">
        <v>5.9328131301066076</v>
      </c>
      <c r="T167" s="99">
        <v>5.8658138585949802</v>
      </c>
      <c r="U167" s="99">
        <v>5.8343556904336094</v>
      </c>
      <c r="V167" s="99">
        <v>6.7153583862930777</v>
      </c>
      <c r="W167" s="99">
        <v>5.9064160827633509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7.7336330937621875</v>
      </c>
      <c r="D168" s="99">
        <v>7.6421089133150684</v>
      </c>
      <c r="E168" s="99">
        <v>7.799650272548238</v>
      </c>
      <c r="F168" s="99">
        <v>7.5928866245364377</v>
      </c>
      <c r="G168" s="99">
        <v>7.4254702813121174</v>
      </c>
      <c r="H168" s="99">
        <v>7.4275525936941644</v>
      </c>
      <c r="I168" s="99">
        <v>7.5249794128377596</v>
      </c>
      <c r="J168" s="99">
        <v>7.48932758580355</v>
      </c>
      <c r="K168" s="99">
        <v>7.4803390294008505</v>
      </c>
      <c r="L168" s="99">
        <v>7.7455491276874291</v>
      </c>
      <c r="M168" s="99">
        <v>6.6245927230541577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5.9313346302371963</v>
      </c>
      <c r="T168" s="99">
        <v>5.86692414332461</v>
      </c>
      <c r="U168" s="99">
        <v>5.8355734768580865</v>
      </c>
      <c r="V168" s="99">
        <v>6.7207711403845716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1.4652445969183845</v>
      </c>
      <c r="D169" s="102">
        <v>1.5022453457187153</v>
      </c>
      <c r="E169" s="102">
        <v>1.3385313208675014</v>
      </c>
      <c r="F169" s="102">
        <v>1.3058600191766718</v>
      </c>
      <c r="G169" s="102">
        <v>1.4670772741789899</v>
      </c>
      <c r="H169" s="102">
        <v>1.3528870702610485</v>
      </c>
      <c r="I169" s="102">
        <v>1.3969351971603408</v>
      </c>
      <c r="J169" s="102">
        <v>1.3665274109545327</v>
      </c>
      <c r="K169" s="102">
        <v>1.4294437371755846</v>
      </c>
      <c r="L169" s="102">
        <v>1.2712852469638767</v>
      </c>
      <c r="M169" s="102">
        <v>0.72750309245069622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0.75578304839280652</v>
      </c>
      <c r="T169" s="102">
        <v>0.56541910284610386</v>
      </c>
      <c r="U169" s="102">
        <v>0.58746054529018266</v>
      </c>
      <c r="V169" s="102">
        <v>0.98264009792864548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6.2683884968438015</v>
      </c>
      <c r="D170" s="105">
        <v>6.1398635675963531</v>
      </c>
      <c r="E170" s="105">
        <v>6.4611189516807368</v>
      </c>
      <c r="F170" s="105">
        <v>6.2870266053597677</v>
      </c>
      <c r="G170" s="105">
        <v>5.958393007133127</v>
      </c>
      <c r="H170" s="105">
        <v>6.0746655234331159</v>
      </c>
      <c r="I170" s="105">
        <v>6.1280442156774191</v>
      </c>
      <c r="J170" s="105">
        <v>6.1228001748490186</v>
      </c>
      <c r="K170" s="105">
        <v>6.050895292225265</v>
      </c>
      <c r="L170" s="105">
        <v>6.4742638807235515</v>
      </c>
      <c r="M170" s="105">
        <v>5.8970896306034613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5.17555158184439</v>
      </c>
      <c r="T170" s="105">
        <v>5.3015050404785065</v>
      </c>
      <c r="U170" s="105">
        <v>5.2481129315679036</v>
      </c>
      <c r="V170" s="105">
        <v>5.738131042455926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7.7687094881336973</v>
      </c>
      <c r="D171" s="102">
        <v>7.8797696932622463</v>
      </c>
      <c r="E171" s="102">
        <v>7.2340024398956295</v>
      </c>
      <c r="F171" s="102">
        <v>7.0925301175426636</v>
      </c>
      <c r="G171" s="102">
        <v>7.6041821518473975</v>
      </c>
      <c r="H171" s="102">
        <v>7.2707401515635048</v>
      </c>
      <c r="I171" s="102">
        <v>7.4341574906727903</v>
      </c>
      <c r="J171" s="102">
        <v>7.3579214001239022</v>
      </c>
      <c r="K171" s="102">
        <v>7.3906076661255735</v>
      </c>
      <c r="L171" s="102">
        <v>0</v>
      </c>
      <c r="M171" s="102">
        <v>6.5787641933667675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5.5946575260724831</v>
      </c>
      <c r="T171" s="102">
        <v>5.6925250996115695</v>
      </c>
      <c r="U171" s="102">
        <v>5.6480252410694662</v>
      </c>
      <c r="V171" s="102">
        <v>5.5820595676410409</v>
      </c>
      <c r="W171" s="102">
        <v>5.7949152543437572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7.7713245498432357</v>
      </c>
      <c r="D172" s="105">
        <v>7.8811701025428551</v>
      </c>
      <c r="E172" s="105">
        <v>7.2331438154787824</v>
      </c>
      <c r="F172" s="105">
        <v>7.0912651197216388</v>
      </c>
      <c r="G172" s="105">
        <v>7.6062383925670485</v>
      </c>
      <c r="H172" s="105">
        <v>7.2691314067847825</v>
      </c>
      <c r="I172" s="105">
        <v>7.4320122745072394</v>
      </c>
      <c r="J172" s="105">
        <v>7.3600391023438689</v>
      </c>
      <c r="K172" s="105">
        <v>7.3948962626538153</v>
      </c>
      <c r="L172" s="105">
        <v>7.1687302301473546</v>
      </c>
      <c r="M172" s="105">
        <v>6.5967069028060497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5.6006767139562417</v>
      </c>
      <c r="T172" s="105">
        <v>5.6834082994357598</v>
      </c>
      <c r="U172" s="105">
        <v>5.6449899121929565</v>
      </c>
      <c r="V172" s="105">
        <v>5.5712450425843674</v>
      </c>
      <c r="W172" s="105">
        <v>5.7808368272688062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1.4783607901807432</v>
      </c>
      <c r="D173" s="99">
        <v>1.6050908682495544</v>
      </c>
      <c r="E173" s="99">
        <v>1.0607013021936242</v>
      </c>
      <c r="F173" s="99">
        <v>1.0574268601127266</v>
      </c>
      <c r="G173" s="99">
        <v>1.5570678749984779</v>
      </c>
      <c r="H173" s="99">
        <v>1.2744858856874395</v>
      </c>
      <c r="I173" s="99">
        <v>1.3558915746592446</v>
      </c>
      <c r="J173" s="99">
        <v>1.3010960488092294</v>
      </c>
      <c r="K173" s="99">
        <v>1.4095210899519033</v>
      </c>
      <c r="L173" s="99">
        <v>0.96378467227228604</v>
      </c>
      <c r="M173" s="99">
        <v>0.6767982921706035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0.6062785091112658</v>
      </c>
      <c r="T173" s="99">
        <v>0.46999579766707467</v>
      </c>
      <c r="U173" s="99">
        <v>0.4866377910162098</v>
      </c>
      <c r="V173" s="99">
        <v>0.44128832465757162</v>
      </c>
      <c r="W173" s="99">
        <v>0.41846378419889452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6.2929637596624923</v>
      </c>
      <c r="D174" s="110">
        <v>6.2760792342933014</v>
      </c>
      <c r="E174" s="110">
        <v>6.1724425132851586</v>
      </c>
      <c r="F174" s="110">
        <v>6.0338382596089133</v>
      </c>
      <c r="G174" s="110">
        <v>6.0491705175685695</v>
      </c>
      <c r="H174" s="110">
        <v>5.9946455210973424</v>
      </c>
      <c r="I174" s="110">
        <v>6.0761206998479942</v>
      </c>
      <c r="J174" s="110">
        <v>6.05894305353464</v>
      </c>
      <c r="K174" s="110">
        <v>5.9853751727019118</v>
      </c>
      <c r="L174" s="110">
        <v>6.2049455578750674</v>
      </c>
      <c r="M174" s="110">
        <v>5.9199086106354457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4.9943982048449769</v>
      </c>
      <c r="T174" s="110">
        <v>5.2134125017686852</v>
      </c>
      <c r="U174" s="110">
        <v>5.1583521211767467</v>
      </c>
      <c r="V174" s="110">
        <v>5.1299567179267962</v>
      </c>
      <c r="W174" s="110">
        <v>5.362373043069911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13.4431920758198</v>
      </c>
      <c r="D175" s="123">
        <v>13.961610201589181</v>
      </c>
      <c r="E175" s="123">
        <v>14.284732724036109</v>
      </c>
      <c r="F175" s="123">
        <v>14.092241310512259</v>
      </c>
      <c r="G175" s="123">
        <v>14.095953270678189</v>
      </c>
      <c r="H175" s="123">
        <v>13.328696309775413</v>
      </c>
      <c r="I175" s="123">
        <v>13.760186011003375</v>
      </c>
      <c r="J175" s="123">
        <v>11.596036484058288</v>
      </c>
      <c r="K175" s="123">
        <v>11.351498273672657</v>
      </c>
      <c r="L175" s="123">
        <v>12.732268406819681</v>
      </c>
      <c r="M175" s="123">
        <v>10.590499229763488</v>
      </c>
      <c r="N175" s="123">
        <v>0</v>
      </c>
      <c r="O175" s="123">
        <v>0</v>
      </c>
      <c r="P175" s="123">
        <v>0</v>
      </c>
      <c r="Q175" s="123">
        <v>0</v>
      </c>
      <c r="R175" s="123">
        <v>8.3003665249176724</v>
      </c>
      <c r="S175" s="123">
        <v>7.5125624292995425</v>
      </c>
      <c r="T175" s="123">
        <v>8.6636819377701357</v>
      </c>
      <c r="U175" s="123">
        <v>8.7610231175487883</v>
      </c>
      <c r="V175" s="123">
        <v>9.7152919745225148</v>
      </c>
      <c r="W175" s="123">
        <v>10.195750414681939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13.051699056817686</v>
      </c>
      <c r="D176" s="99">
        <v>13.021591065520205</v>
      </c>
      <c r="E176" s="99">
        <v>15.150848854777539</v>
      </c>
      <c r="F176" s="99">
        <v>14.890340777272311</v>
      </c>
      <c r="G176" s="99">
        <v>13.657711633068597</v>
      </c>
      <c r="H176" s="99">
        <v>13.308305083083015</v>
      </c>
      <c r="I176" s="99">
        <v>13.243599599715889</v>
      </c>
      <c r="J176" s="99">
        <v>11.841797553325135</v>
      </c>
      <c r="K176" s="99">
        <v>11.668783859460428</v>
      </c>
      <c r="L176" s="99">
        <v>11.748040263361053</v>
      </c>
      <c r="M176" s="99">
        <v>10.410221845090897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8.0332540472533669</v>
      </c>
      <c r="T176" s="99">
        <v>8.2972770588160305</v>
      </c>
      <c r="U176" s="99">
        <v>8.665608721223494</v>
      </c>
      <c r="V176" s="99">
        <v>10.106409401899363</v>
      </c>
      <c r="W176" s="99">
        <v>9.3999271191921956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13.815995230024454</v>
      </c>
      <c r="D177" s="110">
        <v>14.887751504125225</v>
      </c>
      <c r="E177" s="110">
        <v>13.293167233088081</v>
      </c>
      <c r="F177" s="110">
        <v>13.475264302148192</v>
      </c>
      <c r="G177" s="110">
        <v>14.299499325401273</v>
      </c>
      <c r="H177" s="110">
        <v>13.337839115221735</v>
      </c>
      <c r="I177" s="110">
        <v>13.963505061033468</v>
      </c>
      <c r="J177" s="110">
        <v>11.498040704476219</v>
      </c>
      <c r="K177" s="110">
        <v>11.133177665612592</v>
      </c>
      <c r="L177" s="110">
        <v>13.873417957098722</v>
      </c>
      <c r="M177" s="110">
        <v>10.852812013763455</v>
      </c>
      <c r="N177" s="110">
        <v>0</v>
      </c>
      <c r="O177" s="110">
        <v>0</v>
      </c>
      <c r="P177" s="110">
        <v>0</v>
      </c>
      <c r="Q177" s="110">
        <v>0</v>
      </c>
      <c r="R177" s="110">
        <v>8.3003665249176724</v>
      </c>
      <c r="S177" s="110">
        <v>7.277740719241935</v>
      </c>
      <c r="T177" s="110">
        <v>8.8148966497194507</v>
      </c>
      <c r="U177" s="110">
        <v>8.807948230495656</v>
      </c>
      <c r="V177" s="110">
        <v>9.5197332608340908</v>
      </c>
      <c r="W177" s="110">
        <v>10.390284998023878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11.051817667479344</v>
      </c>
      <c r="D24" s="118">
        <f t="shared" si="7"/>
        <v>10.825467273028933</v>
      </c>
      <c r="E24" s="118">
        <f t="shared" si="7"/>
        <v>14.778230672180456</v>
      </c>
      <c r="F24" s="118">
        <f t="shared" si="7"/>
        <v>13.793677413293249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12.5924888857721</v>
      </c>
      <c r="M24" s="118">
        <f t="shared" si="7"/>
        <v>10.394258443435763</v>
      </c>
      <c r="N24" s="118">
        <f t="shared" si="7"/>
        <v>9.9675339308685977</v>
      </c>
      <c r="O24" s="118">
        <f t="shared" si="7"/>
        <v>9.6449830136487922</v>
      </c>
      <c r="P24" s="118">
        <f t="shared" si="7"/>
        <v>7.7469847389955273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7.5047734983906</v>
      </c>
      <c r="T24" s="118">
        <f t="shared" si="8"/>
        <v>6.9524722405052959</v>
      </c>
      <c r="U24" s="118">
        <f t="shared" si="8"/>
        <v>7.2742589887935942</v>
      </c>
      <c r="V24" s="118">
        <f t="shared" si="8"/>
        <v>7.7158059527192027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5.749264085813361</v>
      </c>
      <c r="D25" s="123">
        <f t="shared" si="10"/>
        <v>5.546121129948955</v>
      </c>
      <c r="E25" s="123">
        <f t="shared" si="10"/>
        <v>8.763549006016536</v>
      </c>
      <c r="F25" s="123">
        <f t="shared" si="10"/>
        <v>8.5600066187506929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8.0241439931591181</v>
      </c>
      <c r="M25" s="123">
        <f t="shared" si="10"/>
        <v>6.2655409690333208</v>
      </c>
      <c r="N25" s="123">
        <f t="shared" si="10"/>
        <v>6.0184039186680227</v>
      </c>
      <c r="O25" s="123">
        <f t="shared" si="10"/>
        <v>6.1894772580616246</v>
      </c>
      <c r="P25" s="123">
        <f t="shared" si="10"/>
        <v>5.7834154505659026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5.2018556027811726</v>
      </c>
      <c r="T25" s="123">
        <f t="shared" si="11"/>
        <v>4.9211449815123665</v>
      </c>
      <c r="U25" s="123">
        <f t="shared" si="11"/>
        <v>4.9531651373804113</v>
      </c>
      <c r="V25" s="123">
        <f t="shared" si="11"/>
        <v>5.2654649579516297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5.749264085813361</v>
      </c>
      <c r="D26" s="99">
        <v>5.546121129948955</v>
      </c>
      <c r="E26" s="99">
        <v>8.763549006016536</v>
      </c>
      <c r="F26" s="99">
        <v>8.5600066187506929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8.0241439931591181</v>
      </c>
      <c r="M26" s="99">
        <v>6.2655409690333208</v>
      </c>
      <c r="N26" s="99">
        <v>6.0184039186680227</v>
      </c>
      <c r="O26" s="99">
        <v>6.1894772580616246</v>
      </c>
      <c r="P26" s="99">
        <v>5.7834154505659026</v>
      </c>
      <c r="Q26" s="99">
        <v>0</v>
      </c>
      <c r="R26" s="99">
        <v>0</v>
      </c>
      <c r="S26" s="99">
        <v>5.2018556027811726</v>
      </c>
      <c r="T26" s="99">
        <v>4.9211449815123665</v>
      </c>
      <c r="U26" s="99">
        <v>4.9531651373804113</v>
      </c>
      <c r="V26" s="99">
        <v>5.2654649579516297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2.7436740102476862</v>
      </c>
      <c r="D30" s="123">
        <v>2.6859477015513247</v>
      </c>
      <c r="E30" s="123">
        <v>2.7750586790157099</v>
      </c>
      <c r="F30" s="123">
        <v>2.6372993301245655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2.0688585773384753</v>
      </c>
      <c r="M30" s="123">
        <v>1.6858490755508171</v>
      </c>
      <c r="N30" s="123">
        <v>1.5982218660951684</v>
      </c>
      <c r="O30" s="123">
        <v>1.6259009410232912</v>
      </c>
      <c r="P30" s="123">
        <v>1.9635692884296243</v>
      </c>
      <c r="Q30" s="123">
        <v>0</v>
      </c>
      <c r="R30" s="123">
        <v>0</v>
      </c>
      <c r="S30" s="123">
        <v>1.3099769583267591</v>
      </c>
      <c r="T30" s="123">
        <v>1.0776612353606061</v>
      </c>
      <c r="U30" s="123">
        <v>1.2056046724921077</v>
      </c>
      <c r="V30" s="123">
        <v>1.1796938791440101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3.0066675815631783</v>
      </c>
      <c r="D31" s="99">
        <v>2.9631023936889442</v>
      </c>
      <c r="E31" s="99">
        <v>3.0140546455592756</v>
      </c>
      <c r="F31" s="99">
        <v>2.9248567488432555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2.8914471085653011</v>
      </c>
      <c r="M31" s="99">
        <v>2.4344618816250869</v>
      </c>
      <c r="N31" s="99">
        <v>2.2841615607830525</v>
      </c>
      <c r="O31" s="99">
        <v>2.2106341598108616</v>
      </c>
      <c r="P31" s="99">
        <v>1.9635692884296243</v>
      </c>
      <c r="Q31" s="99">
        <v>0</v>
      </c>
      <c r="R31" s="99">
        <v>0</v>
      </c>
      <c r="S31" s="99">
        <v>1.8132457109794045</v>
      </c>
      <c r="T31" s="99">
        <v>1.757338885893851</v>
      </c>
      <c r="U31" s="99">
        <v>1.7195945656381448</v>
      </c>
      <c r="V31" s="99">
        <v>1.9562783862737243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0.56963284552289062</v>
      </c>
      <c r="D32" s="99">
        <v>0.58242951070995364</v>
      </c>
      <c r="E32" s="99">
        <v>0.51731725633382641</v>
      </c>
      <c r="F32" s="99">
        <v>0.50307046802518718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0.47491567906874638</v>
      </c>
      <c r="M32" s="99">
        <v>0.26764878808980863</v>
      </c>
      <c r="N32" s="99">
        <v>0.26695359127538704</v>
      </c>
      <c r="O32" s="99">
        <v>0.24459209226771</v>
      </c>
      <c r="P32" s="99">
        <v>0</v>
      </c>
      <c r="Q32" s="99">
        <v>0</v>
      </c>
      <c r="R32" s="99">
        <v>0</v>
      </c>
      <c r="S32" s="99">
        <v>0.23098997741473967</v>
      </c>
      <c r="T32" s="99">
        <v>0.1693938812604385</v>
      </c>
      <c r="U32" s="99">
        <v>0.17314576189864456</v>
      </c>
      <c r="V32" s="99">
        <v>0.28625688674894939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0.56963284552289062</v>
      </c>
      <c r="D33" s="102">
        <v>0.58242951070995364</v>
      </c>
      <c r="E33" s="102">
        <v>0.51731725633382641</v>
      </c>
      <c r="F33" s="102">
        <v>0.50307046802518718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0.47491567906874638</v>
      </c>
      <c r="M33" s="102">
        <v>0.26764878808980863</v>
      </c>
      <c r="N33" s="102">
        <v>0.26695359127538704</v>
      </c>
      <c r="O33" s="102">
        <v>0.24459209226771</v>
      </c>
      <c r="P33" s="102">
        <v>0</v>
      </c>
      <c r="Q33" s="102">
        <v>0</v>
      </c>
      <c r="R33" s="102">
        <v>0</v>
      </c>
      <c r="S33" s="102">
        <v>0.23098997741473967</v>
      </c>
      <c r="T33" s="102">
        <v>0.1693938812604385</v>
      </c>
      <c r="U33" s="102">
        <v>0.17314576189864456</v>
      </c>
      <c r="V33" s="102">
        <v>0.28625688674894939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2.5588795714182964</v>
      </c>
      <c r="D39" s="123">
        <v>2.5933984415286528</v>
      </c>
      <c r="E39" s="123">
        <v>3.2396229871482083</v>
      </c>
      <c r="F39" s="123">
        <v>2.5963714644179912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2.4994863152745079</v>
      </c>
      <c r="M39" s="123">
        <v>2.4428683988516249</v>
      </c>
      <c r="N39" s="123">
        <v>2.3509081461054064</v>
      </c>
      <c r="O39" s="123">
        <v>1.8296048145638764</v>
      </c>
      <c r="P39" s="123">
        <v>0</v>
      </c>
      <c r="Q39" s="123">
        <v>0</v>
      </c>
      <c r="R39" s="123">
        <v>0</v>
      </c>
      <c r="S39" s="123">
        <v>0.99294093728266863</v>
      </c>
      <c r="T39" s="123">
        <v>0.95366602363232289</v>
      </c>
      <c r="U39" s="123">
        <v>1.1154891789210757</v>
      </c>
      <c r="V39" s="123">
        <v>1.2706471156235624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5.2460610451693794</v>
      </c>
      <c r="D40" s="99">
        <v>5.2252101127505783</v>
      </c>
      <c r="E40" s="99">
        <v>6.0696203146179988</v>
      </c>
      <c r="F40" s="99">
        <v>5.9554778804436346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4.6558294234598483</v>
      </c>
      <c r="M40" s="99">
        <v>4.1225410528583435</v>
      </c>
      <c r="N40" s="99">
        <v>3.4786596277505901</v>
      </c>
      <c r="O40" s="99">
        <v>3.2000916381272737</v>
      </c>
      <c r="P40" s="99">
        <v>0</v>
      </c>
      <c r="Q40" s="99">
        <v>0</v>
      </c>
      <c r="R40" s="99">
        <v>0</v>
      </c>
      <c r="S40" s="99">
        <v>3.1419145600007146</v>
      </c>
      <c r="T40" s="99">
        <v>3.2163930350995176</v>
      </c>
      <c r="U40" s="99">
        <v>3.3285958810261742</v>
      </c>
      <c r="V40" s="99">
        <v>3.8494051438915293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11.167082518213865</v>
      </c>
      <c r="D43" s="118">
        <f t="shared" si="14"/>
        <v>15.670952987879714</v>
      </c>
      <c r="E43" s="118">
        <f t="shared" si="14"/>
        <v>13.46152176879704</v>
      </c>
      <c r="F43" s="118">
        <f t="shared" si="14"/>
        <v>13.640256645574741</v>
      </c>
      <c r="G43" s="118">
        <f t="shared" si="14"/>
        <v>13.88873398636421</v>
      </c>
      <c r="H43" s="118">
        <f t="shared" si="14"/>
        <v>13.1397933511359</v>
      </c>
      <c r="I43" s="118">
        <f t="shared" si="14"/>
        <v>13.923022807941264</v>
      </c>
      <c r="J43" s="118">
        <f t="shared" si="14"/>
        <v>13.828837745007766</v>
      </c>
      <c r="K43" s="118">
        <f t="shared" si="14"/>
        <v>13.860318123875974</v>
      </c>
      <c r="L43" s="118">
        <f t="shared" si="14"/>
        <v>13.750052736329925</v>
      </c>
      <c r="M43" s="118">
        <f t="shared" si="14"/>
        <v>13.875099353962815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6.6440931407277253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9.0760560821706324</v>
      </c>
      <c r="U43" s="118">
        <f t="shared" si="15"/>
        <v>8.4908263477988779</v>
      </c>
      <c r="V43" s="118">
        <f t="shared" si="15"/>
        <v>9.5063025249126607</v>
      </c>
      <c r="W43" s="118">
        <f t="shared" ref="W43" si="16">W44+W47+W49+W58</f>
        <v>8.4771954206474458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8.602341562797724</v>
      </c>
      <c r="D44" s="123">
        <f t="shared" si="17"/>
        <v>8.8934330870294982</v>
      </c>
      <c r="E44" s="123">
        <f t="shared" si="17"/>
        <v>7.8923722299794248</v>
      </c>
      <c r="F44" s="123">
        <f t="shared" si="17"/>
        <v>8.0536672636590918</v>
      </c>
      <c r="G44" s="123">
        <f t="shared" si="17"/>
        <v>8.8006137365865946</v>
      </c>
      <c r="H44" s="123">
        <f t="shared" si="17"/>
        <v>8.2567333754294445</v>
      </c>
      <c r="I44" s="123">
        <f t="shared" si="17"/>
        <v>8.9804816280672597</v>
      </c>
      <c r="J44" s="123">
        <f t="shared" si="17"/>
        <v>8.957395793348784</v>
      </c>
      <c r="K44" s="123">
        <f t="shared" si="17"/>
        <v>8.8897428269207612</v>
      </c>
      <c r="L44" s="123">
        <f t="shared" si="17"/>
        <v>7.5505715559492783</v>
      </c>
      <c r="M44" s="123">
        <f t="shared" si="17"/>
        <v>8.4998769414436754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6.6440931407277253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6.4910524595655898</v>
      </c>
      <c r="U44" s="123">
        <f t="shared" si="18"/>
        <v>5.5913280216639381</v>
      </c>
      <c r="V44" s="123">
        <f t="shared" si="18"/>
        <v>6.0689473105054299</v>
      </c>
      <c r="W44" s="123">
        <f t="shared" ref="W44" si="19">SUM(W45:W46)</f>
        <v>5.7860433589290343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8.602341562797724</v>
      </c>
      <c r="D45" s="99">
        <v>8.8934330870294982</v>
      </c>
      <c r="E45" s="99">
        <v>7.8923722299794248</v>
      </c>
      <c r="F45" s="99">
        <v>8.0536672636590918</v>
      </c>
      <c r="G45" s="99">
        <v>8.8006137365865946</v>
      </c>
      <c r="H45" s="99">
        <v>8.2567333754294445</v>
      </c>
      <c r="I45" s="99">
        <v>8.9804816280672597</v>
      </c>
      <c r="J45" s="99">
        <v>8.957395793348784</v>
      </c>
      <c r="K45" s="99">
        <v>8.8897428269207612</v>
      </c>
      <c r="L45" s="99">
        <v>7.5505715559492783</v>
      </c>
      <c r="M45" s="99">
        <v>8.4998769414436754</v>
      </c>
      <c r="N45" s="99">
        <v>0</v>
      </c>
      <c r="O45" s="99">
        <v>0</v>
      </c>
      <c r="P45" s="99">
        <v>0</v>
      </c>
      <c r="Q45" s="99">
        <v>6.6440931407277253</v>
      </c>
      <c r="R45" s="99">
        <v>0</v>
      </c>
      <c r="S45" s="99">
        <v>0</v>
      </c>
      <c r="T45" s="99">
        <v>6.4910524595655898</v>
      </c>
      <c r="U45" s="99">
        <v>5.5913280216639381</v>
      </c>
      <c r="V45" s="99">
        <v>6.0689473105054299</v>
      </c>
      <c r="W45" s="99">
        <v>5.7860433589290343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4.1854461219317063</v>
      </c>
      <c r="E49" s="123">
        <v>2.3320187043546818</v>
      </c>
      <c r="F49" s="123">
        <v>2.9887563818193361</v>
      </c>
      <c r="G49" s="123">
        <v>3.3588723559546336</v>
      </c>
      <c r="H49" s="123">
        <v>3.2401832617201354</v>
      </c>
      <c r="I49" s="123">
        <v>3.4544429947880464</v>
      </c>
      <c r="J49" s="123">
        <v>3.5287454969466681</v>
      </c>
      <c r="K49" s="123">
        <v>3.0824813077444304</v>
      </c>
      <c r="L49" s="123">
        <v>3.6994638245928697</v>
      </c>
      <c r="M49" s="123">
        <v>2.932362254913655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1.6313878252292713</v>
      </c>
      <c r="U49" s="123">
        <v>1.783322461838738</v>
      </c>
      <c r="V49" s="123">
        <v>2.1680918966916449</v>
      </c>
      <c r="W49" s="123">
        <v>1.9902743162885883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4.4114778534969785</v>
      </c>
      <c r="E50" s="99">
        <v>3.4980280565320228</v>
      </c>
      <c r="F50" s="99">
        <v>3.3239817597801538</v>
      </c>
      <c r="G50" s="99">
        <v>3.54497516287601</v>
      </c>
      <c r="H50" s="99">
        <v>3.4249089953045488</v>
      </c>
      <c r="I50" s="99">
        <v>3.6096687925693538</v>
      </c>
      <c r="J50" s="99">
        <v>3.6972742670650054</v>
      </c>
      <c r="K50" s="99">
        <v>3.1973501770173782</v>
      </c>
      <c r="L50" s="99">
        <v>4.0420631556994424</v>
      </c>
      <c r="M50" s="99">
        <v>4.1137543886652823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2.3188620937835518</v>
      </c>
      <c r="U50" s="99">
        <v>1.9854323408471282</v>
      </c>
      <c r="V50" s="99">
        <v>2.29919536176115</v>
      </c>
      <c r="W50" s="99">
        <v>2.0631747138798113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0.89506994349197788</v>
      </c>
      <c r="E51" s="99">
        <v>0</v>
      </c>
      <c r="F51" s="99">
        <v>0</v>
      </c>
      <c r="G51" s="99">
        <v>0.69363589131202685</v>
      </c>
      <c r="H51" s="99">
        <v>0.61260394741766833</v>
      </c>
      <c r="I51" s="99">
        <v>0.66541664515625121</v>
      </c>
      <c r="J51" s="99">
        <v>0.67586310666318727</v>
      </c>
      <c r="K51" s="99">
        <v>0.5911642490374327</v>
      </c>
      <c r="L51" s="99">
        <v>0.69188543915707479</v>
      </c>
      <c r="M51" s="99">
        <v>0.59176560018049618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0.2553213160021458</v>
      </c>
      <c r="U51" s="99">
        <v>0</v>
      </c>
      <c r="V51" s="99">
        <v>0.32394157368811161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0.89506994349197788</v>
      </c>
      <c r="E52" s="102">
        <v>0</v>
      </c>
      <c r="F52" s="102">
        <v>0</v>
      </c>
      <c r="G52" s="102">
        <v>0.69363589131202685</v>
      </c>
      <c r="H52" s="102">
        <v>0.61260394741766833</v>
      </c>
      <c r="I52" s="102">
        <v>0.66541664515625121</v>
      </c>
      <c r="J52" s="102">
        <v>0.67586310666318727</v>
      </c>
      <c r="K52" s="102">
        <v>0.5911642490374327</v>
      </c>
      <c r="L52" s="102">
        <v>0.69188543915707479</v>
      </c>
      <c r="M52" s="102">
        <v>0.59176560018049618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0.2553213160021458</v>
      </c>
      <c r="U52" s="102">
        <v>0</v>
      </c>
      <c r="V52" s="102">
        <v>0.32394157368811161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2.5647409554161413</v>
      </c>
      <c r="D58" s="123">
        <v>2.5920737789185093</v>
      </c>
      <c r="E58" s="123">
        <v>3.2371308344629326</v>
      </c>
      <c r="F58" s="123">
        <v>2.5978330000963128</v>
      </c>
      <c r="G58" s="123">
        <v>1.7292478938229809</v>
      </c>
      <c r="H58" s="123">
        <v>1.6428767139863194</v>
      </c>
      <c r="I58" s="123">
        <v>1.4880981850859587</v>
      </c>
      <c r="J58" s="123">
        <v>1.3426964547123146</v>
      </c>
      <c r="K58" s="123">
        <v>1.888093989210782</v>
      </c>
      <c r="L58" s="123">
        <v>2.5000173557877781</v>
      </c>
      <c r="M58" s="123">
        <v>2.4428601576054856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0.95361579737577207</v>
      </c>
      <c r="U58" s="123">
        <v>1.1161758642962023</v>
      </c>
      <c r="V58" s="123">
        <v>1.2692633177155854</v>
      </c>
      <c r="W58" s="123">
        <v>0.70087774542982328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5.2460610451693803</v>
      </c>
      <c r="D59" s="99">
        <v>5.2252101127505792</v>
      </c>
      <c r="E59" s="99">
        <v>6.0696203146179988</v>
      </c>
      <c r="F59" s="99">
        <v>5.9554778804436355</v>
      </c>
      <c r="G59" s="99">
        <v>5.4536578496709849</v>
      </c>
      <c r="H59" s="99">
        <v>5.3056694730175868</v>
      </c>
      <c r="I59" s="99">
        <v>5.2715996811732664</v>
      </c>
      <c r="J59" s="99">
        <v>4.7064383461113426</v>
      </c>
      <c r="K59" s="99">
        <v>4.6308941271773261</v>
      </c>
      <c r="L59" s="99">
        <v>4.6558294234598483</v>
      </c>
      <c r="M59" s="99">
        <v>4.1225410528583435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3.2163930350995176</v>
      </c>
      <c r="U59" s="99">
        <v>3.3285958810261747</v>
      </c>
      <c r="V59" s="99">
        <v>3.8494051438915293</v>
      </c>
      <c r="W59" s="99">
        <v>3.5526696280972097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12.117009693091362</v>
      </c>
      <c r="D62" s="118">
        <f t="shared" si="21"/>
        <v>13.071573203788507</v>
      </c>
      <c r="E62" s="118">
        <f t="shared" si="21"/>
        <v>12.706802467173205</v>
      </c>
      <c r="F62" s="118">
        <f t="shared" si="21"/>
        <v>13.087635094875559</v>
      </c>
      <c r="G62" s="118">
        <f t="shared" si="21"/>
        <v>13.25320512314816</v>
      </c>
      <c r="H62" s="118">
        <f t="shared" si="21"/>
        <v>12.393279031980361</v>
      </c>
      <c r="I62" s="118">
        <f t="shared" si="21"/>
        <v>12.577475024571431</v>
      </c>
      <c r="J62" s="118">
        <f t="shared" si="21"/>
        <v>11.842077961872636</v>
      </c>
      <c r="K62" s="118">
        <f t="shared" si="21"/>
        <v>12.124050205113615</v>
      </c>
      <c r="L62" s="118">
        <f t="shared" si="21"/>
        <v>12.0049976982225</v>
      </c>
      <c r="M62" s="118">
        <f t="shared" si="21"/>
        <v>9.740694346008274</v>
      </c>
      <c r="N62" s="118">
        <f t="shared" si="21"/>
        <v>9.2847933051163594</v>
      </c>
      <c r="O62" s="118">
        <f t="shared" si="21"/>
        <v>8.7933053773746384</v>
      </c>
      <c r="P62" s="118">
        <f t="shared" si="21"/>
        <v>8.6656189521005516</v>
      </c>
      <c r="Q62" s="118">
        <f t="shared" si="21"/>
        <v>8.6740645577925513</v>
      </c>
      <c r="R62" s="118">
        <f t="shared" ref="R62:V62" si="22">R63+R66+R68+R77</f>
        <v>8.1374133576899457</v>
      </c>
      <c r="S62" s="118">
        <f t="shared" si="22"/>
        <v>8.1665141900020437</v>
      </c>
      <c r="T62" s="118">
        <f t="shared" si="22"/>
        <v>8.5528450479392433</v>
      </c>
      <c r="U62" s="118">
        <f t="shared" si="22"/>
        <v>8.6586152484938328</v>
      </c>
      <c r="V62" s="118">
        <f t="shared" si="22"/>
        <v>8.8660831857986206</v>
      </c>
      <c r="W62" s="118">
        <f t="shared" ref="W62" si="23">W63+W66+W68+W77</f>
        <v>8.5362951865205208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4.8835793976648239</v>
      </c>
      <c r="D63" s="123">
        <f t="shared" si="24"/>
        <v>5.2819289106182321</v>
      </c>
      <c r="E63" s="123">
        <f t="shared" si="24"/>
        <v>5.4821012631044299</v>
      </c>
      <c r="F63" s="123">
        <f t="shared" si="24"/>
        <v>5.8621173186732527</v>
      </c>
      <c r="G63" s="123">
        <f t="shared" si="24"/>
        <v>6.0030635206262559</v>
      </c>
      <c r="H63" s="123">
        <f t="shared" si="24"/>
        <v>5.6481180621199165</v>
      </c>
      <c r="I63" s="123">
        <f t="shared" si="24"/>
        <v>5.8159593342486184</v>
      </c>
      <c r="J63" s="123">
        <f t="shared" si="24"/>
        <v>5.5147938878216838</v>
      </c>
      <c r="K63" s="123">
        <f t="shared" si="24"/>
        <v>6.0530019707598735</v>
      </c>
      <c r="L63" s="123">
        <f t="shared" si="24"/>
        <v>4.9087885408562943</v>
      </c>
      <c r="M63" s="123">
        <f t="shared" si="24"/>
        <v>4.3209830130307445</v>
      </c>
      <c r="N63" s="123">
        <f t="shared" si="24"/>
        <v>4.6600332890641925</v>
      </c>
      <c r="O63" s="123">
        <f t="shared" si="24"/>
        <v>4.7739320031016561</v>
      </c>
      <c r="P63" s="123">
        <f t="shared" si="24"/>
        <v>4.9699598939074443</v>
      </c>
      <c r="Q63" s="123">
        <f t="shared" si="24"/>
        <v>4.8658927718818621</v>
      </c>
      <c r="R63" s="123">
        <f t="shared" ref="R63:V63" si="25">SUM(R64:R65)</f>
        <v>4.2410859644582306</v>
      </c>
      <c r="S63" s="123">
        <f t="shared" si="25"/>
        <v>4.2191826826779195</v>
      </c>
      <c r="T63" s="123">
        <f t="shared" si="25"/>
        <v>4.2770026089151241</v>
      </c>
      <c r="U63" s="123">
        <f t="shared" si="25"/>
        <v>4.250831628145435</v>
      </c>
      <c r="V63" s="123">
        <f t="shared" si="25"/>
        <v>4.18502280507556</v>
      </c>
      <c r="W63" s="123">
        <f t="shared" ref="W63" si="26">SUM(W64:W65)</f>
        <v>4.0335837470638891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4.8835793976648239</v>
      </c>
      <c r="D64" s="99">
        <v>5.2819289106182321</v>
      </c>
      <c r="E64" s="99">
        <v>5.4821012631044299</v>
      </c>
      <c r="F64" s="99">
        <v>5.8621173186732527</v>
      </c>
      <c r="G64" s="99">
        <v>6.0030635206262559</v>
      </c>
      <c r="H64" s="99">
        <v>5.6481180621199165</v>
      </c>
      <c r="I64" s="99">
        <v>5.8159593342486184</v>
      </c>
      <c r="J64" s="99">
        <v>5.5147938878216838</v>
      </c>
      <c r="K64" s="99">
        <v>6.0530019707598735</v>
      </c>
      <c r="L64" s="99">
        <v>4.9087885408562943</v>
      </c>
      <c r="M64" s="99">
        <v>4.3209830130307445</v>
      </c>
      <c r="N64" s="99">
        <v>4.6600332890641925</v>
      </c>
      <c r="O64" s="99">
        <v>4.7739320031016561</v>
      </c>
      <c r="P64" s="99">
        <v>4.9699598939074443</v>
      </c>
      <c r="Q64" s="99">
        <v>4.8658927718818621</v>
      </c>
      <c r="R64" s="99">
        <v>4.2410859644582306</v>
      </c>
      <c r="S64" s="99">
        <v>4.2191826826779195</v>
      </c>
      <c r="T64" s="99">
        <v>4.2770026089151241</v>
      </c>
      <c r="U64" s="99">
        <v>4.250831628145435</v>
      </c>
      <c r="V64" s="99">
        <v>4.18502280507556</v>
      </c>
      <c r="W64" s="99">
        <v>4.0335837470638891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2.5203895776058447</v>
      </c>
      <c r="D68" s="123">
        <v>2.6294696459424136</v>
      </c>
      <c r="E68" s="123">
        <v>2.422393440617979</v>
      </c>
      <c r="F68" s="123">
        <v>2.4077473413354915</v>
      </c>
      <c r="G68" s="123">
        <v>2.4028490860527785</v>
      </c>
      <c r="H68" s="123">
        <v>2.2871371794727309</v>
      </c>
      <c r="I68" s="123">
        <v>2.3023701689198561</v>
      </c>
      <c r="J68" s="123">
        <v>2.2104408332312775</v>
      </c>
      <c r="K68" s="123">
        <v>2.115123642215651</v>
      </c>
      <c r="L68" s="123">
        <v>2.3912973462367653</v>
      </c>
      <c r="M68" s="123">
        <v>1.8354576125208457</v>
      </c>
      <c r="N68" s="123">
        <v>1.6212617838291146</v>
      </c>
      <c r="O68" s="123">
        <v>1.577185215320593</v>
      </c>
      <c r="P68" s="123">
        <v>1.3122578324664065</v>
      </c>
      <c r="Q68" s="123">
        <v>1.3796405057460883</v>
      </c>
      <c r="R68" s="123">
        <v>1.3493915129327856</v>
      </c>
      <c r="S68" s="123">
        <v>1.4034683881669054</v>
      </c>
      <c r="T68" s="123">
        <v>1.3522062811317177</v>
      </c>
      <c r="U68" s="123">
        <v>1.4027551365869113</v>
      </c>
      <c r="V68" s="123">
        <v>1.4936676122849879</v>
      </c>
      <c r="W68" s="123">
        <v>1.2744289570850391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2.6648482935267941</v>
      </c>
      <c r="D69" s="99">
        <v>2.7648085942730698</v>
      </c>
      <c r="E69" s="99">
        <v>2.5609124389886166</v>
      </c>
      <c r="F69" s="99">
        <v>2.5427672962975345</v>
      </c>
      <c r="G69" s="99">
        <v>2.5302729314590531</v>
      </c>
      <c r="H69" s="99">
        <v>2.4383638690395442</v>
      </c>
      <c r="I69" s="99">
        <v>2.4196347905604219</v>
      </c>
      <c r="J69" s="99">
        <v>2.3433292163324424</v>
      </c>
      <c r="K69" s="99">
        <v>2.2331290673207254</v>
      </c>
      <c r="L69" s="99">
        <v>2.6807803592444488</v>
      </c>
      <c r="M69" s="99">
        <v>2.1050593082031215</v>
      </c>
      <c r="N69" s="99">
        <v>1.9480552562003197</v>
      </c>
      <c r="O69" s="99">
        <v>1.7281155346228949</v>
      </c>
      <c r="P69" s="99">
        <v>1.6642404292215121</v>
      </c>
      <c r="Q69" s="99">
        <v>1.6066086704995839</v>
      </c>
      <c r="R69" s="99">
        <v>1.4437090352880384</v>
      </c>
      <c r="S69" s="99">
        <v>1.4761006512148969</v>
      </c>
      <c r="T69" s="99">
        <v>1.5239705543935742</v>
      </c>
      <c r="U69" s="99">
        <v>1.5102586061855809</v>
      </c>
      <c r="V69" s="99">
        <v>1.5901661212476164</v>
      </c>
      <c r="W69" s="99">
        <v>1.4581967689502802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0.50476286270316051</v>
      </c>
      <c r="D70" s="99">
        <v>0.54993668094821557</v>
      </c>
      <c r="E70" s="99">
        <v>0.43456691179923079</v>
      </c>
      <c r="F70" s="99">
        <v>0.436500697419899</v>
      </c>
      <c r="G70" s="99">
        <v>0.50235845701973203</v>
      </c>
      <c r="H70" s="99">
        <v>0.44341390328825042</v>
      </c>
      <c r="I70" s="99">
        <v>0.44735929038349603</v>
      </c>
      <c r="J70" s="99">
        <v>0.42393449077775192</v>
      </c>
      <c r="K70" s="99">
        <v>0.41930294586762473</v>
      </c>
      <c r="L70" s="99">
        <v>0.46360581861838063</v>
      </c>
      <c r="M70" s="99">
        <v>0.23859912493430624</v>
      </c>
      <c r="N70" s="99">
        <v>0.23264105162113446</v>
      </c>
      <c r="O70" s="99">
        <v>0.17413031013534949</v>
      </c>
      <c r="P70" s="99">
        <v>0.19675133087718452</v>
      </c>
      <c r="Q70" s="99">
        <v>0.20542495598135735</v>
      </c>
      <c r="R70" s="99">
        <v>0</v>
      </c>
      <c r="S70" s="99">
        <v>0.17887953270919846</v>
      </c>
      <c r="T70" s="99">
        <v>0.15135818701936385</v>
      </c>
      <c r="U70" s="99">
        <v>0.15839999546131159</v>
      </c>
      <c r="V70" s="99">
        <v>0.21838409778361889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0.50476286270316051</v>
      </c>
      <c r="D71" s="102">
        <v>0.54993668094821557</v>
      </c>
      <c r="E71" s="102">
        <v>0.43456691179923079</v>
      </c>
      <c r="F71" s="102">
        <v>0.436500697419899</v>
      </c>
      <c r="G71" s="102">
        <v>0.50235845701973203</v>
      </c>
      <c r="H71" s="102">
        <v>0.44341390328825042</v>
      </c>
      <c r="I71" s="102">
        <v>0.44735929038349603</v>
      </c>
      <c r="J71" s="102">
        <v>0.42393449077775192</v>
      </c>
      <c r="K71" s="102">
        <v>0.41930294586762473</v>
      </c>
      <c r="L71" s="102">
        <v>0.46360581861838063</v>
      </c>
      <c r="M71" s="102">
        <v>0.23859912493430624</v>
      </c>
      <c r="N71" s="102">
        <v>0.23264105162113446</v>
      </c>
      <c r="O71" s="102">
        <v>0.17413031013534949</v>
      </c>
      <c r="P71" s="102">
        <v>0.19675133087718452</v>
      </c>
      <c r="Q71" s="102">
        <v>0.20542495598135735</v>
      </c>
      <c r="R71" s="102">
        <v>0</v>
      </c>
      <c r="S71" s="102">
        <v>0.17887953270919846</v>
      </c>
      <c r="T71" s="102">
        <v>0.15135818701936385</v>
      </c>
      <c r="U71" s="102">
        <v>0.15839999546131159</v>
      </c>
      <c r="V71" s="102">
        <v>0.21838409778361889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4.713040717820693</v>
      </c>
      <c r="D77" s="123">
        <v>5.1601746472278602</v>
      </c>
      <c r="E77" s="123">
        <v>4.8023077634507958</v>
      </c>
      <c r="F77" s="123">
        <v>4.8177704348668131</v>
      </c>
      <c r="G77" s="123">
        <v>4.8472925164691238</v>
      </c>
      <c r="H77" s="123">
        <v>4.4580237903877133</v>
      </c>
      <c r="I77" s="123">
        <v>4.4591455214029549</v>
      </c>
      <c r="J77" s="123">
        <v>4.1168432408196738</v>
      </c>
      <c r="K77" s="123">
        <v>3.9559245921380914</v>
      </c>
      <c r="L77" s="123">
        <v>4.7049118111294401</v>
      </c>
      <c r="M77" s="123">
        <v>3.5842537204566844</v>
      </c>
      <c r="N77" s="123">
        <v>3.0034982322230519</v>
      </c>
      <c r="O77" s="123">
        <v>2.4421881589523893</v>
      </c>
      <c r="P77" s="123">
        <v>2.3834012257266997</v>
      </c>
      <c r="Q77" s="123">
        <v>2.4285312801645995</v>
      </c>
      <c r="R77" s="123">
        <v>2.5469358802989288</v>
      </c>
      <c r="S77" s="123">
        <v>2.5438631191572196</v>
      </c>
      <c r="T77" s="123">
        <v>2.9236361578924006</v>
      </c>
      <c r="U77" s="123">
        <v>3.0050284837614858</v>
      </c>
      <c r="V77" s="123">
        <v>3.1873927684380732</v>
      </c>
      <c r="W77" s="123">
        <v>3.228282482371593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4.9178130812991725</v>
      </c>
      <c r="D78" s="99">
        <v>5.3523421221134457</v>
      </c>
      <c r="E78" s="99">
        <v>4.9812234592181941</v>
      </c>
      <c r="F78" s="99">
        <v>5.0160873851311498</v>
      </c>
      <c r="G78" s="99">
        <v>5.0787084322964482</v>
      </c>
      <c r="H78" s="99">
        <v>4.7117990166506027</v>
      </c>
      <c r="I78" s="99">
        <v>4.6654405099376115</v>
      </c>
      <c r="J78" s="99">
        <v>4.2652305576316358</v>
      </c>
      <c r="K78" s="99">
        <v>4.1011513033280531</v>
      </c>
      <c r="L78" s="99">
        <v>4.8512237588415186</v>
      </c>
      <c r="M78" s="99">
        <v>3.7152708277318633</v>
      </c>
      <c r="N78" s="99">
        <v>3.1233754169974</v>
      </c>
      <c r="O78" s="99">
        <v>2.5598100949348028</v>
      </c>
      <c r="P78" s="99">
        <v>2.5072461705535969</v>
      </c>
      <c r="Q78" s="99">
        <v>2.5452292276755331</v>
      </c>
      <c r="R78" s="99">
        <v>2.6626476397789629</v>
      </c>
      <c r="S78" s="99">
        <v>2.6407875240770076</v>
      </c>
      <c r="T78" s="99">
        <v>3.0229459946371504</v>
      </c>
      <c r="U78" s="99">
        <v>3.106092493714276</v>
      </c>
      <c r="V78" s="99">
        <v>3.3025113356423379</v>
      </c>
      <c r="W78" s="99">
        <v>3.359479761813998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5.1248318975662608</v>
      </c>
      <c r="D81" s="118">
        <f t="shared" si="28"/>
        <v>4.9661904732763951</v>
      </c>
      <c r="E81" s="118">
        <f t="shared" si="28"/>
        <v>5.6222947823268044</v>
      </c>
      <c r="F81" s="118">
        <f t="shared" si="28"/>
        <v>4.9499341227616096</v>
      </c>
      <c r="G81" s="118">
        <f t="shared" si="28"/>
        <v>3.9691149148821352</v>
      </c>
      <c r="H81" s="118">
        <f t="shared" si="28"/>
        <v>3.762509927021862</v>
      </c>
      <c r="I81" s="118">
        <f t="shared" si="28"/>
        <v>3.0023909425639825</v>
      </c>
      <c r="J81" s="118">
        <f t="shared" si="28"/>
        <v>2.3622314209147453</v>
      </c>
      <c r="K81" s="118">
        <f t="shared" si="28"/>
        <v>2.8763618522989378</v>
      </c>
      <c r="L81" s="118">
        <f t="shared" si="28"/>
        <v>3.1576407222824185</v>
      </c>
      <c r="M81" s="118">
        <f t="shared" si="28"/>
        <v>2.9077582945336609</v>
      </c>
      <c r="N81" s="118">
        <f t="shared" si="28"/>
        <v>1.9486286452260368</v>
      </c>
      <c r="O81" s="118">
        <f t="shared" si="28"/>
        <v>1.4041247295486066</v>
      </c>
      <c r="P81" s="118">
        <f t="shared" si="28"/>
        <v>1.627457016592911</v>
      </c>
      <c r="Q81" s="118">
        <f t="shared" si="28"/>
        <v>1.3557269865897366</v>
      </c>
      <c r="R81" s="118">
        <f t="shared" ref="R81:V81" si="29">R82+R85+R87+R100</f>
        <v>1.4258164707662762</v>
      </c>
      <c r="S81" s="118">
        <f t="shared" si="29"/>
        <v>1.7800623785246543</v>
      </c>
      <c r="T81" s="118">
        <f t="shared" si="29"/>
        <v>1.6607405715614614</v>
      </c>
      <c r="U81" s="118">
        <f t="shared" si="29"/>
        <v>1.8387464850722903</v>
      </c>
      <c r="V81" s="118">
        <f t="shared" si="29"/>
        <v>1.6857282103310076</v>
      </c>
      <c r="W81" s="118">
        <f t="shared" ref="W81" si="30">W82+W85+W87+W100</f>
        <v>1.2861725499064049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2.7096751171882567</v>
      </c>
      <c r="D87" s="123">
        <v>2.639836995567836</v>
      </c>
      <c r="E87" s="123">
        <v>2.7324730856786079</v>
      </c>
      <c r="F87" s="123">
        <v>2.5817920153445089</v>
      </c>
      <c r="G87" s="123">
        <v>2.4517516625494844</v>
      </c>
      <c r="H87" s="123">
        <v>2.4254071512398743</v>
      </c>
      <c r="I87" s="123">
        <v>2.2934804051725175</v>
      </c>
      <c r="J87" s="123">
        <v>1.8543124698321449</v>
      </c>
      <c r="K87" s="123">
        <v>2.0107017687241275</v>
      </c>
      <c r="L87" s="123">
        <v>1.7303935326914432</v>
      </c>
      <c r="M87" s="123">
        <v>1.3986105321460245</v>
      </c>
      <c r="N87" s="123">
        <v>1.2052220648505207</v>
      </c>
      <c r="O87" s="123">
        <v>1.1199915571768224</v>
      </c>
      <c r="P87" s="123">
        <v>1.1591984216901075</v>
      </c>
      <c r="Q87" s="123">
        <v>1.0763889934151492</v>
      </c>
      <c r="R87" s="123">
        <v>1.1103081203530976</v>
      </c>
      <c r="S87" s="123">
        <v>1.1544776730627699</v>
      </c>
      <c r="T87" s="123">
        <v>0.96979825581267354</v>
      </c>
      <c r="U87" s="123">
        <v>1.0810438876987962</v>
      </c>
      <c r="V87" s="123">
        <v>0.99606724235982125</v>
      </c>
      <c r="W87" s="123">
        <v>0.91188959843312201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3.0066675815631783</v>
      </c>
      <c r="D92" s="102">
        <v>2.9631023936889438</v>
      </c>
      <c r="E92" s="102">
        <v>3.0140546455592756</v>
      </c>
      <c r="F92" s="102">
        <v>2.9248567488432551</v>
      </c>
      <c r="G92" s="102">
        <v>2.8503933172628044</v>
      </c>
      <c r="H92" s="102">
        <v>2.839854491174056</v>
      </c>
      <c r="I92" s="102">
        <v>2.8647990035077138</v>
      </c>
      <c r="J92" s="102">
        <v>2.8356950591985273</v>
      </c>
      <c r="K92" s="102">
        <v>2.8145624881763469</v>
      </c>
      <c r="L92" s="102">
        <v>2.8914471085653011</v>
      </c>
      <c r="M92" s="102">
        <v>2.4344618816250869</v>
      </c>
      <c r="N92" s="102">
        <v>2.2841615607830525</v>
      </c>
      <c r="O92" s="102">
        <v>2.2106341598108621</v>
      </c>
      <c r="P92" s="102">
        <v>1.9635692884296245</v>
      </c>
      <c r="Q92" s="102">
        <v>1.8061819968565331</v>
      </c>
      <c r="R92" s="102">
        <v>1.7999649069895847</v>
      </c>
      <c r="S92" s="102">
        <v>1.8132457109794049</v>
      </c>
      <c r="T92" s="102">
        <v>1.7573388858938508</v>
      </c>
      <c r="U92" s="102">
        <v>1.7195945656381453</v>
      </c>
      <c r="V92" s="102">
        <v>1.9562783862737245</v>
      </c>
      <c r="W92" s="102">
        <v>1.7112763993003546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0.56963284552289073</v>
      </c>
      <c r="D93" s="105">
        <v>0.58242951070995352</v>
      </c>
      <c r="E93" s="105">
        <v>0.51731725633382653</v>
      </c>
      <c r="F93" s="105">
        <v>0.50307046802518729</v>
      </c>
      <c r="G93" s="105">
        <v>0.56313843345816594</v>
      </c>
      <c r="H93" s="105">
        <v>0.517249785970885</v>
      </c>
      <c r="I93" s="105">
        <v>0.53174446951008159</v>
      </c>
      <c r="J93" s="105">
        <v>0.51748248177665856</v>
      </c>
      <c r="K93" s="105">
        <v>0.53794152024355668</v>
      </c>
      <c r="L93" s="105">
        <v>0.47491567906874632</v>
      </c>
      <c r="M93" s="105">
        <v>0.26764878808980863</v>
      </c>
      <c r="N93" s="105">
        <v>0.26695359127538715</v>
      </c>
      <c r="O93" s="105">
        <v>0.24459209226771</v>
      </c>
      <c r="P93" s="105">
        <v>0.22810184619579496</v>
      </c>
      <c r="Q93" s="105">
        <v>0.21364034017483788</v>
      </c>
      <c r="R93" s="105">
        <v>0.22663458096357544</v>
      </c>
      <c r="S93" s="105">
        <v>0.23098997741473964</v>
      </c>
      <c r="T93" s="105">
        <v>0.1693938812604385</v>
      </c>
      <c r="U93" s="105">
        <v>0.17314576189864458</v>
      </c>
      <c r="V93" s="105">
        <v>0.28625688674894945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0.56963284552289073</v>
      </c>
      <c r="D94" s="99">
        <v>0.58242951070995352</v>
      </c>
      <c r="E94" s="99">
        <v>0.51731725633382653</v>
      </c>
      <c r="F94" s="99">
        <v>0.50307046802518729</v>
      </c>
      <c r="G94" s="99">
        <v>0.56313843345816594</v>
      </c>
      <c r="H94" s="99">
        <v>0.517249785970885</v>
      </c>
      <c r="I94" s="99">
        <v>0.53174446951008159</v>
      </c>
      <c r="J94" s="99">
        <v>0.51748248177665856</v>
      </c>
      <c r="K94" s="99">
        <v>0.53794152024355668</v>
      </c>
      <c r="L94" s="99">
        <v>0.47491567906874632</v>
      </c>
      <c r="M94" s="99">
        <v>0.26764878808980863</v>
      </c>
      <c r="N94" s="99">
        <v>0.26695359127538715</v>
      </c>
      <c r="O94" s="99">
        <v>0.24459209226771</v>
      </c>
      <c r="P94" s="99">
        <v>0.22810184619579496</v>
      </c>
      <c r="Q94" s="99">
        <v>0.21364034017483788</v>
      </c>
      <c r="R94" s="99">
        <v>0.22663458096357544</v>
      </c>
      <c r="S94" s="99">
        <v>0.23098997741473964</v>
      </c>
      <c r="T94" s="99">
        <v>0.1693938812604385</v>
      </c>
      <c r="U94" s="99">
        <v>0.17314576189864458</v>
      </c>
      <c r="V94" s="99">
        <v>0.28625688674894945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2.4151567803780041</v>
      </c>
      <c r="D100" s="123">
        <v>2.3263534777085586</v>
      </c>
      <c r="E100" s="123">
        <v>2.889821696648196</v>
      </c>
      <c r="F100" s="123">
        <v>2.3681421074171007</v>
      </c>
      <c r="G100" s="123">
        <v>1.5173632523326508</v>
      </c>
      <c r="H100" s="123">
        <v>1.3371027757819878</v>
      </c>
      <c r="I100" s="123">
        <v>0.70891053739146481</v>
      </c>
      <c r="J100" s="123">
        <v>0.50791895108260043</v>
      </c>
      <c r="K100" s="123">
        <v>0.86566008357481028</v>
      </c>
      <c r="L100" s="123">
        <v>1.4272471895909751</v>
      </c>
      <c r="M100" s="123">
        <v>1.5091477623876366</v>
      </c>
      <c r="N100" s="123">
        <v>0.74340658037551621</v>
      </c>
      <c r="O100" s="123">
        <v>0.2841331723717842</v>
      </c>
      <c r="P100" s="123">
        <v>0.46825859490280347</v>
      </c>
      <c r="Q100" s="123">
        <v>0.27933799317458735</v>
      </c>
      <c r="R100" s="123">
        <v>0.3155083504131786</v>
      </c>
      <c r="S100" s="123">
        <v>0.62558470546188449</v>
      </c>
      <c r="T100" s="123">
        <v>0.69094231574878795</v>
      </c>
      <c r="U100" s="123">
        <v>0.75770259737349399</v>
      </c>
      <c r="V100" s="123">
        <v>0.68966096797118637</v>
      </c>
      <c r="W100" s="123">
        <v>0.37428295147328294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5.2460610451693803</v>
      </c>
      <c r="D102" s="99">
        <v>5.2252101127505766</v>
      </c>
      <c r="E102" s="99">
        <v>6.0696203146180006</v>
      </c>
      <c r="F102" s="99">
        <v>5.9554778804436346</v>
      </c>
      <c r="G102" s="99">
        <v>5.4536578496709849</v>
      </c>
      <c r="H102" s="99">
        <v>5.3056694730175851</v>
      </c>
      <c r="I102" s="99">
        <v>5.2715996811732673</v>
      </c>
      <c r="J102" s="99">
        <v>4.7064383461113426</v>
      </c>
      <c r="K102" s="99">
        <v>4.6308941271773261</v>
      </c>
      <c r="L102" s="99">
        <v>4.6558294234598474</v>
      </c>
      <c r="M102" s="99">
        <v>4.1225410528583435</v>
      </c>
      <c r="N102" s="99">
        <v>3.4786596277505906</v>
      </c>
      <c r="O102" s="99">
        <v>3.2000916381272746</v>
      </c>
      <c r="P102" s="99">
        <v>2.8668326856323478</v>
      </c>
      <c r="Q102" s="99">
        <v>2.7646674899387294</v>
      </c>
      <c r="R102" s="99">
        <v>2.9447446038563334</v>
      </c>
      <c r="S102" s="99">
        <v>3.1419145600007141</v>
      </c>
      <c r="T102" s="99">
        <v>3.216393035099518</v>
      </c>
      <c r="U102" s="99">
        <v>3.3285958810261738</v>
      </c>
      <c r="V102" s="99">
        <v>3.8494051438915284</v>
      </c>
      <c r="W102" s="99">
        <v>3.5526696280972097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2.5550763639685061</v>
      </c>
      <c r="D124" s="118">
        <f t="shared" si="42"/>
        <v>2.5963776957766846</v>
      </c>
      <c r="E124" s="118">
        <f t="shared" si="42"/>
        <v>3.2234141783847008</v>
      </c>
      <c r="F124" s="118">
        <f t="shared" si="42"/>
        <v>2.5987539841935865</v>
      </c>
      <c r="G124" s="118">
        <f t="shared" si="42"/>
        <v>0</v>
      </c>
      <c r="H124" s="118">
        <f t="shared" si="42"/>
        <v>0</v>
      </c>
      <c r="I124" s="118">
        <f t="shared" si="42"/>
        <v>1.5375499070088694</v>
      </c>
      <c r="J124" s="118">
        <f t="shared" si="42"/>
        <v>1.3648671203722897</v>
      </c>
      <c r="K124" s="118">
        <f t="shared" si="42"/>
        <v>1.8822343871753004</v>
      </c>
      <c r="L124" s="118">
        <f t="shared" si="42"/>
        <v>2.5028447189697447</v>
      </c>
      <c r="M124" s="118">
        <f t="shared" si="42"/>
        <v>2.4360469857799307</v>
      </c>
      <c r="N124" s="118">
        <f t="shared" si="42"/>
        <v>2.3465514648731793</v>
      </c>
      <c r="O124" s="118">
        <f t="shared" si="42"/>
        <v>1.8400526919231825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0.51361824485866292</v>
      </c>
      <c r="S124" s="118">
        <f t="shared" si="43"/>
        <v>0.9962168117075435</v>
      </c>
      <c r="T124" s="118">
        <f t="shared" si="43"/>
        <v>0.95178977569271439</v>
      </c>
      <c r="U124" s="118">
        <f t="shared" si="43"/>
        <v>1.0881948072585568</v>
      </c>
      <c r="V124" s="118">
        <f t="shared" si="43"/>
        <v>1.9247025719457642</v>
      </c>
      <c r="W124" s="118">
        <f t="shared" ref="W124" si="44">W125+W128+W130+W139</f>
        <v>0.72668242392897486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2.5550763639685061</v>
      </c>
      <c r="D139" s="123">
        <v>2.5963776957766846</v>
      </c>
      <c r="E139" s="123">
        <v>3.2234141783847008</v>
      </c>
      <c r="F139" s="123">
        <v>2.5987539841935865</v>
      </c>
      <c r="G139" s="123">
        <v>0</v>
      </c>
      <c r="H139" s="123">
        <v>0</v>
      </c>
      <c r="I139" s="123">
        <v>1.5375499070088694</v>
      </c>
      <c r="J139" s="123">
        <v>1.3648671203722897</v>
      </c>
      <c r="K139" s="123">
        <v>1.8822343871753004</v>
      </c>
      <c r="L139" s="123">
        <v>2.5028447189697447</v>
      </c>
      <c r="M139" s="123">
        <v>2.4360469857799307</v>
      </c>
      <c r="N139" s="123">
        <v>2.3465514648731793</v>
      </c>
      <c r="O139" s="123">
        <v>1.8400526919231825</v>
      </c>
      <c r="P139" s="123">
        <v>0</v>
      </c>
      <c r="Q139" s="123">
        <v>0</v>
      </c>
      <c r="R139" s="123">
        <v>0.51361824485866292</v>
      </c>
      <c r="S139" s="123">
        <v>0.9962168117075435</v>
      </c>
      <c r="T139" s="123">
        <v>0.95178977569271439</v>
      </c>
      <c r="U139" s="123">
        <v>1.0881948072585568</v>
      </c>
      <c r="V139" s="123">
        <v>1.9247025719457642</v>
      </c>
      <c r="W139" s="123">
        <v>0.72668242392897486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5.2460610451693794</v>
      </c>
      <c r="D140" s="99">
        <v>5.2252101127505783</v>
      </c>
      <c r="E140" s="99">
        <v>6.0696203146180006</v>
      </c>
      <c r="F140" s="99">
        <v>5.9554778804436355</v>
      </c>
      <c r="G140" s="99">
        <v>0</v>
      </c>
      <c r="H140" s="99">
        <v>0</v>
      </c>
      <c r="I140" s="99">
        <v>5.2715996811732673</v>
      </c>
      <c r="J140" s="99">
        <v>4.7064383461113444</v>
      </c>
      <c r="K140" s="99">
        <v>4.6308941271773261</v>
      </c>
      <c r="L140" s="99">
        <v>4.6558294234598483</v>
      </c>
      <c r="M140" s="99">
        <v>4.1225410528583444</v>
      </c>
      <c r="N140" s="99">
        <v>3.478659627750591</v>
      </c>
      <c r="O140" s="99">
        <v>3.2000916381272742</v>
      </c>
      <c r="P140" s="99">
        <v>0</v>
      </c>
      <c r="Q140" s="99">
        <v>0</v>
      </c>
      <c r="R140" s="99">
        <v>2.9447446038563339</v>
      </c>
      <c r="S140" s="99">
        <v>3.1419145600007141</v>
      </c>
      <c r="T140" s="99">
        <v>3.2163930350995171</v>
      </c>
      <c r="U140" s="99">
        <v>3.3285958810261738</v>
      </c>
      <c r="V140" s="99">
        <v>3.8494051438915284</v>
      </c>
      <c r="W140" s="99">
        <v>3.5526696280972101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5.3025586904139814</v>
      </c>
      <c r="D143" s="118">
        <f t="shared" si="49"/>
        <v>5.2796597599525015</v>
      </c>
      <c r="E143" s="118">
        <f t="shared" si="49"/>
        <v>6.0146219002529584</v>
      </c>
      <c r="F143" s="118">
        <f t="shared" si="49"/>
        <v>5.2332728720289676</v>
      </c>
      <c r="G143" s="118">
        <f t="shared" si="49"/>
        <v>4.2453769388065048</v>
      </c>
      <c r="H143" s="118">
        <f t="shared" si="49"/>
        <v>4.1402857215699242</v>
      </c>
      <c r="I143" s="118">
        <f t="shared" si="49"/>
        <v>3.8684433352862593</v>
      </c>
      <c r="J143" s="118">
        <f t="shared" si="49"/>
        <v>3.5999425512638905</v>
      </c>
      <c r="K143" s="118">
        <f t="shared" si="49"/>
        <v>4.1276688378432</v>
      </c>
      <c r="L143" s="118">
        <f t="shared" si="49"/>
        <v>4.5683762296885675</v>
      </c>
      <c r="M143" s="118">
        <f t="shared" si="49"/>
        <v>4.1290308255441337</v>
      </c>
      <c r="N143" s="118">
        <f t="shared" si="49"/>
        <v>3.9492182253565726</v>
      </c>
      <c r="O143" s="118">
        <f t="shared" si="49"/>
        <v>3.4555482019528379</v>
      </c>
      <c r="P143" s="118">
        <f t="shared" si="49"/>
        <v>2.3560914034514999</v>
      </c>
      <c r="Q143" s="118">
        <f t="shared" si="49"/>
        <v>1.799604582508938</v>
      </c>
      <c r="R143" s="118">
        <f t="shared" ref="R143:V143" si="50">R144+R146+R148+R157</f>
        <v>1.7270795524442328</v>
      </c>
      <c r="S143" s="118">
        <f t="shared" si="50"/>
        <v>2.3031847512596055</v>
      </c>
      <c r="T143" s="118">
        <f t="shared" si="50"/>
        <v>2.0315667607040435</v>
      </c>
      <c r="U143" s="118">
        <f t="shared" si="50"/>
        <v>2.321135636201507</v>
      </c>
      <c r="V143" s="118">
        <f t="shared" si="50"/>
        <v>2.449073506679186</v>
      </c>
      <c r="W143" s="118">
        <f t="shared" ref="W143" si="51">W144+W146+W148+W157</f>
        <v>1.846807551210901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2.7437546353576008</v>
      </c>
      <c r="D148" s="123">
        <v>2.6860319139819215</v>
      </c>
      <c r="E148" s="123">
        <v>2.7751839231711903</v>
      </c>
      <c r="F148" s="123">
        <v>2.6373122232277435</v>
      </c>
      <c r="G148" s="123">
        <v>2.5163024320698799</v>
      </c>
      <c r="H148" s="123">
        <v>2.4977625956029552</v>
      </c>
      <c r="I148" s="123">
        <v>2.3800285536078869</v>
      </c>
      <c r="J148" s="123">
        <v>2.2573432956781221</v>
      </c>
      <c r="K148" s="123">
        <v>2.239463377504995</v>
      </c>
      <c r="L148" s="123">
        <v>2.0682686801066441</v>
      </c>
      <c r="M148" s="123">
        <v>1.6858006739694258</v>
      </c>
      <c r="N148" s="123">
        <v>1.5982181251257479</v>
      </c>
      <c r="O148" s="123">
        <v>1.6254455217350892</v>
      </c>
      <c r="P148" s="123">
        <v>1.3087725916547306</v>
      </c>
      <c r="Q148" s="123">
        <v>1.1894990465759643</v>
      </c>
      <c r="R148" s="123">
        <v>1.2193783808498089</v>
      </c>
      <c r="S148" s="123">
        <v>1.3098293251814797</v>
      </c>
      <c r="T148" s="123">
        <v>1.0779746048513796</v>
      </c>
      <c r="U148" s="123">
        <v>1.2056712948374162</v>
      </c>
      <c r="V148" s="123">
        <v>1.1797653450080567</v>
      </c>
      <c r="W148" s="123">
        <v>1.1462090415338346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3.0066675815631783</v>
      </c>
      <c r="D149" s="99">
        <v>2.9631023936889438</v>
      </c>
      <c r="E149" s="99">
        <v>3.0140546455592743</v>
      </c>
      <c r="F149" s="99">
        <v>2.9248567488432555</v>
      </c>
      <c r="G149" s="99">
        <v>2.8503933172628044</v>
      </c>
      <c r="H149" s="99">
        <v>2.8398544911740555</v>
      </c>
      <c r="I149" s="99">
        <v>2.8647990035077138</v>
      </c>
      <c r="J149" s="99">
        <v>2.8356950591985264</v>
      </c>
      <c r="K149" s="99">
        <v>2.8145624881763469</v>
      </c>
      <c r="L149" s="99">
        <v>2.8914471085653006</v>
      </c>
      <c r="M149" s="99">
        <v>2.4344618816250874</v>
      </c>
      <c r="N149" s="99">
        <v>2.2841615607830525</v>
      </c>
      <c r="O149" s="99">
        <v>2.2106341598108616</v>
      </c>
      <c r="P149" s="99">
        <v>1.9635692884296245</v>
      </c>
      <c r="Q149" s="99">
        <v>1.8061819968565338</v>
      </c>
      <c r="R149" s="99">
        <v>1.7999649069895842</v>
      </c>
      <c r="S149" s="99">
        <v>1.8132457109794049</v>
      </c>
      <c r="T149" s="99">
        <v>1.7573388858938506</v>
      </c>
      <c r="U149" s="99">
        <v>1.7195945656381451</v>
      </c>
      <c r="V149" s="99">
        <v>1.9562783862737247</v>
      </c>
      <c r="W149" s="99">
        <v>1.711276399300355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0.56963284552289051</v>
      </c>
      <c r="D150" s="99">
        <v>0.58242951070995352</v>
      </c>
      <c r="E150" s="99">
        <v>0.51731725633382641</v>
      </c>
      <c r="F150" s="99">
        <v>0.50307046802518718</v>
      </c>
      <c r="G150" s="99">
        <v>0.56313843345816617</v>
      </c>
      <c r="H150" s="99">
        <v>0.517249785970885</v>
      </c>
      <c r="I150" s="99">
        <v>0.53174446951008147</v>
      </c>
      <c r="J150" s="99">
        <v>0.51748248177665868</v>
      </c>
      <c r="K150" s="99">
        <v>0.5379415202435569</v>
      </c>
      <c r="L150" s="99">
        <v>0.47491567906874638</v>
      </c>
      <c r="M150" s="99">
        <v>0.26764878808980863</v>
      </c>
      <c r="N150" s="99">
        <v>0.26695359127538715</v>
      </c>
      <c r="O150" s="99">
        <v>0.24459209226771</v>
      </c>
      <c r="P150" s="99">
        <v>0.22810184619579504</v>
      </c>
      <c r="Q150" s="99">
        <v>0.21364034017483788</v>
      </c>
      <c r="R150" s="99">
        <v>0.22663458096357542</v>
      </c>
      <c r="S150" s="99">
        <v>0.23098997741473964</v>
      </c>
      <c r="T150" s="99">
        <v>0.16939388126043853</v>
      </c>
      <c r="U150" s="99">
        <v>0.17314576189864461</v>
      </c>
      <c r="V150" s="99">
        <v>0.28625688674894945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0.56963284552289051</v>
      </c>
      <c r="D151" s="102">
        <v>0.58242951070995352</v>
      </c>
      <c r="E151" s="102">
        <v>0.51731725633382641</v>
      </c>
      <c r="F151" s="102">
        <v>0.50307046802518718</v>
      </c>
      <c r="G151" s="102">
        <v>0.56313843345816617</v>
      </c>
      <c r="H151" s="102">
        <v>0.517249785970885</v>
      </c>
      <c r="I151" s="102">
        <v>0.53174446951008147</v>
      </c>
      <c r="J151" s="102">
        <v>0.51748248177665868</v>
      </c>
      <c r="K151" s="102">
        <v>0.5379415202435569</v>
      </c>
      <c r="L151" s="102">
        <v>0.47491567906874638</v>
      </c>
      <c r="M151" s="102">
        <v>0.26764878808980863</v>
      </c>
      <c r="N151" s="102">
        <v>0.26695359127538715</v>
      </c>
      <c r="O151" s="102">
        <v>0.24459209226771</v>
      </c>
      <c r="P151" s="102">
        <v>0.22810184619579504</v>
      </c>
      <c r="Q151" s="102">
        <v>0.21364034017483788</v>
      </c>
      <c r="R151" s="102">
        <v>0.22663458096357542</v>
      </c>
      <c r="S151" s="102">
        <v>0.23098997741473964</v>
      </c>
      <c r="T151" s="102">
        <v>0.16939388126043853</v>
      </c>
      <c r="U151" s="102">
        <v>0.17314576189864461</v>
      </c>
      <c r="V151" s="102">
        <v>0.28625688674894945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2.5588040550563811</v>
      </c>
      <c r="D157" s="123">
        <v>2.5936278459705799</v>
      </c>
      <c r="E157" s="123">
        <v>3.2394379770817676</v>
      </c>
      <c r="F157" s="123">
        <v>2.5959606488012246</v>
      </c>
      <c r="G157" s="123">
        <v>1.7290745067366244</v>
      </c>
      <c r="H157" s="123">
        <v>1.6425231259669693</v>
      </c>
      <c r="I157" s="123">
        <v>1.4884147816783726</v>
      </c>
      <c r="J157" s="123">
        <v>1.3425992555857684</v>
      </c>
      <c r="K157" s="123">
        <v>1.8882054603382048</v>
      </c>
      <c r="L157" s="123">
        <v>2.5001075495819234</v>
      </c>
      <c r="M157" s="123">
        <v>2.4432301515747077</v>
      </c>
      <c r="N157" s="123">
        <v>2.351000100230825</v>
      </c>
      <c r="O157" s="123">
        <v>1.8301026802177489</v>
      </c>
      <c r="P157" s="123">
        <v>1.0473188117967691</v>
      </c>
      <c r="Q157" s="123">
        <v>0.61010553593297379</v>
      </c>
      <c r="R157" s="123">
        <v>0.50770117159442407</v>
      </c>
      <c r="S157" s="123">
        <v>0.99335542607812577</v>
      </c>
      <c r="T157" s="123">
        <v>0.95359215585266388</v>
      </c>
      <c r="U157" s="123">
        <v>1.1154643413640908</v>
      </c>
      <c r="V157" s="123">
        <v>1.2693081616711293</v>
      </c>
      <c r="W157" s="123">
        <v>0.70059850967706638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5.2460610451693785</v>
      </c>
      <c r="D158" s="99">
        <v>5.2252101127505792</v>
      </c>
      <c r="E158" s="99">
        <v>6.0696203146179988</v>
      </c>
      <c r="F158" s="99">
        <v>5.9554778804436346</v>
      </c>
      <c r="G158" s="99">
        <v>5.4536578496709849</v>
      </c>
      <c r="H158" s="99">
        <v>5.3056694730175851</v>
      </c>
      <c r="I158" s="99">
        <v>5.2715996811732673</v>
      </c>
      <c r="J158" s="99">
        <v>4.7064383461113435</v>
      </c>
      <c r="K158" s="99">
        <v>4.6308941271773252</v>
      </c>
      <c r="L158" s="99">
        <v>4.6558294234598474</v>
      </c>
      <c r="M158" s="99">
        <v>4.1225410528583435</v>
      </c>
      <c r="N158" s="99">
        <v>3.4786596277505906</v>
      </c>
      <c r="O158" s="99">
        <v>3.2000916381272746</v>
      </c>
      <c r="P158" s="99">
        <v>2.8668326856323478</v>
      </c>
      <c r="Q158" s="99">
        <v>2.7646674899387289</v>
      </c>
      <c r="R158" s="99">
        <v>2.944744603856333</v>
      </c>
      <c r="S158" s="99">
        <v>3.1419145600007146</v>
      </c>
      <c r="T158" s="99">
        <v>3.2163930350995167</v>
      </c>
      <c r="U158" s="99">
        <v>3.3285958810261738</v>
      </c>
      <c r="V158" s="99">
        <v>3.8494051438915293</v>
      </c>
      <c r="W158" s="99">
        <v>3.5526696280972105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5.3026052146680795</v>
      </c>
      <c r="D161" s="118">
        <f t="shared" si="54"/>
        <v>5.2790473164344291</v>
      </c>
      <c r="E161" s="118">
        <f t="shared" si="54"/>
        <v>6.015246723932389</v>
      </c>
      <c r="F161" s="118">
        <f t="shared" si="54"/>
        <v>5.2335682016126581</v>
      </c>
      <c r="G161" s="118">
        <f t="shared" si="54"/>
        <v>4.245756971477233</v>
      </c>
      <c r="H161" s="118">
        <f t="shared" si="54"/>
        <v>4.1399833032623636</v>
      </c>
      <c r="I161" s="118">
        <f t="shared" si="54"/>
        <v>3.8688936989988427</v>
      </c>
      <c r="J161" s="118">
        <f t="shared" si="54"/>
        <v>3.5984777917926118</v>
      </c>
      <c r="K161" s="118">
        <f t="shared" si="54"/>
        <v>4.1270423529347067</v>
      </c>
      <c r="L161" s="118">
        <f t="shared" si="54"/>
        <v>4.5673637983718525</v>
      </c>
      <c r="M161" s="118">
        <f t="shared" si="54"/>
        <v>4.1283909954121381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1.7999649069895842</v>
      </c>
      <c r="S161" s="118">
        <f t="shared" si="55"/>
        <v>2.2877029388051868</v>
      </c>
      <c r="T161" s="118">
        <f t="shared" si="55"/>
        <v>2.011580903310525</v>
      </c>
      <c r="U161" s="118">
        <f t="shared" si="55"/>
        <v>2.3124325924980487</v>
      </c>
      <c r="V161" s="118">
        <f t="shared" si="55"/>
        <v>2.4564666329891622</v>
      </c>
      <c r="W161" s="118">
        <f t="shared" ref="W161" si="56">W162+W164+W166+W175</f>
        <v>1.8590690907586214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2.7437174780154816</v>
      </c>
      <c r="D166" s="123">
        <v>2.6858710815632438</v>
      </c>
      <c r="E166" s="123">
        <v>2.7754956401816164</v>
      </c>
      <c r="F166" s="123">
        <v>2.6369644203702363</v>
      </c>
      <c r="G166" s="123">
        <v>2.5161031430041758</v>
      </c>
      <c r="H166" s="123">
        <v>2.4975152675252126</v>
      </c>
      <c r="I166" s="123">
        <v>2.3800639888401895</v>
      </c>
      <c r="J166" s="123">
        <v>2.2567995202861235</v>
      </c>
      <c r="K166" s="123">
        <v>2.2394248583648872</v>
      </c>
      <c r="L166" s="123">
        <v>2.06757391706669</v>
      </c>
      <c r="M166" s="123">
        <v>1.6850578685765019</v>
      </c>
      <c r="N166" s="123">
        <v>0</v>
      </c>
      <c r="O166" s="123">
        <v>0</v>
      </c>
      <c r="P166" s="123">
        <v>0</v>
      </c>
      <c r="Q166" s="123">
        <v>0</v>
      </c>
      <c r="R166" s="123">
        <v>1.7999649069895842</v>
      </c>
      <c r="S166" s="123">
        <v>1.311161926913073</v>
      </c>
      <c r="T166" s="123">
        <v>1.0719604660904409</v>
      </c>
      <c r="U166" s="123">
        <v>1.2150932910608485</v>
      </c>
      <c r="V166" s="123">
        <v>1.173331585025319</v>
      </c>
      <c r="W166" s="123">
        <v>1.1612232709538122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3.0066675815631783</v>
      </c>
      <c r="D167" s="99">
        <v>2.9631023936889442</v>
      </c>
      <c r="E167" s="99">
        <v>3.0140546455592752</v>
      </c>
      <c r="F167" s="99">
        <v>2.9248567488432551</v>
      </c>
      <c r="G167" s="99">
        <v>2.850393317262804</v>
      </c>
      <c r="H167" s="99">
        <v>2.8398544911740555</v>
      </c>
      <c r="I167" s="99">
        <v>2.8647990035077138</v>
      </c>
      <c r="J167" s="99">
        <v>2.8356950591985268</v>
      </c>
      <c r="K167" s="99">
        <v>2.8145624881763469</v>
      </c>
      <c r="L167" s="99">
        <v>2.8914471085653011</v>
      </c>
      <c r="M167" s="99">
        <v>2.4344618816250865</v>
      </c>
      <c r="N167" s="99">
        <v>0</v>
      </c>
      <c r="O167" s="99">
        <v>0</v>
      </c>
      <c r="P167" s="99">
        <v>0</v>
      </c>
      <c r="Q167" s="99">
        <v>0</v>
      </c>
      <c r="R167" s="99">
        <v>1.7999649069895842</v>
      </c>
      <c r="S167" s="99">
        <v>1.8132457109794047</v>
      </c>
      <c r="T167" s="99">
        <v>1.7573388858938506</v>
      </c>
      <c r="U167" s="99">
        <v>1.7195945656381451</v>
      </c>
      <c r="V167" s="99">
        <v>1.9562783862737245</v>
      </c>
      <c r="W167" s="99">
        <v>1.711276399300355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0.56963284552289062</v>
      </c>
      <c r="D168" s="99">
        <v>0.58242951070995364</v>
      </c>
      <c r="E168" s="99">
        <v>0.5173172563338263</v>
      </c>
      <c r="F168" s="99">
        <v>0.50307046802518718</v>
      </c>
      <c r="G168" s="99">
        <v>0.56313843345816617</v>
      </c>
      <c r="H168" s="99">
        <v>0.517249785970885</v>
      </c>
      <c r="I168" s="99">
        <v>0.53174446951008147</v>
      </c>
      <c r="J168" s="99">
        <v>0.51748248177665868</v>
      </c>
      <c r="K168" s="99">
        <v>0.53794152024355679</v>
      </c>
      <c r="L168" s="99">
        <v>0.47491567906874638</v>
      </c>
      <c r="M168" s="99">
        <v>0.26764878808980863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0.23098997741473967</v>
      </c>
      <c r="T168" s="99">
        <v>0.16939388126043844</v>
      </c>
      <c r="U168" s="99">
        <v>0.17314576189864453</v>
      </c>
      <c r="V168" s="99">
        <v>0.2862568867489495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0.56963284552289062</v>
      </c>
      <c r="D169" s="102">
        <v>0.58242951070995364</v>
      </c>
      <c r="E169" s="102">
        <v>0.5173172563338263</v>
      </c>
      <c r="F169" s="102">
        <v>0.50307046802518718</v>
      </c>
      <c r="G169" s="102">
        <v>0.56313843345816617</v>
      </c>
      <c r="H169" s="102">
        <v>0.517249785970885</v>
      </c>
      <c r="I169" s="102">
        <v>0.53174446951008147</v>
      </c>
      <c r="J169" s="102">
        <v>0.51748248177665868</v>
      </c>
      <c r="K169" s="102">
        <v>0.53794152024355679</v>
      </c>
      <c r="L169" s="102">
        <v>0.47491567906874638</v>
      </c>
      <c r="M169" s="102">
        <v>0.26764878808980863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0.23098997741473967</v>
      </c>
      <c r="T169" s="102">
        <v>0.16939388126043844</v>
      </c>
      <c r="U169" s="102">
        <v>0.17314576189864453</v>
      </c>
      <c r="V169" s="102">
        <v>0.2862568867489495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2.5588877366525979</v>
      </c>
      <c r="D175" s="123">
        <v>2.5931762348711858</v>
      </c>
      <c r="E175" s="123">
        <v>3.239751083750773</v>
      </c>
      <c r="F175" s="123">
        <v>2.5966037812424219</v>
      </c>
      <c r="G175" s="123">
        <v>1.7296538284730576</v>
      </c>
      <c r="H175" s="123">
        <v>1.6424680357371515</v>
      </c>
      <c r="I175" s="123">
        <v>1.4888297101586534</v>
      </c>
      <c r="J175" s="123">
        <v>1.3416782715064881</v>
      </c>
      <c r="K175" s="123">
        <v>1.887617494569819</v>
      </c>
      <c r="L175" s="123">
        <v>2.499789881305162</v>
      </c>
      <c r="M175" s="123">
        <v>2.4433331268356357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0.97654101189211373</v>
      </c>
      <c r="T175" s="123">
        <v>0.93962043722008393</v>
      </c>
      <c r="U175" s="123">
        <v>1.0973393014372002</v>
      </c>
      <c r="V175" s="123">
        <v>1.283135047963843</v>
      </c>
      <c r="W175" s="123">
        <v>0.69784581980480909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5.2460610451693803</v>
      </c>
      <c r="D176" s="99">
        <v>5.2252101127505783</v>
      </c>
      <c r="E176" s="99">
        <v>6.0696203146179988</v>
      </c>
      <c r="F176" s="99">
        <v>5.9554778804436346</v>
      </c>
      <c r="G176" s="99">
        <v>5.4536578496709867</v>
      </c>
      <c r="H176" s="99">
        <v>5.3056694730175868</v>
      </c>
      <c r="I176" s="99">
        <v>5.2715996811732664</v>
      </c>
      <c r="J176" s="99">
        <v>4.7064383461113426</v>
      </c>
      <c r="K176" s="99">
        <v>4.6308941271773252</v>
      </c>
      <c r="L176" s="99">
        <v>4.6558294234598483</v>
      </c>
      <c r="M176" s="99">
        <v>4.1225410528583435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3.1419145600007137</v>
      </c>
      <c r="T176" s="99">
        <v>3.2163930350995176</v>
      </c>
      <c r="U176" s="99">
        <v>3.3285958810261742</v>
      </c>
      <c r="V176" s="99">
        <v>3.8494051438915289</v>
      </c>
      <c r="W176" s="99">
        <v>3.5526696280972101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286120</v>
      </c>
      <c r="C5" s="120">
        <v>287730</v>
      </c>
      <c r="D5" s="120">
        <v>291861</v>
      </c>
      <c r="E5" s="120">
        <v>299465</v>
      </c>
      <c r="F5" s="120">
        <v>294708</v>
      </c>
      <c r="G5" s="120">
        <v>254010</v>
      </c>
      <c r="H5" s="120">
        <v>188099</v>
      </c>
      <c r="I5" s="120">
        <v>124327</v>
      </c>
      <c r="J5" s="120">
        <v>83518</v>
      </c>
      <c r="K5" s="120">
        <v>76395</v>
      </c>
      <c r="L5" s="120">
        <v>80264</v>
      </c>
      <c r="M5" s="120">
        <v>85683</v>
      </c>
      <c r="N5" s="120">
        <v>85027</v>
      </c>
      <c r="O5" s="120">
        <v>80649</v>
      </c>
      <c r="P5" s="120">
        <v>73003</v>
      </c>
      <c r="Q5" s="120">
        <v>68342</v>
      </c>
      <c r="R5" s="120">
        <v>66340</v>
      </c>
      <c r="S5" s="120">
        <v>65909</v>
      </c>
      <c r="T5" s="120">
        <v>65833</v>
      </c>
      <c r="U5" s="120">
        <v>65705</v>
      </c>
      <c r="V5" s="120">
        <v>66034</v>
      </c>
      <c r="W5" s="120">
        <v>62401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286120</v>
      </c>
      <c r="C7" s="52">
        <v>287730</v>
      </c>
      <c r="D7" s="52">
        <v>291861</v>
      </c>
      <c r="E7" s="52">
        <v>299465</v>
      </c>
      <c r="F7" s="52">
        <v>294708</v>
      </c>
      <c r="G7" s="52">
        <v>254010</v>
      </c>
      <c r="H7" s="52">
        <v>188099</v>
      </c>
      <c r="I7" s="52">
        <v>124327</v>
      </c>
      <c r="J7" s="52">
        <v>83518</v>
      </c>
      <c r="K7" s="52">
        <v>76395</v>
      </c>
      <c r="L7" s="52">
        <v>80264</v>
      </c>
      <c r="M7" s="52">
        <v>85683</v>
      </c>
      <c r="N7" s="52">
        <v>85027</v>
      </c>
      <c r="O7" s="52">
        <v>80649</v>
      </c>
      <c r="P7" s="52">
        <v>73003</v>
      </c>
      <c r="Q7" s="52">
        <v>68342</v>
      </c>
      <c r="R7" s="52">
        <v>66340</v>
      </c>
      <c r="S7" s="52">
        <v>65909</v>
      </c>
      <c r="T7" s="52">
        <v>65833</v>
      </c>
      <c r="U7" s="52">
        <v>65705</v>
      </c>
      <c r="V7" s="52">
        <v>66034</v>
      </c>
      <c r="W7" s="52">
        <v>62401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5742</v>
      </c>
      <c r="C9" s="52">
        <v>7092</v>
      </c>
      <c r="D9" s="52">
        <v>8441</v>
      </c>
      <c r="E9" s="52">
        <v>9399</v>
      </c>
      <c r="F9" s="52">
        <v>10005</v>
      </c>
      <c r="G9" s="52">
        <v>9881</v>
      </c>
      <c r="H9" s="52">
        <v>8884</v>
      </c>
      <c r="I9" s="52">
        <v>7659</v>
      </c>
      <c r="J9" s="52">
        <v>6337</v>
      </c>
      <c r="K9" s="52">
        <v>4491</v>
      </c>
      <c r="L9" s="52">
        <v>2909</v>
      </c>
      <c r="M9" s="52">
        <v>2122</v>
      </c>
      <c r="N9" s="52">
        <v>2960</v>
      </c>
      <c r="O9" s="52">
        <v>5095</v>
      </c>
      <c r="P9" s="52">
        <v>7693</v>
      </c>
      <c r="Q9" s="52">
        <v>7777</v>
      </c>
      <c r="R9" s="52">
        <v>7543</v>
      </c>
      <c r="S9" s="52">
        <v>7127</v>
      </c>
      <c r="T9" s="52">
        <v>6843</v>
      </c>
      <c r="U9" s="52">
        <v>6474</v>
      </c>
      <c r="V9" s="52">
        <v>5810</v>
      </c>
      <c r="W9" s="52">
        <v>5093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264596</v>
      </c>
      <c r="C11" s="52">
        <v>265438</v>
      </c>
      <c r="D11" s="52">
        <v>268265</v>
      </c>
      <c r="E11" s="52">
        <v>274819</v>
      </c>
      <c r="F11" s="52">
        <v>269389</v>
      </c>
      <c r="G11" s="52">
        <v>231317</v>
      </c>
      <c r="H11" s="52">
        <v>170545</v>
      </c>
      <c r="I11" s="52">
        <v>112414</v>
      </c>
      <c r="J11" s="52">
        <v>75475</v>
      </c>
      <c r="K11" s="52">
        <v>67933</v>
      </c>
      <c r="L11" s="52">
        <v>66594</v>
      </c>
      <c r="M11" s="52">
        <v>65240</v>
      </c>
      <c r="N11" s="52">
        <v>60712</v>
      </c>
      <c r="O11" s="52">
        <v>57105</v>
      </c>
      <c r="P11" s="52">
        <v>51651</v>
      </c>
      <c r="Q11" s="52">
        <v>48218</v>
      </c>
      <c r="R11" s="52">
        <v>46586</v>
      </c>
      <c r="S11" s="52">
        <v>46376</v>
      </c>
      <c r="T11" s="52">
        <v>44846</v>
      </c>
      <c r="U11" s="52">
        <v>44743</v>
      </c>
      <c r="V11" s="52">
        <v>43417</v>
      </c>
      <c r="W11" s="52">
        <v>40679</v>
      </c>
      <c r="DA11" s="63" t="s">
        <v>1070</v>
      </c>
    </row>
    <row r="12" spans="1:105" ht="12" customHeight="1" x14ac:dyDescent="0.25">
      <c r="A12" s="97" t="s">
        <v>140</v>
      </c>
      <c r="B12" s="52">
        <v>4362</v>
      </c>
      <c r="C12" s="52">
        <v>4109</v>
      </c>
      <c r="D12" s="52">
        <v>3934</v>
      </c>
      <c r="E12" s="52">
        <v>4851</v>
      </c>
      <c r="F12" s="52">
        <v>4669</v>
      </c>
      <c r="G12" s="52">
        <v>3913</v>
      </c>
      <c r="H12" s="52">
        <v>2888</v>
      </c>
      <c r="I12" s="52">
        <v>1907</v>
      </c>
      <c r="J12" s="52">
        <v>1304</v>
      </c>
      <c r="K12" s="52">
        <v>1282</v>
      </c>
      <c r="L12" s="52">
        <v>2487</v>
      </c>
      <c r="M12" s="52">
        <v>2936</v>
      </c>
      <c r="N12" s="52">
        <v>3377</v>
      </c>
      <c r="O12" s="52">
        <v>3132</v>
      </c>
      <c r="P12" s="52">
        <v>2847</v>
      </c>
      <c r="Q12" s="52">
        <v>2656</v>
      </c>
      <c r="R12" s="52">
        <v>2513</v>
      </c>
      <c r="S12" s="52">
        <v>2647</v>
      </c>
      <c r="T12" s="52">
        <v>2481</v>
      </c>
      <c r="U12" s="52">
        <v>2432</v>
      </c>
      <c r="V12" s="52">
        <v>2767</v>
      </c>
      <c r="W12" s="52">
        <v>2485</v>
      </c>
      <c r="DA12" s="63" t="s">
        <v>1071</v>
      </c>
    </row>
    <row r="13" spans="1:105" ht="12" customHeight="1" x14ac:dyDescent="0.25">
      <c r="A13" s="97" t="s">
        <v>122</v>
      </c>
      <c r="B13" s="52">
        <v>5503</v>
      </c>
      <c r="C13" s="52">
        <v>5686</v>
      </c>
      <c r="D13" s="52">
        <v>6190</v>
      </c>
      <c r="E13" s="52">
        <v>6398</v>
      </c>
      <c r="F13" s="52">
        <v>6733</v>
      </c>
      <c r="G13" s="52">
        <v>5991</v>
      </c>
      <c r="H13" s="52">
        <v>4722</v>
      </c>
      <c r="I13" s="52">
        <v>3224</v>
      </c>
      <c r="J13" s="52">
        <v>2177</v>
      </c>
      <c r="K13" s="52">
        <v>2163</v>
      </c>
      <c r="L13" s="52">
        <v>1636</v>
      </c>
      <c r="M13" s="52">
        <v>1851</v>
      </c>
      <c r="N13" s="52">
        <v>1705</v>
      </c>
      <c r="O13" s="52">
        <v>1957</v>
      </c>
      <c r="P13" s="52">
        <v>1776</v>
      </c>
      <c r="Q13" s="52">
        <v>1668</v>
      </c>
      <c r="R13" s="52">
        <v>1655</v>
      </c>
      <c r="S13" s="52">
        <v>1497</v>
      </c>
      <c r="T13" s="52">
        <v>2250</v>
      </c>
      <c r="U13" s="52">
        <v>2184</v>
      </c>
      <c r="V13" s="52">
        <v>2607</v>
      </c>
      <c r="W13" s="52">
        <v>2484</v>
      </c>
      <c r="DA13" s="63" t="s">
        <v>1072</v>
      </c>
    </row>
    <row r="14" spans="1:105" ht="12" customHeight="1" x14ac:dyDescent="0.25">
      <c r="A14" s="97" t="s">
        <v>121</v>
      </c>
      <c r="B14" s="52">
        <v>11659</v>
      </c>
      <c r="C14" s="52">
        <v>12497</v>
      </c>
      <c r="D14" s="52">
        <v>13472</v>
      </c>
      <c r="E14" s="52">
        <v>13397</v>
      </c>
      <c r="F14" s="52">
        <v>13917</v>
      </c>
      <c r="G14" s="52">
        <v>12789</v>
      </c>
      <c r="H14" s="52">
        <v>9944</v>
      </c>
      <c r="I14" s="52">
        <v>6782</v>
      </c>
      <c r="J14" s="52">
        <v>4562</v>
      </c>
      <c r="K14" s="52">
        <v>5017</v>
      </c>
      <c r="L14" s="52">
        <v>9547</v>
      </c>
      <c r="M14" s="52">
        <v>15656</v>
      </c>
      <c r="N14" s="52">
        <v>19233</v>
      </c>
      <c r="O14" s="52">
        <v>18455</v>
      </c>
      <c r="P14" s="52">
        <v>16729</v>
      </c>
      <c r="Q14" s="52">
        <v>15800</v>
      </c>
      <c r="R14" s="52">
        <v>15586</v>
      </c>
      <c r="S14" s="52">
        <v>15389</v>
      </c>
      <c r="T14" s="52">
        <v>16256</v>
      </c>
      <c r="U14" s="52">
        <v>16346</v>
      </c>
      <c r="V14" s="52">
        <v>17243</v>
      </c>
      <c r="W14" s="52">
        <v>16753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137609</v>
      </c>
      <c r="C16" s="52">
        <v>138699</v>
      </c>
      <c r="D16" s="52">
        <v>141438</v>
      </c>
      <c r="E16" s="52">
        <v>147889</v>
      </c>
      <c r="F16" s="52">
        <v>143662</v>
      </c>
      <c r="G16" s="52">
        <v>121720</v>
      </c>
      <c r="H16" s="52">
        <v>88832</v>
      </c>
      <c r="I16" s="52">
        <v>58127</v>
      </c>
      <c r="J16" s="52">
        <v>38895</v>
      </c>
      <c r="K16" s="52">
        <v>34658</v>
      </c>
      <c r="L16" s="52">
        <v>37386</v>
      </c>
      <c r="M16" s="52">
        <v>42660</v>
      </c>
      <c r="N16" s="52">
        <v>48945</v>
      </c>
      <c r="O16" s="52">
        <v>48163</v>
      </c>
      <c r="P16" s="52">
        <v>43612</v>
      </c>
      <c r="Q16" s="52">
        <v>40549</v>
      </c>
      <c r="R16" s="52">
        <v>38246</v>
      </c>
      <c r="S16" s="52">
        <v>35081</v>
      </c>
      <c r="T16" s="52">
        <v>30449</v>
      </c>
      <c r="U16" s="52">
        <v>25818</v>
      </c>
      <c r="V16" s="52">
        <v>22089</v>
      </c>
      <c r="W16" s="52">
        <v>19297</v>
      </c>
      <c r="DA16" s="63" t="s">
        <v>1074</v>
      </c>
    </row>
    <row r="17" spans="1:105" ht="12" customHeight="1" x14ac:dyDescent="0.25">
      <c r="A17" s="109" t="s">
        <v>120</v>
      </c>
      <c r="B17" s="36">
        <v>148511</v>
      </c>
      <c r="C17" s="36">
        <v>149031</v>
      </c>
      <c r="D17" s="36">
        <v>150423</v>
      </c>
      <c r="E17" s="36">
        <v>151576</v>
      </c>
      <c r="F17" s="36">
        <v>151046</v>
      </c>
      <c r="G17" s="36">
        <v>132290</v>
      </c>
      <c r="H17" s="36">
        <v>99267</v>
      </c>
      <c r="I17" s="36">
        <v>66200</v>
      </c>
      <c r="J17" s="36">
        <v>44623</v>
      </c>
      <c r="K17" s="36">
        <v>41737</v>
      </c>
      <c r="L17" s="36">
        <v>42878</v>
      </c>
      <c r="M17" s="36">
        <v>43023</v>
      </c>
      <c r="N17" s="36">
        <v>36082</v>
      </c>
      <c r="O17" s="36">
        <v>32486</v>
      </c>
      <c r="P17" s="36">
        <v>29391</v>
      </c>
      <c r="Q17" s="36">
        <v>27793</v>
      </c>
      <c r="R17" s="36">
        <v>28094</v>
      </c>
      <c r="S17" s="36">
        <v>30828</v>
      </c>
      <c r="T17" s="36">
        <v>35384</v>
      </c>
      <c r="U17" s="36">
        <v>39887</v>
      </c>
      <c r="V17" s="36">
        <v>43945</v>
      </c>
      <c r="W17" s="36">
        <v>43104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22353</v>
      </c>
      <c r="D21" s="52">
        <v>22359</v>
      </c>
      <c r="E21" s="52">
        <v>22401</v>
      </c>
      <c r="F21" s="52">
        <v>22517</v>
      </c>
      <c r="G21" s="52">
        <v>40698</v>
      </c>
      <c r="H21" s="52">
        <v>65911</v>
      </c>
      <c r="I21" s="52">
        <v>63772</v>
      </c>
      <c r="J21" s="52">
        <v>40809</v>
      </c>
      <c r="K21" s="52">
        <v>7123</v>
      </c>
      <c r="L21" s="52">
        <v>0</v>
      </c>
      <c r="M21" s="52">
        <v>7518</v>
      </c>
      <c r="N21" s="52">
        <v>22362</v>
      </c>
      <c r="O21" s="52">
        <v>17926</v>
      </c>
      <c r="P21" s="52">
        <v>7649</v>
      </c>
      <c r="Q21" s="52">
        <v>4661</v>
      </c>
      <c r="R21" s="52">
        <v>2002</v>
      </c>
      <c r="S21" s="52">
        <v>6055</v>
      </c>
      <c r="T21" s="52">
        <v>6802</v>
      </c>
      <c r="U21" s="52">
        <v>6604</v>
      </c>
      <c r="V21" s="52">
        <v>3643</v>
      </c>
      <c r="W21" s="52">
        <v>3633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897</v>
      </c>
      <c r="D23" s="52">
        <v>901</v>
      </c>
      <c r="E23" s="52">
        <v>933</v>
      </c>
      <c r="F23" s="52">
        <v>1016</v>
      </c>
      <c r="G23" s="52">
        <v>1169</v>
      </c>
      <c r="H23" s="52">
        <v>1423</v>
      </c>
      <c r="I23" s="52">
        <v>1237</v>
      </c>
      <c r="J23" s="52">
        <v>1344</v>
      </c>
      <c r="K23" s="52">
        <v>1920</v>
      </c>
      <c r="L23" s="52">
        <v>1657</v>
      </c>
      <c r="M23" s="52">
        <v>1267</v>
      </c>
      <c r="N23" s="52">
        <v>876</v>
      </c>
      <c r="O23" s="52">
        <v>592</v>
      </c>
      <c r="P23" s="52">
        <v>179</v>
      </c>
      <c r="Q23" s="52">
        <v>158</v>
      </c>
      <c r="R23" s="52">
        <v>326</v>
      </c>
      <c r="S23" s="52">
        <v>645</v>
      </c>
      <c r="T23" s="52">
        <v>1010</v>
      </c>
      <c r="U23" s="52">
        <v>1463</v>
      </c>
      <c r="V23" s="52">
        <v>1809</v>
      </c>
      <c r="W23" s="52">
        <v>1682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41343</v>
      </c>
      <c r="D25" s="52">
        <v>41426</v>
      </c>
      <c r="E25" s="52">
        <v>42006</v>
      </c>
      <c r="F25" s="52">
        <v>43607</v>
      </c>
      <c r="G25" s="52">
        <v>50108</v>
      </c>
      <c r="H25" s="52">
        <v>65077</v>
      </c>
      <c r="I25" s="52">
        <v>58132</v>
      </c>
      <c r="J25" s="52">
        <v>36939</v>
      </c>
      <c r="K25" s="52">
        <v>14764</v>
      </c>
      <c r="L25" s="52">
        <v>18285</v>
      </c>
      <c r="M25" s="52">
        <v>20939</v>
      </c>
      <c r="N25" s="52">
        <v>23788</v>
      </c>
      <c r="O25" s="52">
        <v>14400</v>
      </c>
      <c r="P25" s="52">
        <v>5544</v>
      </c>
      <c r="Q25" s="52">
        <v>4239</v>
      </c>
      <c r="R25" s="52">
        <v>4059</v>
      </c>
      <c r="S25" s="52">
        <v>9411</v>
      </c>
      <c r="T25" s="52">
        <v>12123</v>
      </c>
      <c r="U25" s="52">
        <v>13243</v>
      </c>
      <c r="V25" s="52">
        <v>10221</v>
      </c>
      <c r="W25" s="52">
        <v>5704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682</v>
      </c>
      <c r="D26" s="52">
        <v>681</v>
      </c>
      <c r="E26" s="52">
        <v>688</v>
      </c>
      <c r="F26" s="52">
        <v>710</v>
      </c>
      <c r="G26" s="52">
        <v>825</v>
      </c>
      <c r="H26" s="52">
        <v>1093</v>
      </c>
      <c r="I26" s="52">
        <v>981</v>
      </c>
      <c r="J26" s="52">
        <v>603</v>
      </c>
      <c r="K26" s="52">
        <v>171</v>
      </c>
      <c r="L26" s="52">
        <v>312</v>
      </c>
      <c r="M26" s="52">
        <v>577</v>
      </c>
      <c r="N26" s="52">
        <v>627</v>
      </c>
      <c r="O26" s="52">
        <v>741</v>
      </c>
      <c r="P26" s="52">
        <v>290</v>
      </c>
      <c r="Q26" s="52">
        <v>222</v>
      </c>
      <c r="R26" s="52">
        <v>229</v>
      </c>
      <c r="S26" s="52">
        <v>512</v>
      </c>
      <c r="T26" s="52">
        <v>729</v>
      </c>
      <c r="U26" s="52">
        <v>712</v>
      </c>
      <c r="V26" s="52">
        <v>544</v>
      </c>
      <c r="W26" s="52">
        <v>282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860</v>
      </c>
      <c r="D27" s="52">
        <v>862</v>
      </c>
      <c r="E27" s="52">
        <v>877</v>
      </c>
      <c r="F27" s="52">
        <v>919</v>
      </c>
      <c r="G27" s="52">
        <v>1094</v>
      </c>
      <c r="H27" s="52">
        <v>1502</v>
      </c>
      <c r="I27" s="52">
        <v>1498</v>
      </c>
      <c r="J27" s="52">
        <v>1047</v>
      </c>
      <c r="K27" s="52">
        <v>382</v>
      </c>
      <c r="L27" s="52">
        <v>527</v>
      </c>
      <c r="M27" s="52">
        <v>533</v>
      </c>
      <c r="N27" s="52">
        <v>699</v>
      </c>
      <c r="O27" s="52">
        <v>357</v>
      </c>
      <c r="P27" s="52">
        <v>184</v>
      </c>
      <c r="Q27" s="52">
        <v>141</v>
      </c>
      <c r="R27" s="52">
        <v>114</v>
      </c>
      <c r="S27" s="52">
        <v>299</v>
      </c>
      <c r="T27" s="52">
        <v>354</v>
      </c>
      <c r="U27" s="52">
        <v>475</v>
      </c>
      <c r="V27" s="52">
        <v>407</v>
      </c>
      <c r="W27" s="52">
        <v>299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1822</v>
      </c>
      <c r="D28" s="52">
        <v>1827</v>
      </c>
      <c r="E28" s="52">
        <v>1864</v>
      </c>
      <c r="F28" s="52">
        <v>1961</v>
      </c>
      <c r="G28" s="52">
        <v>2320</v>
      </c>
      <c r="H28" s="52">
        <v>3148</v>
      </c>
      <c r="I28" s="52">
        <v>3162</v>
      </c>
      <c r="J28" s="52">
        <v>2220</v>
      </c>
      <c r="K28" s="52">
        <v>919</v>
      </c>
      <c r="L28" s="52">
        <v>1042</v>
      </c>
      <c r="M28" s="52">
        <v>976</v>
      </c>
      <c r="N28" s="52">
        <v>3247</v>
      </c>
      <c r="O28" s="52">
        <v>3627</v>
      </c>
      <c r="P28" s="52">
        <v>1764</v>
      </c>
      <c r="Q28" s="52">
        <v>1289</v>
      </c>
      <c r="R28" s="52">
        <v>1195</v>
      </c>
      <c r="S28" s="52">
        <v>3062</v>
      </c>
      <c r="T28" s="52">
        <v>4222</v>
      </c>
      <c r="U28" s="52">
        <v>4535</v>
      </c>
      <c r="V28" s="52">
        <v>3458</v>
      </c>
      <c r="W28" s="52">
        <v>1772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21501</v>
      </c>
      <c r="D30" s="52">
        <v>21546</v>
      </c>
      <c r="E30" s="52">
        <v>21858</v>
      </c>
      <c r="F30" s="52">
        <v>22726</v>
      </c>
      <c r="G30" s="52">
        <v>26268</v>
      </c>
      <c r="H30" s="52">
        <v>34407</v>
      </c>
      <c r="I30" s="52">
        <v>30705</v>
      </c>
      <c r="J30" s="52">
        <v>19232</v>
      </c>
      <c r="K30" s="52">
        <v>7953</v>
      </c>
      <c r="L30" s="52">
        <v>10177</v>
      </c>
      <c r="M30" s="52">
        <v>11584</v>
      </c>
      <c r="N30" s="52">
        <v>12444</v>
      </c>
      <c r="O30" s="52">
        <v>9215</v>
      </c>
      <c r="P30" s="52">
        <v>4601</v>
      </c>
      <c r="Q30" s="52">
        <v>3334</v>
      </c>
      <c r="R30" s="52">
        <v>2921</v>
      </c>
      <c r="S30" s="52">
        <v>7231</v>
      </c>
      <c r="T30" s="52">
        <v>9775</v>
      </c>
      <c r="U30" s="52">
        <v>10938</v>
      </c>
      <c r="V30" s="52">
        <v>8668</v>
      </c>
      <c r="W30" s="52">
        <v>3662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23205</v>
      </c>
      <c r="D31" s="36">
        <v>23251</v>
      </c>
      <c r="E31" s="36">
        <v>23578</v>
      </c>
      <c r="F31" s="36">
        <v>24468</v>
      </c>
      <c r="G31" s="36">
        <v>28077</v>
      </c>
      <c r="H31" s="36">
        <v>36414</v>
      </c>
      <c r="I31" s="36">
        <v>33069</v>
      </c>
      <c r="J31" s="36">
        <v>21577</v>
      </c>
      <c r="K31" s="36">
        <v>8284</v>
      </c>
      <c r="L31" s="36">
        <v>9983</v>
      </c>
      <c r="M31" s="36">
        <v>11439</v>
      </c>
      <c r="N31" s="36">
        <v>15924</v>
      </c>
      <c r="O31" s="36">
        <v>9908</v>
      </c>
      <c r="P31" s="36">
        <v>3183</v>
      </c>
      <c r="Q31" s="36">
        <v>2554</v>
      </c>
      <c r="R31" s="36">
        <v>2675</v>
      </c>
      <c r="S31" s="36">
        <v>6061</v>
      </c>
      <c r="T31" s="36">
        <v>7651</v>
      </c>
      <c r="U31" s="36">
        <v>8024</v>
      </c>
      <c r="V31" s="36">
        <v>5970</v>
      </c>
      <c r="W31" s="36">
        <v>4392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23963</v>
      </c>
      <c r="D35" s="52">
        <v>26490</v>
      </c>
      <c r="E35" s="52">
        <v>30005</v>
      </c>
      <c r="F35" s="52">
        <v>17760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3869</v>
      </c>
      <c r="M35" s="52">
        <v>12937</v>
      </c>
      <c r="N35" s="52">
        <v>21706</v>
      </c>
      <c r="O35" s="52">
        <v>13548</v>
      </c>
      <c r="P35" s="52">
        <v>3</v>
      </c>
      <c r="Q35" s="52">
        <v>0</v>
      </c>
      <c r="R35" s="52">
        <v>0</v>
      </c>
      <c r="S35" s="52">
        <v>5624</v>
      </c>
      <c r="T35" s="52">
        <v>6726</v>
      </c>
      <c r="U35" s="52">
        <v>6476</v>
      </c>
      <c r="V35" s="52">
        <v>3972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2247</v>
      </c>
      <c r="D37" s="52">
        <v>2250</v>
      </c>
      <c r="E37" s="52">
        <v>1891</v>
      </c>
      <c r="F37" s="52">
        <v>1622</v>
      </c>
      <c r="G37" s="52">
        <v>1045</v>
      </c>
      <c r="H37" s="52">
        <v>426</v>
      </c>
      <c r="I37" s="52">
        <v>12</v>
      </c>
      <c r="J37" s="52">
        <v>22</v>
      </c>
      <c r="K37" s="52">
        <v>74</v>
      </c>
      <c r="L37" s="52">
        <v>75</v>
      </c>
      <c r="M37" s="52">
        <v>480</v>
      </c>
      <c r="N37" s="52">
        <v>1714</v>
      </c>
      <c r="O37" s="52">
        <v>2727</v>
      </c>
      <c r="P37" s="52">
        <v>2777</v>
      </c>
      <c r="Q37" s="52">
        <v>242</v>
      </c>
      <c r="R37" s="52">
        <v>92</v>
      </c>
      <c r="S37" s="52">
        <v>229</v>
      </c>
      <c r="T37" s="52">
        <v>726</v>
      </c>
      <c r="U37" s="52">
        <v>1094</v>
      </c>
      <c r="V37" s="52">
        <v>1145</v>
      </c>
      <c r="W37" s="52">
        <v>965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42185</v>
      </c>
      <c r="D39" s="52">
        <v>44253</v>
      </c>
      <c r="E39" s="52">
        <v>48560</v>
      </c>
      <c r="F39" s="52">
        <v>38177</v>
      </c>
      <c r="G39" s="52">
        <v>12036</v>
      </c>
      <c r="H39" s="52">
        <v>4305</v>
      </c>
      <c r="I39" s="52">
        <v>1</v>
      </c>
      <c r="J39" s="52">
        <v>0</v>
      </c>
      <c r="K39" s="52">
        <v>7222</v>
      </c>
      <c r="L39" s="52">
        <v>16946</v>
      </c>
      <c r="M39" s="52">
        <v>19585</v>
      </c>
      <c r="N39" s="52">
        <v>19260</v>
      </c>
      <c r="O39" s="52">
        <v>10793</v>
      </c>
      <c r="P39" s="52">
        <v>90</v>
      </c>
      <c r="Q39" s="52">
        <v>806</v>
      </c>
      <c r="R39" s="52">
        <v>2427</v>
      </c>
      <c r="S39" s="52">
        <v>9201</v>
      </c>
      <c r="T39" s="52">
        <v>10593</v>
      </c>
      <c r="U39" s="52">
        <v>13140</v>
      </c>
      <c r="V39" s="52">
        <v>8895</v>
      </c>
      <c r="W39" s="52">
        <v>2966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429</v>
      </c>
      <c r="D40" s="52">
        <v>506</v>
      </c>
      <c r="E40" s="52">
        <v>1605</v>
      </c>
      <c r="F40" s="52">
        <v>528</v>
      </c>
      <c r="G40" s="52">
        <v>69</v>
      </c>
      <c r="H40" s="52">
        <v>68</v>
      </c>
      <c r="I40" s="52">
        <v>0</v>
      </c>
      <c r="J40" s="52">
        <v>0</v>
      </c>
      <c r="K40" s="52">
        <v>149</v>
      </c>
      <c r="L40" s="52">
        <v>1517</v>
      </c>
      <c r="M40" s="52">
        <v>1026</v>
      </c>
      <c r="N40" s="52">
        <v>1068</v>
      </c>
      <c r="O40" s="52">
        <v>496</v>
      </c>
      <c r="P40" s="52">
        <v>5</v>
      </c>
      <c r="Q40" s="52">
        <v>31</v>
      </c>
      <c r="R40" s="52">
        <v>86</v>
      </c>
      <c r="S40" s="52">
        <v>646</v>
      </c>
      <c r="T40" s="52">
        <v>563</v>
      </c>
      <c r="U40" s="52">
        <v>663</v>
      </c>
      <c r="V40" s="52">
        <v>879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1043</v>
      </c>
      <c r="D41" s="52">
        <v>1366</v>
      </c>
      <c r="E41" s="52">
        <v>1085</v>
      </c>
      <c r="F41" s="52">
        <v>1254</v>
      </c>
      <c r="G41" s="52">
        <v>352</v>
      </c>
      <c r="H41" s="52">
        <v>233</v>
      </c>
      <c r="I41" s="52">
        <v>0</v>
      </c>
      <c r="J41" s="52">
        <v>0</v>
      </c>
      <c r="K41" s="52">
        <v>368</v>
      </c>
      <c r="L41" s="52">
        <v>0</v>
      </c>
      <c r="M41" s="52">
        <v>748</v>
      </c>
      <c r="N41" s="52">
        <v>553</v>
      </c>
      <c r="O41" s="52">
        <v>609</v>
      </c>
      <c r="P41" s="52">
        <v>3</v>
      </c>
      <c r="Q41" s="52">
        <v>33</v>
      </c>
      <c r="R41" s="52">
        <v>101</v>
      </c>
      <c r="S41" s="52">
        <v>141</v>
      </c>
      <c r="T41" s="52">
        <v>1107</v>
      </c>
      <c r="U41" s="52">
        <v>409</v>
      </c>
      <c r="V41" s="52">
        <v>830</v>
      </c>
      <c r="W41" s="52">
        <v>176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2660</v>
      </c>
      <c r="D42" s="52">
        <v>2802</v>
      </c>
      <c r="E42" s="52">
        <v>1789</v>
      </c>
      <c r="F42" s="52">
        <v>2481</v>
      </c>
      <c r="G42" s="52">
        <v>1192</v>
      </c>
      <c r="H42" s="52">
        <v>303</v>
      </c>
      <c r="I42" s="52">
        <v>0</v>
      </c>
      <c r="J42" s="52">
        <v>0</v>
      </c>
      <c r="K42" s="52">
        <v>1374</v>
      </c>
      <c r="L42" s="52">
        <v>5572</v>
      </c>
      <c r="M42" s="52">
        <v>7085</v>
      </c>
      <c r="N42" s="52">
        <v>6824</v>
      </c>
      <c r="O42" s="52">
        <v>2849</v>
      </c>
      <c r="P42" s="52">
        <v>38</v>
      </c>
      <c r="Q42" s="52">
        <v>360</v>
      </c>
      <c r="R42" s="52">
        <v>981</v>
      </c>
      <c r="S42" s="52">
        <v>2865</v>
      </c>
      <c r="T42" s="52">
        <v>5089</v>
      </c>
      <c r="U42" s="52">
        <v>4625</v>
      </c>
      <c r="V42" s="52">
        <v>4355</v>
      </c>
      <c r="W42" s="52">
        <v>1282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22591</v>
      </c>
      <c r="D44" s="52">
        <v>24285</v>
      </c>
      <c r="E44" s="52">
        <v>28309</v>
      </c>
      <c r="F44" s="52">
        <v>18499</v>
      </c>
      <c r="G44" s="52">
        <v>4326</v>
      </c>
      <c r="H44" s="52">
        <v>1519</v>
      </c>
      <c r="I44" s="52">
        <v>0</v>
      </c>
      <c r="J44" s="52">
        <v>0</v>
      </c>
      <c r="K44" s="52">
        <v>3716</v>
      </c>
      <c r="L44" s="52">
        <v>12905</v>
      </c>
      <c r="M44" s="52">
        <v>16858</v>
      </c>
      <c r="N44" s="52">
        <v>18729</v>
      </c>
      <c r="O44" s="52">
        <v>8433</v>
      </c>
      <c r="P44" s="52">
        <v>50</v>
      </c>
      <c r="Q44" s="52">
        <v>271</v>
      </c>
      <c r="R44" s="52">
        <v>618</v>
      </c>
      <c r="S44" s="52">
        <v>4066</v>
      </c>
      <c r="T44" s="52">
        <v>5143</v>
      </c>
      <c r="U44" s="52">
        <v>6307</v>
      </c>
      <c r="V44" s="52">
        <v>4939</v>
      </c>
      <c r="W44" s="52">
        <v>870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23725</v>
      </c>
      <c r="D45" s="36">
        <v>24643</v>
      </c>
      <c r="E45" s="36">
        <v>24731</v>
      </c>
      <c r="F45" s="36">
        <v>23938</v>
      </c>
      <c r="G45" s="36">
        <v>9321</v>
      </c>
      <c r="H45" s="36">
        <v>3391</v>
      </c>
      <c r="I45" s="36">
        <v>2</v>
      </c>
      <c r="J45" s="36">
        <v>0</v>
      </c>
      <c r="K45" s="36">
        <v>5398</v>
      </c>
      <c r="L45" s="36">
        <v>11124</v>
      </c>
      <c r="M45" s="36">
        <v>11584</v>
      </c>
      <c r="N45" s="36">
        <v>8983</v>
      </c>
      <c r="O45" s="36">
        <v>6312</v>
      </c>
      <c r="P45" s="36">
        <v>88</v>
      </c>
      <c r="Q45" s="36">
        <v>956</v>
      </c>
      <c r="R45" s="36">
        <v>2976</v>
      </c>
      <c r="S45" s="36">
        <v>8795</v>
      </c>
      <c r="T45" s="36">
        <v>12207</v>
      </c>
      <c r="U45" s="36">
        <v>12527</v>
      </c>
      <c r="V45" s="36">
        <v>10028</v>
      </c>
      <c r="W45" s="36">
        <v>3551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9527</v>
      </c>
      <c r="D49" s="52">
        <v>10338</v>
      </c>
      <c r="E49" s="52">
        <v>11528</v>
      </c>
      <c r="F49" s="52">
        <v>6590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1194</v>
      </c>
      <c r="M49" s="52">
        <v>5137</v>
      </c>
      <c r="N49" s="52">
        <v>6709</v>
      </c>
      <c r="O49" s="52">
        <v>3262</v>
      </c>
      <c r="P49" s="52">
        <v>1</v>
      </c>
      <c r="Q49" s="52">
        <v>0</v>
      </c>
      <c r="R49" s="52">
        <v>0</v>
      </c>
      <c r="S49" s="52">
        <v>1965</v>
      </c>
      <c r="T49" s="52">
        <v>2344</v>
      </c>
      <c r="U49" s="52">
        <v>2235</v>
      </c>
      <c r="V49" s="52">
        <v>1233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549</v>
      </c>
      <c r="D51" s="52">
        <v>483</v>
      </c>
      <c r="E51" s="52">
        <v>603</v>
      </c>
      <c r="F51" s="52">
        <v>430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52</v>
      </c>
      <c r="M51" s="52">
        <v>294</v>
      </c>
      <c r="N51" s="52">
        <v>465</v>
      </c>
      <c r="O51" s="52">
        <v>234</v>
      </c>
      <c r="P51" s="52">
        <v>0</v>
      </c>
      <c r="Q51" s="52">
        <v>0</v>
      </c>
      <c r="R51" s="52">
        <v>0</v>
      </c>
      <c r="S51" s="52">
        <v>74</v>
      </c>
      <c r="T51" s="52">
        <v>69</v>
      </c>
      <c r="U51" s="52">
        <v>59</v>
      </c>
      <c r="V51" s="52">
        <v>17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8677</v>
      </c>
      <c r="D53" s="52">
        <v>9350</v>
      </c>
      <c r="E53" s="52">
        <v>10554</v>
      </c>
      <c r="F53" s="52">
        <v>5928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842</v>
      </c>
      <c r="M53" s="52">
        <v>3537</v>
      </c>
      <c r="N53" s="52">
        <v>4664</v>
      </c>
      <c r="O53" s="52">
        <v>2387</v>
      </c>
      <c r="P53" s="52">
        <v>1</v>
      </c>
      <c r="Q53" s="52">
        <v>0</v>
      </c>
      <c r="R53" s="52">
        <v>0</v>
      </c>
      <c r="S53" s="52">
        <v>1407</v>
      </c>
      <c r="T53" s="52">
        <v>1430</v>
      </c>
      <c r="U53" s="52">
        <v>1559</v>
      </c>
      <c r="V53" s="52">
        <v>733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88</v>
      </c>
      <c r="D54" s="52">
        <v>107</v>
      </c>
      <c r="E54" s="52">
        <v>349</v>
      </c>
      <c r="F54" s="52">
        <v>82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75</v>
      </c>
      <c r="M54" s="52">
        <v>185</v>
      </c>
      <c r="N54" s="52">
        <v>259</v>
      </c>
      <c r="O54" s="52">
        <v>110</v>
      </c>
      <c r="P54" s="52">
        <v>0</v>
      </c>
      <c r="Q54" s="52">
        <v>0</v>
      </c>
      <c r="R54" s="52">
        <v>0</v>
      </c>
      <c r="S54" s="52">
        <v>99</v>
      </c>
      <c r="T54" s="52">
        <v>77</v>
      </c>
      <c r="U54" s="52">
        <v>79</v>
      </c>
      <c r="V54" s="52">
        <v>72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215</v>
      </c>
      <c r="D55" s="52">
        <v>289</v>
      </c>
      <c r="E55" s="52">
        <v>236</v>
      </c>
      <c r="F55" s="52">
        <v>195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135</v>
      </c>
      <c r="N55" s="52">
        <v>134</v>
      </c>
      <c r="O55" s="52">
        <v>134</v>
      </c>
      <c r="P55" s="52">
        <v>0</v>
      </c>
      <c r="Q55" s="52">
        <v>0</v>
      </c>
      <c r="R55" s="52">
        <v>0</v>
      </c>
      <c r="S55" s="52">
        <v>22</v>
      </c>
      <c r="T55" s="52">
        <v>149</v>
      </c>
      <c r="U55" s="52">
        <v>49</v>
      </c>
      <c r="V55" s="52">
        <v>69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547</v>
      </c>
      <c r="D56" s="52">
        <v>592</v>
      </c>
      <c r="E56" s="52">
        <v>389</v>
      </c>
      <c r="F56" s="52">
        <v>385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277</v>
      </c>
      <c r="M56" s="52">
        <v>1280</v>
      </c>
      <c r="N56" s="52">
        <v>1652</v>
      </c>
      <c r="O56" s="52">
        <v>631</v>
      </c>
      <c r="P56" s="52">
        <v>0</v>
      </c>
      <c r="Q56" s="52">
        <v>0</v>
      </c>
      <c r="R56" s="52">
        <v>0</v>
      </c>
      <c r="S56" s="52">
        <v>437</v>
      </c>
      <c r="T56" s="52">
        <v>688</v>
      </c>
      <c r="U56" s="52">
        <v>548</v>
      </c>
      <c r="V56" s="52">
        <v>359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4647</v>
      </c>
      <c r="D58" s="52">
        <v>5131</v>
      </c>
      <c r="E58" s="52">
        <v>6153</v>
      </c>
      <c r="F58" s="52">
        <v>2873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641</v>
      </c>
      <c r="M58" s="52">
        <v>3044</v>
      </c>
      <c r="N58" s="52">
        <v>4534</v>
      </c>
      <c r="O58" s="52">
        <v>1865</v>
      </c>
      <c r="P58" s="52">
        <v>0</v>
      </c>
      <c r="Q58" s="52">
        <v>0</v>
      </c>
      <c r="R58" s="52">
        <v>0</v>
      </c>
      <c r="S58" s="52">
        <v>621</v>
      </c>
      <c r="T58" s="52">
        <v>695</v>
      </c>
      <c r="U58" s="52">
        <v>749</v>
      </c>
      <c r="V58" s="52">
        <v>407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4880</v>
      </c>
      <c r="D59" s="36">
        <v>5207</v>
      </c>
      <c r="E59" s="36">
        <v>5375</v>
      </c>
      <c r="F59" s="36">
        <v>3717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553</v>
      </c>
      <c r="M59" s="36">
        <v>2093</v>
      </c>
      <c r="N59" s="36">
        <v>2175</v>
      </c>
      <c r="O59" s="36">
        <v>1397</v>
      </c>
      <c r="P59" s="36">
        <v>1</v>
      </c>
      <c r="Q59" s="36">
        <v>0</v>
      </c>
      <c r="R59" s="36">
        <v>0</v>
      </c>
      <c r="S59" s="36">
        <v>1344</v>
      </c>
      <c r="T59" s="36">
        <v>1649</v>
      </c>
      <c r="U59" s="36">
        <v>1486</v>
      </c>
      <c r="V59" s="36">
        <v>826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14436</v>
      </c>
      <c r="D63" s="52">
        <v>16152</v>
      </c>
      <c r="E63" s="52">
        <v>18477</v>
      </c>
      <c r="F63" s="52">
        <v>11170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2675</v>
      </c>
      <c r="M63" s="52">
        <v>7800</v>
      </c>
      <c r="N63" s="52">
        <v>14997</v>
      </c>
      <c r="O63" s="52">
        <v>10286</v>
      </c>
      <c r="P63" s="52">
        <v>2</v>
      </c>
      <c r="Q63" s="52">
        <v>0</v>
      </c>
      <c r="R63" s="52">
        <v>0</v>
      </c>
      <c r="S63" s="52">
        <v>3659</v>
      </c>
      <c r="T63" s="52">
        <v>4382</v>
      </c>
      <c r="U63" s="52">
        <v>4241</v>
      </c>
      <c r="V63" s="52">
        <v>2739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1698</v>
      </c>
      <c r="D65" s="52">
        <v>1767</v>
      </c>
      <c r="E65" s="52">
        <v>1288</v>
      </c>
      <c r="F65" s="52">
        <v>1192</v>
      </c>
      <c r="G65" s="52">
        <v>1045</v>
      </c>
      <c r="H65" s="52">
        <v>426</v>
      </c>
      <c r="I65" s="52">
        <v>12</v>
      </c>
      <c r="J65" s="52">
        <v>22</v>
      </c>
      <c r="K65" s="52">
        <v>74</v>
      </c>
      <c r="L65" s="52">
        <v>23</v>
      </c>
      <c r="M65" s="52">
        <v>186</v>
      </c>
      <c r="N65" s="52">
        <v>1249</v>
      </c>
      <c r="O65" s="52">
        <v>2493</v>
      </c>
      <c r="P65" s="52">
        <v>2777</v>
      </c>
      <c r="Q65" s="52">
        <v>242</v>
      </c>
      <c r="R65" s="52">
        <v>92</v>
      </c>
      <c r="S65" s="52">
        <v>155</v>
      </c>
      <c r="T65" s="52">
        <v>657</v>
      </c>
      <c r="U65" s="52">
        <v>1035</v>
      </c>
      <c r="V65" s="52">
        <v>1128</v>
      </c>
      <c r="W65" s="52">
        <v>965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33508</v>
      </c>
      <c r="D67" s="52">
        <f t="shared" si="0"/>
        <v>34903</v>
      </c>
      <c r="E67" s="52">
        <f t="shared" si="0"/>
        <v>38006</v>
      </c>
      <c r="F67" s="52">
        <f t="shared" si="0"/>
        <v>32249</v>
      </c>
      <c r="G67" s="52">
        <f t="shared" si="0"/>
        <v>12036</v>
      </c>
      <c r="H67" s="52">
        <f t="shared" si="0"/>
        <v>4305</v>
      </c>
      <c r="I67" s="52">
        <f t="shared" si="0"/>
        <v>1</v>
      </c>
      <c r="J67" s="52">
        <f t="shared" si="0"/>
        <v>0</v>
      </c>
      <c r="K67" s="52">
        <f t="shared" si="0"/>
        <v>7222</v>
      </c>
      <c r="L67" s="52">
        <f t="shared" si="0"/>
        <v>16104</v>
      </c>
      <c r="M67" s="52">
        <f t="shared" si="0"/>
        <v>16048</v>
      </c>
      <c r="N67" s="52">
        <f t="shared" si="0"/>
        <v>14596</v>
      </c>
      <c r="O67" s="52">
        <f t="shared" si="0"/>
        <v>8406</v>
      </c>
      <c r="P67" s="52">
        <f t="shared" si="0"/>
        <v>89</v>
      </c>
      <c r="Q67" s="52">
        <f t="shared" si="0"/>
        <v>806</v>
      </c>
      <c r="R67" s="52">
        <f t="shared" ref="R67:V67" si="1">R39-R53</f>
        <v>2427</v>
      </c>
      <c r="S67" s="52">
        <f t="shared" si="1"/>
        <v>7794</v>
      </c>
      <c r="T67" s="52">
        <f t="shared" si="1"/>
        <v>9163</v>
      </c>
      <c r="U67" s="52">
        <f t="shared" si="1"/>
        <v>11581</v>
      </c>
      <c r="V67" s="52">
        <f t="shared" si="1"/>
        <v>8162</v>
      </c>
      <c r="W67" s="52">
        <f t="shared" ref="W67" si="2">W39-W53</f>
        <v>2966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341</v>
      </c>
      <c r="D68" s="52">
        <f t="shared" si="3"/>
        <v>399</v>
      </c>
      <c r="E68" s="52">
        <f t="shared" si="3"/>
        <v>1256</v>
      </c>
      <c r="F68" s="52">
        <f t="shared" si="3"/>
        <v>446</v>
      </c>
      <c r="G68" s="52">
        <f t="shared" si="3"/>
        <v>69</v>
      </c>
      <c r="H68" s="52">
        <f t="shared" si="3"/>
        <v>68</v>
      </c>
      <c r="I68" s="52">
        <f t="shared" si="3"/>
        <v>0</v>
      </c>
      <c r="J68" s="52">
        <f t="shared" si="3"/>
        <v>0</v>
      </c>
      <c r="K68" s="52">
        <f t="shared" si="3"/>
        <v>149</v>
      </c>
      <c r="L68" s="52">
        <f t="shared" si="3"/>
        <v>1442</v>
      </c>
      <c r="M68" s="52">
        <f t="shared" si="3"/>
        <v>841</v>
      </c>
      <c r="N68" s="52">
        <f t="shared" si="3"/>
        <v>809</v>
      </c>
      <c r="O68" s="52">
        <f t="shared" si="3"/>
        <v>386</v>
      </c>
      <c r="P68" s="52">
        <f t="shared" si="3"/>
        <v>5</v>
      </c>
      <c r="Q68" s="52">
        <f t="shared" si="3"/>
        <v>31</v>
      </c>
      <c r="R68" s="52">
        <f t="shared" ref="R68:V68" si="4">R40-R54</f>
        <v>86</v>
      </c>
      <c r="S68" s="52">
        <f t="shared" si="4"/>
        <v>547</v>
      </c>
      <c r="T68" s="52">
        <f t="shared" si="4"/>
        <v>486</v>
      </c>
      <c r="U68" s="52">
        <f t="shared" si="4"/>
        <v>584</v>
      </c>
      <c r="V68" s="52">
        <f t="shared" si="4"/>
        <v>807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828</v>
      </c>
      <c r="D69" s="52">
        <f t="shared" si="6"/>
        <v>1077</v>
      </c>
      <c r="E69" s="52">
        <f t="shared" si="6"/>
        <v>849</v>
      </c>
      <c r="F69" s="52">
        <f t="shared" si="6"/>
        <v>1059</v>
      </c>
      <c r="G69" s="52">
        <f t="shared" si="6"/>
        <v>352</v>
      </c>
      <c r="H69" s="52">
        <f t="shared" si="6"/>
        <v>233</v>
      </c>
      <c r="I69" s="52">
        <f t="shared" si="6"/>
        <v>0</v>
      </c>
      <c r="J69" s="52">
        <f t="shared" si="6"/>
        <v>0</v>
      </c>
      <c r="K69" s="52">
        <f t="shared" si="6"/>
        <v>368</v>
      </c>
      <c r="L69" s="52">
        <f t="shared" si="6"/>
        <v>0</v>
      </c>
      <c r="M69" s="52">
        <f t="shared" si="6"/>
        <v>613</v>
      </c>
      <c r="N69" s="52">
        <f t="shared" si="6"/>
        <v>419</v>
      </c>
      <c r="O69" s="52">
        <f t="shared" si="6"/>
        <v>475</v>
      </c>
      <c r="P69" s="52">
        <f t="shared" si="6"/>
        <v>3</v>
      </c>
      <c r="Q69" s="52">
        <f t="shared" si="6"/>
        <v>33</v>
      </c>
      <c r="R69" s="52">
        <f t="shared" ref="R69:V69" si="7">R41-R55</f>
        <v>101</v>
      </c>
      <c r="S69" s="52">
        <f t="shared" si="7"/>
        <v>119</v>
      </c>
      <c r="T69" s="52">
        <f t="shared" si="7"/>
        <v>958</v>
      </c>
      <c r="U69" s="52">
        <f t="shared" si="7"/>
        <v>360</v>
      </c>
      <c r="V69" s="52">
        <f t="shared" si="7"/>
        <v>761</v>
      </c>
      <c r="W69" s="52">
        <f t="shared" ref="W69" si="8">W41-W55</f>
        <v>176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2113</v>
      </c>
      <c r="D70" s="52">
        <f t="shared" si="9"/>
        <v>2210</v>
      </c>
      <c r="E70" s="52">
        <f t="shared" si="9"/>
        <v>1400</v>
      </c>
      <c r="F70" s="52">
        <f t="shared" si="9"/>
        <v>2096</v>
      </c>
      <c r="G70" s="52">
        <f t="shared" si="9"/>
        <v>1192</v>
      </c>
      <c r="H70" s="52">
        <f t="shared" si="9"/>
        <v>303</v>
      </c>
      <c r="I70" s="52">
        <f t="shared" si="9"/>
        <v>0</v>
      </c>
      <c r="J70" s="52">
        <f t="shared" si="9"/>
        <v>0</v>
      </c>
      <c r="K70" s="52">
        <f t="shared" si="9"/>
        <v>1374</v>
      </c>
      <c r="L70" s="52">
        <f t="shared" si="9"/>
        <v>5295</v>
      </c>
      <c r="M70" s="52">
        <f t="shared" si="9"/>
        <v>5805</v>
      </c>
      <c r="N70" s="52">
        <f t="shared" si="9"/>
        <v>5172</v>
      </c>
      <c r="O70" s="52">
        <f t="shared" si="9"/>
        <v>2218</v>
      </c>
      <c r="P70" s="52">
        <f t="shared" si="9"/>
        <v>38</v>
      </c>
      <c r="Q70" s="52">
        <f t="shared" si="9"/>
        <v>360</v>
      </c>
      <c r="R70" s="52">
        <f t="shared" ref="R70:V70" si="10">R42-R56</f>
        <v>981</v>
      </c>
      <c r="S70" s="52">
        <f t="shared" si="10"/>
        <v>2428</v>
      </c>
      <c r="T70" s="52">
        <f t="shared" si="10"/>
        <v>4401</v>
      </c>
      <c r="U70" s="52">
        <f t="shared" si="10"/>
        <v>4077</v>
      </c>
      <c r="V70" s="52">
        <f t="shared" si="10"/>
        <v>3996</v>
      </c>
      <c r="W70" s="52">
        <f t="shared" ref="W70" si="11">W42-W56</f>
        <v>1282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17944</v>
      </c>
      <c r="D72" s="52">
        <v>19154</v>
      </c>
      <c r="E72" s="52">
        <v>22156</v>
      </c>
      <c r="F72" s="52">
        <v>15626</v>
      </c>
      <c r="G72" s="52">
        <v>4326</v>
      </c>
      <c r="H72" s="52">
        <v>1519</v>
      </c>
      <c r="I72" s="52">
        <v>0</v>
      </c>
      <c r="J72" s="52">
        <v>0</v>
      </c>
      <c r="K72" s="52">
        <v>3716</v>
      </c>
      <c r="L72" s="52">
        <v>12264</v>
      </c>
      <c r="M72" s="52">
        <v>13814</v>
      </c>
      <c r="N72" s="52">
        <v>14195</v>
      </c>
      <c r="O72" s="52">
        <v>6568</v>
      </c>
      <c r="P72" s="52">
        <v>50</v>
      </c>
      <c r="Q72" s="52">
        <v>271</v>
      </c>
      <c r="R72" s="52">
        <v>618</v>
      </c>
      <c r="S72" s="52">
        <v>3445</v>
      </c>
      <c r="T72" s="52">
        <v>4448</v>
      </c>
      <c r="U72" s="52">
        <v>5558</v>
      </c>
      <c r="V72" s="52">
        <v>4532</v>
      </c>
      <c r="W72" s="52">
        <v>870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18845</v>
      </c>
      <c r="D73" s="36">
        <v>19436</v>
      </c>
      <c r="E73" s="36">
        <v>19356</v>
      </c>
      <c r="F73" s="36">
        <v>20221</v>
      </c>
      <c r="G73" s="36">
        <v>9321</v>
      </c>
      <c r="H73" s="36">
        <v>3391</v>
      </c>
      <c r="I73" s="36">
        <v>2</v>
      </c>
      <c r="J73" s="36">
        <v>0</v>
      </c>
      <c r="K73" s="36">
        <v>5398</v>
      </c>
      <c r="L73" s="36">
        <v>10571</v>
      </c>
      <c r="M73" s="36">
        <v>9491</v>
      </c>
      <c r="N73" s="36">
        <v>6808</v>
      </c>
      <c r="O73" s="36">
        <v>4915</v>
      </c>
      <c r="P73" s="36">
        <v>87</v>
      </c>
      <c r="Q73" s="36">
        <v>956</v>
      </c>
      <c r="R73" s="36">
        <v>2976</v>
      </c>
      <c r="S73" s="36">
        <v>7451</v>
      </c>
      <c r="T73" s="36">
        <v>10558</v>
      </c>
      <c r="U73" s="36">
        <v>11041</v>
      </c>
      <c r="V73" s="36">
        <v>9202</v>
      </c>
      <c r="W73" s="36">
        <v>3551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2533</v>
      </c>
      <c r="M79" s="52">
        <f>RES_hhdet_numvin!M26</f>
        <v>9487</v>
      </c>
      <c r="N79" s="52">
        <f>RES_hhdet_numvin!N26</f>
        <v>17307</v>
      </c>
      <c r="O79" s="52">
        <f>RES_hhdet_numvin!O26</f>
        <v>11093</v>
      </c>
      <c r="P79" s="52">
        <f>RES_hhdet_numvin!P26</f>
        <v>3</v>
      </c>
      <c r="Q79" s="52">
        <f>RES_hhdet_numvin!Q26</f>
        <v>0</v>
      </c>
      <c r="R79" s="52">
        <f>RES_hhdet_numvin!R26</f>
        <v>0</v>
      </c>
      <c r="S79" s="52">
        <f>RES_hhdet_numvin!S26</f>
        <v>5371</v>
      </c>
      <c r="T79" s="52">
        <f>RES_hhdet_numvin!T26</f>
        <v>6482</v>
      </c>
      <c r="U79" s="52">
        <f>RES_hhdet_numvin!U26</f>
        <v>6271</v>
      </c>
      <c r="V79" s="52">
        <f>RES_hhdet_numvin!V26</f>
        <v>3854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905</v>
      </c>
      <c r="Q82" s="138">
        <f>RES_hhdet_numvin!Q29</f>
        <v>134</v>
      </c>
      <c r="R82" s="138">
        <f>RES_hhdet_numvin!R29</f>
        <v>44</v>
      </c>
      <c r="S82" s="138">
        <f>RES_hhdet_numvin!S29</f>
        <v>163</v>
      </c>
      <c r="T82" s="138">
        <f>RES_hhdet_numvin!T29</f>
        <v>668</v>
      </c>
      <c r="U82" s="138">
        <f>RES_hhdet_numvin!U29</f>
        <v>1071</v>
      </c>
      <c r="V82" s="138">
        <f>RES_hhdet_numvin!V29</f>
        <v>1143</v>
      </c>
      <c r="W82" s="138">
        <f>RES_hhdet_numvin!W29</f>
        <v>965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49</v>
      </c>
      <c r="R84" s="138">
        <f>RES_hhdet_numvin!R31</f>
        <v>761</v>
      </c>
      <c r="S84" s="138">
        <f>RES_hhdet_numvin!S31</f>
        <v>6556</v>
      </c>
      <c r="T84" s="138">
        <f>RES_hhdet_numvin!T31</f>
        <v>9195</v>
      </c>
      <c r="U84" s="138">
        <f>RES_hhdet_numvin!U31</f>
        <v>12505</v>
      </c>
      <c r="V84" s="138">
        <f>RES_hhdet_numvin!V31</f>
        <v>8647</v>
      </c>
      <c r="W84" s="138">
        <f>RES_hhdet_numvin!W31</f>
        <v>2966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2</v>
      </c>
      <c r="R85" s="138">
        <f>RES_hhdet_numvin!R32</f>
        <v>26</v>
      </c>
      <c r="S85" s="138">
        <f>RES_hhdet_numvin!S32</f>
        <v>464</v>
      </c>
      <c r="T85" s="138">
        <f>RES_hhdet_numvin!T32</f>
        <v>495</v>
      </c>
      <c r="U85" s="138">
        <f>RES_hhdet_numvin!U32</f>
        <v>637</v>
      </c>
      <c r="V85" s="138">
        <f>RES_hhdet_numvin!V32</f>
        <v>861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2</v>
      </c>
      <c r="R88" s="138">
        <f>RES_hhdet_numvin!R35</f>
        <v>30</v>
      </c>
      <c r="S88" s="138">
        <f>RES_hhdet_numvin!S35</f>
        <v>103</v>
      </c>
      <c r="T88" s="138">
        <f>RES_hhdet_numvin!T35</f>
        <v>967</v>
      </c>
      <c r="U88" s="138">
        <f>RES_hhdet_numvin!U35</f>
        <v>393</v>
      </c>
      <c r="V88" s="138">
        <f>RES_hhdet_numvin!V35</f>
        <v>813</v>
      </c>
      <c r="W88" s="138">
        <f>RES_hhdet_numvin!W35</f>
        <v>176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21</v>
      </c>
      <c r="R89" s="138">
        <f>RES_hhdet_numvin!R36</f>
        <v>314</v>
      </c>
      <c r="S89" s="138">
        <f>RES_hhdet_numvin!S36</f>
        <v>2052</v>
      </c>
      <c r="T89" s="138">
        <f>RES_hhdet_numvin!T36</f>
        <v>4424</v>
      </c>
      <c r="U89" s="138">
        <f>RES_hhdet_numvin!U36</f>
        <v>4415</v>
      </c>
      <c r="V89" s="138">
        <f>RES_hhdet_numvin!V36</f>
        <v>4245</v>
      </c>
      <c r="W89" s="138">
        <f>RES_hhdet_numvin!W36</f>
        <v>1282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17</v>
      </c>
      <c r="R93" s="138">
        <f>RES_hhdet_numvin!R40</f>
        <v>197</v>
      </c>
      <c r="S93" s="138">
        <f>RES_hhdet_numvin!S40</f>
        <v>2906</v>
      </c>
      <c r="T93" s="138">
        <f>RES_hhdet_numvin!T40</f>
        <v>4477</v>
      </c>
      <c r="U93" s="138">
        <f>RES_hhdet_numvin!U40</f>
        <v>6015</v>
      </c>
      <c r="V93" s="138">
        <f>RES_hhdet_numvin!V40</f>
        <v>4815</v>
      </c>
      <c r="W93" s="138">
        <f>RES_hhdet_numvin!W40</f>
        <v>870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58</v>
      </c>
      <c r="R94" s="39">
        <f>RES_hhdet_numvin!R41</f>
        <v>934</v>
      </c>
      <c r="S94" s="39">
        <f>RES_hhdet_numvin!S41</f>
        <v>6273</v>
      </c>
      <c r="T94" s="39">
        <f>RES_hhdet_numvin!T41</f>
        <v>10597</v>
      </c>
      <c r="U94" s="39">
        <f>RES_hhdet_numvin!U41</f>
        <v>11930</v>
      </c>
      <c r="V94" s="39">
        <f>RES_hhdet_numvin!V41</f>
        <v>9761</v>
      </c>
      <c r="W94" s="39">
        <f>RES_hhdet_numvin!W41</f>
        <v>3551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170.42336172153281</v>
      </c>
      <c r="C98" s="117">
        <f t="shared" si="12"/>
        <v>168.0181272009558</v>
      </c>
      <c r="D98" s="117">
        <f t="shared" si="12"/>
        <v>169.85654972526913</v>
      </c>
      <c r="E98" s="117">
        <f t="shared" si="12"/>
        <v>222.34676766207551</v>
      </c>
      <c r="F98" s="117">
        <f t="shared" si="12"/>
        <v>217.49966232842377</v>
      </c>
      <c r="G98" s="117">
        <f t="shared" si="12"/>
        <v>172.78321354806241</v>
      </c>
      <c r="H98" s="117">
        <f t="shared" si="12"/>
        <v>125.97976903773176</v>
      </c>
      <c r="I98" s="117">
        <f t="shared" si="12"/>
        <v>85.566125559705412</v>
      </c>
      <c r="J98" s="117">
        <f t="shared" si="12"/>
        <v>49.023474887650735</v>
      </c>
      <c r="K98" s="117">
        <f t="shared" si="12"/>
        <v>32.90202478753725</v>
      </c>
      <c r="L98" s="117">
        <f t="shared" si="12"/>
        <v>61.2881116389282</v>
      </c>
      <c r="M98" s="117">
        <f t="shared" si="12"/>
        <v>53.368439064375806</v>
      </c>
      <c r="N98" s="117">
        <f t="shared" si="12"/>
        <v>48.44875064796836</v>
      </c>
      <c r="O98" s="117">
        <f t="shared" si="12"/>
        <v>45.380417894939896</v>
      </c>
      <c r="P98" s="117">
        <f t="shared" si="12"/>
        <v>39.790858732266841</v>
      </c>
      <c r="Q98" s="117">
        <f t="shared" si="12"/>
        <v>36.606556872345038</v>
      </c>
      <c r="R98" s="117">
        <f t="shared" ref="R98:V98" si="13">R99+R102+R104+R113</f>
        <v>37.435834649026532</v>
      </c>
      <c r="S98" s="117">
        <f t="shared" si="13"/>
        <v>37.194273709868725</v>
      </c>
      <c r="T98" s="117">
        <f t="shared" si="13"/>
        <v>36.509449343533667</v>
      </c>
      <c r="U98" s="117">
        <f t="shared" si="13"/>
        <v>36.454462942852416</v>
      </c>
      <c r="V98" s="117">
        <f t="shared" si="13"/>
        <v>39.772861867664481</v>
      </c>
      <c r="W98" s="117">
        <f t="shared" ref="W98" si="14">W99+W102+W104+W113</f>
        <v>35.178752601455741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77.320988747587194</v>
      </c>
      <c r="C99" s="122">
        <f t="shared" si="15"/>
        <v>74.643119339920247</v>
      </c>
      <c r="D99" s="122">
        <f t="shared" si="15"/>
        <v>73.787649222463543</v>
      </c>
      <c r="E99" s="122">
        <f t="shared" si="15"/>
        <v>120.62150936096621</v>
      </c>
      <c r="F99" s="122">
        <f t="shared" si="15"/>
        <v>117.8044394474062</v>
      </c>
      <c r="G99" s="122">
        <f t="shared" si="15"/>
        <v>88.513392716226974</v>
      </c>
      <c r="H99" s="122">
        <f t="shared" si="15"/>
        <v>65.048797821889664</v>
      </c>
      <c r="I99" s="122">
        <f t="shared" si="15"/>
        <v>44.558828811973427</v>
      </c>
      <c r="J99" s="122">
        <f t="shared" si="15"/>
        <v>23.655086482564904</v>
      </c>
      <c r="K99" s="122">
        <f t="shared" si="15"/>
        <v>9.8641262760781157</v>
      </c>
      <c r="L99" s="122">
        <f t="shared" si="15"/>
        <v>35.164370702787885</v>
      </c>
      <c r="M99" s="122">
        <f t="shared" si="15"/>
        <v>29.653624991932105</v>
      </c>
      <c r="N99" s="122">
        <f t="shared" si="15"/>
        <v>27.701320337483168</v>
      </c>
      <c r="O99" s="122">
        <f t="shared" si="15"/>
        <v>26.92840683946628</v>
      </c>
      <c r="P99" s="122">
        <f t="shared" si="15"/>
        <v>24.375722342193932</v>
      </c>
      <c r="Q99" s="122">
        <f t="shared" si="15"/>
        <v>22.544596549746938</v>
      </c>
      <c r="R99" s="122">
        <f t="shared" ref="R99:V99" si="16">SUM(R100:R101)</f>
        <v>22.290728001326549</v>
      </c>
      <c r="S99" s="122">
        <f t="shared" si="16"/>
        <v>22.25980925061263</v>
      </c>
      <c r="T99" s="122">
        <f t="shared" si="16"/>
        <v>21.182253844385784</v>
      </c>
      <c r="U99" s="122">
        <f t="shared" si="16"/>
        <v>21.447596167087305</v>
      </c>
      <c r="V99" s="122">
        <f t="shared" si="16"/>
        <v>23.491464943604011</v>
      </c>
      <c r="W99" s="122">
        <f t="shared" ref="W99" si="17">SUM(W100:W101)</f>
        <v>20.109987901405376</v>
      </c>
      <c r="DA99" s="130" t="s">
        <v>1592</v>
      </c>
    </row>
    <row r="100" spans="1:105" ht="12" customHeight="1" x14ac:dyDescent="0.25">
      <c r="A100" s="97" t="s">
        <v>74</v>
      </c>
      <c r="B100" s="98">
        <v>76.418755326291603</v>
      </c>
      <c r="C100" s="98">
        <v>73.794372664258034</v>
      </c>
      <c r="D100" s="98">
        <v>72.971141593556467</v>
      </c>
      <c r="E100" s="98">
        <v>119.47995547845484</v>
      </c>
      <c r="F100" s="98">
        <v>116.73083190369803</v>
      </c>
      <c r="G100" s="98">
        <v>87.706645788004607</v>
      </c>
      <c r="H100" s="98">
        <v>64.451153441103429</v>
      </c>
      <c r="I100" s="98">
        <v>44.139646608940872</v>
      </c>
      <c r="J100" s="98">
        <v>23.424770383489207</v>
      </c>
      <c r="K100" s="98">
        <v>9.7735584134902052</v>
      </c>
      <c r="L100" s="98">
        <v>34.926997494159529</v>
      </c>
      <c r="M100" s="98">
        <v>29.429530906659011</v>
      </c>
      <c r="N100" s="98">
        <v>27.484876277825506</v>
      </c>
      <c r="O100" s="98">
        <v>26.706945638673908</v>
      </c>
      <c r="P100" s="98">
        <v>24.17888602273803</v>
      </c>
      <c r="Q100" s="98">
        <v>22.363829177414747</v>
      </c>
      <c r="R100" s="98">
        <v>22.104547625871763</v>
      </c>
      <c r="S100" s="98">
        <v>22.071586892137198</v>
      </c>
      <c r="T100" s="98">
        <v>21.001452183051537</v>
      </c>
      <c r="U100" s="98">
        <v>21.261851533390647</v>
      </c>
      <c r="V100" s="98">
        <v>23.282382726664764</v>
      </c>
      <c r="W100" s="98">
        <v>19.931365243145088</v>
      </c>
      <c r="DA100" s="63" t="s">
        <v>1593</v>
      </c>
    </row>
    <row r="101" spans="1:105" ht="12" customHeight="1" x14ac:dyDescent="0.25">
      <c r="A101" s="97" t="s">
        <v>53</v>
      </c>
      <c r="B101" s="98">
        <v>0.90223342129559359</v>
      </c>
      <c r="C101" s="98">
        <v>0.84874667566221662</v>
      </c>
      <c r="D101" s="98">
        <v>0.81650762890707973</v>
      </c>
      <c r="E101" s="98">
        <v>1.1415538825113714</v>
      </c>
      <c r="F101" s="98">
        <v>1.0736075437081687</v>
      </c>
      <c r="G101" s="98">
        <v>0.80674692822236294</v>
      </c>
      <c r="H101" s="98">
        <v>0.59764438078623838</v>
      </c>
      <c r="I101" s="98">
        <v>0.41918220303255593</v>
      </c>
      <c r="J101" s="98">
        <v>0.2303160990756975</v>
      </c>
      <c r="K101" s="98">
        <v>9.0567862587909789E-2</v>
      </c>
      <c r="L101" s="98">
        <v>0.23737320862835806</v>
      </c>
      <c r="M101" s="98">
        <v>0.22409408527309299</v>
      </c>
      <c r="N101" s="98">
        <v>0.21644405965766245</v>
      </c>
      <c r="O101" s="98">
        <v>0.22146120079237341</v>
      </c>
      <c r="P101" s="98">
        <v>0.19683631945590035</v>
      </c>
      <c r="Q101" s="98">
        <v>0.1807673723321927</v>
      </c>
      <c r="R101" s="98">
        <v>0.18618037545478425</v>
      </c>
      <c r="S101" s="98">
        <v>0.18822235847543226</v>
      </c>
      <c r="T101" s="98">
        <v>0.18080166133424624</v>
      </c>
      <c r="U101" s="98">
        <v>0.18574463369665745</v>
      </c>
      <c r="V101" s="98">
        <v>0.2090822169392462</v>
      </c>
      <c r="W101" s="98">
        <v>0.17862265826028936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0.36282900482971409</v>
      </c>
      <c r="C102" s="122">
        <f t="shared" si="18"/>
        <v>0.40328348260611746</v>
      </c>
      <c r="D102" s="122">
        <f t="shared" si="18"/>
        <v>0.32358151877102259</v>
      </c>
      <c r="E102" s="122">
        <f t="shared" si="18"/>
        <v>0.71044056702892999</v>
      </c>
      <c r="F102" s="122">
        <f t="shared" si="18"/>
        <v>0.52271123883711845</v>
      </c>
      <c r="G102" s="122">
        <f t="shared" si="18"/>
        <v>0.60403887846098492</v>
      </c>
      <c r="H102" s="122">
        <f t="shared" si="18"/>
        <v>0.62687868011005576</v>
      </c>
      <c r="I102" s="122">
        <f t="shared" si="18"/>
        <v>0.25030719410006019</v>
      </c>
      <c r="J102" s="122">
        <f t="shared" si="18"/>
        <v>0.19326825319673907</v>
      </c>
      <c r="K102" s="122">
        <f t="shared" si="18"/>
        <v>0.2213646001704235</v>
      </c>
      <c r="L102" s="122">
        <f t="shared" si="18"/>
        <v>0.21447695729188823</v>
      </c>
      <c r="M102" s="122">
        <f t="shared" si="18"/>
        <v>0.12961226610416768</v>
      </c>
      <c r="N102" s="122">
        <f t="shared" si="18"/>
        <v>0.13869246360799875</v>
      </c>
      <c r="O102" s="122">
        <f t="shared" si="18"/>
        <v>0.20063648403162432</v>
      </c>
      <c r="P102" s="122">
        <f t="shared" si="18"/>
        <v>0.26923616808559558</v>
      </c>
      <c r="Q102" s="122">
        <f t="shared" si="18"/>
        <v>0.26625018161136821</v>
      </c>
      <c r="R102" s="122">
        <f t="shared" si="18"/>
        <v>0.27964800755746927</v>
      </c>
      <c r="S102" s="122">
        <f t="shared" si="18"/>
        <v>0.25527245006689736</v>
      </c>
      <c r="T102" s="122">
        <f t="shared" si="18"/>
        <v>0.25373251980833111</v>
      </c>
      <c r="U102" s="122">
        <f t="shared" si="18"/>
        <v>0.23367262040268252</v>
      </c>
      <c r="V102" s="122">
        <f t="shared" si="18"/>
        <v>0.2097478199750451</v>
      </c>
      <c r="W102" s="122">
        <f t="shared" si="18"/>
        <v>0.18357767584550624</v>
      </c>
      <c r="DA102" s="130" t="s">
        <v>1595</v>
      </c>
    </row>
    <row r="103" spans="1:105" ht="12" customHeight="1" x14ac:dyDescent="0.25">
      <c r="A103" s="97" t="s">
        <v>53</v>
      </c>
      <c r="B103" s="98">
        <v>0.36282900482971409</v>
      </c>
      <c r="C103" s="98">
        <v>0.40328348260611746</v>
      </c>
      <c r="D103" s="98">
        <v>0.32358151877102259</v>
      </c>
      <c r="E103" s="98">
        <v>0.71044056702892999</v>
      </c>
      <c r="F103" s="98">
        <v>0.52271123883711845</v>
      </c>
      <c r="G103" s="98">
        <v>0.60403887846098492</v>
      </c>
      <c r="H103" s="98">
        <v>0.62687868011005576</v>
      </c>
      <c r="I103" s="98">
        <v>0.25030719410006019</v>
      </c>
      <c r="J103" s="98">
        <v>0.19326825319673907</v>
      </c>
      <c r="K103" s="98">
        <v>0.2213646001704235</v>
      </c>
      <c r="L103" s="98">
        <v>0.21447695729188823</v>
      </c>
      <c r="M103" s="98">
        <v>0.12961226610416768</v>
      </c>
      <c r="N103" s="98">
        <v>0.13869246360799875</v>
      </c>
      <c r="O103" s="98">
        <v>0.20063648403162432</v>
      </c>
      <c r="P103" s="98">
        <v>0.26923616808559558</v>
      </c>
      <c r="Q103" s="98">
        <v>0.26625018161136821</v>
      </c>
      <c r="R103" s="98">
        <v>0.27964800755746927</v>
      </c>
      <c r="S103" s="98">
        <v>0.25527245006689736</v>
      </c>
      <c r="T103" s="98">
        <v>0.25373251980833111</v>
      </c>
      <c r="U103" s="98">
        <v>0.23367262040268252</v>
      </c>
      <c r="V103" s="98">
        <v>0.2097478199750451</v>
      </c>
      <c r="W103" s="98">
        <v>0.18357767584550624</v>
      </c>
      <c r="DA103" s="63" t="s">
        <v>1596</v>
      </c>
    </row>
    <row r="104" spans="1:105" ht="12" customHeight="1" x14ac:dyDescent="0.25">
      <c r="A104" s="121" t="s">
        <v>55</v>
      </c>
      <c r="B104" s="122">
        <v>36.682900434335728</v>
      </c>
      <c r="C104" s="122">
        <v>35.958653252161</v>
      </c>
      <c r="D104" s="122">
        <v>35.971516253644147</v>
      </c>
      <c r="E104" s="122">
        <v>37.407361375441091</v>
      </c>
      <c r="F104" s="122">
        <v>36.22596132745177</v>
      </c>
      <c r="G104" s="122">
        <v>30.687171034143255</v>
      </c>
      <c r="H104" s="122">
        <v>22.730073840689212</v>
      </c>
      <c r="I104" s="122">
        <v>15.32376632959374</v>
      </c>
      <c r="J104" s="122">
        <v>10.356510749860465</v>
      </c>
      <c r="K104" s="122">
        <v>9.5112129218834909</v>
      </c>
      <c r="L104" s="122">
        <v>10.094984449451001</v>
      </c>
      <c r="M104" s="122">
        <v>9.1346007789158481</v>
      </c>
      <c r="N104" s="122">
        <v>8.5061799230007491</v>
      </c>
      <c r="O104" s="122">
        <v>8.0306103583184676</v>
      </c>
      <c r="P104" s="122">
        <v>6.8245235255150796</v>
      </c>
      <c r="Q104" s="122">
        <v>6.1705398399734115</v>
      </c>
      <c r="R104" s="122">
        <v>6.1325715256898583</v>
      </c>
      <c r="S104" s="122">
        <v>6.1495971139685288</v>
      </c>
      <c r="T104" s="122">
        <v>5.9138554279326216</v>
      </c>
      <c r="U104" s="122">
        <v>5.6912017578729834</v>
      </c>
      <c r="V104" s="122">
        <v>6.1746454400208597</v>
      </c>
      <c r="W104" s="122">
        <v>5.3495071634168152</v>
      </c>
      <c r="DA104" s="130" t="s">
        <v>1597</v>
      </c>
    </row>
    <row r="105" spans="1:105" ht="12" customHeight="1" x14ac:dyDescent="0.25">
      <c r="A105" s="97" t="s">
        <v>141</v>
      </c>
      <c r="B105" s="98">
        <v>34.792174435630834</v>
      </c>
      <c r="C105" s="98">
        <v>33.954449499849083</v>
      </c>
      <c r="D105" s="98">
        <v>33.816023820322428</v>
      </c>
      <c r="E105" s="98">
        <v>35.331174861964186</v>
      </c>
      <c r="F105" s="98">
        <v>34.103376474521731</v>
      </c>
      <c r="G105" s="98">
        <v>28.642462814560869</v>
      </c>
      <c r="H105" s="98">
        <v>21.206687965214527</v>
      </c>
      <c r="I105" s="98">
        <v>14.255946443115409</v>
      </c>
      <c r="J105" s="98">
        <v>9.6347917559976839</v>
      </c>
      <c r="K105" s="98">
        <v>8.7413709918247839</v>
      </c>
      <c r="L105" s="98">
        <v>8.9371138743431349</v>
      </c>
      <c r="M105" s="98">
        <v>7.5711457242989564</v>
      </c>
      <c r="N105" s="98">
        <v>6.7534922391144541</v>
      </c>
      <c r="O105" s="98">
        <v>6.3536067667259752</v>
      </c>
      <c r="P105" s="98">
        <v>5.3785068967706344</v>
      </c>
      <c r="Q105" s="98">
        <v>4.8338139578274557</v>
      </c>
      <c r="R105" s="98">
        <v>4.7786759517164779</v>
      </c>
      <c r="S105" s="98">
        <v>4.7863346776846125</v>
      </c>
      <c r="T105" s="98">
        <v>4.4286005547025669</v>
      </c>
      <c r="U105" s="98">
        <v>4.2093957398416224</v>
      </c>
      <c r="V105" s="98">
        <v>4.5519982852908818</v>
      </c>
      <c r="W105" s="98">
        <v>3.7522361211083979</v>
      </c>
      <c r="DA105" s="63" t="s">
        <v>1598</v>
      </c>
    </row>
    <row r="106" spans="1:105" ht="12" customHeight="1" x14ac:dyDescent="0.25">
      <c r="A106" s="97" t="s">
        <v>140</v>
      </c>
      <c r="B106" s="98">
        <v>0.36890719484531231</v>
      </c>
      <c r="C106" s="98">
        <v>0.34175707422350221</v>
      </c>
      <c r="D106" s="98">
        <v>0.3253974383144263</v>
      </c>
      <c r="E106" s="98">
        <v>0.40394519070862661</v>
      </c>
      <c r="F106" s="98">
        <v>0.38472812529036615</v>
      </c>
      <c r="G106" s="98">
        <v>0.32172025260058407</v>
      </c>
      <c r="H106" s="98">
        <v>0.23725362079168627</v>
      </c>
      <c r="I106" s="98">
        <v>0.16059760991201438</v>
      </c>
      <c r="J106" s="98">
        <v>0.11038344581614574</v>
      </c>
      <c r="K106" s="98">
        <v>0.11029831547364409</v>
      </c>
      <c r="L106" s="98">
        <v>0.22052537834276237</v>
      </c>
      <c r="M106" s="98">
        <v>0.2205728305549097</v>
      </c>
      <c r="N106" s="98">
        <v>0.24870844951355461</v>
      </c>
      <c r="O106" s="98">
        <v>0.23314778549920132</v>
      </c>
      <c r="P106" s="98">
        <v>0.19899161066587961</v>
      </c>
      <c r="Q106" s="98">
        <v>0.17925594740657136</v>
      </c>
      <c r="R106" s="98">
        <v>0.17566409495104221</v>
      </c>
      <c r="S106" s="98">
        <v>0.1912620517807273</v>
      </c>
      <c r="T106" s="98">
        <v>0.17530176212182388</v>
      </c>
      <c r="U106" s="98">
        <v>0.17189300284048356</v>
      </c>
      <c r="V106" s="98">
        <v>0.22903929835491982</v>
      </c>
      <c r="W106" s="98">
        <v>0.17992894348426536</v>
      </c>
      <c r="DA106" s="63" t="s">
        <v>1599</v>
      </c>
    </row>
    <row r="107" spans="1:105" ht="12" customHeight="1" x14ac:dyDescent="0.25">
      <c r="A107" s="100" t="s">
        <v>50</v>
      </c>
      <c r="B107" s="101">
        <v>0.10302975315322181</v>
      </c>
      <c r="C107" s="101">
        <v>9.9763787567115514E-2</v>
      </c>
      <c r="D107" s="101">
        <v>9.7762257558647994E-2</v>
      </c>
      <c r="E107" s="101">
        <v>0.10682513184680992</v>
      </c>
      <c r="F107" s="101">
        <v>0.10153547405555707</v>
      </c>
      <c r="G107" s="101">
        <v>9.5664361966543585E-2</v>
      </c>
      <c r="H107" s="101">
        <v>6.5380640572168289E-2</v>
      </c>
      <c r="I107" s="101">
        <v>4.4878351538306237E-2</v>
      </c>
      <c r="J107" s="101">
        <v>3.0374174344083918E-2</v>
      </c>
      <c r="K107" s="101">
        <v>3.1534723056888439E-2</v>
      </c>
      <c r="L107" s="101">
        <v>5.4284908740060672E-2</v>
      </c>
      <c r="M107" s="101">
        <v>3.7127408515441829E-2</v>
      </c>
      <c r="N107" s="101">
        <v>4.3823562768153607E-2</v>
      </c>
      <c r="O107" s="101">
        <v>3.8635639289810848E-2</v>
      </c>
      <c r="P107" s="101">
        <v>3.4512736702234731E-2</v>
      </c>
      <c r="Q107" s="101">
        <v>3.1583966079954465E-2</v>
      </c>
      <c r="R107" s="101">
        <v>3.2631482249425248E-2</v>
      </c>
      <c r="S107" s="101">
        <v>3.4733877167470603E-2</v>
      </c>
      <c r="T107" s="101">
        <v>2.3505366014204488E-2</v>
      </c>
      <c r="U107" s="101">
        <v>2.2998577353750601E-2</v>
      </c>
      <c r="V107" s="101">
        <v>4.2207988809934642E-2</v>
      </c>
      <c r="W107" s="101">
        <v>1.9796298464086145E-2</v>
      </c>
      <c r="DA107" s="131" t="s">
        <v>1600</v>
      </c>
    </row>
    <row r="108" spans="1:105" ht="12" customHeight="1" x14ac:dyDescent="0.25">
      <c r="A108" s="103" t="s">
        <v>52</v>
      </c>
      <c r="B108" s="104">
        <v>0.26587744169209049</v>
      </c>
      <c r="C108" s="104">
        <v>0.24199328665638672</v>
      </c>
      <c r="D108" s="104">
        <v>0.22763518075577829</v>
      </c>
      <c r="E108" s="104">
        <v>0.29712005886181669</v>
      </c>
      <c r="F108" s="104">
        <v>0.28319265123480908</v>
      </c>
      <c r="G108" s="104">
        <v>0.2260558906340405</v>
      </c>
      <c r="H108" s="104">
        <v>0.171872980219518</v>
      </c>
      <c r="I108" s="104">
        <v>0.11571925837370814</v>
      </c>
      <c r="J108" s="104">
        <v>8.0009271472061827E-2</v>
      </c>
      <c r="K108" s="104">
        <v>7.8763592416755651E-2</v>
      </c>
      <c r="L108" s="104">
        <v>0.1662404696027017</v>
      </c>
      <c r="M108" s="104">
        <v>0.18344542203946787</v>
      </c>
      <c r="N108" s="104">
        <v>0.20488488674540101</v>
      </c>
      <c r="O108" s="104">
        <v>0.19451214620939047</v>
      </c>
      <c r="P108" s="104">
        <v>0.16447887396364488</v>
      </c>
      <c r="Q108" s="104">
        <v>0.14767198132661688</v>
      </c>
      <c r="R108" s="104">
        <v>0.14303261270161696</v>
      </c>
      <c r="S108" s="104">
        <v>0.15652817461325672</v>
      </c>
      <c r="T108" s="104">
        <v>0.15179639610761939</v>
      </c>
      <c r="U108" s="104">
        <v>0.14889442548673296</v>
      </c>
      <c r="V108" s="104">
        <v>0.18683130954498517</v>
      </c>
      <c r="W108" s="104">
        <v>0.16013264502017921</v>
      </c>
      <c r="DA108" s="132" t="s">
        <v>1601</v>
      </c>
    </row>
    <row r="109" spans="1:105" ht="12" customHeight="1" x14ac:dyDescent="0.25">
      <c r="A109" s="106" t="s">
        <v>122</v>
      </c>
      <c r="B109" s="101">
        <v>0.6161065291787583</v>
      </c>
      <c r="C109" s="101">
        <v>0.65142753280381349</v>
      </c>
      <c r="D109" s="101">
        <v>0.71606567230979545</v>
      </c>
      <c r="E109" s="101">
        <v>0.6795276409907437</v>
      </c>
      <c r="F109" s="101">
        <v>0.70905006440374074</v>
      </c>
      <c r="G109" s="101">
        <v>0.67690013492496892</v>
      </c>
      <c r="H109" s="101">
        <v>0.51271525541493923</v>
      </c>
      <c r="I109" s="101">
        <v>0.36067624855962194</v>
      </c>
      <c r="J109" s="101">
        <v>0.24389774389565455</v>
      </c>
      <c r="K109" s="101">
        <v>0.24593205172310625</v>
      </c>
      <c r="L109" s="101">
        <v>0.18298688721031062</v>
      </c>
      <c r="M109" s="101">
        <v>0.19363943079352305</v>
      </c>
      <c r="N109" s="101">
        <v>0.16747275699045197</v>
      </c>
      <c r="O109" s="101">
        <v>0.18803751335757737</v>
      </c>
      <c r="P109" s="101">
        <v>0.16196058716107251</v>
      </c>
      <c r="Q109" s="101">
        <v>0.1491750890679438</v>
      </c>
      <c r="R109" s="101">
        <v>0.15172276285509961</v>
      </c>
      <c r="S109" s="101">
        <v>0.13909089013455031</v>
      </c>
      <c r="T109" s="101">
        <v>0.20729661477595179</v>
      </c>
      <c r="U109" s="101">
        <v>0.19834930319659175</v>
      </c>
      <c r="V109" s="101">
        <v>0.23168164124432006</v>
      </c>
      <c r="W109" s="101">
        <v>0.2310312132283123</v>
      </c>
      <c r="DA109" s="131" t="s">
        <v>1602</v>
      </c>
    </row>
    <row r="110" spans="1:105" ht="12" customHeight="1" x14ac:dyDescent="0.25">
      <c r="A110" s="107" t="s">
        <v>121</v>
      </c>
      <c r="B110" s="104">
        <v>0.90571227468082405</v>
      </c>
      <c r="C110" s="104">
        <v>1.0110191452845978</v>
      </c>
      <c r="D110" s="104">
        <v>1.1140293226974973</v>
      </c>
      <c r="E110" s="104">
        <v>0.99271368177753638</v>
      </c>
      <c r="F110" s="104">
        <v>1.0288066632359354</v>
      </c>
      <c r="G110" s="104">
        <v>1.0460878320568288</v>
      </c>
      <c r="H110" s="104">
        <v>0.77341699926805763</v>
      </c>
      <c r="I110" s="104">
        <v>0.54654602800669361</v>
      </c>
      <c r="J110" s="104">
        <v>0.36743780415098171</v>
      </c>
      <c r="K110" s="104">
        <v>0.41361156286195788</v>
      </c>
      <c r="L110" s="104">
        <v>0.75435830955479344</v>
      </c>
      <c r="M110" s="104">
        <v>1.1492427932684588</v>
      </c>
      <c r="N110" s="104">
        <v>1.3365064773822877</v>
      </c>
      <c r="O110" s="104">
        <v>1.2558182927357142</v>
      </c>
      <c r="P110" s="104">
        <v>1.0850644309174931</v>
      </c>
      <c r="Q110" s="104">
        <v>1.0082948456714402</v>
      </c>
      <c r="R110" s="104">
        <v>1.0265087161672395</v>
      </c>
      <c r="S110" s="104">
        <v>1.0329094943686385</v>
      </c>
      <c r="T110" s="104">
        <v>1.1026564963322798</v>
      </c>
      <c r="U110" s="104">
        <v>1.1115637119942856</v>
      </c>
      <c r="V110" s="104">
        <v>1.1619262151307383</v>
      </c>
      <c r="W110" s="104">
        <v>1.1863108855958404</v>
      </c>
      <c r="DA110" s="132" t="s">
        <v>1603</v>
      </c>
    </row>
    <row r="111" spans="1:105" ht="12" customHeight="1" x14ac:dyDescent="0.25">
      <c r="A111" s="108" t="s">
        <v>53</v>
      </c>
      <c r="B111" s="98">
        <v>0.21633897368788749</v>
      </c>
      <c r="C111" s="98">
        <v>0.27217496891494153</v>
      </c>
      <c r="D111" s="98">
        <v>0.31728132006874821</v>
      </c>
      <c r="E111" s="98">
        <v>0.20871014777310629</v>
      </c>
      <c r="F111" s="98">
        <v>0.21860929929876616</v>
      </c>
      <c r="G111" s="98">
        <v>0.29587871647518343</v>
      </c>
      <c r="H111" s="98">
        <v>0.18929164018436451</v>
      </c>
      <c r="I111" s="98">
        <v>0.13839548850722691</v>
      </c>
      <c r="J111" s="98">
        <v>9.0384316962466266E-2</v>
      </c>
      <c r="K111" s="98">
        <v>0.10864887704531892</v>
      </c>
      <c r="L111" s="98">
        <v>0.1426437119996106</v>
      </c>
      <c r="M111" s="98">
        <v>0.1676040270342484</v>
      </c>
      <c r="N111" s="98">
        <v>0.19056722204570745</v>
      </c>
      <c r="O111" s="98">
        <v>0.15580993854045935</v>
      </c>
      <c r="P111" s="98">
        <v>0.14633779491033971</v>
      </c>
      <c r="Q111" s="98">
        <v>0.14467450327778469</v>
      </c>
      <c r="R111" s="98">
        <v>0.1575891827719072</v>
      </c>
      <c r="S111" s="98">
        <v>0.15447155863580719</v>
      </c>
      <c r="T111" s="98">
        <v>0.12464790241199478</v>
      </c>
      <c r="U111" s="98">
        <v>0.12800429339759478</v>
      </c>
      <c r="V111" s="98">
        <v>0.12109941879749031</v>
      </c>
      <c r="W111" s="98">
        <v>0.11265237548481348</v>
      </c>
      <c r="DA111" s="63" t="s">
        <v>1604</v>
      </c>
    </row>
    <row r="112" spans="1:105" ht="12" customHeight="1" x14ac:dyDescent="0.25">
      <c r="A112" s="108" t="s">
        <v>52</v>
      </c>
      <c r="B112" s="98">
        <v>0.68937330099293659</v>
      </c>
      <c r="C112" s="98">
        <v>0.73884417636965627</v>
      </c>
      <c r="D112" s="98">
        <v>0.79674800262874912</v>
      </c>
      <c r="E112" s="98">
        <v>0.78400353400443012</v>
      </c>
      <c r="F112" s="98">
        <v>0.81019736393716912</v>
      </c>
      <c r="G112" s="98">
        <v>0.75020911558164538</v>
      </c>
      <c r="H112" s="98">
        <v>0.58412535908369312</v>
      </c>
      <c r="I112" s="98">
        <v>0.40815053949946672</v>
      </c>
      <c r="J112" s="98">
        <v>0.27705348718851541</v>
      </c>
      <c r="K112" s="98">
        <v>0.30496268581663893</v>
      </c>
      <c r="L112" s="98">
        <v>0.61171459755518287</v>
      </c>
      <c r="M112" s="98">
        <v>0.98163876623421031</v>
      </c>
      <c r="N112" s="98">
        <v>1.1459392553365801</v>
      </c>
      <c r="O112" s="98">
        <v>1.1000083541952548</v>
      </c>
      <c r="P112" s="98">
        <v>0.93872663600715334</v>
      </c>
      <c r="Q112" s="98">
        <v>0.86362034239365548</v>
      </c>
      <c r="R112" s="98">
        <v>0.86891953339533223</v>
      </c>
      <c r="S112" s="98">
        <v>0.87843793573283147</v>
      </c>
      <c r="T112" s="98">
        <v>0.97800859392028505</v>
      </c>
      <c r="U112" s="98">
        <v>0.98355941859669094</v>
      </c>
      <c r="V112" s="98">
        <v>1.040826796333248</v>
      </c>
      <c r="W112" s="98">
        <v>1.073658510111027</v>
      </c>
      <c r="DA112" s="63" t="s">
        <v>1605</v>
      </c>
    </row>
    <row r="113" spans="1:105" ht="12" customHeight="1" x14ac:dyDescent="0.25">
      <c r="A113" s="121" t="s">
        <v>54</v>
      </c>
      <c r="B113" s="122">
        <v>56.056643534780164</v>
      </c>
      <c r="C113" s="122">
        <v>57.013071126268443</v>
      </c>
      <c r="D113" s="122">
        <v>59.773802730390422</v>
      </c>
      <c r="E113" s="122">
        <v>63.607456358639261</v>
      </c>
      <c r="F113" s="122">
        <v>62.946550314728668</v>
      </c>
      <c r="G113" s="122">
        <v>52.978610919231173</v>
      </c>
      <c r="H113" s="122">
        <v>37.574018695042824</v>
      </c>
      <c r="I113" s="122">
        <v>25.433223224038187</v>
      </c>
      <c r="J113" s="122">
        <v>14.818609402028628</v>
      </c>
      <c r="K113" s="122">
        <v>13.305320989405221</v>
      </c>
      <c r="L113" s="122">
        <v>15.814279529397426</v>
      </c>
      <c r="M113" s="122">
        <v>14.450601027423684</v>
      </c>
      <c r="N113" s="122">
        <v>12.102557923876445</v>
      </c>
      <c r="O113" s="122">
        <v>10.22076421312352</v>
      </c>
      <c r="P113" s="122">
        <v>8.3213766964722335</v>
      </c>
      <c r="Q113" s="122">
        <v>7.6251703010133181</v>
      </c>
      <c r="R113" s="122">
        <v>8.7328871144526516</v>
      </c>
      <c r="S113" s="122">
        <v>8.5295948952206651</v>
      </c>
      <c r="T113" s="122">
        <v>9.1596075514069319</v>
      </c>
      <c r="U113" s="122">
        <v>9.0819923974894436</v>
      </c>
      <c r="V113" s="122">
        <v>9.8970036640645649</v>
      </c>
      <c r="W113" s="122">
        <v>9.5356798607880453</v>
      </c>
      <c r="DA113" s="130" t="s">
        <v>1606</v>
      </c>
    </row>
    <row r="114" spans="1:105" ht="12" customHeight="1" x14ac:dyDescent="0.25">
      <c r="A114" s="97" t="s">
        <v>50</v>
      </c>
      <c r="B114" s="98">
        <v>31.494841871577076</v>
      </c>
      <c r="C114" s="98">
        <v>30.332095750709389</v>
      </c>
      <c r="D114" s="98">
        <v>30.822997397868832</v>
      </c>
      <c r="E114" s="98">
        <v>37.550361926395254</v>
      </c>
      <c r="F114" s="98">
        <v>36.322072964761112</v>
      </c>
      <c r="G114" s="98">
        <v>28.249063394131479</v>
      </c>
      <c r="H114" s="98">
        <v>20.197944157942416</v>
      </c>
      <c r="I114" s="98">
        <v>13.235501461512236</v>
      </c>
      <c r="J114" s="98">
        <v>7.9888940619095861</v>
      </c>
      <c r="K114" s="98">
        <v>7.0734662225513132</v>
      </c>
      <c r="L114" s="98">
        <v>7.7601113131970543</v>
      </c>
      <c r="M114" s="98">
        <v>8.0078648260977499</v>
      </c>
      <c r="N114" s="98">
        <v>7.8633429891982374</v>
      </c>
      <c r="O114" s="98">
        <v>7.2010358682992051</v>
      </c>
      <c r="P114" s="98">
        <v>5.8812646795275665</v>
      </c>
      <c r="Q114" s="98">
        <v>5.3131092023819786</v>
      </c>
      <c r="R114" s="98">
        <v>5.4048642357436316</v>
      </c>
      <c r="S114" s="98">
        <v>5.359285743065465</v>
      </c>
      <c r="T114" s="98">
        <v>4.8216903627213856</v>
      </c>
      <c r="U114" s="98">
        <v>4.2694227541101499</v>
      </c>
      <c r="V114" s="98">
        <v>4.2351610870315968</v>
      </c>
      <c r="W114" s="98">
        <v>3.4593645876474759</v>
      </c>
      <c r="DA114" s="63" t="s">
        <v>1607</v>
      </c>
    </row>
    <row r="115" spans="1:105" ht="12" customHeight="1" x14ac:dyDescent="0.25">
      <c r="A115" s="109" t="s">
        <v>120</v>
      </c>
      <c r="B115" s="33">
        <v>24.561801663203088</v>
      </c>
      <c r="C115" s="33">
        <v>26.680975375559058</v>
      </c>
      <c r="D115" s="33">
        <v>28.95080533252159</v>
      </c>
      <c r="E115" s="33">
        <v>26.057094432244007</v>
      </c>
      <c r="F115" s="33">
        <v>26.62447734996756</v>
      </c>
      <c r="G115" s="33">
        <v>24.729547525099694</v>
      </c>
      <c r="H115" s="33">
        <v>17.376074537100404</v>
      </c>
      <c r="I115" s="33">
        <v>12.197721762525951</v>
      </c>
      <c r="J115" s="33">
        <v>6.8297153401190425</v>
      </c>
      <c r="K115" s="33">
        <v>6.2318547668539068</v>
      </c>
      <c r="L115" s="33">
        <v>8.054168216200372</v>
      </c>
      <c r="M115" s="33">
        <v>6.4427362013259346</v>
      </c>
      <c r="N115" s="33">
        <v>4.2392149346782073</v>
      </c>
      <c r="O115" s="33">
        <v>3.0197283448243142</v>
      </c>
      <c r="P115" s="33">
        <v>2.4401120169446675</v>
      </c>
      <c r="Q115" s="33">
        <v>2.312061098631339</v>
      </c>
      <c r="R115" s="33">
        <v>3.3280228787090209</v>
      </c>
      <c r="S115" s="33">
        <v>3.1703091521551996</v>
      </c>
      <c r="T115" s="33">
        <v>4.3379171886855454</v>
      </c>
      <c r="U115" s="33">
        <v>4.8125696433792946</v>
      </c>
      <c r="V115" s="33">
        <v>5.6618425770329681</v>
      </c>
      <c r="W115" s="33">
        <v>6.076315273140569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93.806280348492933</v>
      </c>
      <c r="C117" s="117">
        <f t="shared" si="19"/>
        <v>93.698739162598429</v>
      </c>
      <c r="D117" s="117">
        <f t="shared" si="19"/>
        <v>95.766151467362732</v>
      </c>
      <c r="E117" s="117">
        <f t="shared" si="19"/>
        <v>122.78424865757958</v>
      </c>
      <c r="F117" s="117">
        <f t="shared" si="19"/>
        <v>120.89915353987027</v>
      </c>
      <c r="G117" s="117">
        <f t="shared" si="19"/>
        <v>97.781687233498701</v>
      </c>
      <c r="H117" s="117">
        <f t="shared" si="19"/>
        <v>71.784030707360444</v>
      </c>
      <c r="I117" s="117">
        <f t="shared" si="19"/>
        <v>48.5677011480023</v>
      </c>
      <c r="J117" s="117">
        <f t="shared" si="19"/>
        <v>28.091351621672526</v>
      </c>
      <c r="K117" s="117">
        <f t="shared" si="19"/>
        <v>19.890867419205794</v>
      </c>
      <c r="L117" s="117">
        <f t="shared" si="19"/>
        <v>34.913905159405651</v>
      </c>
      <c r="M117" s="117">
        <f t="shared" si="19"/>
        <v>31.089082053344757</v>
      </c>
      <c r="N117" s="117">
        <f t="shared" si="19"/>
        <v>29.283318649244677</v>
      </c>
      <c r="O117" s="117">
        <f t="shared" si="19"/>
        <v>28.562094947884866</v>
      </c>
      <c r="P117" s="117">
        <f t="shared" si="19"/>
        <v>25.273856293764307</v>
      </c>
      <c r="Q117" s="117">
        <f t="shared" si="19"/>
        <v>23.323990194728815</v>
      </c>
      <c r="R117" s="117">
        <f t="shared" ref="R117:V117" si="20">R118+R121+R123+R132</f>
        <v>24.100474060555989</v>
      </c>
      <c r="S117" s="117">
        <f t="shared" si="20"/>
        <v>24.355212114154206</v>
      </c>
      <c r="T117" s="117">
        <f t="shared" si="20"/>
        <v>24.77987692758202</v>
      </c>
      <c r="U117" s="117">
        <f t="shared" si="20"/>
        <v>25.461735136420462</v>
      </c>
      <c r="V117" s="117">
        <f t="shared" si="20"/>
        <v>28.252569915299773</v>
      </c>
      <c r="W117" s="117">
        <f t="shared" ref="W117" si="21">W118+W121+W123+W132</f>
        <v>25.348771879466355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36.650824017544004</v>
      </c>
      <c r="C118" s="122">
        <f t="shared" si="22"/>
        <v>35.733860369782185</v>
      </c>
      <c r="D118" s="122">
        <f t="shared" si="22"/>
        <v>35.735612810097358</v>
      </c>
      <c r="E118" s="122">
        <f t="shared" si="22"/>
        <v>59.128327687526607</v>
      </c>
      <c r="F118" s="122">
        <f t="shared" si="22"/>
        <v>58.2975541921084</v>
      </c>
      <c r="G118" s="122">
        <f t="shared" si="22"/>
        <v>43.966130489536397</v>
      </c>
      <c r="H118" s="122">
        <f t="shared" si="22"/>
        <v>32.386637441298376</v>
      </c>
      <c r="I118" s="122">
        <f t="shared" si="22"/>
        <v>22.190003393097065</v>
      </c>
      <c r="J118" s="122">
        <f t="shared" si="22"/>
        <v>11.784023969921446</v>
      </c>
      <c r="K118" s="122">
        <f t="shared" si="22"/>
        <v>4.9111390857628079</v>
      </c>
      <c r="L118" s="122">
        <f t="shared" si="22"/>
        <v>17.600975572552805</v>
      </c>
      <c r="M118" s="122">
        <f t="shared" si="22"/>
        <v>15.333743861153991</v>
      </c>
      <c r="N118" s="122">
        <f t="shared" si="22"/>
        <v>15.381015677323797</v>
      </c>
      <c r="O118" s="122">
        <f t="shared" si="22"/>
        <v>15.964125842336589</v>
      </c>
      <c r="P118" s="122">
        <f t="shared" si="22"/>
        <v>14.448709185278563</v>
      </c>
      <c r="Q118" s="122">
        <f t="shared" si="22"/>
        <v>13.362719130510087</v>
      </c>
      <c r="R118" s="122">
        <f t="shared" ref="R118:V118" si="23">SUM(R119:R120)</f>
        <v>13.249920374737552</v>
      </c>
      <c r="S118" s="122">
        <f t="shared" si="23"/>
        <v>13.556775364753811</v>
      </c>
      <c r="T118" s="122">
        <f t="shared" si="23"/>
        <v>13.275281334530392</v>
      </c>
      <c r="U118" s="122">
        <f t="shared" si="23"/>
        <v>13.824913718331601</v>
      </c>
      <c r="V118" s="122">
        <f t="shared" si="23"/>
        <v>15.381226745658374</v>
      </c>
      <c r="W118" s="122">
        <f t="shared" ref="W118" si="24">SUM(W119:W120)</f>
        <v>13.190674518946137</v>
      </c>
      <c r="DA118" s="130" t="s">
        <v>1760</v>
      </c>
    </row>
    <row r="119" spans="1:105" ht="12" customHeight="1" x14ac:dyDescent="0.25">
      <c r="A119" s="97" t="s">
        <v>74</v>
      </c>
      <c r="B119" s="98">
        <v>35.748590596248413</v>
      </c>
      <c r="C119" s="98">
        <v>34.885113694119966</v>
      </c>
      <c r="D119" s="98">
        <v>34.919105181190275</v>
      </c>
      <c r="E119" s="98">
        <v>57.986773805015233</v>
      </c>
      <c r="F119" s="98">
        <v>57.223946648400229</v>
      </c>
      <c r="G119" s="98">
        <v>43.159383561314037</v>
      </c>
      <c r="H119" s="98">
        <v>31.788993060512141</v>
      </c>
      <c r="I119" s="98">
        <v>21.77082119006451</v>
      </c>
      <c r="J119" s="98">
        <v>11.553707870845749</v>
      </c>
      <c r="K119" s="98">
        <v>4.8205712231748983</v>
      </c>
      <c r="L119" s="98">
        <v>17.363602363924446</v>
      </c>
      <c r="M119" s="98">
        <v>15.109649775880898</v>
      </c>
      <c r="N119" s="98">
        <v>15.164571617666134</v>
      </c>
      <c r="O119" s="98">
        <v>15.742664641544216</v>
      </c>
      <c r="P119" s="98">
        <v>14.251872865822662</v>
      </c>
      <c r="Q119" s="98">
        <v>13.181951758177894</v>
      </c>
      <c r="R119" s="98">
        <v>13.063739999282769</v>
      </c>
      <c r="S119" s="98">
        <v>13.368553006278379</v>
      </c>
      <c r="T119" s="98">
        <v>13.094479673196146</v>
      </c>
      <c r="U119" s="98">
        <v>13.639169084634943</v>
      </c>
      <c r="V119" s="98">
        <v>15.172144528719128</v>
      </c>
      <c r="W119" s="98">
        <v>13.012051860685848</v>
      </c>
      <c r="DA119" s="63" t="s">
        <v>1761</v>
      </c>
    </row>
    <row r="120" spans="1:105" ht="12" customHeight="1" x14ac:dyDescent="0.25">
      <c r="A120" s="97" t="s">
        <v>53</v>
      </c>
      <c r="B120" s="98">
        <v>0.90223342129559359</v>
      </c>
      <c r="C120" s="98">
        <v>0.84874667566221662</v>
      </c>
      <c r="D120" s="98">
        <v>0.81650762890707973</v>
      </c>
      <c r="E120" s="98">
        <v>1.1415538825113714</v>
      </c>
      <c r="F120" s="98">
        <v>1.0736075437081687</v>
      </c>
      <c r="G120" s="98">
        <v>0.80674692822236294</v>
      </c>
      <c r="H120" s="98">
        <v>0.59764438078623838</v>
      </c>
      <c r="I120" s="98">
        <v>0.41918220303255593</v>
      </c>
      <c r="J120" s="98">
        <v>0.2303160990756975</v>
      </c>
      <c r="K120" s="98">
        <v>9.0567862587909789E-2</v>
      </c>
      <c r="L120" s="98">
        <v>0.23737320862835806</v>
      </c>
      <c r="M120" s="98">
        <v>0.22409408527309299</v>
      </c>
      <c r="N120" s="98">
        <v>0.21644405965766245</v>
      </c>
      <c r="O120" s="98">
        <v>0.22146120079237341</v>
      </c>
      <c r="P120" s="98">
        <v>0.19683631945590035</v>
      </c>
      <c r="Q120" s="98">
        <v>0.1807673723321927</v>
      </c>
      <c r="R120" s="98">
        <v>0.18618037545478425</v>
      </c>
      <c r="S120" s="98">
        <v>0.18822235847543226</v>
      </c>
      <c r="T120" s="98">
        <v>0.18080166133424624</v>
      </c>
      <c r="U120" s="98">
        <v>0.18574463369665745</v>
      </c>
      <c r="V120" s="98">
        <v>0.2090822169392462</v>
      </c>
      <c r="W120" s="98">
        <v>0.17862265826028936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0.64390237220413149</v>
      </c>
      <c r="C121" s="122">
        <f t="shared" si="25"/>
        <v>0.77003598417145658</v>
      </c>
      <c r="D121" s="122">
        <f t="shared" si="25"/>
        <v>0.65616965111168457</v>
      </c>
      <c r="E121" s="122">
        <f t="shared" si="25"/>
        <v>1.5116633815122007</v>
      </c>
      <c r="F121" s="122">
        <f t="shared" si="25"/>
        <v>1.1603399456716681</v>
      </c>
      <c r="G121" s="122">
        <f t="shared" si="25"/>
        <v>1.3912077119348942</v>
      </c>
      <c r="H121" s="122">
        <f t="shared" si="25"/>
        <v>1.4964046766007233</v>
      </c>
      <c r="I121" s="122">
        <f t="shared" si="25"/>
        <v>0.60852092055038287</v>
      </c>
      <c r="J121" s="122">
        <f t="shared" si="25"/>
        <v>0.47336759873438977</v>
      </c>
      <c r="K121" s="122">
        <f t="shared" si="25"/>
        <v>0.55228388092340819</v>
      </c>
      <c r="L121" s="122">
        <f t="shared" si="25"/>
        <v>0.54659704245242624</v>
      </c>
      <c r="M121" s="122">
        <f t="shared" si="25"/>
        <v>0.3492227173871244</v>
      </c>
      <c r="N121" s="122">
        <f t="shared" si="25"/>
        <v>0.41955178448810576</v>
      </c>
      <c r="O121" s="122">
        <f t="shared" si="25"/>
        <v>0.65041444253658565</v>
      </c>
      <c r="P121" s="122">
        <f t="shared" si="25"/>
        <v>0.90033192338486379</v>
      </c>
      <c r="Q121" s="122">
        <f t="shared" si="25"/>
        <v>0.89351308853885447</v>
      </c>
      <c r="R121" s="122">
        <f t="shared" si="25"/>
        <v>0.94107851503759266</v>
      </c>
      <c r="S121" s="122">
        <f t="shared" si="25"/>
        <v>0.86433178658168175</v>
      </c>
      <c r="T121" s="122">
        <f t="shared" si="25"/>
        <v>0.87295917875257767</v>
      </c>
      <c r="U121" s="122">
        <f t="shared" si="25"/>
        <v>0.82610748191671413</v>
      </c>
      <c r="V121" s="122">
        <f t="shared" si="25"/>
        <v>0.76990721003854845</v>
      </c>
      <c r="W121" s="122">
        <f t="shared" si="25"/>
        <v>0.70163550001057784</v>
      </c>
      <c r="DA121" s="130" t="s">
        <v>1763</v>
      </c>
    </row>
    <row r="122" spans="1:105" ht="12" customHeight="1" x14ac:dyDescent="0.25">
      <c r="A122" s="97" t="s">
        <v>53</v>
      </c>
      <c r="B122" s="98">
        <v>0.64390237220413149</v>
      </c>
      <c r="C122" s="98">
        <v>0.77003598417145658</v>
      </c>
      <c r="D122" s="98">
        <v>0.65616965111168457</v>
      </c>
      <c r="E122" s="98">
        <v>1.5116633815122007</v>
      </c>
      <c r="F122" s="98">
        <v>1.1603399456716681</v>
      </c>
      <c r="G122" s="98">
        <v>1.3912077119348942</v>
      </c>
      <c r="H122" s="98">
        <v>1.4964046766007233</v>
      </c>
      <c r="I122" s="98">
        <v>0.60852092055038287</v>
      </c>
      <c r="J122" s="98">
        <v>0.47336759873438977</v>
      </c>
      <c r="K122" s="98">
        <v>0.55228388092340819</v>
      </c>
      <c r="L122" s="98">
        <v>0.54659704245242624</v>
      </c>
      <c r="M122" s="98">
        <v>0.3492227173871244</v>
      </c>
      <c r="N122" s="98">
        <v>0.41955178448810576</v>
      </c>
      <c r="O122" s="98">
        <v>0.65041444253658565</v>
      </c>
      <c r="P122" s="98">
        <v>0.90033192338486379</v>
      </c>
      <c r="Q122" s="98">
        <v>0.89351308853885447</v>
      </c>
      <c r="R122" s="98">
        <v>0.94107851503759266</v>
      </c>
      <c r="S122" s="98">
        <v>0.86433178658168175</v>
      </c>
      <c r="T122" s="98">
        <v>0.87295917875257767</v>
      </c>
      <c r="U122" s="98">
        <v>0.82610748191671413</v>
      </c>
      <c r="V122" s="98">
        <v>0.76990721003854845</v>
      </c>
      <c r="W122" s="98">
        <v>0.70163550001057784</v>
      </c>
      <c r="DA122" s="63" t="s">
        <v>1764</v>
      </c>
    </row>
    <row r="123" spans="1:105" ht="12" customHeight="1" x14ac:dyDescent="0.25">
      <c r="A123" s="121" t="s">
        <v>55</v>
      </c>
      <c r="B123" s="122">
        <v>21.199798319020335</v>
      </c>
      <c r="C123" s="122">
        <v>20.912998028445312</v>
      </c>
      <c r="D123" s="122">
        <v>21.064582856907307</v>
      </c>
      <c r="E123" s="122">
        <v>22.036163373615199</v>
      </c>
      <c r="F123" s="122">
        <v>21.488886279585717</v>
      </c>
      <c r="G123" s="122">
        <v>18.323541712013473</v>
      </c>
      <c r="H123" s="122">
        <v>13.667165764001671</v>
      </c>
      <c r="I123" s="122">
        <v>9.257642309341243</v>
      </c>
      <c r="J123" s="122">
        <v>6.2594738994148393</v>
      </c>
      <c r="K123" s="122">
        <v>5.795784476106431</v>
      </c>
      <c r="L123" s="122">
        <v>6.3506415918122503</v>
      </c>
      <c r="M123" s="122">
        <v>6.0057236283652813</v>
      </c>
      <c r="N123" s="122">
        <v>5.7858880582361953</v>
      </c>
      <c r="O123" s="122">
        <v>5.5367175615830391</v>
      </c>
      <c r="P123" s="122">
        <v>4.7084660981880422</v>
      </c>
      <c r="Q123" s="122">
        <v>4.2718280472244974</v>
      </c>
      <c r="R123" s="122">
        <v>4.2792652085675655</v>
      </c>
      <c r="S123" s="122">
        <v>4.4043100394085375</v>
      </c>
      <c r="T123" s="122">
        <v>4.4184789726946079</v>
      </c>
      <c r="U123" s="122">
        <v>4.4314515790834266</v>
      </c>
      <c r="V123" s="122">
        <v>4.9514717772585177</v>
      </c>
      <c r="W123" s="122">
        <v>4.3760408087474678</v>
      </c>
      <c r="DA123" s="130" t="s">
        <v>1765</v>
      </c>
    </row>
    <row r="124" spans="1:105" ht="12" customHeight="1" x14ac:dyDescent="0.25">
      <c r="A124" s="97" t="s">
        <v>141</v>
      </c>
      <c r="B124" s="98">
        <v>19.659356452141779</v>
      </c>
      <c r="C124" s="98">
        <v>19.287018476092385</v>
      </c>
      <c r="D124" s="98">
        <v>19.321111493875822</v>
      </c>
      <c r="E124" s="98">
        <v>20.319966825323906</v>
      </c>
      <c r="F124" s="98">
        <v>19.733963239353429</v>
      </c>
      <c r="G124" s="98">
        <v>16.656766656723576</v>
      </c>
      <c r="H124" s="98">
        <v>12.412298154669141</v>
      </c>
      <c r="I124" s="98">
        <v>8.3789369001292133</v>
      </c>
      <c r="J124" s="98">
        <v>5.6645119884877086</v>
      </c>
      <c r="K124" s="98">
        <v>5.1592949367779664</v>
      </c>
      <c r="L124" s="98">
        <v>5.3240576849622858</v>
      </c>
      <c r="M124" s="98">
        <v>4.5767164861742611</v>
      </c>
      <c r="N124" s="98">
        <v>4.1669719104637926</v>
      </c>
      <c r="O124" s="98">
        <v>3.9849627829108036</v>
      </c>
      <c r="P124" s="98">
        <v>3.3746715287082432</v>
      </c>
      <c r="Q124" s="98">
        <v>3.0412733188953887</v>
      </c>
      <c r="R124" s="98">
        <v>3.0357996074277276</v>
      </c>
      <c r="S124" s="98">
        <v>3.1441232659363316</v>
      </c>
      <c r="T124" s="98">
        <v>3.0366080849992452</v>
      </c>
      <c r="U124" s="98">
        <v>3.0456444538302909</v>
      </c>
      <c r="V124" s="98">
        <v>3.4310192117647151</v>
      </c>
      <c r="W124" s="98">
        <v>2.871259904344539</v>
      </c>
      <c r="DA124" s="63" t="s">
        <v>1766</v>
      </c>
    </row>
    <row r="125" spans="1:105" ht="12" customHeight="1" x14ac:dyDescent="0.25">
      <c r="A125" s="97" t="s">
        <v>140</v>
      </c>
      <c r="B125" s="98">
        <v>0.32409451709112169</v>
      </c>
      <c r="C125" s="98">
        <v>0.29855955659040995</v>
      </c>
      <c r="D125" s="98">
        <v>0.28333086308607464</v>
      </c>
      <c r="E125" s="98">
        <v>0.35867356187248056</v>
      </c>
      <c r="F125" s="98">
        <v>0.34201377355309426</v>
      </c>
      <c r="G125" s="98">
        <v>0.2817154383420325</v>
      </c>
      <c r="H125" s="98">
        <v>0.21015076387184439</v>
      </c>
      <c r="I125" s="98">
        <v>0.14209836063246273</v>
      </c>
      <c r="J125" s="98">
        <v>9.7866274718092325E-2</v>
      </c>
      <c r="K125" s="98">
        <v>9.7370446189658497E-2</v>
      </c>
      <c r="L125" s="98">
        <v>0.19888341717910518</v>
      </c>
      <c r="M125" s="98">
        <v>0.20607643499491773</v>
      </c>
      <c r="N125" s="98">
        <v>0.23196929615872611</v>
      </c>
      <c r="O125" s="98">
        <v>0.21869660045565428</v>
      </c>
      <c r="P125" s="98">
        <v>0.18608918432358409</v>
      </c>
      <c r="Q125" s="98">
        <v>0.16748853219816792</v>
      </c>
      <c r="R125" s="98">
        <v>0.16365343574414248</v>
      </c>
      <c r="S125" s="98">
        <v>0.17938590080877265</v>
      </c>
      <c r="T125" s="98">
        <v>0.16798587087886194</v>
      </c>
      <c r="U125" s="98">
        <v>0.16556129251639737</v>
      </c>
      <c r="V125" s="98">
        <v>0.21882568801927765</v>
      </c>
      <c r="W125" s="98">
        <v>0.17528621242606973</v>
      </c>
      <c r="DA125" s="63" t="s">
        <v>1767</v>
      </c>
    </row>
    <row r="126" spans="1:105" ht="12" customHeight="1" x14ac:dyDescent="0.25">
      <c r="A126" s="100" t="s">
        <v>50</v>
      </c>
      <c r="B126" s="101">
        <v>5.8217075399031204E-2</v>
      </c>
      <c r="C126" s="101">
        <v>5.6566269934023215E-2</v>
      </c>
      <c r="D126" s="101">
        <v>5.5695682330296342E-2</v>
      </c>
      <c r="E126" s="101">
        <v>6.1553503010663847E-2</v>
      </c>
      <c r="F126" s="101">
        <v>5.88211223182852E-2</v>
      </c>
      <c r="G126" s="101">
        <v>5.5659547707991988E-2</v>
      </c>
      <c r="H126" s="101">
        <v>3.8277783652326411E-2</v>
      </c>
      <c r="I126" s="101">
        <v>2.6379102258754599E-2</v>
      </c>
      <c r="J126" s="101">
        <v>1.7857003246030498E-2</v>
      </c>
      <c r="K126" s="101">
        <v>1.8606853772902845E-2</v>
      </c>
      <c r="L126" s="101">
        <v>3.2642947576403479E-2</v>
      </c>
      <c r="M126" s="101">
        <v>2.263101295544985E-2</v>
      </c>
      <c r="N126" s="101">
        <v>2.7084409413325107E-2</v>
      </c>
      <c r="O126" s="101">
        <v>2.4184454246263809E-2</v>
      </c>
      <c r="P126" s="101">
        <v>2.1610310359939218E-2</v>
      </c>
      <c r="Q126" s="101">
        <v>1.9816550871551052E-2</v>
      </c>
      <c r="R126" s="101">
        <v>2.0620823042525528E-2</v>
      </c>
      <c r="S126" s="101">
        <v>2.2857726195515942E-2</v>
      </c>
      <c r="T126" s="101">
        <v>1.6189474771242548E-2</v>
      </c>
      <c r="U126" s="101">
        <v>1.6666867029664422E-2</v>
      </c>
      <c r="V126" s="101">
        <v>3.199437847429247E-2</v>
      </c>
      <c r="W126" s="101">
        <v>1.5153567405890528E-2</v>
      </c>
      <c r="DA126" s="131" t="s">
        <v>1768</v>
      </c>
    </row>
    <row r="127" spans="1:105" ht="12" customHeight="1" x14ac:dyDescent="0.25">
      <c r="A127" s="103" t="s">
        <v>52</v>
      </c>
      <c r="B127" s="104">
        <v>0.26587744169209049</v>
      </c>
      <c r="C127" s="104">
        <v>0.24199328665638672</v>
      </c>
      <c r="D127" s="104">
        <v>0.22763518075577829</v>
      </c>
      <c r="E127" s="104">
        <v>0.29712005886181669</v>
      </c>
      <c r="F127" s="104">
        <v>0.28319265123480908</v>
      </c>
      <c r="G127" s="104">
        <v>0.2260558906340405</v>
      </c>
      <c r="H127" s="104">
        <v>0.171872980219518</v>
      </c>
      <c r="I127" s="104">
        <v>0.11571925837370814</v>
      </c>
      <c r="J127" s="104">
        <v>8.0009271472061827E-2</v>
      </c>
      <c r="K127" s="104">
        <v>7.8763592416755651E-2</v>
      </c>
      <c r="L127" s="104">
        <v>0.1662404696027017</v>
      </c>
      <c r="M127" s="104">
        <v>0.18344542203946787</v>
      </c>
      <c r="N127" s="104">
        <v>0.20488488674540101</v>
      </c>
      <c r="O127" s="104">
        <v>0.19451214620939047</v>
      </c>
      <c r="P127" s="104">
        <v>0.16447887396364488</v>
      </c>
      <c r="Q127" s="104">
        <v>0.14767198132661688</v>
      </c>
      <c r="R127" s="104">
        <v>0.14303261270161696</v>
      </c>
      <c r="S127" s="104">
        <v>0.15652817461325672</v>
      </c>
      <c r="T127" s="104">
        <v>0.15179639610761939</v>
      </c>
      <c r="U127" s="104">
        <v>0.14889442548673296</v>
      </c>
      <c r="V127" s="104">
        <v>0.18683130954498517</v>
      </c>
      <c r="W127" s="104">
        <v>0.16013264502017921</v>
      </c>
      <c r="DA127" s="132" t="s">
        <v>1769</v>
      </c>
    </row>
    <row r="128" spans="1:105" ht="12" customHeight="1" x14ac:dyDescent="0.25">
      <c r="A128" s="106" t="s">
        <v>122</v>
      </c>
      <c r="B128" s="101">
        <v>0.39002211081926585</v>
      </c>
      <c r="C128" s="101">
        <v>0.41500446222094856</v>
      </c>
      <c r="D128" s="101">
        <v>0.45962627710585385</v>
      </c>
      <c r="E128" s="101">
        <v>0.43879262949897418</v>
      </c>
      <c r="F128" s="101">
        <v>0.46072525713458756</v>
      </c>
      <c r="G128" s="101">
        <v>0.44174526321652291</v>
      </c>
      <c r="H128" s="101">
        <v>0.3364040722914976</v>
      </c>
      <c r="I128" s="101">
        <v>0.2373773641720984</v>
      </c>
      <c r="J128" s="101">
        <v>0.16054774639868141</v>
      </c>
      <c r="K128" s="101">
        <v>0.16233946604380009</v>
      </c>
      <c r="L128" s="101">
        <v>0.12097117402832003</v>
      </c>
      <c r="M128" s="101">
        <v>0.12906530298268581</v>
      </c>
      <c r="N128" s="101">
        <v>0.11265104963058466</v>
      </c>
      <c r="O128" s="101">
        <v>0.12761660380716416</v>
      </c>
      <c r="P128" s="101">
        <v>0.10994115499828754</v>
      </c>
      <c r="Q128" s="101">
        <v>0.10139966067450529</v>
      </c>
      <c r="R128" s="101">
        <v>0.10359769836860483</v>
      </c>
      <c r="S128" s="101">
        <v>9.5727858953392447E-2</v>
      </c>
      <c r="T128" s="101">
        <v>0.14770769865487179</v>
      </c>
      <c r="U128" s="101">
        <v>0.14389763750067941</v>
      </c>
      <c r="V128" s="101">
        <v>0.17126624324210868</v>
      </c>
      <c r="W128" s="101">
        <v>0.17205103684332226</v>
      </c>
      <c r="DA128" s="131" t="s">
        <v>1770</v>
      </c>
    </row>
    <row r="129" spans="1:105" ht="12" customHeight="1" x14ac:dyDescent="0.25">
      <c r="A129" s="107" t="s">
        <v>121</v>
      </c>
      <c r="B129" s="104">
        <v>0.82632523896816656</v>
      </c>
      <c r="C129" s="104">
        <v>0.91241553354156968</v>
      </c>
      <c r="D129" s="104">
        <v>1.0005142228395556</v>
      </c>
      <c r="E129" s="104">
        <v>0.91873035691983773</v>
      </c>
      <c r="F129" s="104">
        <v>0.95218400954460669</v>
      </c>
      <c r="G129" s="104">
        <v>0.94331435373134176</v>
      </c>
      <c r="H129" s="104">
        <v>0.70831277316918828</v>
      </c>
      <c r="I129" s="104">
        <v>0.49922968440746651</v>
      </c>
      <c r="J129" s="104">
        <v>0.33654788981035633</v>
      </c>
      <c r="K129" s="104">
        <v>0.3767796270950059</v>
      </c>
      <c r="L129" s="104">
        <v>0.70672931564253949</v>
      </c>
      <c r="M129" s="104">
        <v>1.0938654042134168</v>
      </c>
      <c r="N129" s="104">
        <v>1.2742958019830919</v>
      </c>
      <c r="O129" s="104">
        <v>1.2054415744094171</v>
      </c>
      <c r="P129" s="104">
        <v>1.037764230157928</v>
      </c>
      <c r="Q129" s="104">
        <v>0.96166653545643543</v>
      </c>
      <c r="R129" s="104">
        <v>0.97621446702709014</v>
      </c>
      <c r="S129" s="104">
        <v>0.98507301371004097</v>
      </c>
      <c r="T129" s="104">
        <v>1.066177318161629</v>
      </c>
      <c r="U129" s="104">
        <v>1.0763481952360594</v>
      </c>
      <c r="V129" s="104">
        <v>1.130360634232416</v>
      </c>
      <c r="W129" s="104">
        <v>1.1574436551335365</v>
      </c>
      <c r="DA129" s="132" t="s">
        <v>1771</v>
      </c>
    </row>
    <row r="130" spans="1:105" ht="12" customHeight="1" x14ac:dyDescent="0.25">
      <c r="A130" s="108" t="s">
        <v>53</v>
      </c>
      <c r="B130" s="98">
        <v>0.13695193797522992</v>
      </c>
      <c r="C130" s="98">
        <v>0.17357135717191338</v>
      </c>
      <c r="D130" s="98">
        <v>0.20376622021080643</v>
      </c>
      <c r="E130" s="98">
        <v>0.13472682291540758</v>
      </c>
      <c r="F130" s="98">
        <v>0.14198664560743757</v>
      </c>
      <c r="G130" s="98">
        <v>0.19310523814969638</v>
      </c>
      <c r="H130" s="98">
        <v>0.12418741408549513</v>
      </c>
      <c r="I130" s="98">
        <v>9.1079144907999801E-2</v>
      </c>
      <c r="J130" s="98">
        <v>5.9494402621840914E-2</v>
      </c>
      <c r="K130" s="98">
        <v>7.1816941278366964E-2</v>
      </c>
      <c r="L130" s="98">
        <v>9.5014718087356578E-2</v>
      </c>
      <c r="M130" s="98">
        <v>0.11222663797920657</v>
      </c>
      <c r="N130" s="98">
        <v>0.12835654664651183</v>
      </c>
      <c r="O130" s="98">
        <v>0.10543322021416229</v>
      </c>
      <c r="P130" s="98">
        <v>9.9037594150774733E-2</v>
      </c>
      <c r="Q130" s="98">
        <v>9.8046193062779952E-2</v>
      </c>
      <c r="R130" s="98">
        <v>0.1072949336317579</v>
      </c>
      <c r="S130" s="98">
        <v>0.10663507797720945</v>
      </c>
      <c r="T130" s="98">
        <v>8.8168724241344004E-2</v>
      </c>
      <c r="U130" s="98">
        <v>9.2788776639368478E-2</v>
      </c>
      <c r="V130" s="98">
        <v>8.9533837899167967E-2</v>
      </c>
      <c r="W130" s="98">
        <v>8.3785145022509458E-2</v>
      </c>
      <c r="DA130" s="63" t="s">
        <v>1772</v>
      </c>
    </row>
    <row r="131" spans="1:105" ht="12" customHeight="1" x14ac:dyDescent="0.25">
      <c r="A131" s="108" t="s">
        <v>52</v>
      </c>
      <c r="B131" s="98">
        <v>0.68937330099293659</v>
      </c>
      <c r="C131" s="98">
        <v>0.73884417636965627</v>
      </c>
      <c r="D131" s="98">
        <v>0.79674800262874912</v>
      </c>
      <c r="E131" s="98">
        <v>0.78400353400443012</v>
      </c>
      <c r="F131" s="98">
        <v>0.81019736393716912</v>
      </c>
      <c r="G131" s="98">
        <v>0.75020911558164538</v>
      </c>
      <c r="H131" s="98">
        <v>0.58412535908369312</v>
      </c>
      <c r="I131" s="98">
        <v>0.40815053949946672</v>
      </c>
      <c r="J131" s="98">
        <v>0.27705348718851541</v>
      </c>
      <c r="K131" s="98">
        <v>0.30496268581663893</v>
      </c>
      <c r="L131" s="98">
        <v>0.61171459755518287</v>
      </c>
      <c r="M131" s="98">
        <v>0.98163876623421031</v>
      </c>
      <c r="N131" s="98">
        <v>1.1459392553365801</v>
      </c>
      <c r="O131" s="98">
        <v>1.1000083541952548</v>
      </c>
      <c r="P131" s="98">
        <v>0.93872663600715334</v>
      </c>
      <c r="Q131" s="98">
        <v>0.86362034239365548</v>
      </c>
      <c r="R131" s="98">
        <v>0.86891953339533223</v>
      </c>
      <c r="S131" s="98">
        <v>0.87843793573283147</v>
      </c>
      <c r="T131" s="98">
        <v>0.97800859392028505</v>
      </c>
      <c r="U131" s="98">
        <v>0.98355941859669094</v>
      </c>
      <c r="V131" s="98">
        <v>1.040826796333248</v>
      </c>
      <c r="W131" s="98">
        <v>1.073658510111027</v>
      </c>
      <c r="DA131" s="63" t="s">
        <v>1773</v>
      </c>
    </row>
    <row r="132" spans="1:105" ht="12" customHeight="1" x14ac:dyDescent="0.25">
      <c r="A132" s="121" t="s">
        <v>54</v>
      </c>
      <c r="B132" s="122">
        <v>35.311755639724467</v>
      </c>
      <c r="C132" s="122">
        <v>36.281844780199478</v>
      </c>
      <c r="D132" s="122">
        <v>38.309786149246392</v>
      </c>
      <c r="E132" s="122">
        <v>40.108094214925579</v>
      </c>
      <c r="F132" s="122">
        <v>39.952373122504483</v>
      </c>
      <c r="G132" s="122">
        <v>34.100807320013942</v>
      </c>
      <c r="H132" s="122">
        <v>24.233822825459676</v>
      </c>
      <c r="I132" s="122">
        <v>16.511534525013609</v>
      </c>
      <c r="J132" s="122">
        <v>9.5744861536018497</v>
      </c>
      <c r="K132" s="122">
        <v>8.6316599764131468</v>
      </c>
      <c r="L132" s="122">
        <v>10.415690952588172</v>
      </c>
      <c r="M132" s="122">
        <v>9.4003918464383602</v>
      </c>
      <c r="N132" s="122">
        <v>7.6968631291965792</v>
      </c>
      <c r="O132" s="122">
        <v>6.4108371014286512</v>
      </c>
      <c r="P132" s="122">
        <v>5.2163490869128379</v>
      </c>
      <c r="Q132" s="122">
        <v>4.795929928455374</v>
      </c>
      <c r="R132" s="122">
        <v>5.6302099622132795</v>
      </c>
      <c r="S132" s="122">
        <v>5.529794923410174</v>
      </c>
      <c r="T132" s="122">
        <v>6.2131574416044408</v>
      </c>
      <c r="U132" s="122">
        <v>6.3792623570887192</v>
      </c>
      <c r="V132" s="122">
        <v>7.1499641823443287</v>
      </c>
      <c r="W132" s="122">
        <v>7.0804210517621726</v>
      </c>
      <c r="DA132" s="130" t="s">
        <v>1774</v>
      </c>
    </row>
    <row r="133" spans="1:105" ht="12" customHeight="1" x14ac:dyDescent="0.25">
      <c r="A133" s="97" t="s">
        <v>50</v>
      </c>
      <c r="B133" s="98">
        <v>17.591885850226255</v>
      </c>
      <c r="C133" s="98">
        <v>16.974648766312008</v>
      </c>
      <c r="D133" s="98">
        <v>17.288254734626321</v>
      </c>
      <c r="E133" s="98">
        <v>21.117729740467421</v>
      </c>
      <c r="F133" s="98">
        <v>20.472850932754728</v>
      </c>
      <c r="G133" s="98">
        <v>15.950533543898501</v>
      </c>
      <c r="H133" s="98">
        <v>11.431324377945272</v>
      </c>
      <c r="I133" s="98">
        <v>7.5025354603000967</v>
      </c>
      <c r="J133" s="98">
        <v>4.5291621151439028</v>
      </c>
      <c r="K133" s="98">
        <v>4.0166370339837068</v>
      </c>
      <c r="L133" s="98">
        <v>4.4239456440275795</v>
      </c>
      <c r="M133" s="98">
        <v>4.5824591034339637</v>
      </c>
      <c r="N133" s="98">
        <v>4.5082450705930963</v>
      </c>
      <c r="O133" s="98">
        <v>4.1298881619306744</v>
      </c>
      <c r="P133" s="98">
        <v>3.3729997815927053</v>
      </c>
      <c r="Q133" s="98">
        <v>3.047218006309969</v>
      </c>
      <c r="R133" s="98">
        <v>3.1002263392158538</v>
      </c>
      <c r="S133" s="98">
        <v>3.078744919252459</v>
      </c>
      <c r="T133" s="98">
        <v>2.7804718489246745</v>
      </c>
      <c r="U133" s="98">
        <v>2.4819071660162235</v>
      </c>
      <c r="V133" s="98">
        <v>2.4878403172085943</v>
      </c>
      <c r="W133" s="98">
        <v>2.041023047088212</v>
      </c>
      <c r="DA133" s="63" t="s">
        <v>1775</v>
      </c>
    </row>
    <row r="134" spans="1:105" ht="12" customHeight="1" x14ac:dyDescent="0.25">
      <c r="A134" s="109" t="s">
        <v>120</v>
      </c>
      <c r="B134" s="33">
        <v>17.719869789498208</v>
      </c>
      <c r="C134" s="33">
        <v>19.307196013887467</v>
      </c>
      <c r="D134" s="33">
        <v>21.021531414620068</v>
      </c>
      <c r="E134" s="33">
        <v>18.990364474458158</v>
      </c>
      <c r="F134" s="33">
        <v>19.479522189749751</v>
      </c>
      <c r="G134" s="33">
        <v>18.150273776115444</v>
      </c>
      <c r="H134" s="33">
        <v>12.802498447514402</v>
      </c>
      <c r="I134" s="33">
        <v>9.0089990647135103</v>
      </c>
      <c r="J134" s="33">
        <v>5.0453240384579461</v>
      </c>
      <c r="K134" s="33">
        <v>4.61502294242944</v>
      </c>
      <c r="L134" s="33">
        <v>5.9917453085605921</v>
      </c>
      <c r="M134" s="33">
        <v>4.8179327430043957</v>
      </c>
      <c r="N134" s="33">
        <v>3.1886180586034829</v>
      </c>
      <c r="O134" s="33">
        <v>2.2809489394979763</v>
      </c>
      <c r="P134" s="33">
        <v>1.8433493053201324</v>
      </c>
      <c r="Q134" s="33">
        <v>1.7487119221454051</v>
      </c>
      <c r="R134" s="33">
        <v>2.5299836229974257</v>
      </c>
      <c r="S134" s="33">
        <v>2.4510500041577146</v>
      </c>
      <c r="T134" s="33">
        <v>3.4326855926797668</v>
      </c>
      <c r="U134" s="33">
        <v>3.8973551910724957</v>
      </c>
      <c r="V134" s="33">
        <v>4.6621238651357348</v>
      </c>
      <c r="W134" s="33">
        <v>5.0393980046739602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0.55043087638283927</v>
      </c>
      <c r="C136" s="119">
        <f t="shared" si="26"/>
        <v>0.55767041761232894</v>
      </c>
      <c r="D136" s="119">
        <f t="shared" si="26"/>
        <v>0.56380605647681914</v>
      </c>
      <c r="E136" s="119">
        <f t="shared" si="26"/>
        <v>0.55221962499669941</v>
      </c>
      <c r="F136" s="119">
        <f t="shared" si="26"/>
        <v>0.55585904017318866</v>
      </c>
      <c r="G136" s="119">
        <f t="shared" si="26"/>
        <v>0.56592122131296718</v>
      </c>
      <c r="H136" s="119">
        <f t="shared" si="26"/>
        <v>0.56980601929711949</v>
      </c>
      <c r="I136" s="119">
        <f t="shared" si="26"/>
        <v>0.56760430404334772</v>
      </c>
      <c r="J136" s="119">
        <f t="shared" si="26"/>
        <v>0.57301836897630609</v>
      </c>
      <c r="K136" s="119">
        <f t="shared" si="26"/>
        <v>0.60454842969847045</v>
      </c>
      <c r="L136" s="119">
        <f t="shared" si="26"/>
        <v>0.56966847608385907</v>
      </c>
      <c r="M136" s="119">
        <f t="shared" si="26"/>
        <v>0.58253684384217197</v>
      </c>
      <c r="N136" s="119">
        <f t="shared" si="26"/>
        <v>0.60441844748524254</v>
      </c>
      <c r="O136" s="119">
        <f t="shared" si="26"/>
        <v>0.62939250612475428</v>
      </c>
      <c r="P136" s="119">
        <f t="shared" si="26"/>
        <v>0.63516740022676266</v>
      </c>
      <c r="Q136" s="119">
        <f t="shared" si="26"/>
        <v>0.63715334594467876</v>
      </c>
      <c r="R136" s="119">
        <f t="shared" ref="R136:V136" si="27">IF(R117=0,"",R117/R98)</f>
        <v>0.6437808662877692</v>
      </c>
      <c r="S136" s="119">
        <f t="shared" si="27"/>
        <v>0.65481079975200751</v>
      </c>
      <c r="T136" s="119">
        <f t="shared" si="27"/>
        <v>0.6787250252507816</v>
      </c>
      <c r="U136" s="119">
        <f t="shared" si="27"/>
        <v>0.69845316817135317</v>
      </c>
      <c r="V136" s="119">
        <f t="shared" si="27"/>
        <v>0.7103479254096432</v>
      </c>
      <c r="W136" s="119">
        <f t="shared" ref="W136" si="28">IF(W117=0,"",W117/W98)</f>
        <v>0.72057051501073943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0.4740087343837503</v>
      </c>
      <c r="C137" s="124">
        <f t="shared" si="29"/>
        <v>0.47872946208279893</v>
      </c>
      <c r="D137" s="124">
        <f t="shared" si="29"/>
        <v>0.48430344626317473</v>
      </c>
      <c r="E137" s="124">
        <f t="shared" si="29"/>
        <v>0.49019721275897793</v>
      </c>
      <c r="F137" s="124">
        <f t="shared" si="29"/>
        <v>0.49486720929677147</v>
      </c>
      <c r="G137" s="124">
        <f t="shared" si="29"/>
        <v>0.49671726662304494</v>
      </c>
      <c r="H137" s="124">
        <f t="shared" si="29"/>
        <v>0.49788218269577156</v>
      </c>
      <c r="I137" s="124">
        <f t="shared" si="29"/>
        <v>0.49799341645026307</v>
      </c>
      <c r="J137" s="124">
        <f t="shared" si="29"/>
        <v>0.49816025735551284</v>
      </c>
      <c r="K137" s="124">
        <f t="shared" si="29"/>
        <v>0.49787877286942345</v>
      </c>
      <c r="L137" s="124">
        <f t="shared" si="29"/>
        <v>0.50053435397202695</v>
      </c>
      <c r="M137" s="124">
        <f t="shared" si="29"/>
        <v>0.51709508922858027</v>
      </c>
      <c r="N137" s="124">
        <f t="shared" si="29"/>
        <v>0.55524485800452839</v>
      </c>
      <c r="O137" s="124">
        <f t="shared" si="29"/>
        <v>0.59283588284694078</v>
      </c>
      <c r="P137" s="124">
        <f t="shared" si="29"/>
        <v>0.59274999043897503</v>
      </c>
      <c r="Q137" s="124">
        <f t="shared" si="29"/>
        <v>0.5927238086085902</v>
      </c>
      <c r="R137" s="124">
        <f t="shared" ref="R137:V137" si="30">IF(R118=0,"",R118/R99)</f>
        <v>0.59441398118307454</v>
      </c>
      <c r="S137" s="124">
        <f t="shared" si="30"/>
        <v>0.60902477699267366</v>
      </c>
      <c r="T137" s="124">
        <f t="shared" si="30"/>
        <v>0.62671712991716966</v>
      </c>
      <c r="U137" s="124">
        <f t="shared" si="30"/>
        <v>0.64459035924719654</v>
      </c>
      <c r="V137" s="124">
        <f t="shared" si="30"/>
        <v>0.65475809118690997</v>
      </c>
      <c r="W137" s="124">
        <f t="shared" ref="W137" si="31">IF(W118=0,"",W118/W99)</f>
        <v>0.65592652683914909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0.46779865026078532</v>
      </c>
      <c r="C138" s="111">
        <f t="shared" si="32"/>
        <v>0.47273406405711488</v>
      </c>
      <c r="D138" s="111">
        <f t="shared" si="32"/>
        <v>0.47853308059351668</v>
      </c>
      <c r="E138" s="111">
        <f t="shared" si="32"/>
        <v>0.48532637606708573</v>
      </c>
      <c r="F138" s="111">
        <f t="shared" si="32"/>
        <v>0.49022135553363921</v>
      </c>
      <c r="G138" s="111">
        <f t="shared" si="32"/>
        <v>0.49208795038900949</v>
      </c>
      <c r="H138" s="111">
        <f t="shared" si="32"/>
        <v>0.49322613115933556</v>
      </c>
      <c r="I138" s="111">
        <f t="shared" si="32"/>
        <v>0.49322599664073069</v>
      </c>
      <c r="J138" s="111">
        <f t="shared" si="32"/>
        <v>0.49322608852504707</v>
      </c>
      <c r="K138" s="111">
        <f t="shared" si="32"/>
        <v>0.49322580571280783</v>
      </c>
      <c r="L138" s="111">
        <f t="shared" si="32"/>
        <v>0.49713985196775007</v>
      </c>
      <c r="M138" s="111">
        <f t="shared" si="32"/>
        <v>0.51341796183581179</v>
      </c>
      <c r="N138" s="111">
        <f t="shared" si="32"/>
        <v>0.55174240059798785</v>
      </c>
      <c r="O138" s="111">
        <f t="shared" si="32"/>
        <v>0.58945956810379363</v>
      </c>
      <c r="P138" s="111">
        <f t="shared" si="32"/>
        <v>0.58943463534341822</v>
      </c>
      <c r="Q138" s="111">
        <f t="shared" si="32"/>
        <v>0.58943178529955687</v>
      </c>
      <c r="R138" s="111">
        <f t="shared" ref="R138:V138" si="33">IF(R119=0,"",R119/R100)</f>
        <v>0.59099784444322268</v>
      </c>
      <c r="S138" s="111">
        <f t="shared" si="33"/>
        <v>0.6056906135299589</v>
      </c>
      <c r="T138" s="111">
        <f t="shared" si="33"/>
        <v>0.62350353485382182</v>
      </c>
      <c r="U138" s="111">
        <f t="shared" si="33"/>
        <v>0.64148548225987412</v>
      </c>
      <c r="V138" s="111">
        <f t="shared" si="33"/>
        <v>0.65165772364624985</v>
      </c>
      <c r="W138" s="111">
        <f t="shared" ref="W138" si="34">IF(W119=0,"",W119/W100)</f>
        <v>0.65284297899066546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1.7746717148656104</v>
      </c>
      <c r="C140" s="124">
        <f t="shared" si="38"/>
        <v>1.9094161238523677</v>
      </c>
      <c r="D140" s="124">
        <f t="shared" si="38"/>
        <v>2.0278341408491034</v>
      </c>
      <c r="E140" s="124">
        <f t="shared" si="38"/>
        <v>2.1277830288239215</v>
      </c>
      <c r="F140" s="124">
        <f t="shared" si="38"/>
        <v>2.2198488562310033</v>
      </c>
      <c r="G140" s="124">
        <f t="shared" si="38"/>
        <v>2.3031757748433619</v>
      </c>
      <c r="H140" s="124">
        <f t="shared" si="38"/>
        <v>2.3870722104283595</v>
      </c>
      <c r="I140" s="124">
        <f t="shared" si="38"/>
        <v>2.4310964083082922</v>
      </c>
      <c r="J140" s="124">
        <f t="shared" si="38"/>
        <v>2.4492775761393215</v>
      </c>
      <c r="K140" s="124">
        <f t="shared" si="38"/>
        <v>2.4949060531729894</v>
      </c>
      <c r="L140" s="124">
        <f t="shared" si="38"/>
        <v>2.5485117345661785</v>
      </c>
      <c r="M140" s="124">
        <f t="shared" si="38"/>
        <v>2.6943647224442375</v>
      </c>
      <c r="N140" s="124">
        <f t="shared" si="38"/>
        <v>3.0250510631488208</v>
      </c>
      <c r="O140" s="124">
        <f t="shared" si="38"/>
        <v>3.2417555843635464</v>
      </c>
      <c r="P140" s="124">
        <f t="shared" si="38"/>
        <v>3.3440229438216869</v>
      </c>
      <c r="Q140" s="124">
        <f t="shared" si="38"/>
        <v>3.355915414334139</v>
      </c>
      <c r="R140" s="124">
        <f t="shared" ref="R140:V140" si="39">IF(R121=0,"",R121/R102)</f>
        <v>3.3652251745229962</v>
      </c>
      <c r="S140" s="124">
        <f t="shared" si="39"/>
        <v>3.3859187952133993</v>
      </c>
      <c r="T140" s="124">
        <f t="shared" si="39"/>
        <v>3.4404702219960166</v>
      </c>
      <c r="U140" s="124">
        <f t="shared" si="39"/>
        <v>3.5353199724174043</v>
      </c>
      <c r="V140" s="124">
        <f t="shared" si="39"/>
        <v>3.6706327156589693</v>
      </c>
      <c r="W140" s="124">
        <f t="shared" ref="W140" si="40">IF(W121=0,"",W121/W102)</f>
        <v>3.8220088405577939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1.7746717148656104</v>
      </c>
      <c r="C141" s="111">
        <f t="shared" si="41"/>
        <v>1.9094161238523677</v>
      </c>
      <c r="D141" s="111">
        <f t="shared" si="41"/>
        <v>2.0278341408491034</v>
      </c>
      <c r="E141" s="111">
        <f t="shared" si="41"/>
        <v>2.1277830288239215</v>
      </c>
      <c r="F141" s="111">
        <f t="shared" si="41"/>
        <v>2.2198488562310033</v>
      </c>
      <c r="G141" s="111">
        <f t="shared" si="41"/>
        <v>2.3031757748433619</v>
      </c>
      <c r="H141" s="111">
        <f t="shared" si="41"/>
        <v>2.3870722104283595</v>
      </c>
      <c r="I141" s="111">
        <f t="shared" si="41"/>
        <v>2.4310964083082922</v>
      </c>
      <c r="J141" s="111">
        <f t="shared" si="41"/>
        <v>2.4492775761393215</v>
      </c>
      <c r="K141" s="111">
        <f t="shared" si="41"/>
        <v>2.4949060531729894</v>
      </c>
      <c r="L141" s="111">
        <f t="shared" si="41"/>
        <v>2.5485117345661785</v>
      </c>
      <c r="M141" s="111">
        <f t="shared" si="41"/>
        <v>2.6943647224442375</v>
      </c>
      <c r="N141" s="111">
        <f t="shared" si="41"/>
        <v>3.0250510631488208</v>
      </c>
      <c r="O141" s="111">
        <f t="shared" si="41"/>
        <v>3.2417555843635464</v>
      </c>
      <c r="P141" s="111">
        <f t="shared" si="41"/>
        <v>3.3440229438216869</v>
      </c>
      <c r="Q141" s="111">
        <f t="shared" si="41"/>
        <v>3.355915414334139</v>
      </c>
      <c r="R141" s="111">
        <f t="shared" ref="R141:V141" si="42">IF(R122=0,"",R122/R103)</f>
        <v>3.3652251745229962</v>
      </c>
      <c r="S141" s="111">
        <f t="shared" si="42"/>
        <v>3.3859187952133993</v>
      </c>
      <c r="T141" s="111">
        <f t="shared" si="42"/>
        <v>3.4404702219960166</v>
      </c>
      <c r="U141" s="111">
        <f t="shared" si="42"/>
        <v>3.5353199724174043</v>
      </c>
      <c r="V141" s="111">
        <f t="shared" si="42"/>
        <v>3.6706327156589693</v>
      </c>
      <c r="W141" s="111">
        <f t="shared" ref="W141" si="43">IF(W122=0,"",W122/W103)</f>
        <v>3.8220088405577939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0.5779204498011018</v>
      </c>
      <c r="C142" s="124">
        <f t="shared" si="44"/>
        <v>0.58158457386577755</v>
      </c>
      <c r="D142" s="124">
        <f t="shared" si="44"/>
        <v>0.58559062977428233</v>
      </c>
      <c r="E142" s="124">
        <f t="shared" si="44"/>
        <v>0.58908628043683708</v>
      </c>
      <c r="F142" s="124">
        <f t="shared" si="44"/>
        <v>0.59319022855858883</v>
      </c>
      <c r="G142" s="124">
        <f t="shared" si="44"/>
        <v>0.59710755649734792</v>
      </c>
      <c r="H142" s="124">
        <f t="shared" si="44"/>
        <v>0.60128118631695837</v>
      </c>
      <c r="I142" s="124">
        <f t="shared" si="44"/>
        <v>0.6041362227941699</v>
      </c>
      <c r="J142" s="124">
        <f t="shared" si="44"/>
        <v>0.60439988434320646</v>
      </c>
      <c r="K142" s="124">
        <f t="shared" si="44"/>
        <v>0.6093633402708748</v>
      </c>
      <c r="L142" s="124">
        <f t="shared" si="44"/>
        <v>0.62908879390672257</v>
      </c>
      <c r="M142" s="124">
        <f t="shared" si="44"/>
        <v>0.65746974320185658</v>
      </c>
      <c r="N142" s="124">
        <f t="shared" si="44"/>
        <v>0.68019817481066058</v>
      </c>
      <c r="O142" s="124">
        <f t="shared" si="44"/>
        <v>0.68945164994188246</v>
      </c>
      <c r="P142" s="124">
        <f t="shared" si="44"/>
        <v>0.68993330898257421</v>
      </c>
      <c r="Q142" s="124">
        <f t="shared" si="44"/>
        <v>0.69229405497897323</v>
      </c>
      <c r="R142" s="124">
        <f t="shared" ref="R142:V142" si="45">IF(R123=0,"",R123/R104)</f>
        <v>0.69779295531105723</v>
      </c>
      <c r="S142" s="124">
        <f t="shared" si="45"/>
        <v>0.71619489176036399</v>
      </c>
      <c r="T142" s="124">
        <f t="shared" si="45"/>
        <v>0.74714017387456311</v>
      </c>
      <c r="U142" s="124">
        <f t="shared" si="45"/>
        <v>0.77864953091025668</v>
      </c>
      <c r="V142" s="124">
        <f t="shared" si="45"/>
        <v>0.80190382190459675</v>
      </c>
      <c r="W142" s="124">
        <f t="shared" ref="W142" si="46">IF(W123=0,"",W123/W104)</f>
        <v>0.81802690884750984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0.56505110045690443</v>
      </c>
      <c r="C143" s="111">
        <f t="shared" si="47"/>
        <v>0.5680262457554528</v>
      </c>
      <c r="D143" s="111">
        <f t="shared" si="47"/>
        <v>0.57135964880248302</v>
      </c>
      <c r="E143" s="111">
        <f t="shared" si="47"/>
        <v>0.5751285346358348</v>
      </c>
      <c r="F143" s="111">
        <f t="shared" si="47"/>
        <v>0.57865130316631441</v>
      </c>
      <c r="G143" s="111">
        <f t="shared" si="47"/>
        <v>0.58154100660142372</v>
      </c>
      <c r="H143" s="111">
        <f t="shared" si="47"/>
        <v>0.5853011170357727</v>
      </c>
      <c r="I143" s="111">
        <f t="shared" si="47"/>
        <v>0.58775030711311582</v>
      </c>
      <c r="J143" s="111">
        <f t="shared" si="47"/>
        <v>0.58792261752430042</v>
      </c>
      <c r="K143" s="111">
        <f t="shared" si="47"/>
        <v>0.59021576153249966</v>
      </c>
      <c r="L143" s="111">
        <f t="shared" si="47"/>
        <v>0.5957244989623226</v>
      </c>
      <c r="M143" s="111">
        <f t="shared" si="47"/>
        <v>0.60449457094527637</v>
      </c>
      <c r="N143" s="111">
        <f t="shared" si="47"/>
        <v>0.61700995024911487</v>
      </c>
      <c r="O143" s="111">
        <f t="shared" si="47"/>
        <v>0.62719694957833561</v>
      </c>
      <c r="P143" s="111">
        <f t="shared" si="47"/>
        <v>0.62743649742914065</v>
      </c>
      <c r="Q143" s="111">
        <f t="shared" si="47"/>
        <v>0.62916639850621814</v>
      </c>
      <c r="R143" s="111">
        <f t="shared" ref="R143:V143" si="48">IF(R124=0,"",R124/R105)</f>
        <v>0.63528049152135602</v>
      </c>
      <c r="S143" s="111">
        <f t="shared" si="48"/>
        <v>0.65689582481459485</v>
      </c>
      <c r="T143" s="111">
        <f t="shared" si="48"/>
        <v>0.68568118697785552</v>
      </c>
      <c r="U143" s="111">
        <f t="shared" si="48"/>
        <v>0.72353483541675334</v>
      </c>
      <c r="V143" s="111">
        <f t="shared" si="48"/>
        <v>0.75373912658349473</v>
      </c>
      <c r="W143" s="111">
        <f t="shared" ref="W143" si="49">IF(W124=0,"",W124/W105)</f>
        <v>0.76521301210020298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0.87852587756391909</v>
      </c>
      <c r="C144" s="111">
        <f t="shared" si="50"/>
        <v>0.87360168701338436</v>
      </c>
      <c r="D144" s="111">
        <f t="shared" si="50"/>
        <v>0.87072247573226613</v>
      </c>
      <c r="E144" s="111">
        <f t="shared" si="50"/>
        <v>0.88792630812925966</v>
      </c>
      <c r="F144" s="111">
        <f t="shared" si="50"/>
        <v>0.88897522970270482</v>
      </c>
      <c r="G144" s="111">
        <f t="shared" si="50"/>
        <v>0.87565341648473227</v>
      </c>
      <c r="H144" s="111">
        <f t="shared" si="50"/>
        <v>0.88576420107139797</v>
      </c>
      <c r="I144" s="111">
        <f t="shared" si="50"/>
        <v>0.88480993403521557</v>
      </c>
      <c r="J144" s="111">
        <f t="shared" si="50"/>
        <v>0.88660282340794128</v>
      </c>
      <c r="K144" s="111">
        <f t="shared" si="50"/>
        <v>0.88279177947124021</v>
      </c>
      <c r="L144" s="111">
        <f t="shared" si="50"/>
        <v>0.90186181143279065</v>
      </c>
      <c r="M144" s="111">
        <f t="shared" si="50"/>
        <v>0.93427841713994231</v>
      </c>
      <c r="N144" s="111">
        <f t="shared" si="50"/>
        <v>0.93269567886588345</v>
      </c>
      <c r="O144" s="111">
        <f t="shared" si="50"/>
        <v>0.93801706066988766</v>
      </c>
      <c r="P144" s="111">
        <f t="shared" si="50"/>
        <v>0.93516095327275095</v>
      </c>
      <c r="Q144" s="111">
        <f t="shared" si="50"/>
        <v>0.934354115561289</v>
      </c>
      <c r="R144" s="111">
        <f t="shared" ref="R144:V144" si="51">IF(R125=0,"",R125/R106)</f>
        <v>0.93162712499530931</v>
      </c>
      <c r="S144" s="111">
        <f t="shared" si="51"/>
        <v>0.93790639145934662</v>
      </c>
      <c r="T144" s="111">
        <f t="shared" si="51"/>
        <v>0.95826686991384691</v>
      </c>
      <c r="U144" s="111">
        <f t="shared" si="51"/>
        <v>0.96316481637148421</v>
      </c>
      <c r="V144" s="111">
        <f t="shared" si="51"/>
        <v>0.95540673408885868</v>
      </c>
      <c r="W144" s="111">
        <f t="shared" ref="W144" si="52">IF(W125=0,"",W125/W106)</f>
        <v>0.9741968636713435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0.56505110045690443</v>
      </c>
      <c r="C145" s="112">
        <f t="shared" si="53"/>
        <v>0.56700202862655535</v>
      </c>
      <c r="D145" s="112">
        <f t="shared" si="53"/>
        <v>0.56970536197861699</v>
      </c>
      <c r="E145" s="112">
        <f t="shared" si="53"/>
        <v>0.5762080696416384</v>
      </c>
      <c r="F145" s="112">
        <f t="shared" si="53"/>
        <v>0.57931597666151735</v>
      </c>
      <c r="G145" s="112">
        <f t="shared" si="53"/>
        <v>0.58182113551813197</v>
      </c>
      <c r="H145" s="112">
        <f t="shared" si="53"/>
        <v>0.58546051732354509</v>
      </c>
      <c r="I145" s="112">
        <f t="shared" si="53"/>
        <v>0.58779124799712235</v>
      </c>
      <c r="J145" s="112">
        <f t="shared" si="53"/>
        <v>0.58790086090055538</v>
      </c>
      <c r="K145" s="112">
        <f t="shared" si="53"/>
        <v>0.59004335441082523</v>
      </c>
      <c r="L145" s="112">
        <f t="shared" si="53"/>
        <v>0.60132637843625847</v>
      </c>
      <c r="M145" s="112">
        <f t="shared" si="53"/>
        <v>0.60955002948932679</v>
      </c>
      <c r="N145" s="112">
        <f t="shared" si="53"/>
        <v>0.61803303297392398</v>
      </c>
      <c r="O145" s="112">
        <f t="shared" si="53"/>
        <v>0.62596231590354023</v>
      </c>
      <c r="P145" s="112">
        <f t="shared" si="53"/>
        <v>0.62615464390396869</v>
      </c>
      <c r="Q145" s="112">
        <f t="shared" si="53"/>
        <v>0.6274243969672989</v>
      </c>
      <c r="R145" s="112">
        <f t="shared" ref="R145:V145" si="54">IF(R126=0,"",R126/R107)</f>
        <v>0.63193032069172195</v>
      </c>
      <c r="S145" s="112">
        <f t="shared" si="54"/>
        <v>0.65808162115926816</v>
      </c>
      <c r="T145" s="112">
        <f t="shared" si="54"/>
        <v>0.68875654867314606</v>
      </c>
      <c r="U145" s="112">
        <f t="shared" si="54"/>
        <v>0.72469121777858114</v>
      </c>
      <c r="V145" s="112">
        <f t="shared" si="54"/>
        <v>0.75801712842479341</v>
      </c>
      <c r="W145" s="112">
        <f t="shared" ref="W145" si="55">IF(W126=0,"",W126/W107)</f>
        <v>0.76547478981394823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0.63304330070831649</v>
      </c>
      <c r="C147" s="112">
        <f t="shared" si="59"/>
        <v>0.63706926913992279</v>
      </c>
      <c r="D147" s="112">
        <f t="shared" si="59"/>
        <v>0.64187726751828311</v>
      </c>
      <c r="E147" s="112">
        <f t="shared" si="59"/>
        <v>0.64573183345304308</v>
      </c>
      <c r="F147" s="112">
        <f t="shared" si="59"/>
        <v>0.64977817542689853</v>
      </c>
      <c r="G147" s="112">
        <f t="shared" si="59"/>
        <v>0.65260034741385919</v>
      </c>
      <c r="H147" s="112">
        <f t="shared" si="59"/>
        <v>0.65612261140785955</v>
      </c>
      <c r="I147" s="112">
        <f t="shared" si="59"/>
        <v>0.65814526218478875</v>
      </c>
      <c r="J147" s="112">
        <f t="shared" si="59"/>
        <v>0.65825843172771492</v>
      </c>
      <c r="K147" s="112">
        <f t="shared" si="59"/>
        <v>0.66009885619373165</v>
      </c>
      <c r="L147" s="112">
        <f t="shared" si="59"/>
        <v>0.66109203709927777</v>
      </c>
      <c r="M147" s="112">
        <f t="shared" si="59"/>
        <v>0.66652387095842902</v>
      </c>
      <c r="N147" s="112">
        <f t="shared" si="59"/>
        <v>0.67265298341632462</v>
      </c>
      <c r="O147" s="112">
        <f t="shared" si="59"/>
        <v>0.67867629989599398</v>
      </c>
      <c r="P147" s="112">
        <f t="shared" si="59"/>
        <v>0.67881425305620324</v>
      </c>
      <c r="Q147" s="112">
        <f t="shared" si="59"/>
        <v>0.6797358815607708</v>
      </c>
      <c r="R147" s="112">
        <f t="shared" ref="R147:V147" si="60">IF(R128=0,"",R128/R109)</f>
        <v>0.68280920027500513</v>
      </c>
      <c r="S147" s="112">
        <f t="shared" si="60"/>
        <v>0.68823960261372685</v>
      </c>
      <c r="T147" s="112">
        <f t="shared" si="60"/>
        <v>0.71254274371299176</v>
      </c>
      <c r="U147" s="112">
        <f t="shared" si="60"/>
        <v>0.72547589117596667</v>
      </c>
      <c r="V147" s="112">
        <f t="shared" si="60"/>
        <v>0.73923096505303032</v>
      </c>
      <c r="W147" s="112">
        <f t="shared" ref="W147" si="61">IF(W128=0,"",W128/W109)</f>
        <v>0.74470905657797859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0.91234850411999358</v>
      </c>
      <c r="C148" s="113">
        <f t="shared" si="62"/>
        <v>0.90247107366570034</v>
      </c>
      <c r="D148" s="113">
        <f t="shared" si="62"/>
        <v>0.89810402873141826</v>
      </c>
      <c r="E148" s="113">
        <f t="shared" si="62"/>
        <v>0.9254736524581535</v>
      </c>
      <c r="F148" s="113">
        <f t="shared" si="62"/>
        <v>0.92552278632184859</v>
      </c>
      <c r="G148" s="113">
        <f t="shared" si="62"/>
        <v>0.90175444625580559</v>
      </c>
      <c r="H148" s="113">
        <f t="shared" si="62"/>
        <v>0.91582260777758651</v>
      </c>
      <c r="I148" s="113">
        <f t="shared" si="62"/>
        <v>0.91342660787089713</v>
      </c>
      <c r="J148" s="113">
        <f t="shared" si="62"/>
        <v>0.91593158354513626</v>
      </c>
      <c r="K148" s="113">
        <f t="shared" si="62"/>
        <v>0.91095042045706887</v>
      </c>
      <c r="L148" s="113">
        <f t="shared" si="62"/>
        <v>0.93686157717230745</v>
      </c>
      <c r="M148" s="113">
        <f t="shared" si="62"/>
        <v>0.95181402104115176</v>
      </c>
      <c r="N148" s="113">
        <f t="shared" si="62"/>
        <v>0.95345276925178613</v>
      </c>
      <c r="O148" s="113">
        <f t="shared" si="62"/>
        <v>0.95988534438644391</v>
      </c>
      <c r="P148" s="113">
        <f t="shared" si="62"/>
        <v>0.95640793356430487</v>
      </c>
      <c r="Q148" s="113">
        <f t="shared" si="62"/>
        <v>0.95375528257912079</v>
      </c>
      <c r="R148" s="113">
        <f t="shared" ref="R148:V148" si="63">IF(R129=0,"",R129/R110)</f>
        <v>0.95100455714790499</v>
      </c>
      <c r="S148" s="113">
        <f t="shared" si="63"/>
        <v>0.95368763582927718</v>
      </c>
      <c r="T148" s="113">
        <f t="shared" si="63"/>
        <v>0.96691700607397679</v>
      </c>
      <c r="U148" s="113">
        <f t="shared" si="63"/>
        <v>0.96831893990579709</v>
      </c>
      <c r="V148" s="113">
        <f t="shared" si="63"/>
        <v>0.97283340328562029</v>
      </c>
      <c r="W148" s="113">
        <f t="shared" ref="W148" si="64">IF(W129=0,"",W129/W110)</f>
        <v>0.97566638659999738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0.63304330070831649</v>
      </c>
      <c r="C149" s="111">
        <f t="shared" si="65"/>
        <v>0.63771976484052373</v>
      </c>
      <c r="D149" s="111">
        <f t="shared" si="65"/>
        <v>0.64222570735224682</v>
      </c>
      <c r="E149" s="111">
        <f t="shared" si="65"/>
        <v>0.64552118980756168</v>
      </c>
      <c r="F149" s="111">
        <f t="shared" si="65"/>
        <v>0.6494995686957904</v>
      </c>
      <c r="G149" s="111">
        <f t="shared" si="65"/>
        <v>0.65264997918798562</v>
      </c>
      <c r="H149" s="111">
        <f t="shared" si="65"/>
        <v>0.65606391261938579</v>
      </c>
      <c r="I149" s="111">
        <f t="shared" si="65"/>
        <v>0.65810775980059288</v>
      </c>
      <c r="J149" s="111">
        <f t="shared" si="65"/>
        <v>0.65823811720065384</v>
      </c>
      <c r="K149" s="111">
        <f t="shared" si="65"/>
        <v>0.66100030880587146</v>
      </c>
      <c r="L149" s="111">
        <f t="shared" si="65"/>
        <v>0.66609818796370046</v>
      </c>
      <c r="M149" s="111">
        <f t="shared" si="65"/>
        <v>0.66959392304025034</v>
      </c>
      <c r="N149" s="111">
        <f t="shared" si="65"/>
        <v>0.67354996976198556</v>
      </c>
      <c r="O149" s="111">
        <f t="shared" si="65"/>
        <v>0.67667840191583362</v>
      </c>
      <c r="P149" s="111">
        <f t="shared" si="65"/>
        <v>0.67677385880697782</v>
      </c>
      <c r="Q149" s="111">
        <f t="shared" si="65"/>
        <v>0.67770195052631166</v>
      </c>
      <c r="R149" s="111">
        <f t="shared" ref="R149:V149" si="66">IF(R130=0,"",R130/R111)</f>
        <v>0.68085214825344564</v>
      </c>
      <c r="S149" s="111">
        <f t="shared" si="66"/>
        <v>0.69032175838025733</v>
      </c>
      <c r="T149" s="111">
        <f t="shared" si="66"/>
        <v>0.70734222185242002</v>
      </c>
      <c r="U149" s="111">
        <f t="shared" si="66"/>
        <v>0.7248880031793683</v>
      </c>
      <c r="V149" s="111">
        <f t="shared" si="66"/>
        <v>0.73934159873130201</v>
      </c>
      <c r="W149" s="111">
        <f t="shared" ref="W149" si="67">IF(W130=0,"",W130/W111)</f>
        <v>0.74374947409612702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0.62992989613827666</v>
      </c>
      <c r="C151" s="124">
        <f t="shared" si="71"/>
        <v>0.63637765977989613</v>
      </c>
      <c r="D151" s="124">
        <f t="shared" si="71"/>
        <v>0.64091264733553222</v>
      </c>
      <c r="E151" s="124">
        <f t="shared" si="71"/>
        <v>0.63055648678644316</v>
      </c>
      <c r="F151" s="124">
        <f t="shared" si="71"/>
        <v>0.63470313977088832</v>
      </c>
      <c r="G151" s="124">
        <f t="shared" si="71"/>
        <v>0.64367122369445495</v>
      </c>
      <c r="H151" s="124">
        <f t="shared" si="71"/>
        <v>0.64496222834574968</v>
      </c>
      <c r="I151" s="124">
        <f t="shared" si="71"/>
        <v>0.64921124544716569</v>
      </c>
      <c r="J151" s="124">
        <f t="shared" si="71"/>
        <v>0.64611232362269622</v>
      </c>
      <c r="K151" s="124">
        <f t="shared" si="71"/>
        <v>0.64873744746830064</v>
      </c>
      <c r="L151" s="124">
        <f t="shared" si="71"/>
        <v>0.65862570174166146</v>
      </c>
      <c r="M151" s="124">
        <f t="shared" si="71"/>
        <v>0.65051909111591488</v>
      </c>
      <c r="N151" s="124">
        <f t="shared" si="71"/>
        <v>0.63596994764320669</v>
      </c>
      <c r="O151" s="124">
        <f t="shared" si="71"/>
        <v>0.62723657133163291</v>
      </c>
      <c r="P151" s="124">
        <f t="shared" si="71"/>
        <v>0.62686130879332236</v>
      </c>
      <c r="Q151" s="124">
        <f t="shared" si="71"/>
        <v>0.62896036929405197</v>
      </c>
      <c r="R151" s="124">
        <f t="shared" ref="R151:V151" si="72">IF(R132=0,"",R132/R113)</f>
        <v>0.64471347086297037</v>
      </c>
      <c r="S151" s="124">
        <f t="shared" si="72"/>
        <v>0.64830686466817433</v>
      </c>
      <c r="T151" s="124">
        <f t="shared" si="72"/>
        <v>0.67832135893748946</v>
      </c>
      <c r="U151" s="124">
        <f t="shared" si="72"/>
        <v>0.70240780633687316</v>
      </c>
      <c r="V151" s="124">
        <f t="shared" si="72"/>
        <v>0.72243725727872832</v>
      </c>
      <c r="W151" s="124">
        <f t="shared" ref="W151" si="73">IF(W132=0,"",W132/W113)</f>
        <v>0.74251874592369482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0.5585640315947189</v>
      </c>
      <c r="C152" s="111">
        <f t="shared" si="74"/>
        <v>0.55962663792906608</v>
      </c>
      <c r="D152" s="111">
        <f t="shared" si="74"/>
        <v>0.56088817422479709</v>
      </c>
      <c r="E152" s="111">
        <f t="shared" si="74"/>
        <v>0.56238418638578147</v>
      </c>
      <c r="F152" s="111">
        <f t="shared" si="74"/>
        <v>0.56364764622925145</v>
      </c>
      <c r="G152" s="111">
        <f t="shared" si="74"/>
        <v>0.56463937658237895</v>
      </c>
      <c r="H152" s="111">
        <f t="shared" si="74"/>
        <v>0.56596474812265207</v>
      </c>
      <c r="I152" s="111">
        <f t="shared" si="74"/>
        <v>0.56684935452705443</v>
      </c>
      <c r="J152" s="111">
        <f t="shared" si="74"/>
        <v>0.56693230377638737</v>
      </c>
      <c r="K152" s="111">
        <f t="shared" si="74"/>
        <v>0.56784565128452036</v>
      </c>
      <c r="L152" s="111">
        <f t="shared" si="74"/>
        <v>0.57008791053088359</v>
      </c>
      <c r="M152" s="111">
        <f t="shared" si="74"/>
        <v>0.57224481218759604</v>
      </c>
      <c r="N152" s="111">
        <f t="shared" si="74"/>
        <v>0.57332423077385897</v>
      </c>
      <c r="O152" s="111">
        <f t="shared" si="74"/>
        <v>0.57351306637861565</v>
      </c>
      <c r="P152" s="111">
        <f t="shared" si="74"/>
        <v>0.57351606591248561</v>
      </c>
      <c r="Q152" s="111">
        <f t="shared" si="74"/>
        <v>0.57352820923459225</v>
      </c>
      <c r="R152" s="111">
        <f t="shared" ref="R152:V152" si="75">IF(R133=0,"",R133/R114)</f>
        <v>0.57359929944462462</v>
      </c>
      <c r="S152" s="111">
        <f t="shared" si="75"/>
        <v>0.57446926080329574</v>
      </c>
      <c r="T152" s="111">
        <f t="shared" si="75"/>
        <v>0.57665914643165983</v>
      </c>
      <c r="U152" s="111">
        <f t="shared" si="75"/>
        <v>0.58132148277584017</v>
      </c>
      <c r="V152" s="111">
        <f t="shared" si="75"/>
        <v>0.58742519259221593</v>
      </c>
      <c r="W152" s="111">
        <f t="shared" ref="W152" si="76">IF(W133=0,"",W133/W114)</f>
        <v>0.58999940462366818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0.72144014647121668</v>
      </c>
      <c r="C153" s="45">
        <f t="shared" si="77"/>
        <v>0.72363156676699703</v>
      </c>
      <c r="D153" s="45">
        <f t="shared" si="77"/>
        <v>0.72611214690479597</v>
      </c>
      <c r="E153" s="45">
        <f t="shared" si="77"/>
        <v>0.72879823665062138</v>
      </c>
      <c r="F153" s="45">
        <f t="shared" si="77"/>
        <v>0.73163960868413014</v>
      </c>
      <c r="G153" s="45">
        <f t="shared" si="77"/>
        <v>0.73395090458867074</v>
      </c>
      <c r="H153" s="45">
        <f t="shared" si="77"/>
        <v>0.73678887715284813</v>
      </c>
      <c r="I153" s="45">
        <f t="shared" si="77"/>
        <v>0.73858046937839739</v>
      </c>
      <c r="J153" s="45">
        <f t="shared" si="77"/>
        <v>0.73873123361683268</v>
      </c>
      <c r="K153" s="45">
        <f t="shared" si="77"/>
        <v>0.74055367383975335</v>
      </c>
      <c r="L153" s="45">
        <f t="shared" si="77"/>
        <v>0.74393098675399316</v>
      </c>
      <c r="M153" s="45">
        <f t="shared" si="77"/>
        <v>0.74780847646887216</v>
      </c>
      <c r="N153" s="45">
        <f t="shared" si="77"/>
        <v>0.7521718308075187</v>
      </c>
      <c r="O153" s="45">
        <f t="shared" si="77"/>
        <v>0.75534905098580329</v>
      </c>
      <c r="P153" s="45">
        <f t="shared" si="77"/>
        <v>0.7554363457577008</v>
      </c>
      <c r="Q153" s="45">
        <f t="shared" si="77"/>
        <v>0.75634330043465658</v>
      </c>
      <c r="R153" s="45">
        <f t="shared" ref="R153:V153" si="78">IF(R134=0,"",R134/R115)</f>
        <v>0.76020619905679132</v>
      </c>
      <c r="S153" s="45">
        <f t="shared" si="78"/>
        <v>0.77312649540549461</v>
      </c>
      <c r="T153" s="45">
        <f t="shared" si="78"/>
        <v>0.79132114408111198</v>
      </c>
      <c r="U153" s="45">
        <f t="shared" si="78"/>
        <v>0.80982832039306285</v>
      </c>
      <c r="V153" s="45">
        <f t="shared" si="78"/>
        <v>0.82342873396859328</v>
      </c>
      <c r="W153" s="45">
        <f t="shared" ref="W153" si="79">IF(W134=0,"",W134/W115)</f>
        <v>0.82935097639680666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377.28240236639743</v>
      </c>
      <c r="C155" s="117">
        <f t="shared" si="80"/>
        <v>365.05550811362167</v>
      </c>
      <c r="D155" s="117">
        <f t="shared" si="80"/>
        <v>363.80654616918855</v>
      </c>
      <c r="E155" s="117">
        <f t="shared" si="80"/>
        <v>508.47642766065479</v>
      </c>
      <c r="F155" s="117">
        <f t="shared" si="80"/>
        <v>494.71095832067755</v>
      </c>
      <c r="G155" s="117">
        <f t="shared" si="80"/>
        <v>382.26242121593145</v>
      </c>
      <c r="H155" s="117">
        <f t="shared" si="80"/>
        <v>279.83003609849396</v>
      </c>
      <c r="I155" s="117">
        <f t="shared" si="80"/>
        <v>189.35865977391808</v>
      </c>
      <c r="J155" s="117">
        <f t="shared" si="80"/>
        <v>108.52496246782204</v>
      </c>
      <c r="K155" s="117">
        <f t="shared" si="80"/>
        <v>67.684545892137734</v>
      </c>
      <c r="L155" s="117">
        <f t="shared" si="80"/>
        <v>136.52794019076123</v>
      </c>
      <c r="M155" s="117">
        <f t="shared" si="80"/>
        <v>119.00483724242159</v>
      </c>
      <c r="N155" s="117">
        <f t="shared" si="80"/>
        <v>111.34305844891969</v>
      </c>
      <c r="O155" s="117">
        <f t="shared" si="80"/>
        <v>106.46798478918711</v>
      </c>
      <c r="P155" s="117">
        <f t="shared" si="80"/>
        <v>93.71553289341368</v>
      </c>
      <c r="Q155" s="117">
        <f t="shared" si="80"/>
        <v>85.972648044535902</v>
      </c>
      <c r="R155" s="117">
        <f t="shared" ref="R155:V155" si="81">R156+R159+R161+R170</f>
        <v>85.387164541992817</v>
      </c>
      <c r="S155" s="117">
        <f t="shared" si="81"/>
        <v>85.205461673322901</v>
      </c>
      <c r="T155" s="117">
        <f t="shared" si="81"/>
        <v>79.983294886363922</v>
      </c>
      <c r="U155" s="117">
        <f t="shared" si="81"/>
        <v>78.631766987623564</v>
      </c>
      <c r="V155" s="117">
        <f t="shared" si="81"/>
        <v>84.835094893848819</v>
      </c>
      <c r="W155" s="117">
        <f t="shared" ref="W155" si="82">W156+W159+W161+W170</f>
        <v>71.760508436581716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201.88847826887428</v>
      </c>
      <c r="C156" s="122">
        <f t="shared" si="83"/>
        <v>194.95519834602155</v>
      </c>
      <c r="D156" s="122">
        <f t="shared" si="83"/>
        <v>192.78032821868234</v>
      </c>
      <c r="E156" s="122">
        <f t="shared" si="83"/>
        <v>315.65060556382991</v>
      </c>
      <c r="F156" s="122">
        <f t="shared" si="83"/>
        <v>308.38777626608828</v>
      </c>
      <c r="G156" s="122">
        <f t="shared" si="83"/>
        <v>231.70962647327241</v>
      </c>
      <c r="H156" s="122">
        <f t="shared" si="83"/>
        <v>170.27162030237071</v>
      </c>
      <c r="I156" s="122">
        <f t="shared" si="83"/>
        <v>116.61124349847992</v>
      </c>
      <c r="J156" s="122">
        <f t="shared" si="83"/>
        <v>61.88521687284495</v>
      </c>
      <c r="K156" s="122">
        <f t="shared" si="83"/>
        <v>25.820478584694104</v>
      </c>
      <c r="L156" s="122">
        <f t="shared" si="83"/>
        <v>92.272614811493241</v>
      </c>
      <c r="M156" s="122">
        <f t="shared" si="83"/>
        <v>77.74901835999998</v>
      </c>
      <c r="N156" s="122">
        <f t="shared" si="83"/>
        <v>72.611492079999906</v>
      </c>
      <c r="O156" s="122">
        <f t="shared" si="83"/>
        <v>70.556299839999951</v>
      </c>
      <c r="P156" s="122">
        <f t="shared" si="83"/>
        <v>63.877492959999756</v>
      </c>
      <c r="Q156" s="122">
        <f t="shared" si="83"/>
        <v>59.08234728000005</v>
      </c>
      <c r="R156" s="122">
        <f t="shared" ref="R156:V156" si="84">SUM(R157:R158)</f>
        <v>58.397358919999945</v>
      </c>
      <c r="S156" s="122">
        <f t="shared" si="84"/>
        <v>58.310280920000018</v>
      </c>
      <c r="T156" s="122">
        <f t="shared" si="84"/>
        <v>55.483123280000122</v>
      </c>
      <c r="U156" s="122">
        <f t="shared" si="84"/>
        <v>56.171064719999983</v>
      </c>
      <c r="V156" s="122">
        <f t="shared" si="84"/>
        <v>61.50904708000003</v>
      </c>
      <c r="W156" s="122">
        <f t="shared" ref="W156" si="85">SUM(W157:W158)</f>
        <v>52.656091839999917</v>
      </c>
      <c r="DA156" s="130" t="s">
        <v>2096</v>
      </c>
    </row>
    <row r="157" spans="1:105" ht="12" customHeight="1" x14ac:dyDescent="0.25">
      <c r="A157" s="97" t="s">
        <v>74</v>
      </c>
      <c r="B157" s="98">
        <v>201.88847826887428</v>
      </c>
      <c r="C157" s="98">
        <v>194.95519834602155</v>
      </c>
      <c r="D157" s="98">
        <v>192.78032821868234</v>
      </c>
      <c r="E157" s="98">
        <v>315.65060556382991</v>
      </c>
      <c r="F157" s="98">
        <v>308.38777626608828</v>
      </c>
      <c r="G157" s="98">
        <v>231.70962647327241</v>
      </c>
      <c r="H157" s="98">
        <v>170.27162030237071</v>
      </c>
      <c r="I157" s="98">
        <v>116.61124349847992</v>
      </c>
      <c r="J157" s="98">
        <v>61.88521687284495</v>
      </c>
      <c r="K157" s="98">
        <v>25.820478584694104</v>
      </c>
      <c r="L157" s="98">
        <v>92.272614811493241</v>
      </c>
      <c r="M157" s="98">
        <v>77.74901835999998</v>
      </c>
      <c r="N157" s="98">
        <v>72.611492079999906</v>
      </c>
      <c r="O157" s="98">
        <v>70.556299839999951</v>
      </c>
      <c r="P157" s="98">
        <v>63.877492959999756</v>
      </c>
      <c r="Q157" s="98">
        <v>59.08234728000005</v>
      </c>
      <c r="R157" s="98">
        <v>58.397358919999945</v>
      </c>
      <c r="S157" s="98">
        <v>58.310280920000018</v>
      </c>
      <c r="T157" s="98">
        <v>55.483123280000122</v>
      </c>
      <c r="U157" s="98">
        <v>56.171064719999983</v>
      </c>
      <c r="V157" s="98">
        <v>61.50904708000003</v>
      </c>
      <c r="W157" s="98">
        <v>52.656091839999917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92.188621006386299</v>
      </c>
      <c r="C161" s="122">
        <v>89.966831700996877</v>
      </c>
      <c r="D161" s="122">
        <v>89.595841156600557</v>
      </c>
      <c r="E161" s="122">
        <v>93.62261739404947</v>
      </c>
      <c r="F161" s="122">
        <v>90.364958093517444</v>
      </c>
      <c r="G161" s="122">
        <v>75.92241903435422</v>
      </c>
      <c r="H161" s="122">
        <v>56.19805690522459</v>
      </c>
      <c r="I161" s="122">
        <v>37.780931440911651</v>
      </c>
      <c r="J161" s="122">
        <v>25.534119648524754</v>
      </c>
      <c r="K161" s="122">
        <v>23.176883439299019</v>
      </c>
      <c r="L161" s="122">
        <v>23.754113896183032</v>
      </c>
      <c r="M161" s="122">
        <v>20.100074628006883</v>
      </c>
      <c r="N161" s="122">
        <v>17.957630135372249</v>
      </c>
      <c r="O161" s="122">
        <v>16.887478558974852</v>
      </c>
      <c r="P161" s="122">
        <v>14.300498509498681</v>
      </c>
      <c r="Q161" s="122">
        <v>12.85375270555161</v>
      </c>
      <c r="R161" s="122">
        <v>12.71085261961745</v>
      </c>
      <c r="S161" s="122">
        <v>12.736640239861918</v>
      </c>
      <c r="T161" s="122">
        <v>11.761888630448755</v>
      </c>
      <c r="U161" s="122">
        <v>11.181438960684396</v>
      </c>
      <c r="V161" s="122">
        <v>12.137299404723745</v>
      </c>
      <c r="W161" s="122">
        <v>9.9652223059218947</v>
      </c>
      <c r="DA161" s="130" t="s">
        <v>2101</v>
      </c>
    </row>
    <row r="162" spans="1:105" ht="12" customHeight="1" x14ac:dyDescent="0.25">
      <c r="A162" s="97" t="s">
        <v>141</v>
      </c>
      <c r="B162" s="98">
        <v>91.916429709999591</v>
      </c>
      <c r="C162" s="98">
        <v>89.703268663725908</v>
      </c>
      <c r="D162" s="98">
        <v>89.33756590301428</v>
      </c>
      <c r="E162" s="98">
        <v>93.340399197517229</v>
      </c>
      <c r="F162" s="98">
        <v>90.096714489445915</v>
      </c>
      <c r="G162" s="98">
        <v>75.669686149874181</v>
      </c>
      <c r="H162" s="98">
        <v>56.025329700011682</v>
      </c>
      <c r="I162" s="98">
        <v>37.662368634430464</v>
      </c>
      <c r="J162" s="98">
        <v>25.45387500425101</v>
      </c>
      <c r="K162" s="98">
        <v>23.093572775268939</v>
      </c>
      <c r="L162" s="98">
        <v>23.610700180902001</v>
      </c>
      <c r="M162" s="98">
        <v>20.001988811570268</v>
      </c>
      <c r="N162" s="98">
        <v>17.841853944543097</v>
      </c>
      <c r="O162" s="98">
        <v>16.785408191695769</v>
      </c>
      <c r="P162" s="98">
        <v>14.209320318176959</v>
      </c>
      <c r="Q162" s="98">
        <v>12.770311947816788</v>
      </c>
      <c r="R162" s="98">
        <v>12.624644459501974</v>
      </c>
      <c r="S162" s="98">
        <v>12.644877824002391</v>
      </c>
      <c r="T162" s="98">
        <v>11.699790490332516</v>
      </c>
      <c r="U162" s="98">
        <v>11.120679690731981</v>
      </c>
      <c r="V162" s="98">
        <v>12.025791351560052</v>
      </c>
      <c r="W162" s="98">
        <v>9.9129230430615412</v>
      </c>
      <c r="DA162" s="63" t="s">
        <v>2102</v>
      </c>
    </row>
    <row r="163" spans="1:105" ht="12" customHeight="1" x14ac:dyDescent="0.25">
      <c r="A163" s="97" t="s">
        <v>140</v>
      </c>
      <c r="B163" s="98">
        <v>0.2721912963867047</v>
      </c>
      <c r="C163" s="98">
        <v>0.26356303727096558</v>
      </c>
      <c r="D163" s="98">
        <v>0.25827525358627146</v>
      </c>
      <c r="E163" s="98">
        <v>0.28221819653223723</v>
      </c>
      <c r="F163" s="98">
        <v>0.26824360407153386</v>
      </c>
      <c r="G163" s="98">
        <v>0.25273288448004211</v>
      </c>
      <c r="H163" s="98">
        <v>0.17272720521290671</v>
      </c>
      <c r="I163" s="98">
        <v>0.11856280648118635</v>
      </c>
      <c r="J163" s="98">
        <v>8.0244644273744462E-2</v>
      </c>
      <c r="K163" s="98">
        <v>8.331066403008032E-2</v>
      </c>
      <c r="L163" s="98">
        <v>0.14341371528103111</v>
      </c>
      <c r="M163" s="98">
        <v>9.8085816436617138E-2</v>
      </c>
      <c r="N163" s="98">
        <v>0.11577619082915221</v>
      </c>
      <c r="O163" s="98">
        <v>0.10207036727908403</v>
      </c>
      <c r="P163" s="98">
        <v>9.1178191321722266E-2</v>
      </c>
      <c r="Q163" s="98">
        <v>8.344075773482218E-2</v>
      </c>
      <c r="R163" s="98">
        <v>8.6208160115474886E-2</v>
      </c>
      <c r="S163" s="98">
        <v>9.176241585952731E-2</v>
      </c>
      <c r="T163" s="98">
        <v>6.209814011623923E-2</v>
      </c>
      <c r="U163" s="98">
        <v>6.0759269952414992E-2</v>
      </c>
      <c r="V163" s="98">
        <v>0.1115080531636931</v>
      </c>
      <c r="W163" s="98">
        <v>5.2299262860354044E-2</v>
      </c>
      <c r="DA163" s="63" t="s">
        <v>2103</v>
      </c>
    </row>
    <row r="164" spans="1:105" ht="12" customHeight="1" x14ac:dyDescent="0.25">
      <c r="A164" s="100" t="s">
        <v>50</v>
      </c>
      <c r="B164" s="101">
        <v>0.2721912963867047</v>
      </c>
      <c r="C164" s="101">
        <v>0.26356303727096558</v>
      </c>
      <c r="D164" s="101">
        <v>0.25827525358627146</v>
      </c>
      <c r="E164" s="101">
        <v>0.28221819653223723</v>
      </c>
      <c r="F164" s="101">
        <v>0.26824360407153386</v>
      </c>
      <c r="G164" s="101">
        <v>0.25273288448004211</v>
      </c>
      <c r="H164" s="101">
        <v>0.17272720521290671</v>
      </c>
      <c r="I164" s="101">
        <v>0.11856280648118635</v>
      </c>
      <c r="J164" s="101">
        <v>8.0244644273744462E-2</v>
      </c>
      <c r="K164" s="101">
        <v>8.331066403008032E-2</v>
      </c>
      <c r="L164" s="101">
        <v>0.14341371528103111</v>
      </c>
      <c r="M164" s="101">
        <v>9.8085816436617138E-2</v>
      </c>
      <c r="N164" s="101">
        <v>0.11577619082915221</v>
      </c>
      <c r="O164" s="101">
        <v>0.10207036727908403</v>
      </c>
      <c r="P164" s="101">
        <v>9.1178191321722266E-2</v>
      </c>
      <c r="Q164" s="101">
        <v>8.344075773482218E-2</v>
      </c>
      <c r="R164" s="101">
        <v>8.6208160115474886E-2</v>
      </c>
      <c r="S164" s="101">
        <v>9.176241585952731E-2</v>
      </c>
      <c r="T164" s="101">
        <v>6.209814011623923E-2</v>
      </c>
      <c r="U164" s="101">
        <v>6.0759269952414992E-2</v>
      </c>
      <c r="V164" s="101">
        <v>0.1115080531636931</v>
      </c>
      <c r="W164" s="101">
        <v>5.2299262860354044E-2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83.205303091136841</v>
      </c>
      <c r="C170" s="122">
        <v>80.133478066603232</v>
      </c>
      <c r="D170" s="122">
        <v>81.430376793905666</v>
      </c>
      <c r="E170" s="122">
        <v>99.20320470277538</v>
      </c>
      <c r="F170" s="122">
        <v>95.958223961071823</v>
      </c>
      <c r="G170" s="122">
        <v>74.630375708304854</v>
      </c>
      <c r="H170" s="122">
        <v>53.360358890898667</v>
      </c>
      <c r="I170" s="122">
        <v>34.966484834526504</v>
      </c>
      <c r="J170" s="122">
        <v>21.105625946452331</v>
      </c>
      <c r="K170" s="122">
        <v>18.687183868144619</v>
      </c>
      <c r="L170" s="122">
        <v>20.501211483084955</v>
      </c>
      <c r="M170" s="122">
        <v>21.155744254414728</v>
      </c>
      <c r="N170" s="122">
        <v>20.773936233547541</v>
      </c>
      <c r="O170" s="122">
        <v>19.024206390212317</v>
      </c>
      <c r="P170" s="122">
        <v>15.53754142391524</v>
      </c>
      <c r="Q170" s="122">
        <v>14.036548058984241</v>
      </c>
      <c r="R170" s="122">
        <v>14.278953002375419</v>
      </c>
      <c r="S170" s="122">
        <v>14.158540513460956</v>
      </c>
      <c r="T170" s="122">
        <v>12.738282975915039</v>
      </c>
      <c r="U170" s="122">
        <v>11.279263306939187</v>
      </c>
      <c r="V170" s="122">
        <v>11.188748409125036</v>
      </c>
      <c r="W170" s="122">
        <v>9.1391942906599084</v>
      </c>
      <c r="DA170" s="130" t="s">
        <v>2110</v>
      </c>
    </row>
    <row r="171" spans="1:105" ht="12" customHeight="1" x14ac:dyDescent="0.25">
      <c r="A171" s="97" t="s">
        <v>50</v>
      </c>
      <c r="B171" s="98">
        <v>83.205303091136841</v>
      </c>
      <c r="C171" s="98">
        <v>80.133478066603232</v>
      </c>
      <c r="D171" s="98">
        <v>81.430376793905666</v>
      </c>
      <c r="E171" s="98">
        <v>99.20320470277538</v>
      </c>
      <c r="F171" s="98">
        <v>95.958223961071823</v>
      </c>
      <c r="G171" s="98">
        <v>74.630375708304854</v>
      </c>
      <c r="H171" s="98">
        <v>53.360358890898667</v>
      </c>
      <c r="I171" s="98">
        <v>34.966484834526504</v>
      </c>
      <c r="J171" s="98">
        <v>21.105625946452331</v>
      </c>
      <c r="K171" s="98">
        <v>18.687183868144619</v>
      </c>
      <c r="L171" s="98">
        <v>20.501211483084955</v>
      </c>
      <c r="M171" s="98">
        <v>21.155744254414728</v>
      </c>
      <c r="N171" s="98">
        <v>20.773936233547541</v>
      </c>
      <c r="O171" s="98">
        <v>19.024206390212317</v>
      </c>
      <c r="P171" s="98">
        <v>15.53754142391524</v>
      </c>
      <c r="Q171" s="98">
        <v>14.036548058984241</v>
      </c>
      <c r="R171" s="98">
        <v>14.278953002375419</v>
      </c>
      <c r="S171" s="98">
        <v>14.158540513460956</v>
      </c>
      <c r="T171" s="98">
        <v>12.738282975915039</v>
      </c>
      <c r="U171" s="98">
        <v>11.279263306939187</v>
      </c>
      <c r="V171" s="98">
        <v>11.188748409125036</v>
      </c>
      <c r="W171" s="98">
        <v>9.1391942906599084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6927.2462492011273</v>
      </c>
      <c r="C174" s="117">
        <f t="shared" si="87"/>
        <v>6791.2654896851764</v>
      </c>
      <c r="D174" s="117">
        <f t="shared" si="87"/>
        <v>6768.3989066880476</v>
      </c>
      <c r="E174" s="117">
        <f t="shared" si="87"/>
        <v>8635.0421849295853</v>
      </c>
      <c r="F174" s="117">
        <f t="shared" si="87"/>
        <v>8583.1435620328211</v>
      </c>
      <c r="G174" s="117">
        <f t="shared" si="87"/>
        <v>7910.9829280893091</v>
      </c>
      <c r="H174" s="117">
        <f t="shared" si="87"/>
        <v>7789.2211755980643</v>
      </c>
      <c r="I174" s="117">
        <f t="shared" si="87"/>
        <v>8004.1667558886966</v>
      </c>
      <c r="J174" s="117">
        <f t="shared" si="87"/>
        <v>6826.5884353478059</v>
      </c>
      <c r="K174" s="117">
        <f t="shared" si="87"/>
        <v>5008.8428336809766</v>
      </c>
      <c r="L174" s="117">
        <f t="shared" si="87"/>
        <v>8880.4537321929529</v>
      </c>
      <c r="M174" s="117">
        <f t="shared" si="87"/>
        <v>7243.8517129266083</v>
      </c>
      <c r="N174" s="117">
        <f t="shared" si="87"/>
        <v>6626.8240680709905</v>
      </c>
      <c r="O174" s="117">
        <f t="shared" si="87"/>
        <v>6544.0893268131149</v>
      </c>
      <c r="P174" s="117">
        <f t="shared" si="87"/>
        <v>6339.0228765429274</v>
      </c>
      <c r="Q174" s="117">
        <f t="shared" si="87"/>
        <v>6229.4673323194056</v>
      </c>
      <c r="R174" s="117">
        <f t="shared" ref="R174:V174" si="88">R175+R178+R180+R189</f>
        <v>6562.8392669306377</v>
      </c>
      <c r="S174" s="117">
        <f t="shared" si="88"/>
        <v>6563.1310328752252</v>
      </c>
      <c r="T174" s="117">
        <f t="shared" si="88"/>
        <v>6449.7272775856572</v>
      </c>
      <c r="U174" s="117">
        <f t="shared" si="88"/>
        <v>6452.5592272334461</v>
      </c>
      <c r="V174" s="117">
        <f t="shared" si="88"/>
        <v>7004.8517963615377</v>
      </c>
      <c r="W174" s="117">
        <f t="shared" ref="W174" si="89">W175+W178+W180+W189</f>
        <v>6556.4476972312987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3142.887946087093</v>
      </c>
      <c r="C175" s="122">
        <f t="shared" si="90"/>
        <v>3017.0627947147414</v>
      </c>
      <c r="D175" s="122">
        <f t="shared" si="90"/>
        <v>2940.2707468872209</v>
      </c>
      <c r="E175" s="122">
        <f t="shared" si="90"/>
        <v>4684.4477780977313</v>
      </c>
      <c r="F175" s="122">
        <f t="shared" si="90"/>
        <v>4648.8918888300768</v>
      </c>
      <c r="G175" s="122">
        <f t="shared" si="90"/>
        <v>4052.6387043412451</v>
      </c>
      <c r="H175" s="122">
        <f t="shared" si="90"/>
        <v>4021.911433173897</v>
      </c>
      <c r="I175" s="122">
        <f t="shared" si="90"/>
        <v>4168.1949945164843</v>
      </c>
      <c r="J175" s="122">
        <f t="shared" si="90"/>
        <v>3294.0043558541856</v>
      </c>
      <c r="K175" s="122">
        <f t="shared" si="90"/>
        <v>1501.6661900751158</v>
      </c>
      <c r="L175" s="122">
        <f t="shared" si="90"/>
        <v>5095.2062104233928</v>
      </c>
      <c r="M175" s="122">
        <f t="shared" si="90"/>
        <v>4024.9717990286331</v>
      </c>
      <c r="N175" s="122">
        <f t="shared" si="90"/>
        <v>3788.9888567740754</v>
      </c>
      <c r="O175" s="122">
        <f t="shared" si="90"/>
        <v>3883.2145661197633</v>
      </c>
      <c r="P175" s="122">
        <f t="shared" si="90"/>
        <v>3883.2602884773969</v>
      </c>
      <c r="Q175" s="122">
        <f t="shared" si="90"/>
        <v>3836.4937794263692</v>
      </c>
      <c r="R175" s="122">
        <f t="shared" ref="R175:V175" si="91">SUM(R176:R177)</f>
        <v>3907.7655510314707</v>
      </c>
      <c r="S175" s="122">
        <f t="shared" si="91"/>
        <v>3927.8638969583044</v>
      </c>
      <c r="T175" s="122">
        <f t="shared" si="91"/>
        <v>3742.0383730075596</v>
      </c>
      <c r="U175" s="122">
        <f t="shared" si="91"/>
        <v>3796.2947024309465</v>
      </c>
      <c r="V175" s="122">
        <f t="shared" si="91"/>
        <v>4137.3495062258016</v>
      </c>
      <c r="W175" s="122">
        <f t="shared" ref="W175" si="92">SUM(W176:W177)</f>
        <v>3748.003386057027</v>
      </c>
      <c r="DA175" s="130" t="s">
        <v>2264</v>
      </c>
    </row>
    <row r="176" spans="1:105" ht="12" customHeight="1" x14ac:dyDescent="0.25">
      <c r="A176" s="97" t="s">
        <v>74</v>
      </c>
      <c r="B176" s="98">
        <v>3106.2146108093502</v>
      </c>
      <c r="C176" s="98">
        <v>2982.7565915452715</v>
      </c>
      <c r="D176" s="98">
        <v>2907.7347666631094</v>
      </c>
      <c r="E176" s="98">
        <v>4640.1144782008914</v>
      </c>
      <c r="F176" s="98">
        <v>4606.5243394818199</v>
      </c>
      <c r="G176" s="98">
        <v>4015.7013129974944</v>
      </c>
      <c r="H176" s="98">
        <v>3984.9595931931212</v>
      </c>
      <c r="I176" s="98">
        <v>4128.9831658608537</v>
      </c>
      <c r="J176" s="98">
        <v>3261.9325122725581</v>
      </c>
      <c r="K176" s="98">
        <v>1487.8785830079335</v>
      </c>
      <c r="L176" s="98">
        <v>5060.8115824912211</v>
      </c>
      <c r="M176" s="98">
        <v>3994.5548643773477</v>
      </c>
      <c r="N176" s="98">
        <v>3759.383620627691</v>
      </c>
      <c r="O176" s="98">
        <v>3851.2787235771984</v>
      </c>
      <c r="P176" s="98">
        <v>3851.9025854340684</v>
      </c>
      <c r="Q176" s="98">
        <v>3805.7319559470534</v>
      </c>
      <c r="R176" s="98">
        <v>3875.126452952798</v>
      </c>
      <c r="S176" s="98">
        <v>3894.6510424305575</v>
      </c>
      <c r="T176" s="98">
        <v>3710.0981102014093</v>
      </c>
      <c r="U176" s="98">
        <v>3763.4172944727679</v>
      </c>
      <c r="V176" s="98">
        <v>4100.525655133888</v>
      </c>
      <c r="W176" s="98">
        <v>3714.7125491222478</v>
      </c>
      <c r="DA176" s="63" t="s">
        <v>2265</v>
      </c>
    </row>
    <row r="177" spans="1:105" ht="12" customHeight="1" x14ac:dyDescent="0.25">
      <c r="A177" s="97" t="s">
        <v>53</v>
      </c>
      <c r="B177" s="98">
        <v>36.673335277742744</v>
      </c>
      <c r="C177" s="98">
        <v>34.30620316946991</v>
      </c>
      <c r="D177" s="98">
        <v>32.535980224111263</v>
      </c>
      <c r="E177" s="98">
        <v>44.333299896840195</v>
      </c>
      <c r="F177" s="98">
        <v>42.367549348256588</v>
      </c>
      <c r="G177" s="98">
        <v>36.937391343750562</v>
      </c>
      <c r="H177" s="98">
        <v>36.95183998077583</v>
      </c>
      <c r="I177" s="98">
        <v>39.211828655630924</v>
      </c>
      <c r="J177" s="98">
        <v>32.071843581627462</v>
      </c>
      <c r="K177" s="98">
        <v>13.787607067182286</v>
      </c>
      <c r="L177" s="98">
        <v>34.394627932171389</v>
      </c>
      <c r="M177" s="98">
        <v>30.416934651285217</v>
      </c>
      <c r="N177" s="98">
        <v>29.605236146384257</v>
      </c>
      <c r="O177" s="98">
        <v>31.935842542564728</v>
      </c>
      <c r="P177" s="98">
        <v>31.357703043328641</v>
      </c>
      <c r="Q177" s="98">
        <v>30.761823479315808</v>
      </c>
      <c r="R177" s="98">
        <v>32.63909807867261</v>
      </c>
      <c r="S177" s="98">
        <v>33.212854527747005</v>
      </c>
      <c r="T177" s="98">
        <v>31.940262806150166</v>
      </c>
      <c r="U177" s="98">
        <v>32.877407958178615</v>
      </c>
      <c r="V177" s="98">
        <v>36.82385109191376</v>
      </c>
      <c r="W177" s="98">
        <v>33.290836934779342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14.748012463894781</v>
      </c>
      <c r="C178" s="122">
        <f t="shared" si="93"/>
        <v>16.300653052198747</v>
      </c>
      <c r="D178" s="122">
        <f t="shared" si="93"/>
        <v>12.893990849435152</v>
      </c>
      <c r="E178" s="122">
        <f t="shared" si="93"/>
        <v>27.590615913533988</v>
      </c>
      <c r="F178" s="122">
        <f t="shared" si="93"/>
        <v>20.627643999062421</v>
      </c>
      <c r="G178" s="122">
        <f t="shared" si="93"/>
        <v>27.656281864892151</v>
      </c>
      <c r="H178" s="122">
        <f t="shared" si="93"/>
        <v>38.759371658966543</v>
      </c>
      <c r="I178" s="122">
        <f t="shared" si="93"/>
        <v>23.414645792013804</v>
      </c>
      <c r="J178" s="122">
        <f t="shared" si="93"/>
        <v>26.912878477430919</v>
      </c>
      <c r="K178" s="122">
        <f t="shared" si="93"/>
        <v>33.699460697454356</v>
      </c>
      <c r="L178" s="122">
        <f t="shared" si="93"/>
        <v>31.07703345590377</v>
      </c>
      <c r="M178" s="122">
        <f t="shared" si="93"/>
        <v>17.59264562155235</v>
      </c>
      <c r="N178" s="122">
        <f t="shared" si="93"/>
        <v>18.970366492537963</v>
      </c>
      <c r="O178" s="122">
        <f t="shared" si="93"/>
        <v>28.932811433344376</v>
      </c>
      <c r="P178" s="122">
        <f t="shared" si="93"/>
        <v>42.891615890243912</v>
      </c>
      <c r="Q178" s="122">
        <f t="shared" si="93"/>
        <v>45.30873565509075</v>
      </c>
      <c r="R178" s="122">
        <f t="shared" si="93"/>
        <v>49.024816519345308</v>
      </c>
      <c r="S178" s="122">
        <f t="shared" si="93"/>
        <v>45.044206318985509</v>
      </c>
      <c r="T178" s="122">
        <f t="shared" si="93"/>
        <v>44.824164254566718</v>
      </c>
      <c r="U178" s="122">
        <f t="shared" si="93"/>
        <v>41.360818435175368</v>
      </c>
      <c r="V178" s="122">
        <f t="shared" si="93"/>
        <v>36.941078025104858</v>
      </c>
      <c r="W178" s="122">
        <f t="shared" si="93"/>
        <v>34.214329419131708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14.748012463894781</v>
      </c>
      <c r="C179" s="98">
        <f>RES_hhdet_fech!C29</f>
        <v>16.300653052198747</v>
      </c>
      <c r="D179" s="98">
        <f>RES_hhdet_fech!D29</f>
        <v>12.893990849435152</v>
      </c>
      <c r="E179" s="98">
        <f>RES_hhdet_fech!E29</f>
        <v>27.590615913533988</v>
      </c>
      <c r="F179" s="98">
        <f>RES_hhdet_fech!F29</f>
        <v>20.627643999062421</v>
      </c>
      <c r="G179" s="98">
        <f>RES_hhdet_fech!G29</f>
        <v>27.656281864892151</v>
      </c>
      <c r="H179" s="98">
        <f>RES_hhdet_fech!H29</f>
        <v>38.759371658966543</v>
      </c>
      <c r="I179" s="98">
        <f>RES_hhdet_fech!I29</f>
        <v>23.414645792013804</v>
      </c>
      <c r="J179" s="98">
        <f>RES_hhdet_fech!J29</f>
        <v>26.912878477430919</v>
      </c>
      <c r="K179" s="98">
        <f>RES_hhdet_fech!K29</f>
        <v>33.699460697454356</v>
      </c>
      <c r="L179" s="98">
        <f>RES_hhdet_fech!L29</f>
        <v>31.07703345590377</v>
      </c>
      <c r="M179" s="98">
        <f>RES_hhdet_fech!M29</f>
        <v>17.59264562155235</v>
      </c>
      <c r="N179" s="98">
        <f>RES_hhdet_fech!N29</f>
        <v>18.970366492537963</v>
      </c>
      <c r="O179" s="98">
        <f>RES_hhdet_fech!O29</f>
        <v>28.932811433344376</v>
      </c>
      <c r="P179" s="98">
        <f>RES_hhdet_fech!P29</f>
        <v>42.891615890243912</v>
      </c>
      <c r="Q179" s="98">
        <f>RES_hhdet_fech!Q29</f>
        <v>45.30873565509075</v>
      </c>
      <c r="R179" s="98">
        <f>RES_hhdet_fech!R29</f>
        <v>49.024816519345308</v>
      </c>
      <c r="S179" s="98">
        <f>RES_hhdet_fech!S29</f>
        <v>45.044206318985509</v>
      </c>
      <c r="T179" s="98">
        <f>RES_hhdet_fech!T29</f>
        <v>44.824164254566718</v>
      </c>
      <c r="U179" s="98">
        <f>RES_hhdet_fech!U29</f>
        <v>41.360818435175368</v>
      </c>
      <c r="V179" s="98">
        <f>RES_hhdet_fech!V29</f>
        <v>36.941078025104858</v>
      </c>
      <c r="W179" s="98">
        <f>RES_hhdet_fech!W29</f>
        <v>34.214329419131708</v>
      </c>
      <c r="DA179" s="63" t="s">
        <v>2268</v>
      </c>
    </row>
    <row r="180" spans="1:105" ht="12" customHeight="1" x14ac:dyDescent="0.25">
      <c r="A180" s="121" t="s">
        <v>55</v>
      </c>
      <c r="B180" s="122">
        <v>1491.0601567570409</v>
      </c>
      <c r="C180" s="122">
        <v>1453.4429406826971</v>
      </c>
      <c r="D180" s="122">
        <v>1433.3834737422314</v>
      </c>
      <c r="E180" s="122">
        <v>1452.7494458330018</v>
      </c>
      <c r="F180" s="122">
        <v>1429.5775148223465</v>
      </c>
      <c r="G180" s="122">
        <v>1405.0305071732846</v>
      </c>
      <c r="H180" s="122">
        <v>1405.3809896236319</v>
      </c>
      <c r="I180" s="122">
        <v>1433.4408649221423</v>
      </c>
      <c r="J180" s="122">
        <v>1442.1588163135757</v>
      </c>
      <c r="K180" s="122">
        <v>1447.9403924537601</v>
      </c>
      <c r="L180" s="122">
        <v>1462.7313508810319</v>
      </c>
      <c r="M180" s="122">
        <v>1239.8656333087229</v>
      </c>
      <c r="N180" s="122">
        <v>1163.4759841520777</v>
      </c>
      <c r="O180" s="122">
        <v>1158.0552575635627</v>
      </c>
      <c r="P180" s="122">
        <v>1087.2047532531592</v>
      </c>
      <c r="Q180" s="122">
        <v>1050.0626018976732</v>
      </c>
      <c r="R180" s="122">
        <v>1075.0950684922077</v>
      </c>
      <c r="S180" s="122">
        <v>1085.1297157513236</v>
      </c>
      <c r="T180" s="122">
        <v>1044.7365094535628</v>
      </c>
      <c r="U180" s="122">
        <v>1007.3613339024854</v>
      </c>
      <c r="V180" s="122">
        <v>1087.487150065763</v>
      </c>
      <c r="W180" s="122">
        <v>997.01556562455028</v>
      </c>
      <c r="DA180" s="130" t="s">
        <v>2269</v>
      </c>
    </row>
    <row r="181" spans="1:105" ht="12" customHeight="1" x14ac:dyDescent="0.25">
      <c r="A181" s="97" t="s">
        <v>141</v>
      </c>
      <c r="B181" s="98">
        <v>1529.2483207848441</v>
      </c>
      <c r="C181" s="98">
        <v>1487.692974190752</v>
      </c>
      <c r="D181" s="98">
        <v>1466.0144149641208</v>
      </c>
      <c r="E181" s="98">
        <v>1495.1715989238135</v>
      </c>
      <c r="F181" s="98">
        <v>1472.3031318973221</v>
      </c>
      <c r="G181" s="98">
        <v>1440.0664133347004</v>
      </c>
      <c r="H181" s="98">
        <v>1446.1507580723269</v>
      </c>
      <c r="I181" s="98">
        <v>1474.875523808709</v>
      </c>
      <c r="J181" s="98">
        <v>1484.6323699536676</v>
      </c>
      <c r="K181" s="98">
        <v>1496.5060373444753</v>
      </c>
      <c r="L181" s="98">
        <v>1560.7807664145516</v>
      </c>
      <c r="M181" s="98">
        <v>1349.6692945063899</v>
      </c>
      <c r="N181" s="98">
        <v>1293.700005615053</v>
      </c>
      <c r="O181" s="98">
        <v>1293.9750756855456</v>
      </c>
      <c r="P181" s="98">
        <v>1211.0517745918276</v>
      </c>
      <c r="Q181" s="98">
        <v>1165.8977213806734</v>
      </c>
      <c r="R181" s="98">
        <v>1192.9764589890233</v>
      </c>
      <c r="S181" s="98">
        <v>1200.2991267352088</v>
      </c>
      <c r="T181" s="98">
        <v>1148.4775554384082</v>
      </c>
      <c r="U181" s="98">
        <v>1094.1437197853982</v>
      </c>
      <c r="V181" s="98">
        <v>1219.3320602052872</v>
      </c>
      <c r="W181" s="98">
        <v>1072.7526755448923</v>
      </c>
      <c r="DA181" s="63" t="s">
        <v>2270</v>
      </c>
    </row>
    <row r="182" spans="1:105" ht="12" customHeight="1" x14ac:dyDescent="0.25">
      <c r="A182" s="97" t="s">
        <v>140</v>
      </c>
      <c r="B182" s="98">
        <v>983.58337369348521</v>
      </c>
      <c r="C182" s="98">
        <v>967.2997744510418</v>
      </c>
      <c r="D182" s="98">
        <v>961.96548235810315</v>
      </c>
      <c r="E182" s="98">
        <v>968.43590351295143</v>
      </c>
      <c r="F182" s="98">
        <v>958.31829023922853</v>
      </c>
      <c r="G182" s="98">
        <v>956.19896185657876</v>
      </c>
      <c r="H182" s="98">
        <v>955.42230256485857</v>
      </c>
      <c r="I182" s="98">
        <v>979.41804052266775</v>
      </c>
      <c r="J182" s="98">
        <v>984.4781248786619</v>
      </c>
      <c r="K182" s="98">
        <v>1000.6001629941348</v>
      </c>
      <c r="L182" s="98">
        <v>1031.2465420692909</v>
      </c>
      <c r="M182" s="98">
        <v>873.7268458288828</v>
      </c>
      <c r="N182" s="98">
        <v>856.52332479793904</v>
      </c>
      <c r="O182" s="98">
        <v>865.74353299990787</v>
      </c>
      <c r="P182" s="98">
        <v>812.88107904607648</v>
      </c>
      <c r="Q182" s="98">
        <v>784.91967934428646</v>
      </c>
      <c r="R182" s="98">
        <v>812.96196748134537</v>
      </c>
      <c r="S182" s="98">
        <v>840.33912437093261</v>
      </c>
      <c r="T182" s="98">
        <v>821.74909047836024</v>
      </c>
      <c r="U182" s="98">
        <v>822.00477920839785</v>
      </c>
      <c r="V182" s="98">
        <v>962.67692080510199</v>
      </c>
      <c r="W182" s="98">
        <v>842.08193670905678</v>
      </c>
      <c r="DA182" s="63" t="s">
        <v>2271</v>
      </c>
    </row>
    <row r="183" spans="1:105" ht="12" customHeight="1" x14ac:dyDescent="0.25">
      <c r="A183" s="100" t="s">
        <v>50</v>
      </c>
      <c r="B183" s="101">
        <v>274.69876872351438</v>
      </c>
      <c r="C183" s="101">
        <v>282.36866619750629</v>
      </c>
      <c r="D183" s="101">
        <v>289.01246960017187</v>
      </c>
      <c r="E183" s="101">
        <v>256.10725280939999</v>
      </c>
      <c r="F183" s="101">
        <v>252.91444918957566</v>
      </c>
      <c r="G183" s="101">
        <v>284.32827234114535</v>
      </c>
      <c r="H183" s="101">
        <v>263.28838291354475</v>
      </c>
      <c r="I183" s="101">
        <v>273.6944039803364</v>
      </c>
      <c r="J183" s="101">
        <v>270.89850277737418</v>
      </c>
      <c r="K183" s="101">
        <v>286.07552975944816</v>
      </c>
      <c r="L183" s="101">
        <v>253.85343331198459</v>
      </c>
      <c r="M183" s="101">
        <v>147.06803849951925</v>
      </c>
      <c r="N183" s="101">
        <v>150.92331507066226</v>
      </c>
      <c r="O183" s="101">
        <v>143.46503350590683</v>
      </c>
      <c r="P183" s="101">
        <v>140.98459004109233</v>
      </c>
      <c r="Q183" s="101">
        <v>138.29876713474039</v>
      </c>
      <c r="R183" s="101">
        <v>151.01637029877264</v>
      </c>
      <c r="S183" s="101">
        <v>152.60861029757578</v>
      </c>
      <c r="T183" s="101">
        <v>110.18436386344143</v>
      </c>
      <c r="U183" s="101">
        <v>109.98086127636493</v>
      </c>
      <c r="V183" s="101">
        <v>177.4047379326129</v>
      </c>
      <c r="W183" s="101">
        <v>92.648270075381035</v>
      </c>
      <c r="DA183" s="131" t="s">
        <v>2272</v>
      </c>
    </row>
    <row r="184" spans="1:105" ht="12" customHeight="1" x14ac:dyDescent="0.25">
      <c r="A184" s="103" t="s">
        <v>52</v>
      </c>
      <c r="B184" s="104">
        <v>708.88460496997084</v>
      </c>
      <c r="C184" s="104">
        <v>684.93110825353551</v>
      </c>
      <c r="D184" s="104">
        <v>672.95301275793122</v>
      </c>
      <c r="E184" s="104">
        <v>712.32865070355149</v>
      </c>
      <c r="F184" s="104">
        <v>705.40384104965301</v>
      </c>
      <c r="G184" s="104">
        <v>671.87068951543347</v>
      </c>
      <c r="H184" s="104">
        <v>692.13391965131382</v>
      </c>
      <c r="I184" s="104">
        <v>705.72363654233118</v>
      </c>
      <c r="J184" s="104">
        <v>713.57962210128767</v>
      </c>
      <c r="K184" s="104">
        <v>714.52463323468658</v>
      </c>
      <c r="L184" s="104">
        <v>777.39310875730632</v>
      </c>
      <c r="M184" s="104">
        <v>726.65880732936353</v>
      </c>
      <c r="N184" s="104">
        <v>705.60000972727687</v>
      </c>
      <c r="O184" s="104">
        <v>722.27849949400104</v>
      </c>
      <c r="P184" s="104">
        <v>671.89648900498423</v>
      </c>
      <c r="Q184" s="104">
        <v>646.62091220954608</v>
      </c>
      <c r="R184" s="104">
        <v>661.94559718257278</v>
      </c>
      <c r="S184" s="104">
        <v>687.73051407335686</v>
      </c>
      <c r="T184" s="104">
        <v>711.56472661491887</v>
      </c>
      <c r="U184" s="104">
        <v>712.02391793203299</v>
      </c>
      <c r="V184" s="104">
        <v>785.27218287248911</v>
      </c>
      <c r="W184" s="104">
        <v>749.43366663367567</v>
      </c>
      <c r="DA184" s="132" t="s">
        <v>2273</v>
      </c>
    </row>
    <row r="185" spans="1:105" ht="12" customHeight="1" x14ac:dyDescent="0.25">
      <c r="A185" s="106" t="s">
        <v>122</v>
      </c>
      <c r="B185" s="101">
        <v>1302.0750380426966</v>
      </c>
      <c r="C185" s="101">
        <v>1332.4133321330198</v>
      </c>
      <c r="D185" s="101">
        <v>1345.3705604140421</v>
      </c>
      <c r="E185" s="101">
        <v>1235.2151398440683</v>
      </c>
      <c r="F185" s="101">
        <v>1224.7515593369233</v>
      </c>
      <c r="G185" s="101">
        <v>1314.0291385707542</v>
      </c>
      <c r="H185" s="101">
        <v>1262.7866201769891</v>
      </c>
      <c r="I185" s="101">
        <v>1301.0746807532271</v>
      </c>
      <c r="J185" s="101">
        <v>1302.953955675913</v>
      </c>
      <c r="K185" s="101">
        <v>1322.3253636337149</v>
      </c>
      <c r="L185" s="101">
        <v>1300.8175417212178</v>
      </c>
      <c r="M185" s="101">
        <v>1216.6540141159769</v>
      </c>
      <c r="N185" s="101">
        <v>1142.3508292075992</v>
      </c>
      <c r="O185" s="101">
        <v>1117.4636077407381</v>
      </c>
      <c r="P185" s="101">
        <v>1060.5865026369781</v>
      </c>
      <c r="Q185" s="101">
        <v>1040.1116821703756</v>
      </c>
      <c r="R185" s="101">
        <v>1066.1847323291895</v>
      </c>
      <c r="S185" s="101">
        <v>1080.5791932296727</v>
      </c>
      <c r="T185" s="101">
        <v>1071.4931688196975</v>
      </c>
      <c r="U185" s="101">
        <v>1056.2282033774552</v>
      </c>
      <c r="V185" s="101">
        <v>1033.5471759384129</v>
      </c>
      <c r="W185" s="101">
        <v>1081.6799556542965</v>
      </c>
      <c r="DA185" s="131" t="s">
        <v>2274</v>
      </c>
    </row>
    <row r="186" spans="1:105" ht="12" customHeight="1" x14ac:dyDescent="0.25">
      <c r="A186" s="107" t="s">
        <v>121</v>
      </c>
      <c r="B186" s="104">
        <v>903.45945231477697</v>
      </c>
      <c r="C186" s="104">
        <v>940.87802349842934</v>
      </c>
      <c r="D186" s="104">
        <v>961.71028970990892</v>
      </c>
      <c r="E186" s="104">
        <v>861.7795117617934</v>
      </c>
      <c r="F186" s="104">
        <v>859.74143087115976</v>
      </c>
      <c r="G186" s="104">
        <v>951.2863778888825</v>
      </c>
      <c r="H186" s="104">
        <v>904.54944705224352</v>
      </c>
      <c r="I186" s="104">
        <v>937.23537388939053</v>
      </c>
      <c r="J186" s="104">
        <v>936.71671685136278</v>
      </c>
      <c r="K186" s="104">
        <v>958.80057326780354</v>
      </c>
      <c r="L186" s="104">
        <v>918.94701373439273</v>
      </c>
      <c r="M186" s="104">
        <v>853.71063398774766</v>
      </c>
      <c r="N186" s="104">
        <v>808.17190932023107</v>
      </c>
      <c r="O186" s="104">
        <v>791.3934838535007</v>
      </c>
      <c r="P186" s="104">
        <v>754.3367404848135</v>
      </c>
      <c r="Q186" s="104">
        <v>742.1815857695475</v>
      </c>
      <c r="R186" s="104">
        <v>765.96281079333983</v>
      </c>
      <c r="S186" s="104">
        <v>780.6054597119545</v>
      </c>
      <c r="T186" s="104">
        <v>788.87149682236804</v>
      </c>
      <c r="U186" s="104">
        <v>790.86540869286318</v>
      </c>
      <c r="V186" s="104">
        <v>783.69204210233056</v>
      </c>
      <c r="W186" s="104">
        <v>823.54178949917184</v>
      </c>
      <c r="DA186" s="132" t="s">
        <v>2275</v>
      </c>
    </row>
    <row r="187" spans="1:105" ht="12" customHeight="1" x14ac:dyDescent="0.25">
      <c r="A187" s="108" t="s">
        <v>53</v>
      </c>
      <c r="B187" s="98">
        <v>215.80086319496795</v>
      </c>
      <c r="C187" s="98">
        <v>253.29238124996158</v>
      </c>
      <c r="D187" s="98">
        <v>273.90007069474029</v>
      </c>
      <c r="E187" s="98">
        <v>181.1822810033012</v>
      </c>
      <c r="F187" s="98">
        <v>182.68492856539845</v>
      </c>
      <c r="G187" s="98">
        <v>269.06478009276589</v>
      </c>
      <c r="H187" s="98">
        <v>221.38593879164918</v>
      </c>
      <c r="I187" s="98">
        <v>237.32520367724109</v>
      </c>
      <c r="J187" s="98">
        <v>230.41858971360867</v>
      </c>
      <c r="K187" s="98">
        <v>251.86096074089275</v>
      </c>
      <c r="L187" s="98">
        <v>173.76624809421506</v>
      </c>
      <c r="M187" s="98">
        <v>124.50401343946787</v>
      </c>
      <c r="N187" s="98">
        <v>115.23406605269993</v>
      </c>
      <c r="O187" s="98">
        <v>98.188544309159695</v>
      </c>
      <c r="P187" s="98">
        <v>101.73402802362669</v>
      </c>
      <c r="Q187" s="98">
        <v>106.49142234940734</v>
      </c>
      <c r="R187" s="98">
        <v>117.59028587432829</v>
      </c>
      <c r="S187" s="98">
        <v>116.73950399210069</v>
      </c>
      <c r="T187" s="98">
        <v>89.176618174919994</v>
      </c>
      <c r="U187" s="98">
        <v>91.073653016886539</v>
      </c>
      <c r="V187" s="98">
        <v>81.678724155588498</v>
      </c>
      <c r="W187" s="98">
        <v>78.20373228009197</v>
      </c>
      <c r="DA187" s="63" t="s">
        <v>2276</v>
      </c>
    </row>
    <row r="188" spans="1:105" ht="12" customHeight="1" x14ac:dyDescent="0.25">
      <c r="A188" s="108" t="s">
        <v>52</v>
      </c>
      <c r="B188" s="98">
        <v>687.65858911980899</v>
      </c>
      <c r="C188" s="98">
        <v>687.58564224846782</v>
      </c>
      <c r="D188" s="98">
        <v>687.81021901516874</v>
      </c>
      <c r="E188" s="98">
        <v>680.5972307584924</v>
      </c>
      <c r="F188" s="98">
        <v>677.056502305761</v>
      </c>
      <c r="G188" s="98">
        <v>682.2215977961165</v>
      </c>
      <c r="H188" s="98">
        <v>683.16350826059443</v>
      </c>
      <c r="I188" s="98">
        <v>699.91017021214952</v>
      </c>
      <c r="J188" s="98">
        <v>706.29812713775414</v>
      </c>
      <c r="K188" s="98">
        <v>706.93961252691065</v>
      </c>
      <c r="L188" s="98">
        <v>745.18076564017781</v>
      </c>
      <c r="M188" s="98">
        <v>729.2066205482796</v>
      </c>
      <c r="N188" s="98">
        <v>692.93784326753121</v>
      </c>
      <c r="O188" s="98">
        <v>693.20493954434096</v>
      </c>
      <c r="P188" s="98">
        <v>652.6027124611868</v>
      </c>
      <c r="Q188" s="98">
        <v>635.69016342014004</v>
      </c>
      <c r="R188" s="98">
        <v>648.37252491901154</v>
      </c>
      <c r="S188" s="98">
        <v>663.86595571985379</v>
      </c>
      <c r="T188" s="98">
        <v>699.69487864744804</v>
      </c>
      <c r="U188" s="98">
        <v>699.79175567597667</v>
      </c>
      <c r="V188" s="98">
        <v>702.01331794674218</v>
      </c>
      <c r="W188" s="98">
        <v>745.33805721907981</v>
      </c>
      <c r="DA188" s="63" t="s">
        <v>2277</v>
      </c>
    </row>
    <row r="189" spans="1:105" ht="12" customHeight="1" x14ac:dyDescent="0.25">
      <c r="A189" s="121" t="s">
        <v>54</v>
      </c>
      <c r="B189" s="122">
        <v>2278.5501338930985</v>
      </c>
      <c r="C189" s="122">
        <v>2304.4591012355399</v>
      </c>
      <c r="D189" s="122">
        <v>2381.8506952091602</v>
      </c>
      <c r="E189" s="122">
        <v>2470.2543450853173</v>
      </c>
      <c r="F189" s="122">
        <v>2484.0465143813349</v>
      </c>
      <c r="G189" s="122">
        <v>2425.6574347098876</v>
      </c>
      <c r="H189" s="122">
        <v>2323.1693811415694</v>
      </c>
      <c r="I189" s="122">
        <v>2379.1162506580558</v>
      </c>
      <c r="J189" s="122">
        <v>2063.5123847026143</v>
      </c>
      <c r="K189" s="122">
        <v>2025.5367904546463</v>
      </c>
      <c r="L189" s="122">
        <v>2291.4391374326233</v>
      </c>
      <c r="M189" s="122">
        <v>1961.4216349677001</v>
      </c>
      <c r="N189" s="122">
        <v>1655.3888606522994</v>
      </c>
      <c r="O189" s="122">
        <v>1473.8866916964444</v>
      </c>
      <c r="P189" s="122">
        <v>1325.6662189221277</v>
      </c>
      <c r="Q189" s="122">
        <v>1297.6022153402721</v>
      </c>
      <c r="R189" s="122">
        <v>1530.9538308876145</v>
      </c>
      <c r="S189" s="122">
        <v>1505.0932138466117</v>
      </c>
      <c r="T189" s="122">
        <v>1618.1282308699683</v>
      </c>
      <c r="U189" s="122">
        <v>1607.5423724648388</v>
      </c>
      <c r="V189" s="122">
        <v>1743.0740620448692</v>
      </c>
      <c r="W189" s="122">
        <v>1777.2144161305901</v>
      </c>
      <c r="DA189" s="130" t="s">
        <v>2278</v>
      </c>
    </row>
    <row r="190" spans="1:105" ht="12" customHeight="1" x14ac:dyDescent="0.25">
      <c r="A190" s="97" t="s">
        <v>50</v>
      </c>
      <c r="B190" s="98">
        <v>2661.7809225155434</v>
      </c>
      <c r="C190" s="98">
        <v>2543.3656593108112</v>
      </c>
      <c r="D190" s="98">
        <v>2534.4777198292859</v>
      </c>
      <c r="E190" s="98">
        <v>2952.9627572299278</v>
      </c>
      <c r="F190" s="98">
        <v>2940.4136694475351</v>
      </c>
      <c r="G190" s="98">
        <v>2699.1177068168672</v>
      </c>
      <c r="H190" s="98">
        <v>2644.340896938832</v>
      </c>
      <c r="I190" s="98">
        <v>2648.1477110015535</v>
      </c>
      <c r="J190" s="98">
        <v>2388.7604560999739</v>
      </c>
      <c r="K190" s="98">
        <v>2373.6052907920757</v>
      </c>
      <c r="L190" s="98">
        <v>2414.0077722270835</v>
      </c>
      <c r="M190" s="98">
        <v>2183.1098904715618</v>
      </c>
      <c r="N190" s="98">
        <v>1868.4376129201248</v>
      </c>
      <c r="O190" s="98">
        <v>1738.8461505371295</v>
      </c>
      <c r="P190" s="98">
        <v>1568.3552284441348</v>
      </c>
      <c r="Q190" s="98">
        <v>1523.8713660929347</v>
      </c>
      <c r="R190" s="98">
        <v>1643.5332077001108</v>
      </c>
      <c r="S190" s="98">
        <v>1776.7022944571524</v>
      </c>
      <c r="T190" s="98">
        <v>1841.6453387122635</v>
      </c>
      <c r="U190" s="98">
        <v>1923.2080963010708</v>
      </c>
      <c r="V190" s="98">
        <v>2229.8394423549034</v>
      </c>
      <c r="W190" s="98">
        <v>2084.9049154967165</v>
      </c>
      <c r="DA190" s="63" t="s">
        <v>2279</v>
      </c>
    </row>
    <row r="191" spans="1:105" ht="12" customHeight="1" x14ac:dyDescent="0.25">
      <c r="A191" s="109" t="s">
        <v>120</v>
      </c>
      <c r="B191" s="33">
        <v>1923.4518206937662</v>
      </c>
      <c r="C191" s="33">
        <v>2082.1154230848074</v>
      </c>
      <c r="D191" s="33">
        <v>2238.340320411281</v>
      </c>
      <c r="E191" s="33">
        <v>1999.2875405538989</v>
      </c>
      <c r="F191" s="33">
        <v>2049.9892190466658</v>
      </c>
      <c r="G191" s="33">
        <v>2174.0466982909475</v>
      </c>
      <c r="H191" s="33">
        <v>2035.7595864333334</v>
      </c>
      <c r="I191" s="33">
        <v>2142.8928111507071</v>
      </c>
      <c r="J191" s="33">
        <v>1780.0145531583369</v>
      </c>
      <c r="K191" s="33">
        <v>1736.504083631093</v>
      </c>
      <c r="L191" s="33">
        <v>2184.5696243857069</v>
      </c>
      <c r="M191" s="33">
        <v>1741.6038403045025</v>
      </c>
      <c r="N191" s="33">
        <v>1366.3896039661756</v>
      </c>
      <c r="O191" s="33">
        <v>1081.0638629042287</v>
      </c>
      <c r="P191" s="33">
        <v>965.55077258570589</v>
      </c>
      <c r="Q191" s="33">
        <v>967.48355978420727</v>
      </c>
      <c r="R191" s="33">
        <v>1377.6929621764757</v>
      </c>
      <c r="S191" s="33">
        <v>1196.0132165422658</v>
      </c>
      <c r="T191" s="33">
        <v>1425.7850131249404</v>
      </c>
      <c r="U191" s="33">
        <v>1403.2187166871711</v>
      </c>
      <c r="V191" s="33">
        <v>1498.4009368732147</v>
      </c>
      <c r="W191" s="33">
        <v>1639.4660965716594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3812.9702238675131</v>
      </c>
      <c r="C193" s="117">
        <f t="shared" si="94"/>
        <v>3787.2878617489305</v>
      </c>
      <c r="D193" s="117">
        <f t="shared" si="94"/>
        <v>3816.0642962418024</v>
      </c>
      <c r="E193" s="117">
        <f t="shared" si="94"/>
        <v>4768.4397571924947</v>
      </c>
      <c r="F193" s="117">
        <f t="shared" si="94"/>
        <v>4771.0179420602472</v>
      </c>
      <c r="G193" s="117">
        <f t="shared" si="94"/>
        <v>4476.9931204503364</v>
      </c>
      <c r="H193" s="117">
        <f t="shared" si="94"/>
        <v>4438.3451114923628</v>
      </c>
      <c r="I193" s="117">
        <f t="shared" si="94"/>
        <v>4543.1995009231032</v>
      </c>
      <c r="J193" s="117">
        <f t="shared" si="94"/>
        <v>3911.7605708955134</v>
      </c>
      <c r="K193" s="117">
        <f t="shared" si="94"/>
        <v>3028.0880697082712</v>
      </c>
      <c r="L193" s="117">
        <f t="shared" si="94"/>
        <v>5058.914544551576</v>
      </c>
      <c r="M193" s="117">
        <f t="shared" si="94"/>
        <v>4219.8105141089782</v>
      </c>
      <c r="N193" s="117">
        <f t="shared" si="94"/>
        <v>4005.3747149813071</v>
      </c>
      <c r="O193" s="117">
        <f t="shared" si="94"/>
        <v>4118.800781707163</v>
      </c>
      <c r="P193" s="117">
        <f t="shared" si="94"/>
        <v>4026.3406804717456</v>
      </c>
      <c r="Q193" s="117">
        <f t="shared" si="94"/>
        <v>3969.1259542403805</v>
      </c>
      <c r="R193" s="117">
        <f t="shared" ref="R193:V193" si="95">R194+R197+R199+R208</f>
        <v>4225.0303485719951</v>
      </c>
      <c r="S193" s="117">
        <f t="shared" si="95"/>
        <v>4297.6090805142458</v>
      </c>
      <c r="T193" s="117">
        <f t="shared" si="95"/>
        <v>4377.5913093399795</v>
      </c>
      <c r="U193" s="117">
        <f t="shared" si="95"/>
        <v>4506.8104350744998</v>
      </c>
      <c r="V193" s="117">
        <f t="shared" si="95"/>
        <v>4975.8819413474321</v>
      </c>
      <c r="W193" s="117">
        <f t="shared" ref="W193" si="96">W194+W197+W199+W208</f>
        <v>4724.3828938349343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1489.7563376346875</v>
      </c>
      <c r="C194" s="122">
        <f t="shared" si="97"/>
        <v>1444.3568487838138</v>
      </c>
      <c r="D194" s="122">
        <f t="shared" si="97"/>
        <v>1423.9832556642793</v>
      </c>
      <c r="E194" s="122">
        <f t="shared" si="97"/>
        <v>2296.3032441384948</v>
      </c>
      <c r="F194" s="122">
        <f t="shared" si="97"/>
        <v>2300.5841553477367</v>
      </c>
      <c r="G194" s="122">
        <f t="shared" si="97"/>
        <v>2013.0156198311417</v>
      </c>
      <c r="H194" s="122">
        <f t="shared" si="97"/>
        <v>2002.4380429576984</v>
      </c>
      <c r="I194" s="122">
        <f t="shared" si="97"/>
        <v>2075.7336657501496</v>
      </c>
      <c r="J194" s="122">
        <f t="shared" si="97"/>
        <v>1640.9420576425014</v>
      </c>
      <c r="K194" s="122">
        <f t="shared" si="97"/>
        <v>747.64771997410116</v>
      </c>
      <c r="L194" s="122">
        <f t="shared" si="97"/>
        <v>2550.3257488885315</v>
      </c>
      <c r="M194" s="122">
        <f t="shared" si="97"/>
        <v>2081.2931515612308</v>
      </c>
      <c r="N194" s="122">
        <f t="shared" si="97"/>
        <v>2103.8165797602614</v>
      </c>
      <c r="O194" s="122">
        <f t="shared" si="97"/>
        <v>2302.1089355897107</v>
      </c>
      <c r="P194" s="122">
        <f t="shared" si="97"/>
        <v>2301.8024988670281</v>
      </c>
      <c r="Q194" s="122">
        <f t="shared" si="97"/>
        <v>2273.9812046447614</v>
      </c>
      <c r="R194" s="122">
        <f t="shared" ref="R194:V194" si="98">SUM(R195:R196)</f>
        <v>2322.8304787186876</v>
      </c>
      <c r="S194" s="122">
        <f t="shared" si="98"/>
        <v>2392.1664339026056</v>
      </c>
      <c r="T194" s="122">
        <f t="shared" si="98"/>
        <v>2345.1995491712128</v>
      </c>
      <c r="U194" s="122">
        <f t="shared" si="98"/>
        <v>2447.0549660481929</v>
      </c>
      <c r="V194" s="122">
        <f t="shared" si="98"/>
        <v>2708.9630652695109</v>
      </c>
      <c r="W194" s="122">
        <f t="shared" ref="W194" si="99">SUM(W195:W196)</f>
        <v>2458.4148435977559</v>
      </c>
      <c r="DA194" s="130" t="s">
        <v>2432</v>
      </c>
    </row>
    <row r="195" spans="1:105" ht="12" customHeight="1" x14ac:dyDescent="0.25">
      <c r="A195" s="97" t="s">
        <v>74</v>
      </c>
      <c r="B195" s="98">
        <v>1453.0830023569447</v>
      </c>
      <c r="C195" s="98">
        <v>1410.0506456143439</v>
      </c>
      <c r="D195" s="98">
        <v>1391.4472754401681</v>
      </c>
      <c r="E195" s="98">
        <v>2251.9699442416545</v>
      </c>
      <c r="F195" s="98">
        <v>2258.2166059994802</v>
      </c>
      <c r="G195" s="98">
        <v>1976.0782284873912</v>
      </c>
      <c r="H195" s="98">
        <v>1965.4862029769226</v>
      </c>
      <c r="I195" s="98">
        <v>2036.5218370945186</v>
      </c>
      <c r="J195" s="98">
        <v>1608.8702140608739</v>
      </c>
      <c r="K195" s="98">
        <v>733.86011290691886</v>
      </c>
      <c r="L195" s="98">
        <v>2515.9311209563602</v>
      </c>
      <c r="M195" s="98">
        <v>2050.8762169099455</v>
      </c>
      <c r="N195" s="98">
        <v>2074.211343613877</v>
      </c>
      <c r="O195" s="98">
        <v>2270.1730930471458</v>
      </c>
      <c r="P195" s="98">
        <v>2270.4447958236997</v>
      </c>
      <c r="Q195" s="98">
        <v>2243.2193811654456</v>
      </c>
      <c r="R195" s="98">
        <v>2290.1913806400148</v>
      </c>
      <c r="S195" s="98">
        <v>2358.9535793748587</v>
      </c>
      <c r="T195" s="98">
        <v>2313.2592863650625</v>
      </c>
      <c r="U195" s="98">
        <v>2414.1775580900144</v>
      </c>
      <c r="V195" s="98">
        <v>2672.1392141775973</v>
      </c>
      <c r="W195" s="98">
        <v>2425.1240066629766</v>
      </c>
      <c r="DA195" s="63" t="s">
        <v>2433</v>
      </c>
    </row>
    <row r="196" spans="1:105" ht="12" customHeight="1" x14ac:dyDescent="0.25">
      <c r="A196" s="97" t="s">
        <v>53</v>
      </c>
      <c r="B196" s="98">
        <v>36.673335277742744</v>
      </c>
      <c r="C196" s="98">
        <v>34.30620316946991</v>
      </c>
      <c r="D196" s="98">
        <v>32.535980224111263</v>
      </c>
      <c r="E196" s="98">
        <v>44.333299896840195</v>
      </c>
      <c r="F196" s="98">
        <v>42.367549348256588</v>
      </c>
      <c r="G196" s="98">
        <v>36.937391343750562</v>
      </c>
      <c r="H196" s="98">
        <v>36.95183998077583</v>
      </c>
      <c r="I196" s="98">
        <v>39.211828655630924</v>
      </c>
      <c r="J196" s="98">
        <v>32.071843581627462</v>
      </c>
      <c r="K196" s="98">
        <v>13.787607067182286</v>
      </c>
      <c r="L196" s="98">
        <v>34.394627932171389</v>
      </c>
      <c r="M196" s="98">
        <v>30.416934651285217</v>
      </c>
      <c r="N196" s="98">
        <v>29.605236146384257</v>
      </c>
      <c r="O196" s="98">
        <v>31.935842542564728</v>
      </c>
      <c r="P196" s="98">
        <v>31.357703043328641</v>
      </c>
      <c r="Q196" s="98">
        <v>30.761823479315808</v>
      </c>
      <c r="R196" s="98">
        <v>32.63909807867261</v>
      </c>
      <c r="S196" s="98">
        <v>33.212854527747005</v>
      </c>
      <c r="T196" s="98">
        <v>31.940262806150166</v>
      </c>
      <c r="U196" s="98">
        <v>32.877407958178615</v>
      </c>
      <c r="V196" s="98">
        <v>36.82385109191376</v>
      </c>
      <c r="W196" s="98">
        <v>33.290836934779342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26.172880570159542</v>
      </c>
      <c r="C197" s="122">
        <f t="shared" si="100"/>
        <v>31.124729767191603</v>
      </c>
      <c r="D197" s="122">
        <f t="shared" si="100"/>
        <v>26.14687485628053</v>
      </c>
      <c r="E197" s="122">
        <f t="shared" si="100"/>
        <v>58.706844295616833</v>
      </c>
      <c r="F197" s="122">
        <f t="shared" si="100"/>
        <v>45.790251938059029</v>
      </c>
      <c r="G197" s="122">
        <f t="shared" si="100"/>
        <v>63.697278413459394</v>
      </c>
      <c r="H197" s="122">
        <f t="shared" si="100"/>
        <v>92.521418980783594</v>
      </c>
      <c r="I197" s="122">
        <f t="shared" si="100"/>
        <v>56.923261286775627</v>
      </c>
      <c r="J197" s="122">
        <f t="shared" si="100"/>
        <v>65.917109764134125</v>
      </c>
      <c r="K197" s="122">
        <f t="shared" si="100"/>
        <v>84.076988482744127</v>
      </c>
      <c r="L197" s="122">
        <f t="shared" si="100"/>
        <v>79.200184437876459</v>
      </c>
      <c r="M197" s="122">
        <f t="shared" si="100"/>
        <v>47.401003737173731</v>
      </c>
      <c r="N197" s="122">
        <f t="shared" si="100"/>
        <v>57.386327326574737</v>
      </c>
      <c r="O197" s="122">
        <f t="shared" si="100"/>
        <v>93.793103035381606</v>
      </c>
      <c r="P197" s="122">
        <f t="shared" si="100"/>
        <v>143.43054763456249</v>
      </c>
      <c r="Q197" s="122">
        <f t="shared" si="100"/>
        <v>152.05228438890987</v>
      </c>
      <c r="R197" s="122">
        <f t="shared" si="100"/>
        <v>164.97954672727167</v>
      </c>
      <c r="S197" s="122">
        <f t="shared" si="100"/>
        <v>152.51602479092321</v>
      </c>
      <c r="T197" s="122">
        <f t="shared" si="100"/>
        <v>154.21620234369507</v>
      </c>
      <c r="U197" s="122">
        <f t="shared" si="100"/>
        <v>146.22372748940546</v>
      </c>
      <c r="V197" s="122">
        <f t="shared" si="100"/>
        <v>135.59712955066053</v>
      </c>
      <c r="W197" s="122">
        <f t="shared" si="100"/>
        <v>130.76746951367798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26.172880570159542</v>
      </c>
      <c r="C198" s="98">
        <f>RES_hhdet_tesh!C29</f>
        <v>31.124729767191603</v>
      </c>
      <c r="D198" s="98">
        <f>RES_hhdet_tesh!D29</f>
        <v>26.14687485628053</v>
      </c>
      <c r="E198" s="98">
        <f>RES_hhdet_tesh!E29</f>
        <v>58.706844295616833</v>
      </c>
      <c r="F198" s="98">
        <f>RES_hhdet_tesh!F29</f>
        <v>45.790251938059029</v>
      </c>
      <c r="G198" s="98">
        <f>RES_hhdet_tesh!G29</f>
        <v>63.697278413459394</v>
      </c>
      <c r="H198" s="98">
        <f>RES_hhdet_tesh!H29</f>
        <v>92.521418980783594</v>
      </c>
      <c r="I198" s="98">
        <f>RES_hhdet_tesh!I29</f>
        <v>56.923261286775627</v>
      </c>
      <c r="J198" s="98">
        <f>RES_hhdet_tesh!J29</f>
        <v>65.917109764134125</v>
      </c>
      <c r="K198" s="98">
        <f>RES_hhdet_tesh!K29</f>
        <v>84.076988482744127</v>
      </c>
      <c r="L198" s="98">
        <f>RES_hhdet_tesh!L29</f>
        <v>79.200184437876459</v>
      </c>
      <c r="M198" s="98">
        <f>RES_hhdet_tesh!M29</f>
        <v>47.401003737173731</v>
      </c>
      <c r="N198" s="98">
        <f>RES_hhdet_tesh!N29</f>
        <v>57.386327326574737</v>
      </c>
      <c r="O198" s="98">
        <f>RES_hhdet_tesh!O29</f>
        <v>93.793103035381606</v>
      </c>
      <c r="P198" s="98">
        <f>RES_hhdet_tesh!P29</f>
        <v>143.43054763456249</v>
      </c>
      <c r="Q198" s="98">
        <f>RES_hhdet_tesh!Q29</f>
        <v>152.05228438890987</v>
      </c>
      <c r="R198" s="98">
        <f>RES_hhdet_tesh!R29</f>
        <v>164.97954672727167</v>
      </c>
      <c r="S198" s="98">
        <f>RES_hhdet_tesh!S29</f>
        <v>152.51602479092321</v>
      </c>
      <c r="T198" s="98">
        <f>RES_hhdet_tesh!T29</f>
        <v>154.21620234369507</v>
      </c>
      <c r="U198" s="98">
        <f>RES_hhdet_tesh!U29</f>
        <v>146.22372748940546</v>
      </c>
      <c r="V198" s="98">
        <f>RES_hhdet_tesh!V29</f>
        <v>135.59712955066053</v>
      </c>
      <c r="W198" s="98">
        <f>RES_hhdet_tesh!W29</f>
        <v>130.76746951367798</v>
      </c>
      <c r="DA198" s="63" t="s">
        <v>2436</v>
      </c>
    </row>
    <row r="199" spans="1:105" ht="12" customHeight="1" x14ac:dyDescent="0.25">
      <c r="A199" s="121" t="s">
        <v>55</v>
      </c>
      <c r="B199" s="122">
        <v>861.71415647353035</v>
      </c>
      <c r="C199" s="122">
        <v>845.29999329516909</v>
      </c>
      <c r="D199" s="122">
        <v>839.37593109676163</v>
      </c>
      <c r="E199" s="122">
        <v>855.79476745243949</v>
      </c>
      <c r="F199" s="122">
        <v>848.01141275968712</v>
      </c>
      <c r="G199" s="122">
        <v>838.95433294246948</v>
      </c>
      <c r="H199" s="122">
        <v>845.02914866819822</v>
      </c>
      <c r="I199" s="122">
        <v>865.99354973287109</v>
      </c>
      <c r="J199" s="122">
        <v>871.64062178446068</v>
      </c>
      <c r="K199" s="122">
        <v>882.32179405874467</v>
      </c>
      <c r="L199" s="122">
        <v>920.18790133529933</v>
      </c>
      <c r="M199" s="122">
        <v>815.1741395362933</v>
      </c>
      <c r="N199" s="122">
        <v>791.39424085628036</v>
      </c>
      <c r="O199" s="122">
        <v>798.42310805107002</v>
      </c>
      <c r="P199" s="122">
        <v>750.09877295353522</v>
      </c>
      <c r="Q199" s="122">
        <v>726.9520966495113</v>
      </c>
      <c r="R199" s="122">
        <v>750.19376508352104</v>
      </c>
      <c r="S199" s="122">
        <v>777.16435931847388</v>
      </c>
      <c r="T199" s="122">
        <v>780.56461732623904</v>
      </c>
      <c r="U199" s="122">
        <v>784.38143010030058</v>
      </c>
      <c r="V199" s="122">
        <v>872.0601019098732</v>
      </c>
      <c r="W199" s="122">
        <v>815.5855612207024</v>
      </c>
      <c r="DA199" s="130" t="s">
        <v>2437</v>
      </c>
    </row>
    <row r="200" spans="1:105" ht="12" customHeight="1" x14ac:dyDescent="0.25">
      <c r="A200" s="97" t="s">
        <v>141</v>
      </c>
      <c r="B200" s="98">
        <v>864.10344653134916</v>
      </c>
      <c r="C200" s="98">
        <v>845.04865496633658</v>
      </c>
      <c r="D200" s="98">
        <v>837.62148127327748</v>
      </c>
      <c r="E200" s="98">
        <v>859.91585071817087</v>
      </c>
      <c r="F200" s="98">
        <v>851.95012592823161</v>
      </c>
      <c r="G200" s="98">
        <v>837.45767158356375</v>
      </c>
      <c r="H200" s="98">
        <v>846.43365410186232</v>
      </c>
      <c r="I200" s="98">
        <v>866.85854207218631</v>
      </c>
      <c r="J200" s="98">
        <v>872.84894900446579</v>
      </c>
      <c r="K200" s="98">
        <v>883.26145046925285</v>
      </c>
      <c r="L200" s="98">
        <v>929.79534006233882</v>
      </c>
      <c r="M200" s="98">
        <v>815.86776110065387</v>
      </c>
      <c r="N200" s="98">
        <v>798.2257761018235</v>
      </c>
      <c r="O200" s="98">
        <v>811.5772203003703</v>
      </c>
      <c r="P200" s="98">
        <v>759.85808365524122</v>
      </c>
      <c r="Q200" s="98">
        <v>733.54367038768453</v>
      </c>
      <c r="R200" s="98">
        <v>757.8746712399535</v>
      </c>
      <c r="S200" s="98">
        <v>788.47148488096286</v>
      </c>
      <c r="T200" s="98">
        <v>787.48945343043351</v>
      </c>
      <c r="U200" s="98">
        <v>791.65109621720239</v>
      </c>
      <c r="V200" s="98">
        <v>919.0582820743864</v>
      </c>
      <c r="W200" s="98">
        <v>820.88430609225861</v>
      </c>
      <c r="DA200" s="63" t="s">
        <v>2438</v>
      </c>
    </row>
    <row r="201" spans="1:105" ht="12" customHeight="1" x14ac:dyDescent="0.25">
      <c r="A201" s="97" t="s">
        <v>140</v>
      </c>
      <c r="B201" s="98">
        <v>864.10344653134916</v>
      </c>
      <c r="C201" s="98">
        <v>845.0347148080964</v>
      </c>
      <c r="D201" s="98">
        <v>837.60496636783125</v>
      </c>
      <c r="E201" s="98">
        <v>859.89971646607887</v>
      </c>
      <c r="F201" s="98">
        <v>851.92122219372163</v>
      </c>
      <c r="G201" s="98">
        <v>837.29888778886732</v>
      </c>
      <c r="H201" s="98">
        <v>846.27887251715731</v>
      </c>
      <c r="I201" s="98">
        <v>866.59881182776166</v>
      </c>
      <c r="J201" s="98">
        <v>872.84108510077749</v>
      </c>
      <c r="K201" s="98">
        <v>883.32159842880526</v>
      </c>
      <c r="L201" s="98">
        <v>930.04187446441222</v>
      </c>
      <c r="M201" s="98">
        <v>816.30413453368305</v>
      </c>
      <c r="N201" s="98">
        <v>798.87560388687734</v>
      </c>
      <c r="O201" s="98">
        <v>812.08220411853756</v>
      </c>
      <c r="P201" s="98">
        <v>760.17464477811131</v>
      </c>
      <c r="Q201" s="98">
        <v>733.39293278038133</v>
      </c>
      <c r="R201" s="98">
        <v>757.3774204951759</v>
      </c>
      <c r="S201" s="98">
        <v>788.15943574084838</v>
      </c>
      <c r="T201" s="98">
        <v>787.45492878724883</v>
      </c>
      <c r="U201" s="98">
        <v>791.72608222273902</v>
      </c>
      <c r="V201" s="98">
        <v>919.74801288912136</v>
      </c>
      <c r="W201" s="98">
        <v>820.35358169625397</v>
      </c>
      <c r="DA201" s="63" t="s">
        <v>2439</v>
      </c>
    </row>
    <row r="202" spans="1:105" ht="12" customHeight="1" x14ac:dyDescent="0.25">
      <c r="A202" s="100" t="s">
        <v>50</v>
      </c>
      <c r="B202" s="101">
        <v>155.21884156137847</v>
      </c>
      <c r="C202" s="101">
        <v>160.10360655456071</v>
      </c>
      <c r="D202" s="101">
        <v>164.65195360989998</v>
      </c>
      <c r="E202" s="101">
        <v>147.57106576252744</v>
      </c>
      <c r="F202" s="101">
        <v>146.51738114406874</v>
      </c>
      <c r="G202" s="101">
        <v>165.42819827343388</v>
      </c>
      <c r="H202" s="101">
        <v>154.14495286584352</v>
      </c>
      <c r="I202" s="101">
        <v>160.87517528543052</v>
      </c>
      <c r="J202" s="101">
        <v>159.26146299948979</v>
      </c>
      <c r="K202" s="101">
        <v>168.79696519411866</v>
      </c>
      <c r="L202" s="101">
        <v>152.64876570710592</v>
      </c>
      <c r="M202" s="101">
        <v>89.645327204319386</v>
      </c>
      <c r="N202" s="101">
        <v>93.275594159600544</v>
      </c>
      <c r="O202" s="101">
        <v>89.803704624536437</v>
      </c>
      <c r="P202" s="101">
        <v>88.278155773127182</v>
      </c>
      <c r="Q202" s="101">
        <v>86.77202057083538</v>
      </c>
      <c r="R202" s="101">
        <v>95.431823312603214</v>
      </c>
      <c r="S202" s="101">
        <v>100.42892166749166</v>
      </c>
      <c r="T202" s="101">
        <v>75.890202172330049</v>
      </c>
      <c r="U202" s="101">
        <v>79.702164290706108</v>
      </c>
      <c r="V202" s="101">
        <v>134.47583001663224</v>
      </c>
      <c r="W202" s="101">
        <v>70.919915062578198</v>
      </c>
      <c r="DA202" s="131" t="s">
        <v>2440</v>
      </c>
    </row>
    <row r="203" spans="1:105" ht="12" customHeight="1" x14ac:dyDescent="0.25">
      <c r="A203" s="103" t="s">
        <v>52</v>
      </c>
      <c r="B203" s="104">
        <v>708.88460496997084</v>
      </c>
      <c r="C203" s="104">
        <v>684.93110825353551</v>
      </c>
      <c r="D203" s="104">
        <v>672.95301275793122</v>
      </c>
      <c r="E203" s="104">
        <v>712.32865070355149</v>
      </c>
      <c r="F203" s="104">
        <v>705.40384104965301</v>
      </c>
      <c r="G203" s="104">
        <v>671.87068951543347</v>
      </c>
      <c r="H203" s="104">
        <v>692.13391965131382</v>
      </c>
      <c r="I203" s="104">
        <v>705.72363654233118</v>
      </c>
      <c r="J203" s="104">
        <v>713.57962210128767</v>
      </c>
      <c r="K203" s="104">
        <v>714.52463323468658</v>
      </c>
      <c r="L203" s="104">
        <v>777.39310875730632</v>
      </c>
      <c r="M203" s="104">
        <v>726.65880732936353</v>
      </c>
      <c r="N203" s="104">
        <v>705.60000972727687</v>
      </c>
      <c r="O203" s="104">
        <v>722.27849949400104</v>
      </c>
      <c r="P203" s="104">
        <v>671.89648900498423</v>
      </c>
      <c r="Q203" s="104">
        <v>646.62091220954608</v>
      </c>
      <c r="R203" s="104">
        <v>661.94559718257278</v>
      </c>
      <c r="S203" s="104">
        <v>687.73051407335686</v>
      </c>
      <c r="T203" s="104">
        <v>711.56472661491887</v>
      </c>
      <c r="U203" s="104">
        <v>712.02391793203299</v>
      </c>
      <c r="V203" s="104">
        <v>785.27218287248911</v>
      </c>
      <c r="W203" s="104">
        <v>749.43366663367567</v>
      </c>
      <c r="DA203" s="132" t="s">
        <v>2441</v>
      </c>
    </row>
    <row r="204" spans="1:105" ht="12" customHeight="1" x14ac:dyDescent="0.25">
      <c r="A204" s="106" t="s">
        <v>122</v>
      </c>
      <c r="B204" s="101">
        <v>824.26987985245523</v>
      </c>
      <c r="C204" s="101">
        <v>848.83958769427215</v>
      </c>
      <c r="D204" s="101">
        <v>863.56277911810673</v>
      </c>
      <c r="E204" s="101">
        <v>797.61773696046737</v>
      </c>
      <c r="F204" s="101">
        <v>795.81683357719487</v>
      </c>
      <c r="G204" s="101">
        <v>857.53587234320844</v>
      </c>
      <c r="H204" s="101">
        <v>828.54285488143091</v>
      </c>
      <c r="I204" s="101">
        <v>856.29613688632264</v>
      </c>
      <c r="J204" s="101">
        <v>857.68042747664902</v>
      </c>
      <c r="K204" s="101">
        <v>872.86546005057562</v>
      </c>
      <c r="L204" s="101">
        <v>859.9601185509548</v>
      </c>
      <c r="M204" s="101">
        <v>810.92894310569204</v>
      </c>
      <c r="N204" s="101">
        <v>768.40569337460386</v>
      </c>
      <c r="O204" s="101">
        <v>758.3960665699127</v>
      </c>
      <c r="P204" s="101">
        <v>719.9412345890114</v>
      </c>
      <c r="Q204" s="101">
        <v>707.00123120173646</v>
      </c>
      <c r="R204" s="101">
        <v>728.00074442711423</v>
      </c>
      <c r="S204" s="101">
        <v>743.69739454105149</v>
      </c>
      <c r="T204" s="101">
        <v>763.4846823805151</v>
      </c>
      <c r="U204" s="101">
        <v>766.26809713044941</v>
      </c>
      <c r="V204" s="101">
        <v>764.030076296787</v>
      </c>
      <c r="W204" s="101">
        <v>805.53685929462074</v>
      </c>
      <c r="DA204" s="131" t="s">
        <v>2442</v>
      </c>
    </row>
    <row r="205" spans="1:105" ht="12" customHeight="1" x14ac:dyDescent="0.25">
      <c r="A205" s="107" t="s">
        <v>121</v>
      </c>
      <c r="B205" s="104">
        <v>824.26987985245535</v>
      </c>
      <c r="C205" s="104">
        <v>849.11520005508953</v>
      </c>
      <c r="D205" s="104">
        <v>863.71588566092873</v>
      </c>
      <c r="E205" s="104">
        <v>797.55423236379147</v>
      </c>
      <c r="F205" s="104">
        <v>795.71028461620858</v>
      </c>
      <c r="G205" s="104">
        <v>857.8267209238802</v>
      </c>
      <c r="H205" s="104">
        <v>828.40683346315973</v>
      </c>
      <c r="I205" s="104">
        <v>856.0957283483981</v>
      </c>
      <c r="J205" s="104">
        <v>857.96842579886982</v>
      </c>
      <c r="K205" s="104">
        <v>873.41978535278429</v>
      </c>
      <c r="L205" s="104">
        <v>860.92614862498522</v>
      </c>
      <c r="M205" s="104">
        <v>812.57375134146901</v>
      </c>
      <c r="N205" s="104">
        <v>770.55374497287778</v>
      </c>
      <c r="O205" s="104">
        <v>759.64700679390523</v>
      </c>
      <c r="P205" s="104">
        <v>721.45364317871372</v>
      </c>
      <c r="Q205" s="104">
        <v>707.85960806065464</v>
      </c>
      <c r="R205" s="104">
        <v>728.43412367028475</v>
      </c>
      <c r="S205" s="104">
        <v>744.45377538811988</v>
      </c>
      <c r="T205" s="104">
        <v>762.77326588458072</v>
      </c>
      <c r="U205" s="104">
        <v>765.80995415363827</v>
      </c>
      <c r="V205" s="104">
        <v>762.40179644626789</v>
      </c>
      <c r="W205" s="104">
        <v>803.5020419747525</v>
      </c>
      <c r="DA205" s="132" t="s">
        <v>2443</v>
      </c>
    </row>
    <row r="206" spans="1:105" ht="12" customHeight="1" x14ac:dyDescent="0.25">
      <c r="A206" s="108" t="s">
        <v>53</v>
      </c>
      <c r="B206" s="98">
        <v>136.61129073264635</v>
      </c>
      <c r="C206" s="98">
        <v>161.5295578066218</v>
      </c>
      <c r="D206" s="98">
        <v>175.90566664576002</v>
      </c>
      <c r="E206" s="98">
        <v>116.95700160529896</v>
      </c>
      <c r="F206" s="98">
        <v>118.65378231044758</v>
      </c>
      <c r="G206" s="98">
        <v>175.60512312776362</v>
      </c>
      <c r="H206" s="98">
        <v>145.24332520256522</v>
      </c>
      <c r="I206" s="98">
        <v>156.18555813624855</v>
      </c>
      <c r="J206" s="98">
        <v>151.67029866111571</v>
      </c>
      <c r="K206" s="98">
        <v>166.48017282587361</v>
      </c>
      <c r="L206" s="98">
        <v>115.74538298480748</v>
      </c>
      <c r="M206" s="98">
        <v>83.367130793189347</v>
      </c>
      <c r="N206" s="98">
        <v>77.615901705346673</v>
      </c>
      <c r="O206" s="98">
        <v>66.442067249564218</v>
      </c>
      <c r="P206" s="98">
        <v>68.850930717527064</v>
      </c>
      <c r="Q206" s="98">
        <v>72.169444640514612</v>
      </c>
      <c r="R206" s="98">
        <v>80.061598751273223</v>
      </c>
      <c r="S206" s="98">
        <v>80.587819668266008</v>
      </c>
      <c r="T206" s="98">
        <v>63.078387237132809</v>
      </c>
      <c r="U206" s="98">
        <v>66.018198477661542</v>
      </c>
      <c r="V206" s="98">
        <v>60.388478499525803</v>
      </c>
      <c r="W206" s="98">
        <v>58.163984755672715</v>
      </c>
      <c r="DA206" s="63" t="s">
        <v>2444</v>
      </c>
    </row>
    <row r="207" spans="1:105" ht="12" customHeight="1" x14ac:dyDescent="0.25">
      <c r="A207" s="108" t="s">
        <v>52</v>
      </c>
      <c r="B207" s="98">
        <v>687.65858911980899</v>
      </c>
      <c r="C207" s="98">
        <v>687.58564224846782</v>
      </c>
      <c r="D207" s="98">
        <v>687.81021901516874</v>
      </c>
      <c r="E207" s="98">
        <v>680.5972307584924</v>
      </c>
      <c r="F207" s="98">
        <v>677.056502305761</v>
      </c>
      <c r="G207" s="98">
        <v>682.2215977961165</v>
      </c>
      <c r="H207" s="98">
        <v>683.16350826059443</v>
      </c>
      <c r="I207" s="98">
        <v>699.91017021214952</v>
      </c>
      <c r="J207" s="98">
        <v>706.29812713775414</v>
      </c>
      <c r="K207" s="98">
        <v>706.93961252691065</v>
      </c>
      <c r="L207" s="98">
        <v>745.18076564017781</v>
      </c>
      <c r="M207" s="98">
        <v>729.2066205482796</v>
      </c>
      <c r="N207" s="98">
        <v>692.93784326753121</v>
      </c>
      <c r="O207" s="98">
        <v>693.20493954434096</v>
      </c>
      <c r="P207" s="98">
        <v>652.6027124611868</v>
      </c>
      <c r="Q207" s="98">
        <v>635.69016342014004</v>
      </c>
      <c r="R207" s="98">
        <v>648.37252491901154</v>
      </c>
      <c r="S207" s="98">
        <v>663.86595571985379</v>
      </c>
      <c r="T207" s="98">
        <v>699.69487864744804</v>
      </c>
      <c r="U207" s="98">
        <v>699.79175567597667</v>
      </c>
      <c r="V207" s="98">
        <v>702.01331794674218</v>
      </c>
      <c r="W207" s="98">
        <v>745.33805721907981</v>
      </c>
      <c r="DA207" s="63" t="s">
        <v>2445</v>
      </c>
    </row>
    <row r="208" spans="1:105" ht="12" customHeight="1" x14ac:dyDescent="0.25">
      <c r="A208" s="121" t="s">
        <v>54</v>
      </c>
      <c r="B208" s="122">
        <v>1435.3268491891358</v>
      </c>
      <c r="C208" s="122">
        <v>1466.506289902756</v>
      </c>
      <c r="D208" s="122">
        <v>1526.5582346244807</v>
      </c>
      <c r="E208" s="122">
        <v>1557.6349013059439</v>
      </c>
      <c r="F208" s="122">
        <v>1576.6321220147643</v>
      </c>
      <c r="G208" s="122">
        <v>1561.3258892632657</v>
      </c>
      <c r="H208" s="122">
        <v>1498.3565008856829</v>
      </c>
      <c r="I208" s="122">
        <v>1544.5490241533075</v>
      </c>
      <c r="J208" s="122">
        <v>1333.2607817044172</v>
      </c>
      <c r="K208" s="122">
        <v>1314.0415671926814</v>
      </c>
      <c r="L208" s="122">
        <v>1509.2007098898687</v>
      </c>
      <c r="M208" s="122">
        <v>1275.94221927428</v>
      </c>
      <c r="N208" s="122">
        <v>1052.7775670381905</v>
      </c>
      <c r="O208" s="122">
        <v>924.47563503100116</v>
      </c>
      <c r="P208" s="122">
        <v>831.0088610166199</v>
      </c>
      <c r="Q208" s="122">
        <v>816.14036855719769</v>
      </c>
      <c r="R208" s="122">
        <v>987.02655804251492</v>
      </c>
      <c r="S208" s="122">
        <v>975.76226250224295</v>
      </c>
      <c r="T208" s="122">
        <v>1097.6109404988324</v>
      </c>
      <c r="U208" s="122">
        <v>1129.1503114366001</v>
      </c>
      <c r="V208" s="122">
        <v>1259.2616446173872</v>
      </c>
      <c r="W208" s="122">
        <v>1319.6150195027976</v>
      </c>
      <c r="DA208" s="130" t="s">
        <v>2446</v>
      </c>
    </row>
    <row r="209" spans="1:105" ht="12" customHeight="1" x14ac:dyDescent="0.25">
      <c r="A209" s="97" t="s">
        <v>50</v>
      </c>
      <c r="B209" s="98">
        <v>1486.7750833021919</v>
      </c>
      <c r="C209" s="98">
        <v>1423.3351729443518</v>
      </c>
      <c r="D209" s="98">
        <v>1421.558580888475</v>
      </c>
      <c r="E209" s="98">
        <v>1660.699557652267</v>
      </c>
      <c r="F209" s="98">
        <v>1657.357243724419</v>
      </c>
      <c r="G209" s="98">
        <v>1524.0281392995364</v>
      </c>
      <c r="H209" s="98">
        <v>1496.6037296864138</v>
      </c>
      <c r="I209" s="98">
        <v>1501.1008206735273</v>
      </c>
      <c r="J209" s="98">
        <v>1354.2654685466923</v>
      </c>
      <c r="K209" s="98">
        <v>1347.84144224221</v>
      </c>
      <c r="L209" s="98">
        <v>1376.196646874251</v>
      </c>
      <c r="M209" s="98">
        <v>1249.2733092577823</v>
      </c>
      <c r="N209" s="98">
        <v>1071.2205571763757</v>
      </c>
      <c r="O209" s="98">
        <v>997.25098775520098</v>
      </c>
      <c r="P209" s="98">
        <v>899.4769205705577</v>
      </c>
      <c r="Q209" s="98">
        <v>873.98321569915254</v>
      </c>
      <c r="R209" s="98">
        <v>942.72949655076036</v>
      </c>
      <c r="S209" s="98">
        <v>1020.6608537643197</v>
      </c>
      <c r="T209" s="98">
        <v>1062.0016290516589</v>
      </c>
      <c r="U209" s="98">
        <v>1118.0021822282392</v>
      </c>
      <c r="V209" s="98">
        <v>1309.8638638750488</v>
      </c>
      <c r="W209" s="98">
        <v>1230.0926588400221</v>
      </c>
      <c r="DA209" s="63" t="s">
        <v>2447</v>
      </c>
    </row>
    <row r="210" spans="1:105" ht="12" customHeight="1" x14ac:dyDescent="0.25">
      <c r="A210" s="109" t="s">
        <v>120</v>
      </c>
      <c r="B210" s="33">
        <v>1387.6553632516388</v>
      </c>
      <c r="C210" s="33">
        <v>1506.6844457965874</v>
      </c>
      <c r="D210" s="33">
        <v>1625.286095557404</v>
      </c>
      <c r="E210" s="33">
        <v>1457.0772341132395</v>
      </c>
      <c r="F210" s="33">
        <v>1499.8533100299885</v>
      </c>
      <c r="G210" s="33">
        <v>1595.6435408286538</v>
      </c>
      <c r="H210" s="33">
        <v>1499.9250198413622</v>
      </c>
      <c r="I210" s="33">
        <v>1582.6987782872829</v>
      </c>
      <c r="J210" s="33">
        <v>1314.9523467105732</v>
      </c>
      <c r="K210" s="33">
        <v>1285.9744787707402</v>
      </c>
      <c r="L210" s="33">
        <v>1625.1690363020589</v>
      </c>
      <c r="M210" s="33">
        <v>1302.3861144304469</v>
      </c>
      <c r="N210" s="33">
        <v>1027.7597700115989</v>
      </c>
      <c r="O210" s="33">
        <v>816.58056289975582</v>
      </c>
      <c r="P210" s="33">
        <v>729.41214728567036</v>
      </c>
      <c r="Q210" s="33">
        <v>731.74970872345784</v>
      </c>
      <c r="R210" s="33">
        <v>1047.3307302434705</v>
      </c>
      <c r="S210" s="33">
        <v>924.66950656397512</v>
      </c>
      <c r="T210" s="33">
        <v>1128.253827799731</v>
      </c>
      <c r="U210" s="33">
        <v>1136.3662564788808</v>
      </c>
      <c r="V210" s="33">
        <v>1233.8263864268654</v>
      </c>
      <c r="W210" s="33">
        <v>1359.6928079611673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1318.615973599879</v>
      </c>
      <c r="C212" s="117">
        <f t="shared" si="101"/>
        <v>1268.7432944552936</v>
      </c>
      <c r="D212" s="117">
        <f t="shared" si="101"/>
        <v>1246.5062004488045</v>
      </c>
      <c r="E212" s="117">
        <f t="shared" si="101"/>
        <v>1697.9494353619111</v>
      </c>
      <c r="F212" s="117">
        <f t="shared" si="101"/>
        <v>1678.6478762730485</v>
      </c>
      <c r="G212" s="117">
        <f t="shared" si="101"/>
        <v>1504.9109138062736</v>
      </c>
      <c r="H212" s="117">
        <f t="shared" si="101"/>
        <v>1487.6742358996803</v>
      </c>
      <c r="I212" s="117">
        <f t="shared" si="101"/>
        <v>1523.0694842947876</v>
      </c>
      <c r="J212" s="117">
        <f t="shared" si="101"/>
        <v>1299.4200348167105</v>
      </c>
      <c r="K212" s="117">
        <f t="shared" si="101"/>
        <v>885.98135862474953</v>
      </c>
      <c r="L212" s="117">
        <f t="shared" si="101"/>
        <v>1700.9859985891712</v>
      </c>
      <c r="M212" s="117">
        <f t="shared" si="101"/>
        <v>1388.8967151292741</v>
      </c>
      <c r="N212" s="117">
        <f t="shared" si="101"/>
        <v>1309.502375115195</v>
      </c>
      <c r="O212" s="117">
        <f t="shared" si="101"/>
        <v>1320.1401727136993</v>
      </c>
      <c r="P212" s="117">
        <f t="shared" si="101"/>
        <v>1283.7216675124814</v>
      </c>
      <c r="Q212" s="117">
        <f t="shared" si="101"/>
        <v>1257.9767645742868</v>
      </c>
      <c r="R212" s="117">
        <f t="shared" ref="R212:V212" si="102">R213+R216+R218+R227</f>
        <v>1287.1143283387521</v>
      </c>
      <c r="S212" s="117">
        <f t="shared" si="102"/>
        <v>1292.7743050770439</v>
      </c>
      <c r="T212" s="117">
        <f t="shared" si="102"/>
        <v>1214.9422764626238</v>
      </c>
      <c r="U212" s="117">
        <f t="shared" si="102"/>
        <v>1196.7394716935326</v>
      </c>
      <c r="V212" s="117">
        <f t="shared" si="102"/>
        <v>1284.7184010335404</v>
      </c>
      <c r="W212" s="117">
        <f t="shared" ref="W212" si="103">W213+W216+W218+W227</f>
        <v>1149.9897186997277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705.60771099145211</v>
      </c>
      <c r="C213" s="122">
        <f t="shared" si="104"/>
        <v>677.56298733542394</v>
      </c>
      <c r="D213" s="122">
        <f t="shared" si="104"/>
        <v>660.52102959519209</v>
      </c>
      <c r="E213" s="122">
        <f t="shared" si="104"/>
        <v>1054.0484048681144</v>
      </c>
      <c r="F213" s="122">
        <f t="shared" si="104"/>
        <v>1046.4180689566904</v>
      </c>
      <c r="G213" s="122">
        <f t="shared" si="104"/>
        <v>912.20671026051104</v>
      </c>
      <c r="H213" s="122">
        <f t="shared" si="104"/>
        <v>905.2234211897495</v>
      </c>
      <c r="I213" s="122">
        <f t="shared" si="104"/>
        <v>937.93981595695152</v>
      </c>
      <c r="J213" s="122">
        <f t="shared" si="104"/>
        <v>740.98058948783432</v>
      </c>
      <c r="K213" s="122">
        <f t="shared" si="104"/>
        <v>337.98649891608227</v>
      </c>
      <c r="L213" s="122">
        <f t="shared" si="104"/>
        <v>1149.6139590787059</v>
      </c>
      <c r="M213" s="122">
        <f t="shared" si="104"/>
        <v>907.40308299195851</v>
      </c>
      <c r="N213" s="122">
        <f t="shared" si="104"/>
        <v>853.98158326178634</v>
      </c>
      <c r="O213" s="122">
        <f t="shared" si="104"/>
        <v>874.85647484779679</v>
      </c>
      <c r="P213" s="122">
        <f t="shared" si="104"/>
        <v>874.99819130720323</v>
      </c>
      <c r="Q213" s="122">
        <f t="shared" si="104"/>
        <v>864.51007111293279</v>
      </c>
      <c r="R213" s="122">
        <f t="shared" ref="R213:V213" si="105">SUM(R214:R215)</f>
        <v>880.27372505275764</v>
      </c>
      <c r="S213" s="122">
        <f t="shared" si="105"/>
        <v>884.70893079852544</v>
      </c>
      <c r="T213" s="122">
        <f t="shared" si="105"/>
        <v>842.78588671335228</v>
      </c>
      <c r="U213" s="122">
        <f t="shared" si="105"/>
        <v>854.89787261243407</v>
      </c>
      <c r="V213" s="122">
        <f t="shared" si="105"/>
        <v>931.47540782021429</v>
      </c>
      <c r="W213" s="122">
        <f t="shared" ref="W213" si="106">SUM(W214:W215)</f>
        <v>843.83410265860982</v>
      </c>
      <c r="DA213" s="130" t="s">
        <v>2600</v>
      </c>
    </row>
    <row r="214" spans="1:105" ht="12" customHeight="1" x14ac:dyDescent="0.25">
      <c r="A214" s="97" t="s">
        <v>74</v>
      </c>
      <c r="B214" s="98">
        <v>705.60771099145211</v>
      </c>
      <c r="C214" s="98">
        <v>677.56298733542394</v>
      </c>
      <c r="D214" s="98">
        <v>660.52102959519209</v>
      </c>
      <c r="E214" s="98">
        <v>1054.0484048681144</v>
      </c>
      <c r="F214" s="98">
        <v>1046.4180689566904</v>
      </c>
      <c r="G214" s="98">
        <v>912.20671026051104</v>
      </c>
      <c r="H214" s="98">
        <v>905.2234211897495</v>
      </c>
      <c r="I214" s="98">
        <v>937.93981595695152</v>
      </c>
      <c r="J214" s="98">
        <v>740.98058948783432</v>
      </c>
      <c r="K214" s="98">
        <v>337.98649891608227</v>
      </c>
      <c r="L214" s="98">
        <v>1149.6139590787059</v>
      </c>
      <c r="M214" s="98">
        <v>907.40308299195851</v>
      </c>
      <c r="N214" s="98">
        <v>853.98158326178634</v>
      </c>
      <c r="O214" s="98">
        <v>874.85647484779679</v>
      </c>
      <c r="P214" s="98">
        <v>874.99819130720323</v>
      </c>
      <c r="Q214" s="98">
        <v>864.51007111293279</v>
      </c>
      <c r="R214" s="98">
        <v>880.27372505275764</v>
      </c>
      <c r="S214" s="98">
        <v>884.70893079852544</v>
      </c>
      <c r="T214" s="98">
        <v>842.78588671335228</v>
      </c>
      <c r="U214" s="98">
        <v>854.89787261243407</v>
      </c>
      <c r="V214" s="98">
        <v>931.47540782021429</v>
      </c>
      <c r="W214" s="98">
        <v>843.83410265860982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322.20264576536522</v>
      </c>
      <c r="C218" s="122">
        <v>312.67796789002495</v>
      </c>
      <c r="D218" s="122">
        <v>306.98120391762018</v>
      </c>
      <c r="E218" s="122">
        <v>312.63292002086877</v>
      </c>
      <c r="F218" s="122">
        <v>306.62539901705225</v>
      </c>
      <c r="G218" s="122">
        <v>298.89539401737818</v>
      </c>
      <c r="H218" s="122">
        <v>298.76850437920768</v>
      </c>
      <c r="I218" s="122">
        <v>303.8835606176587</v>
      </c>
      <c r="J218" s="122">
        <v>305.73193381695864</v>
      </c>
      <c r="K218" s="122">
        <v>303.38220353817678</v>
      </c>
      <c r="L218" s="122">
        <v>295.9497893972769</v>
      </c>
      <c r="M218" s="122">
        <v>234.58649473065699</v>
      </c>
      <c r="N218" s="122">
        <v>211.19915009787769</v>
      </c>
      <c r="O218" s="122">
        <v>209.3947669403818</v>
      </c>
      <c r="P218" s="122">
        <v>195.88918961547716</v>
      </c>
      <c r="Q218" s="122">
        <v>188.07984410101562</v>
      </c>
      <c r="R218" s="122">
        <v>191.6016373171156</v>
      </c>
      <c r="S218" s="122">
        <v>193.24584259906717</v>
      </c>
      <c r="T218" s="122">
        <v>178.66250407012828</v>
      </c>
      <c r="U218" s="122">
        <v>170.17637867261845</v>
      </c>
      <c r="V218" s="122">
        <v>183.80378902873892</v>
      </c>
      <c r="W218" s="122">
        <v>159.69651617637371</v>
      </c>
      <c r="DA218" s="130" t="s">
        <v>2605</v>
      </c>
    </row>
    <row r="219" spans="1:105" ht="12" customHeight="1" x14ac:dyDescent="0.25">
      <c r="A219" s="97" t="s">
        <v>141</v>
      </c>
      <c r="B219" s="98">
        <v>347.38404854948521</v>
      </c>
      <c r="C219" s="98">
        <v>337.94433601717128</v>
      </c>
      <c r="D219" s="98">
        <v>333.01983450324974</v>
      </c>
      <c r="E219" s="98">
        <v>339.64318041153354</v>
      </c>
      <c r="F219" s="98">
        <v>334.44837944179574</v>
      </c>
      <c r="G219" s="98">
        <v>327.12548645311057</v>
      </c>
      <c r="H219" s="98">
        <v>328.50760620370977</v>
      </c>
      <c r="I219" s="98">
        <v>335.03272398838641</v>
      </c>
      <c r="J219" s="98">
        <v>337.24908915867519</v>
      </c>
      <c r="K219" s="98">
        <v>339.94631144317106</v>
      </c>
      <c r="L219" s="98">
        <v>354.5469588987296</v>
      </c>
      <c r="M219" s="98">
        <v>306.59087694007155</v>
      </c>
      <c r="N219" s="98">
        <v>293.8768932755155</v>
      </c>
      <c r="O219" s="98">
        <v>293.93937819272861</v>
      </c>
      <c r="P219" s="98">
        <v>275.1025211162796</v>
      </c>
      <c r="Q219" s="98">
        <v>264.84532638883377</v>
      </c>
      <c r="R219" s="98">
        <v>270.99653242394658</v>
      </c>
      <c r="S219" s="98">
        <v>272.65994962917006</v>
      </c>
      <c r="T219" s="98">
        <v>260.88816149338885</v>
      </c>
      <c r="U219" s="98">
        <v>248.54568738645111</v>
      </c>
      <c r="V219" s="98">
        <v>276.98347079623312</v>
      </c>
      <c r="W219" s="98">
        <v>243.68649777677774</v>
      </c>
      <c r="DA219" s="63" t="s">
        <v>2606</v>
      </c>
    </row>
    <row r="220" spans="1:105" ht="12" customHeight="1" x14ac:dyDescent="0.25">
      <c r="A220" s="97" t="s">
        <v>140</v>
      </c>
      <c r="B220" s="98">
        <v>62.400572303233545</v>
      </c>
      <c r="C220" s="98">
        <v>64.142866213425549</v>
      </c>
      <c r="D220" s="98">
        <v>65.652072594375056</v>
      </c>
      <c r="E220" s="98">
        <v>58.17732354818331</v>
      </c>
      <c r="F220" s="98">
        <v>57.45204627790401</v>
      </c>
      <c r="G220" s="98">
        <v>64.588010345014595</v>
      </c>
      <c r="H220" s="98">
        <v>59.808589062640827</v>
      </c>
      <c r="I220" s="98">
        <v>62.172420808173229</v>
      </c>
      <c r="J220" s="98">
        <v>61.537303890908326</v>
      </c>
      <c r="K220" s="98">
        <v>64.984917340156258</v>
      </c>
      <c r="L220" s="98">
        <v>57.665345911150432</v>
      </c>
      <c r="M220" s="98">
        <v>33.407975625550797</v>
      </c>
      <c r="N220" s="98">
        <v>34.283740251451647</v>
      </c>
      <c r="O220" s="98">
        <v>32.589517011201799</v>
      </c>
      <c r="P220" s="98">
        <v>32.026059473734549</v>
      </c>
      <c r="Q220" s="98">
        <v>31.41594794232763</v>
      </c>
      <c r="R220" s="98">
        <v>34.30487867706919</v>
      </c>
      <c r="S220" s="98">
        <v>34.666571915197316</v>
      </c>
      <c r="T220" s="98">
        <v>25.029480095219359</v>
      </c>
      <c r="U220" s="98">
        <v>24.983252447539058</v>
      </c>
      <c r="V220" s="98">
        <v>40.29926026877235</v>
      </c>
      <c r="W220" s="98">
        <v>21.04598103032356</v>
      </c>
      <c r="DA220" s="63" t="s">
        <v>2607</v>
      </c>
    </row>
    <row r="221" spans="1:105" ht="12" customHeight="1" x14ac:dyDescent="0.25">
      <c r="A221" s="100" t="s">
        <v>50</v>
      </c>
      <c r="B221" s="101">
        <v>62.400572303233545</v>
      </c>
      <c r="C221" s="101">
        <v>64.142866213425549</v>
      </c>
      <c r="D221" s="101">
        <v>65.652072594375056</v>
      </c>
      <c r="E221" s="101">
        <v>58.17732354818331</v>
      </c>
      <c r="F221" s="101">
        <v>57.45204627790401</v>
      </c>
      <c r="G221" s="101">
        <v>64.588010345014595</v>
      </c>
      <c r="H221" s="101">
        <v>59.808589062640827</v>
      </c>
      <c r="I221" s="101">
        <v>62.172420808173229</v>
      </c>
      <c r="J221" s="101">
        <v>61.537303890908326</v>
      </c>
      <c r="K221" s="101">
        <v>64.984917340156258</v>
      </c>
      <c r="L221" s="101">
        <v>57.665345911150432</v>
      </c>
      <c r="M221" s="101">
        <v>33.407975625550797</v>
      </c>
      <c r="N221" s="101">
        <v>34.283740251451647</v>
      </c>
      <c r="O221" s="101">
        <v>32.589517011201799</v>
      </c>
      <c r="P221" s="101">
        <v>32.026059473734549</v>
      </c>
      <c r="Q221" s="101">
        <v>31.41594794232763</v>
      </c>
      <c r="R221" s="101">
        <v>34.30487867706919</v>
      </c>
      <c r="S221" s="101">
        <v>34.666571915197316</v>
      </c>
      <c r="T221" s="101">
        <v>25.029480095219359</v>
      </c>
      <c r="U221" s="101">
        <v>24.983252447539058</v>
      </c>
      <c r="V221" s="101">
        <v>40.29926026877235</v>
      </c>
      <c r="W221" s="101">
        <v>21.04598103032356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290.80561684306178</v>
      </c>
      <c r="C227" s="122">
        <v>278.50233922984472</v>
      </c>
      <c r="D227" s="122">
        <v>279.00396693599237</v>
      </c>
      <c r="E227" s="122">
        <v>331.26811047292796</v>
      </c>
      <c r="F227" s="122">
        <v>325.60440829930582</v>
      </c>
      <c r="G227" s="122">
        <v>293.80880952838413</v>
      </c>
      <c r="H227" s="122">
        <v>283.682310330723</v>
      </c>
      <c r="I227" s="122">
        <v>281.24610772017746</v>
      </c>
      <c r="J227" s="122">
        <v>252.70751151191757</v>
      </c>
      <c r="K227" s="122">
        <v>244.61265617049048</v>
      </c>
      <c r="L227" s="122">
        <v>255.4222501131884</v>
      </c>
      <c r="M227" s="122">
        <v>246.90713740665856</v>
      </c>
      <c r="N227" s="122">
        <v>244.32164175553109</v>
      </c>
      <c r="O227" s="122">
        <v>235.88893092552067</v>
      </c>
      <c r="P227" s="122">
        <v>212.83428658980097</v>
      </c>
      <c r="Q227" s="122">
        <v>205.38684936033832</v>
      </c>
      <c r="R227" s="122">
        <v>215.23896596887877</v>
      </c>
      <c r="S227" s="122">
        <v>214.8195316794513</v>
      </c>
      <c r="T227" s="122">
        <v>193.49388567914326</v>
      </c>
      <c r="U227" s="122">
        <v>171.66522040848011</v>
      </c>
      <c r="V227" s="122">
        <v>169.43920418458725</v>
      </c>
      <c r="W227" s="122">
        <v>146.45909986474427</v>
      </c>
      <c r="DA227" s="130" t="s">
        <v>2614</v>
      </c>
    </row>
    <row r="228" spans="1:105" ht="12" customHeight="1" x14ac:dyDescent="0.25">
      <c r="A228" s="97" t="s">
        <v>50</v>
      </c>
      <c r="B228" s="98">
        <v>604.65015435863097</v>
      </c>
      <c r="C228" s="98">
        <v>577.75094316904392</v>
      </c>
      <c r="D228" s="98">
        <v>575.73195883642063</v>
      </c>
      <c r="E228" s="98">
        <v>670.79501993235044</v>
      </c>
      <c r="F228" s="98">
        <v>667.94436915170206</v>
      </c>
      <c r="G228" s="98">
        <v>613.13157828051965</v>
      </c>
      <c r="H228" s="98">
        <v>600.68847814862511</v>
      </c>
      <c r="I228" s="98">
        <v>601.55323403111288</v>
      </c>
      <c r="J228" s="98">
        <v>542.63082520767011</v>
      </c>
      <c r="K228" s="98">
        <v>539.18817785632814</v>
      </c>
      <c r="L228" s="98">
        <v>548.36600553910432</v>
      </c>
      <c r="M228" s="98">
        <v>495.91524271952005</v>
      </c>
      <c r="N228" s="98">
        <v>424.43428815093557</v>
      </c>
      <c r="O228" s="98">
        <v>394.99629155601428</v>
      </c>
      <c r="P228" s="98">
        <v>356.26757369336968</v>
      </c>
      <c r="Q228" s="98">
        <v>346.1626195216711</v>
      </c>
      <c r="R228" s="98">
        <v>373.34500346115721</v>
      </c>
      <c r="S228" s="98">
        <v>403.59569320888676</v>
      </c>
      <c r="T228" s="98">
        <v>418.34815514187784</v>
      </c>
      <c r="U228" s="98">
        <v>436.8759511557513</v>
      </c>
      <c r="V228" s="98">
        <v>506.53032772534004</v>
      </c>
      <c r="W228" s="98">
        <v>473.60700060423426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67.923819779459564</v>
      </c>
      <c r="C231" s="118">
        <f t="shared" si="108"/>
        <v>66.424477579362588</v>
      </c>
      <c r="D231" s="118">
        <f t="shared" si="108"/>
        <v>66.043258468140493</v>
      </c>
      <c r="E231" s="118">
        <f t="shared" si="108"/>
        <v>84.054631134048833</v>
      </c>
      <c r="F231" s="118">
        <f t="shared" si="108"/>
        <v>83.319495756724223</v>
      </c>
      <c r="G231" s="118">
        <f t="shared" si="108"/>
        <v>76.592854243520392</v>
      </c>
      <c r="H231" s="118">
        <f t="shared" si="108"/>
        <v>75.164585326981751</v>
      </c>
      <c r="I231" s="118">
        <f t="shared" si="108"/>
        <v>77.020361137784988</v>
      </c>
      <c r="J231" s="118">
        <f t="shared" si="108"/>
        <v>65.466654191869267</v>
      </c>
      <c r="K231" s="118">
        <f t="shared" si="108"/>
        <v>47.835734230410154</v>
      </c>
      <c r="L231" s="118">
        <f t="shared" si="108"/>
        <v>84.5048829852756</v>
      </c>
      <c r="M231" s="118">
        <f t="shared" si="108"/>
        <v>68.482506003114594</v>
      </c>
      <c r="N231" s="118">
        <f t="shared" si="108"/>
        <v>62.28218109089277</v>
      </c>
      <c r="O231" s="118">
        <f t="shared" si="108"/>
        <v>61.221592828882407</v>
      </c>
      <c r="P231" s="118">
        <f t="shared" si="108"/>
        <v>58.883460821152362</v>
      </c>
      <c r="Q231" s="118">
        <f t="shared" si="108"/>
        <v>57.543567415732504</v>
      </c>
      <c r="R231" s="118">
        <f t="shared" ref="R231:V231" si="109">R232+R235+R237+R246</f>
        <v>60.301416090806249</v>
      </c>
      <c r="S231" s="118">
        <f t="shared" si="109"/>
        <v>59.931240814668691</v>
      </c>
      <c r="T231" s="118">
        <f t="shared" si="109"/>
        <v>58.524088834816055</v>
      </c>
      <c r="U231" s="118">
        <f t="shared" si="109"/>
        <v>58.165221329024135</v>
      </c>
      <c r="V231" s="118">
        <f t="shared" si="109"/>
        <v>62.753678936998142</v>
      </c>
      <c r="W231" s="118">
        <f t="shared" ref="W231" si="110">W232+W235+W237+W246</f>
        <v>58.389093096406221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30.817000978083374</v>
      </c>
      <c r="C232" s="123">
        <f t="shared" si="111"/>
        <v>29.509495729101388</v>
      </c>
      <c r="D232" s="123">
        <f t="shared" si="111"/>
        <v>28.689955125296382</v>
      </c>
      <c r="E232" s="123">
        <f t="shared" si="111"/>
        <v>45.5990279632815</v>
      </c>
      <c r="F232" s="123">
        <f t="shared" si="111"/>
        <v>45.128375775775709</v>
      </c>
      <c r="G232" s="123">
        <f t="shared" si="111"/>
        <v>39.236990953566384</v>
      </c>
      <c r="H232" s="123">
        <f t="shared" si="111"/>
        <v>38.810722956926625</v>
      </c>
      <c r="I232" s="123">
        <f t="shared" si="111"/>
        <v>40.108595130677408</v>
      </c>
      <c r="J232" s="123">
        <f t="shared" si="111"/>
        <v>31.589343068435628</v>
      </c>
      <c r="K232" s="123">
        <f t="shared" si="111"/>
        <v>14.341297412687199</v>
      </c>
      <c r="L232" s="123">
        <f t="shared" si="111"/>
        <v>48.485113214069166</v>
      </c>
      <c r="M232" s="123">
        <f t="shared" si="111"/>
        <v>38.051601042228285</v>
      </c>
      <c r="N232" s="123">
        <f t="shared" si="111"/>
        <v>35.61079752607214</v>
      </c>
      <c r="O232" s="123">
        <f t="shared" si="111"/>
        <v>36.328443754594041</v>
      </c>
      <c r="P232" s="123">
        <f t="shared" si="111"/>
        <v>36.07177470537831</v>
      </c>
      <c r="Q232" s="123">
        <f t="shared" si="111"/>
        <v>35.438911011073955</v>
      </c>
      <c r="R232" s="123">
        <f t="shared" ref="R232:V232" si="112">SUM(R233:R234)</f>
        <v>35.905769880034754</v>
      </c>
      <c r="S232" s="123">
        <f t="shared" si="112"/>
        <v>35.867295032920381</v>
      </c>
      <c r="T232" s="123">
        <f t="shared" si="112"/>
        <v>33.95482890048082</v>
      </c>
      <c r="U232" s="123">
        <f t="shared" si="112"/>
        <v>34.220890319788943</v>
      </c>
      <c r="V232" s="123">
        <f t="shared" si="112"/>
        <v>37.064867339334839</v>
      </c>
      <c r="W232" s="123">
        <f t="shared" ref="W232" si="113">SUM(W233:W234)</f>
        <v>33.378214658304039</v>
      </c>
      <c r="DA232" s="130" t="s">
        <v>2768</v>
      </c>
    </row>
    <row r="233" spans="1:105" ht="12" customHeight="1" x14ac:dyDescent="0.25">
      <c r="A233" s="97" t="s">
        <v>74</v>
      </c>
      <c r="B233" s="99">
        <v>30.457407435930261</v>
      </c>
      <c r="C233" s="99">
        <v>29.173951252637526</v>
      </c>
      <c r="D233" s="99">
        <v>28.372482384537559</v>
      </c>
      <c r="E233" s="99">
        <v>45.167481817938096</v>
      </c>
      <c r="F233" s="99">
        <v>44.717099554816308</v>
      </c>
      <c r="G233" s="99">
        <v>38.879369118575134</v>
      </c>
      <c r="H233" s="99">
        <v>38.454144338010884</v>
      </c>
      <c r="I233" s="99">
        <v>39.731278003731276</v>
      </c>
      <c r="J233" s="99">
        <v>31.281775633700249</v>
      </c>
      <c r="K233" s="99">
        <v>14.209622227571765</v>
      </c>
      <c r="L233" s="99">
        <v>48.157819801324536</v>
      </c>
      <c r="M233" s="99">
        <v>37.764042987148855</v>
      </c>
      <c r="N233" s="99">
        <v>35.332552825448225</v>
      </c>
      <c r="O233" s="99">
        <v>36.029675958015027</v>
      </c>
      <c r="P233" s="99">
        <v>35.780491629965248</v>
      </c>
      <c r="Q233" s="99">
        <v>35.154754281648778</v>
      </c>
      <c r="R233" s="99">
        <v>35.605871657022021</v>
      </c>
      <c r="S233" s="99">
        <v>35.564011802268048</v>
      </c>
      <c r="T233" s="99">
        <v>33.665006602975204</v>
      </c>
      <c r="U233" s="99">
        <v>33.924523925732302</v>
      </c>
      <c r="V233" s="99">
        <v>36.734977115269558</v>
      </c>
      <c r="W233" s="99">
        <v>33.081739819060992</v>
      </c>
      <c r="DA233" s="63" t="s">
        <v>2769</v>
      </c>
    </row>
    <row r="234" spans="1:105" ht="12" customHeight="1" x14ac:dyDescent="0.25">
      <c r="A234" s="97" t="s">
        <v>53</v>
      </c>
      <c r="B234" s="99">
        <v>0.35959354215311229</v>
      </c>
      <c r="C234" s="99">
        <v>0.33554447646386287</v>
      </c>
      <c r="D234" s="99">
        <v>0.31747274075882481</v>
      </c>
      <c r="E234" s="99">
        <v>0.43154614534340641</v>
      </c>
      <c r="F234" s="99">
        <v>0.41127622095940075</v>
      </c>
      <c r="G234" s="99">
        <v>0.357621834991251</v>
      </c>
      <c r="H234" s="99">
        <v>0.35657861891574072</v>
      </c>
      <c r="I234" s="99">
        <v>0.37731712694612884</v>
      </c>
      <c r="J234" s="99">
        <v>0.30756743473537862</v>
      </c>
      <c r="K234" s="99">
        <v>0.1316751851154338</v>
      </c>
      <c r="L234" s="99">
        <v>0.32729341274463197</v>
      </c>
      <c r="M234" s="99">
        <v>0.28755805507943155</v>
      </c>
      <c r="N234" s="99">
        <v>0.27824470062391216</v>
      </c>
      <c r="O234" s="99">
        <v>0.2987677965790142</v>
      </c>
      <c r="P234" s="99">
        <v>0.29128307541306098</v>
      </c>
      <c r="Q234" s="99">
        <v>0.28415672942517822</v>
      </c>
      <c r="R234" s="99">
        <v>0.29989822301273089</v>
      </c>
      <c r="S234" s="99">
        <v>0.30328323065233054</v>
      </c>
      <c r="T234" s="99">
        <v>0.28982229750561389</v>
      </c>
      <c r="U234" s="99">
        <v>0.29636639405664045</v>
      </c>
      <c r="V234" s="99">
        <v>0.32989022406527962</v>
      </c>
      <c r="W234" s="99">
        <v>0.29647483924304924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0.14460888276035178</v>
      </c>
      <c r="C235" s="123">
        <f t="shared" si="114"/>
        <v>0.15943455087115696</v>
      </c>
      <c r="D235" s="123">
        <f t="shared" si="114"/>
        <v>0.1258142704197934</v>
      </c>
      <c r="E235" s="123">
        <f t="shared" si="114"/>
        <v>0.26857066748565384</v>
      </c>
      <c r="F235" s="123">
        <f t="shared" si="114"/>
        <v>0.20023956074248023</v>
      </c>
      <c r="G235" s="123">
        <f t="shared" si="114"/>
        <v>0.26776363759730859</v>
      </c>
      <c r="H235" s="123">
        <f t="shared" si="114"/>
        <v>0.37402097496055503</v>
      </c>
      <c r="I235" s="123">
        <f t="shared" si="114"/>
        <v>0.22530820881354688</v>
      </c>
      <c r="J235" s="123">
        <f t="shared" si="114"/>
        <v>0.25809320794362556</v>
      </c>
      <c r="K235" s="123">
        <f t="shared" si="114"/>
        <v>0.32183849626739014</v>
      </c>
      <c r="L235" s="123">
        <f t="shared" si="114"/>
        <v>0.29572374958730124</v>
      </c>
      <c r="M235" s="123">
        <f t="shared" si="114"/>
        <v>0.16631876343336638</v>
      </c>
      <c r="N235" s="123">
        <f t="shared" si="114"/>
        <v>0.17829291816295076</v>
      </c>
      <c r="O235" s="123">
        <f t="shared" si="114"/>
        <v>0.27067368926482077</v>
      </c>
      <c r="P235" s="123">
        <f t="shared" si="114"/>
        <v>0.39842209643617305</v>
      </c>
      <c r="Q235" s="123">
        <f t="shared" si="114"/>
        <v>0.41853117539659268</v>
      </c>
      <c r="R235" s="123">
        <f t="shared" si="114"/>
        <v>0.45045531963653951</v>
      </c>
      <c r="S235" s="123">
        <f t="shared" si="114"/>
        <v>0.41132123717878916</v>
      </c>
      <c r="T235" s="123">
        <f t="shared" si="114"/>
        <v>0.40672934806053274</v>
      </c>
      <c r="U235" s="123">
        <f t="shared" si="114"/>
        <v>0.3728382915848158</v>
      </c>
      <c r="V235" s="123">
        <f t="shared" si="114"/>
        <v>0.33094041349713371</v>
      </c>
      <c r="W235" s="123">
        <f t="shared" si="114"/>
        <v>0.30469909285304175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0.14460888276035178</v>
      </c>
      <c r="C236" s="99">
        <f>RES_hhdet_fecs!C29</f>
        <v>0.15943455087115696</v>
      </c>
      <c r="D236" s="99">
        <f>RES_hhdet_fecs!D29</f>
        <v>0.1258142704197934</v>
      </c>
      <c r="E236" s="99">
        <f>RES_hhdet_fecs!E29</f>
        <v>0.26857066748565384</v>
      </c>
      <c r="F236" s="99">
        <f>RES_hhdet_fecs!F29</f>
        <v>0.20023956074248023</v>
      </c>
      <c r="G236" s="99">
        <f>RES_hhdet_fecs!G29</f>
        <v>0.26776363759730859</v>
      </c>
      <c r="H236" s="99">
        <f>RES_hhdet_fecs!H29</f>
        <v>0.37402097496055503</v>
      </c>
      <c r="I236" s="99">
        <f>RES_hhdet_fecs!I29</f>
        <v>0.22530820881354688</v>
      </c>
      <c r="J236" s="99">
        <f>RES_hhdet_fecs!J29</f>
        <v>0.25809320794362556</v>
      </c>
      <c r="K236" s="99">
        <f>RES_hhdet_fecs!K29</f>
        <v>0.32183849626739014</v>
      </c>
      <c r="L236" s="99">
        <f>RES_hhdet_fecs!L29</f>
        <v>0.29572374958730124</v>
      </c>
      <c r="M236" s="99">
        <f>RES_hhdet_fecs!M29</f>
        <v>0.16631876343336638</v>
      </c>
      <c r="N236" s="99">
        <f>RES_hhdet_fecs!N29</f>
        <v>0.17829291816295076</v>
      </c>
      <c r="O236" s="99">
        <f>RES_hhdet_fecs!O29</f>
        <v>0.27067368926482077</v>
      </c>
      <c r="P236" s="99">
        <f>RES_hhdet_fecs!P29</f>
        <v>0.39842209643617305</v>
      </c>
      <c r="Q236" s="99">
        <f>RES_hhdet_fecs!Q29</f>
        <v>0.41853117539659268</v>
      </c>
      <c r="R236" s="99">
        <f>RES_hhdet_fecs!R29</f>
        <v>0.45045531963653951</v>
      </c>
      <c r="S236" s="99">
        <f>RES_hhdet_fecs!S29</f>
        <v>0.41132123717878916</v>
      </c>
      <c r="T236" s="99">
        <f>RES_hhdet_fecs!T29</f>
        <v>0.40672934806053274</v>
      </c>
      <c r="U236" s="99">
        <f>RES_hhdet_fecs!U29</f>
        <v>0.3728382915848158</v>
      </c>
      <c r="V236" s="99">
        <f>RES_hhdet_fecs!V29</f>
        <v>0.33094041349713371</v>
      </c>
      <c r="W236" s="99">
        <f>RES_hhdet_fecs!W29</f>
        <v>0.30469909285304175</v>
      </c>
      <c r="DA236" s="63" t="s">
        <v>2772</v>
      </c>
    </row>
    <row r="237" spans="1:105" ht="12" customHeight="1" x14ac:dyDescent="0.25">
      <c r="A237" s="121" t="s">
        <v>55</v>
      </c>
      <c r="B237" s="123">
        <v>14.620311986105262</v>
      </c>
      <c r="C237" s="123">
        <v>14.215934890617294</v>
      </c>
      <c r="D237" s="123">
        <v>13.986367610038139</v>
      </c>
      <c r="E237" s="123">
        <v>14.141253300742571</v>
      </c>
      <c r="F237" s="123">
        <v>13.877395480955768</v>
      </c>
      <c r="G237" s="123">
        <v>13.603277597972845</v>
      </c>
      <c r="H237" s="123">
        <v>13.561674130196048</v>
      </c>
      <c r="I237" s="123">
        <v>13.793332454591543</v>
      </c>
      <c r="J237" s="123">
        <v>13.830233565639896</v>
      </c>
      <c r="K237" s="123">
        <v>13.828202260439573</v>
      </c>
      <c r="L237" s="123">
        <v>13.919102038333778</v>
      </c>
      <c r="M237" s="123">
        <v>11.721541113907719</v>
      </c>
      <c r="N237" s="123">
        <v>10.934924663083436</v>
      </c>
      <c r="O237" s="123">
        <v>10.833896652573562</v>
      </c>
      <c r="P237" s="123">
        <v>10.099092516237505</v>
      </c>
      <c r="Q237" s="123">
        <v>9.6997616167834622</v>
      </c>
      <c r="R237" s="123">
        <v>9.8783091319928928</v>
      </c>
      <c r="S237" s="123">
        <v>9.9088636176985396</v>
      </c>
      <c r="T237" s="123">
        <v>9.4798197903219688</v>
      </c>
      <c r="U237" s="123">
        <v>9.0806442655251907</v>
      </c>
      <c r="V237" s="123">
        <v>9.7423644992439709</v>
      </c>
      <c r="W237" s="123">
        <v>8.8790206782860981</v>
      </c>
      <c r="DA237" s="130" t="s">
        <v>2773</v>
      </c>
    </row>
    <row r="238" spans="1:105" ht="12" customHeight="1" x14ac:dyDescent="0.25">
      <c r="A238" s="97" t="s">
        <v>141</v>
      </c>
      <c r="B238" s="99">
        <v>14.99475889874852</v>
      </c>
      <c r="C238" s="99">
        <v>14.550929978985378</v>
      </c>
      <c r="D238" s="99">
        <v>14.304766941236904</v>
      </c>
      <c r="E238" s="99">
        <v>14.554196092867379</v>
      </c>
      <c r="F238" s="99">
        <v>14.292147587203742</v>
      </c>
      <c r="G238" s="99">
        <v>13.942489561682532</v>
      </c>
      <c r="H238" s="99">
        <v>13.955095073091272</v>
      </c>
      <c r="I238" s="99">
        <v>14.192038839452456</v>
      </c>
      <c r="J238" s="99">
        <v>14.237552898684475</v>
      </c>
      <c r="K238" s="99">
        <v>14.292016630117738</v>
      </c>
      <c r="L238" s="99">
        <v>14.852123552358227</v>
      </c>
      <c r="M238" s="99">
        <v>12.759611768186085</v>
      </c>
      <c r="N238" s="99">
        <v>12.158834639239219</v>
      </c>
      <c r="O238" s="99">
        <v>12.105460555032106</v>
      </c>
      <c r="P238" s="99">
        <v>11.249512915538695</v>
      </c>
      <c r="Q238" s="99">
        <v>10.769767389588065</v>
      </c>
      <c r="R238" s="99">
        <v>10.961440150229121</v>
      </c>
      <c r="S238" s="99">
        <v>10.960533265856546</v>
      </c>
      <c r="T238" s="99">
        <v>10.421154195597246</v>
      </c>
      <c r="U238" s="99">
        <v>9.8629256060878916</v>
      </c>
      <c r="V238" s="99">
        <v>10.923510567840401</v>
      </c>
      <c r="W238" s="99">
        <v>9.5535049975706166</v>
      </c>
      <c r="DA238" s="63" t="s">
        <v>2774</v>
      </c>
    </row>
    <row r="239" spans="1:105" ht="12" customHeight="1" x14ac:dyDescent="0.25">
      <c r="A239" s="97" t="s">
        <v>140</v>
      </c>
      <c r="B239" s="99">
        <v>9.6443431357061566</v>
      </c>
      <c r="C239" s="99">
        <v>9.4610323036457036</v>
      </c>
      <c r="D239" s="99">
        <v>9.3864643418148006</v>
      </c>
      <c r="E239" s="99">
        <v>9.4268818731212995</v>
      </c>
      <c r="F239" s="99">
        <v>9.3027217988496336</v>
      </c>
      <c r="G239" s="99">
        <v>9.2577633372513386</v>
      </c>
      <c r="H239" s="99">
        <v>9.2196536169001178</v>
      </c>
      <c r="I239" s="99">
        <v>9.4244827083868135</v>
      </c>
      <c r="J239" s="99">
        <v>9.4410977857064218</v>
      </c>
      <c r="K239" s="99">
        <v>9.5559882905563533</v>
      </c>
      <c r="L239" s="99">
        <v>9.8131661956213723</v>
      </c>
      <c r="M239" s="99">
        <v>8.2601088945241177</v>
      </c>
      <c r="N239" s="99">
        <v>8.0500312481009306</v>
      </c>
      <c r="O239" s="99">
        <v>8.0992473397929388</v>
      </c>
      <c r="P239" s="99">
        <v>7.5508879053564275</v>
      </c>
      <c r="Q239" s="99">
        <v>7.250552266314898</v>
      </c>
      <c r="R239" s="99">
        <v>7.4697483624371115</v>
      </c>
      <c r="S239" s="99">
        <v>7.6735579674384438</v>
      </c>
      <c r="T239" s="99">
        <v>7.4564574130469738</v>
      </c>
      <c r="U239" s="99">
        <v>7.4097870678006403</v>
      </c>
      <c r="V239" s="99">
        <v>8.6242393364610965</v>
      </c>
      <c r="W239" s="99">
        <v>7.4992439302261698</v>
      </c>
      <c r="DA239" s="63" t="s">
        <v>2775</v>
      </c>
    </row>
    <row r="240" spans="1:105" ht="12" customHeight="1" x14ac:dyDescent="0.25">
      <c r="A240" s="100" t="s">
        <v>50</v>
      </c>
      <c r="B240" s="102">
        <v>2.6935074904500764</v>
      </c>
      <c r="C240" s="102">
        <v>2.7618109121839467</v>
      </c>
      <c r="D240" s="102">
        <v>2.820065054300954</v>
      </c>
      <c r="E240" s="102">
        <v>2.4929815285927588</v>
      </c>
      <c r="F240" s="102">
        <v>2.4551266355696675</v>
      </c>
      <c r="G240" s="102">
        <v>2.7528202397470101</v>
      </c>
      <c r="H240" s="102">
        <v>2.5406856060405403</v>
      </c>
      <c r="I240" s="102">
        <v>2.633633515999358</v>
      </c>
      <c r="J240" s="102">
        <v>2.597903589821132</v>
      </c>
      <c r="K240" s="102">
        <v>2.7320947104543056</v>
      </c>
      <c r="L240" s="102">
        <v>2.4156259718660085</v>
      </c>
      <c r="M240" s="102">
        <v>1.3903636115903544</v>
      </c>
      <c r="N240" s="102">
        <v>1.4184522093107355</v>
      </c>
      <c r="O240" s="102">
        <v>1.3421512800097859</v>
      </c>
      <c r="P240" s="102">
        <v>1.3096120247160727</v>
      </c>
      <c r="Q240" s="102">
        <v>1.2775096176911103</v>
      </c>
      <c r="R240" s="102">
        <v>1.387585557335852</v>
      </c>
      <c r="S240" s="102">
        <v>1.3935457525261665</v>
      </c>
      <c r="T240" s="102">
        <v>0.99980033595553874</v>
      </c>
      <c r="U240" s="102">
        <v>0.99139905777187654</v>
      </c>
      <c r="V240" s="102">
        <v>1.5892984305403985</v>
      </c>
      <c r="W240" s="102">
        <v>0.82508832777493712</v>
      </c>
      <c r="DA240" s="131" t="s">
        <v>2776</v>
      </c>
    </row>
    <row r="241" spans="1:105" ht="12" customHeight="1" x14ac:dyDescent="0.25">
      <c r="A241" s="103" t="s">
        <v>52</v>
      </c>
      <c r="B241" s="105">
        <v>6.9508356452560802</v>
      </c>
      <c r="C241" s="105">
        <v>6.6992213914617569</v>
      </c>
      <c r="D241" s="105">
        <v>6.566399287513847</v>
      </c>
      <c r="E241" s="105">
        <v>6.9339003445285421</v>
      </c>
      <c r="F241" s="105">
        <v>6.8475951632799665</v>
      </c>
      <c r="G241" s="105">
        <v>6.5049430975043299</v>
      </c>
      <c r="H241" s="105">
        <v>6.6789680108595775</v>
      </c>
      <c r="I241" s="105">
        <v>6.7908491923874532</v>
      </c>
      <c r="J241" s="105">
        <v>6.8431941958852898</v>
      </c>
      <c r="K241" s="105">
        <v>6.8238935801020464</v>
      </c>
      <c r="L241" s="105">
        <v>7.3975402237553638</v>
      </c>
      <c r="M241" s="105">
        <v>6.8697452829337635</v>
      </c>
      <c r="N241" s="105">
        <v>6.6315790387901954</v>
      </c>
      <c r="O241" s="105">
        <v>6.7570960597831524</v>
      </c>
      <c r="P241" s="105">
        <v>6.2412758806403552</v>
      </c>
      <c r="Q241" s="105">
        <v>5.973042648623788</v>
      </c>
      <c r="R241" s="105">
        <v>6.0821628051012597</v>
      </c>
      <c r="S241" s="105">
        <v>6.2800122149122775</v>
      </c>
      <c r="T241" s="105">
        <v>6.4566570770914353</v>
      </c>
      <c r="U241" s="105">
        <v>6.4183880100287638</v>
      </c>
      <c r="V241" s="105">
        <v>7.0349409059206982</v>
      </c>
      <c r="W241" s="105">
        <v>6.6741556024512319</v>
      </c>
      <c r="DA241" s="132" t="s">
        <v>2777</v>
      </c>
    </row>
    <row r="242" spans="1:105" ht="12" customHeight="1" x14ac:dyDescent="0.25">
      <c r="A242" s="106" t="s">
        <v>122</v>
      </c>
      <c r="B242" s="102">
        <v>12.767253688079082</v>
      </c>
      <c r="C242" s="102">
        <v>13.032160153529265</v>
      </c>
      <c r="D242" s="102">
        <v>13.127573726343725</v>
      </c>
      <c r="E242" s="102">
        <v>12.023745886498222</v>
      </c>
      <c r="F242" s="102">
        <v>11.889080220283041</v>
      </c>
      <c r="G242" s="102">
        <v>12.722217099588239</v>
      </c>
      <c r="H242" s="102">
        <v>12.185664076328706</v>
      </c>
      <c r="I242" s="102">
        <v>12.51963443978944</v>
      </c>
      <c r="J242" s="102">
        <v>12.495265658975853</v>
      </c>
      <c r="K242" s="102">
        <v>12.628546504907495</v>
      </c>
      <c r="L242" s="102">
        <v>12.378357847848417</v>
      </c>
      <c r="M242" s="102">
        <v>11.502101247700542</v>
      </c>
      <c r="N242" s="102">
        <v>10.73637997375563</v>
      </c>
      <c r="O242" s="102">
        <v>10.454151613409229</v>
      </c>
      <c r="P242" s="102">
        <v>9.851834421762808</v>
      </c>
      <c r="Q242" s="102">
        <v>9.6078418121469564</v>
      </c>
      <c r="R242" s="102">
        <v>9.7964381815366561</v>
      </c>
      <c r="S242" s="102">
        <v>9.8673105145056326</v>
      </c>
      <c r="T242" s="102">
        <v>9.7226066621186256</v>
      </c>
      <c r="U242" s="102">
        <v>9.5211442560827084</v>
      </c>
      <c r="V242" s="102">
        <v>9.2591377420389254</v>
      </c>
      <c r="W242" s="102">
        <v>9.6330077730790382</v>
      </c>
      <c r="DA242" s="131" t="s">
        <v>2778</v>
      </c>
    </row>
    <row r="243" spans="1:105" ht="12" customHeight="1" x14ac:dyDescent="0.25">
      <c r="A243" s="107" t="s">
        <v>121</v>
      </c>
      <c r="B243" s="105">
        <v>8.8587029837657525</v>
      </c>
      <c r="C243" s="105">
        <v>9.2026046208485948</v>
      </c>
      <c r="D243" s="105">
        <v>9.3839742766965646</v>
      </c>
      <c r="E243" s="105">
        <v>8.3886745922838752</v>
      </c>
      <c r="F243" s="105">
        <v>8.3458026751662633</v>
      </c>
      <c r="G243" s="105">
        <v>9.2102004956655232</v>
      </c>
      <c r="H243" s="105">
        <v>8.728739698447729</v>
      </c>
      <c r="I243" s="105">
        <v>9.0185785940754073</v>
      </c>
      <c r="J243" s="105">
        <v>8.9830681838558668</v>
      </c>
      <c r="K243" s="105">
        <v>9.1567914837323041</v>
      </c>
      <c r="L243" s="105">
        <v>8.7445430388067518</v>
      </c>
      <c r="M243" s="105">
        <v>8.0708780264868771</v>
      </c>
      <c r="N243" s="105">
        <v>7.5956006515059302</v>
      </c>
      <c r="O243" s="105">
        <v>7.4036840294025197</v>
      </c>
      <c r="P243" s="105">
        <v>7.007066983250458</v>
      </c>
      <c r="Q243" s="105">
        <v>6.8557669279154734</v>
      </c>
      <c r="R243" s="105">
        <v>7.0379054377381642</v>
      </c>
      <c r="S243" s="105">
        <v>7.1280999195207917</v>
      </c>
      <c r="T243" s="105">
        <v>7.158129882441906</v>
      </c>
      <c r="U243" s="105">
        <v>7.1290878422223365</v>
      </c>
      <c r="V243" s="105">
        <v>7.0207850537415988</v>
      </c>
      <c r="W243" s="105">
        <v>7.3341328164875224</v>
      </c>
      <c r="DA243" s="132" t="s">
        <v>2779</v>
      </c>
    </row>
    <row r="244" spans="1:105" ht="12" customHeight="1" x14ac:dyDescent="0.25">
      <c r="A244" s="108" t="s">
        <v>53</v>
      </c>
      <c r="B244" s="99">
        <v>2.1159950740306397</v>
      </c>
      <c r="C244" s="99">
        <v>2.477419580329407</v>
      </c>
      <c r="D244" s="99">
        <v>2.6726044686078092</v>
      </c>
      <c r="E244" s="99">
        <v>1.7636520438009018</v>
      </c>
      <c r="F244" s="99">
        <v>1.7733847768494284</v>
      </c>
      <c r="G244" s="99">
        <v>2.6050415821953385</v>
      </c>
      <c r="H244" s="99">
        <v>2.1363345463381589</v>
      </c>
      <c r="I244" s="99">
        <v>2.2836696750316512</v>
      </c>
      <c r="J244" s="99">
        <v>2.2097031738504791</v>
      </c>
      <c r="K244" s="99">
        <v>2.4053367975539217</v>
      </c>
      <c r="L244" s="99">
        <v>1.6535299777262511</v>
      </c>
      <c r="M244" s="99">
        <v>1.1770460227070918</v>
      </c>
      <c r="N244" s="99">
        <v>1.0830269365855256</v>
      </c>
      <c r="O244" s="99">
        <v>0.9185783964662747</v>
      </c>
      <c r="P244" s="99">
        <v>0.94501183699375024</v>
      </c>
      <c r="Q244" s="99">
        <v>0.98369507604091999</v>
      </c>
      <c r="R244" s="99">
        <v>1.0804562580824928</v>
      </c>
      <c r="S244" s="99">
        <v>1.0660069548040936</v>
      </c>
      <c r="T244" s="99">
        <v>0.80917845041211167</v>
      </c>
      <c r="U244" s="99">
        <v>0.8209640544812471</v>
      </c>
      <c r="V244" s="99">
        <v>0.73172717719820946</v>
      </c>
      <c r="W244" s="99">
        <v>0.69645106854386762</v>
      </c>
      <c r="DA244" s="63" t="s">
        <v>2780</v>
      </c>
    </row>
    <row r="245" spans="1:105" ht="12" customHeight="1" x14ac:dyDescent="0.25">
      <c r="A245" s="108" t="s">
        <v>52</v>
      </c>
      <c r="B245" s="99">
        <v>6.7427079097351132</v>
      </c>
      <c r="C245" s="99">
        <v>6.7251850405191895</v>
      </c>
      <c r="D245" s="99">
        <v>6.7113698080887563</v>
      </c>
      <c r="E245" s="99">
        <v>6.6250225484829759</v>
      </c>
      <c r="F245" s="99">
        <v>6.5724178983168313</v>
      </c>
      <c r="G245" s="99">
        <v>6.6051589134701825</v>
      </c>
      <c r="H245" s="99">
        <v>6.5924051521095706</v>
      </c>
      <c r="I245" s="99">
        <v>6.7349089190437565</v>
      </c>
      <c r="J245" s="99">
        <v>6.7733650100053886</v>
      </c>
      <c r="K245" s="99">
        <v>6.7514546861783806</v>
      </c>
      <c r="L245" s="99">
        <v>7.0910130610805018</v>
      </c>
      <c r="M245" s="99">
        <v>6.8938320037797842</v>
      </c>
      <c r="N245" s="99">
        <v>6.5125737149204062</v>
      </c>
      <c r="O245" s="99">
        <v>6.4851056329362446</v>
      </c>
      <c r="P245" s="99">
        <v>6.0620551462567072</v>
      </c>
      <c r="Q245" s="99">
        <v>5.8720718518745523</v>
      </c>
      <c r="R245" s="99">
        <v>5.9574491796556712</v>
      </c>
      <c r="S245" s="99">
        <v>6.0620929647166983</v>
      </c>
      <c r="T245" s="99">
        <v>6.3489514320297946</v>
      </c>
      <c r="U245" s="99">
        <v>6.3081237877410903</v>
      </c>
      <c r="V245" s="99">
        <v>6.2890578765433904</v>
      </c>
      <c r="W245" s="99">
        <v>6.6376817479436543</v>
      </c>
      <c r="DA245" s="63" t="s">
        <v>2781</v>
      </c>
    </row>
    <row r="246" spans="1:105" ht="12" customHeight="1" x14ac:dyDescent="0.25">
      <c r="A246" s="121" t="s">
        <v>54</v>
      </c>
      <c r="B246" s="123">
        <v>22.34189793251057</v>
      </c>
      <c r="C246" s="123">
        <v>22.539612408772754</v>
      </c>
      <c r="D246" s="123">
        <v>23.241121462386172</v>
      </c>
      <c r="E246" s="123">
        <v>24.045779202539116</v>
      </c>
      <c r="F246" s="123">
        <v>24.113484939250256</v>
      </c>
      <c r="G246" s="123">
        <v>23.484822054383859</v>
      </c>
      <c r="H246" s="123">
        <v>22.418167264898514</v>
      </c>
      <c r="I246" s="123">
        <v>22.893125343702486</v>
      </c>
      <c r="J246" s="123">
        <v>19.788984349850118</v>
      </c>
      <c r="K246" s="123">
        <v>19.344396061015988</v>
      </c>
      <c r="L246" s="123">
        <v>21.804943983285359</v>
      </c>
      <c r="M246" s="123">
        <v>18.54304508354522</v>
      </c>
      <c r="N246" s="123">
        <v>15.558165983574241</v>
      </c>
      <c r="O246" s="123">
        <v>13.788578732449986</v>
      </c>
      <c r="P246" s="123">
        <v>12.314171503100376</v>
      </c>
      <c r="Q246" s="123">
        <v>11.986363612478494</v>
      </c>
      <c r="R246" s="123">
        <v>14.066881759142063</v>
      </c>
      <c r="S246" s="123">
        <v>13.743760926870985</v>
      </c>
      <c r="T246" s="123">
        <v>14.682710795952733</v>
      </c>
      <c r="U246" s="123">
        <v>14.490848452125192</v>
      </c>
      <c r="V246" s="123">
        <v>15.615506684922201</v>
      </c>
      <c r="W246" s="123">
        <v>15.827158666963044</v>
      </c>
      <c r="DA246" s="130" t="s">
        <v>2782</v>
      </c>
    </row>
    <row r="247" spans="1:105" ht="12" customHeight="1" x14ac:dyDescent="0.25">
      <c r="A247" s="97" t="s">
        <v>50</v>
      </c>
      <c r="B247" s="99">
        <v>26.099595881148247</v>
      </c>
      <c r="C247" s="99">
        <v>24.876326138273733</v>
      </c>
      <c r="D247" s="99">
        <v>24.730393323453622</v>
      </c>
      <c r="E247" s="99">
        <v>28.744526082887859</v>
      </c>
      <c r="F247" s="99">
        <v>28.543596234166188</v>
      </c>
      <c r="G247" s="99">
        <v>26.132420077698271</v>
      </c>
      <c r="H247" s="99">
        <v>25.517414706910696</v>
      </c>
      <c r="I247" s="99">
        <v>25.48188952928588</v>
      </c>
      <c r="J247" s="99">
        <v>22.908097684189936</v>
      </c>
      <c r="K247" s="99">
        <v>22.668539546644705</v>
      </c>
      <c r="L247" s="99">
        <v>22.971286205577766</v>
      </c>
      <c r="M247" s="99">
        <v>20.638859284334483</v>
      </c>
      <c r="N247" s="99">
        <v>17.560503880828239</v>
      </c>
      <c r="O247" s="99">
        <v>16.26734075650154</v>
      </c>
      <c r="P247" s="99">
        <v>14.568520329761627</v>
      </c>
      <c r="Q247" s="99">
        <v>14.076483591579267</v>
      </c>
      <c r="R247" s="99">
        <v>15.101296220367928</v>
      </c>
      <c r="S247" s="99">
        <v>16.223959651532123</v>
      </c>
      <c r="T247" s="99">
        <v>16.710879509523572</v>
      </c>
      <c r="U247" s="99">
        <v>17.336349910744623</v>
      </c>
      <c r="V247" s="99">
        <v>19.976243968398784</v>
      </c>
      <c r="W247" s="99">
        <v>18.567326825393589</v>
      </c>
      <c r="DA247" s="63" t="s">
        <v>2783</v>
      </c>
    </row>
    <row r="248" spans="1:105" ht="12" customHeight="1" x14ac:dyDescent="0.25">
      <c r="A248" s="109" t="s">
        <v>120</v>
      </c>
      <c r="B248" s="110">
        <v>18.860047719300223</v>
      </c>
      <c r="C248" s="110">
        <v>20.36489803680951</v>
      </c>
      <c r="D248" s="110">
        <v>21.840806128390316</v>
      </c>
      <c r="E248" s="110">
        <v>19.461326667916918</v>
      </c>
      <c r="F248" s="110">
        <v>19.899943045719724</v>
      </c>
      <c r="G248" s="110">
        <v>21.048767693526422</v>
      </c>
      <c r="H248" s="110">
        <v>19.644714367472119</v>
      </c>
      <c r="I248" s="110">
        <v>20.620057431083062</v>
      </c>
      <c r="J248" s="110">
        <v>17.07025380418651</v>
      </c>
      <c r="K248" s="110">
        <v>16.584059550847066</v>
      </c>
      <c r="L248" s="110">
        <v>20.787991925758796</v>
      </c>
      <c r="M248" s="110">
        <v>16.464913995390742</v>
      </c>
      <c r="N248" s="110">
        <v>12.842007556073078</v>
      </c>
      <c r="O248" s="110">
        <v>10.113622894107468</v>
      </c>
      <c r="P248" s="110">
        <v>8.9690433676728478</v>
      </c>
      <c r="Q248" s="110">
        <v>8.9369527884380098</v>
      </c>
      <c r="R248" s="110">
        <v>12.658673049665151</v>
      </c>
      <c r="S248" s="110">
        <v>10.921396470537866</v>
      </c>
      <c r="T248" s="110">
        <v>12.937410401437738</v>
      </c>
      <c r="U248" s="110">
        <v>12.649016359999024</v>
      </c>
      <c r="V248" s="110">
        <v>13.423577549532183</v>
      </c>
      <c r="W248" s="110">
        <v>14.600427390208351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37.387367648477962</v>
      </c>
      <c r="C250" s="118">
        <f t="shared" si="115"/>
        <v>37.04296615136392</v>
      </c>
      <c r="D250" s="118">
        <f t="shared" si="115"/>
        <v>37.235589113801581</v>
      </c>
      <c r="E250" s="118">
        <f t="shared" si="115"/>
        <v>46.416616884080341</v>
      </c>
      <c r="F250" s="118">
        <f t="shared" si="115"/>
        <v>46.31389493904679</v>
      </c>
      <c r="G250" s="118">
        <f t="shared" si="115"/>
        <v>43.345521617339152</v>
      </c>
      <c r="H250" s="118">
        <f t="shared" si="115"/>
        <v>42.829233157286147</v>
      </c>
      <c r="I250" s="118">
        <f t="shared" si="115"/>
        <v>43.717088480779751</v>
      </c>
      <c r="J250" s="118">
        <f t="shared" si="115"/>
        <v>37.513595407360782</v>
      </c>
      <c r="K250" s="118">
        <f t="shared" si="115"/>
        <v>28.919018012467827</v>
      </c>
      <c r="L250" s="118">
        <f t="shared" si="115"/>
        <v>48.13976791186677</v>
      </c>
      <c r="M250" s="118">
        <f t="shared" si="115"/>
        <v>39.893582905456967</v>
      </c>
      <c r="N250" s="118">
        <f t="shared" si="115"/>
        <v>37.644499200952126</v>
      </c>
      <c r="O250" s="118">
        <f t="shared" si="115"/>
        <v>38.532411739519596</v>
      </c>
      <c r="P250" s="118">
        <f t="shared" si="115"/>
        <v>37.400854726125779</v>
      </c>
      <c r="Q250" s="118">
        <f t="shared" si="115"/>
        <v>36.664076516527146</v>
      </c>
      <c r="R250" s="118">
        <f t="shared" ref="R250:V250" si="116">R251+R254+R256+R265</f>
        <v>38.820897889318488</v>
      </c>
      <c r="S250" s="118">
        <f t="shared" si="116"/>
        <v>39.243623727983362</v>
      </c>
      <c r="T250" s="118">
        <f t="shared" si="116"/>
        <v>39.721763672189496</v>
      </c>
      <c r="U250" s="118">
        <f t="shared" si="116"/>
        <v>40.625683114644879</v>
      </c>
      <c r="V250" s="118">
        <f t="shared" si="116"/>
        <v>44.576945644719459</v>
      </c>
      <c r="W250" s="118">
        <f t="shared" ref="W250" si="117">W251+W254+W256+W265</f>
        <v>42.073458883487447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14.607527631124094</v>
      </c>
      <c r="C251" s="123">
        <f t="shared" si="118"/>
        <v>14.127065016727357</v>
      </c>
      <c r="D251" s="123">
        <f t="shared" si="118"/>
        <v>13.894644140316871</v>
      </c>
      <c r="E251" s="123">
        <f t="shared" si="118"/>
        <v>22.352516412119282</v>
      </c>
      <c r="F251" s="123">
        <f t="shared" si="118"/>
        <v>22.332553380254151</v>
      </c>
      <c r="G251" s="123">
        <f t="shared" si="118"/>
        <v>19.489690896968636</v>
      </c>
      <c r="H251" s="123">
        <f t="shared" si="118"/>
        <v>19.323167457795517</v>
      </c>
      <c r="I251" s="123">
        <f t="shared" si="118"/>
        <v>19.973816318146422</v>
      </c>
      <c r="J251" s="123">
        <f t="shared" si="118"/>
        <v>15.736555272663477</v>
      </c>
      <c r="K251" s="123">
        <f t="shared" si="118"/>
        <v>7.1402275571841418</v>
      </c>
      <c r="L251" s="123">
        <f t="shared" si="118"/>
        <v>24.26846481986469</v>
      </c>
      <c r="M251" s="123">
        <f t="shared" si="118"/>
        <v>19.67629603622138</v>
      </c>
      <c r="N251" s="123">
        <f t="shared" si="118"/>
        <v>19.772712215791927</v>
      </c>
      <c r="O251" s="123">
        <f t="shared" si="118"/>
        <v>21.536805025710194</v>
      </c>
      <c r="P251" s="123">
        <f t="shared" si="118"/>
        <v>21.381544111729852</v>
      </c>
      <c r="Q251" s="123">
        <f t="shared" si="118"/>
        <v>21.005486307424651</v>
      </c>
      <c r="R251" s="123">
        <f t="shared" ref="R251:V251" si="119">SUM(R252:R253)</f>
        <v>21.342891621834784</v>
      </c>
      <c r="S251" s="123">
        <f t="shared" si="119"/>
        <v>21.844071358754768</v>
      </c>
      <c r="T251" s="123">
        <f t="shared" si="119"/>
        <v>21.2800729153379</v>
      </c>
      <c r="U251" s="123">
        <f t="shared" si="119"/>
        <v>22.058455984991664</v>
      </c>
      <c r="V251" s="123">
        <f t="shared" si="119"/>
        <v>24.268521789198925</v>
      </c>
      <c r="W251" s="123">
        <f t="shared" ref="W251" si="120">SUM(W252:W253)</f>
        <v>21.893656412912943</v>
      </c>
      <c r="DA251" s="130" t="s">
        <v>2936</v>
      </c>
    </row>
    <row r="252" spans="1:105" ht="12" customHeight="1" x14ac:dyDescent="0.25">
      <c r="A252" s="97" t="s">
        <v>74</v>
      </c>
      <c r="B252" s="99">
        <v>14.247934088970982</v>
      </c>
      <c r="C252" s="99">
        <v>13.791520540263495</v>
      </c>
      <c r="D252" s="99">
        <v>13.577171399558045</v>
      </c>
      <c r="E252" s="99">
        <v>21.920970266775875</v>
      </c>
      <c r="F252" s="99">
        <v>21.92127715929475</v>
      </c>
      <c r="G252" s="99">
        <v>19.132069061977386</v>
      </c>
      <c r="H252" s="99">
        <v>18.966588838879776</v>
      </c>
      <c r="I252" s="99">
        <v>19.596499191200294</v>
      </c>
      <c r="J252" s="99">
        <v>15.428987837928098</v>
      </c>
      <c r="K252" s="99">
        <v>7.0085523720687082</v>
      </c>
      <c r="L252" s="99">
        <v>23.941171407120059</v>
      </c>
      <c r="M252" s="99">
        <v>19.388737981141947</v>
      </c>
      <c r="N252" s="99">
        <v>19.494467515168015</v>
      </c>
      <c r="O252" s="99">
        <v>21.23803722913118</v>
      </c>
      <c r="P252" s="99">
        <v>21.09026103631679</v>
      </c>
      <c r="Q252" s="99">
        <v>20.721329577999473</v>
      </c>
      <c r="R252" s="99">
        <v>21.042993398822052</v>
      </c>
      <c r="S252" s="99">
        <v>21.540788128102438</v>
      </c>
      <c r="T252" s="99">
        <v>20.990250617832288</v>
      </c>
      <c r="U252" s="99">
        <v>21.762089590935023</v>
      </c>
      <c r="V252" s="99">
        <v>23.938631565133644</v>
      </c>
      <c r="W252" s="99">
        <v>21.597181573669893</v>
      </c>
      <c r="DA252" s="63" t="s">
        <v>2937</v>
      </c>
    </row>
    <row r="253" spans="1:105" ht="12" customHeight="1" x14ac:dyDescent="0.25">
      <c r="A253" s="97" t="s">
        <v>53</v>
      </c>
      <c r="B253" s="99">
        <v>0.35959354215311229</v>
      </c>
      <c r="C253" s="99">
        <v>0.33554447646386287</v>
      </c>
      <c r="D253" s="99">
        <v>0.31747274075882481</v>
      </c>
      <c r="E253" s="99">
        <v>0.43154614534340641</v>
      </c>
      <c r="F253" s="99">
        <v>0.41127622095940075</v>
      </c>
      <c r="G253" s="99">
        <v>0.357621834991251</v>
      </c>
      <c r="H253" s="99">
        <v>0.35657861891574072</v>
      </c>
      <c r="I253" s="99">
        <v>0.37731712694612884</v>
      </c>
      <c r="J253" s="99">
        <v>0.30756743473537862</v>
      </c>
      <c r="K253" s="99">
        <v>0.1316751851154338</v>
      </c>
      <c r="L253" s="99">
        <v>0.32729341274463197</v>
      </c>
      <c r="M253" s="99">
        <v>0.28755805507943155</v>
      </c>
      <c r="N253" s="99">
        <v>0.27824470062391216</v>
      </c>
      <c r="O253" s="99">
        <v>0.2987677965790142</v>
      </c>
      <c r="P253" s="99">
        <v>0.29128307541306098</v>
      </c>
      <c r="Q253" s="99">
        <v>0.28415672942517822</v>
      </c>
      <c r="R253" s="99">
        <v>0.29989822301273089</v>
      </c>
      <c r="S253" s="99">
        <v>0.30328323065233054</v>
      </c>
      <c r="T253" s="99">
        <v>0.28982229750561389</v>
      </c>
      <c r="U253" s="99">
        <v>0.29636639405664045</v>
      </c>
      <c r="V253" s="99">
        <v>0.32989022406527962</v>
      </c>
      <c r="W253" s="99">
        <v>0.29647483924304924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0.25663329395311346</v>
      </c>
      <c r="C254" s="123">
        <f t="shared" si="121"/>
        <v>0.30442690213254769</v>
      </c>
      <c r="D254" s="123">
        <f t="shared" si="121"/>
        <v>0.25513047296327851</v>
      </c>
      <c r="E254" s="123">
        <f t="shared" si="121"/>
        <v>0.57146010831588678</v>
      </c>
      <c r="F254" s="123">
        <f t="shared" si="121"/>
        <v>0.44450155988639317</v>
      </c>
      <c r="G254" s="123">
        <f t="shared" si="121"/>
        <v>0.61670672349805833</v>
      </c>
      <c r="H254" s="123">
        <f t="shared" si="121"/>
        <v>0.8928150754456623</v>
      </c>
      <c r="I254" s="123">
        <f t="shared" si="121"/>
        <v>0.54774597720898854</v>
      </c>
      <c r="J254" s="123">
        <f t="shared" si="121"/>
        <v>0.63214190677018522</v>
      </c>
      <c r="K254" s="123">
        <f t="shared" si="121"/>
        <v>0.80295681248160433</v>
      </c>
      <c r="L254" s="123">
        <f t="shared" si="121"/>
        <v>0.75365544601314716</v>
      </c>
      <c r="M254" s="123">
        <f t="shared" si="121"/>
        <v>0.44812340887541108</v>
      </c>
      <c r="N254" s="123">
        <f t="shared" si="121"/>
        <v>0.53934518164073997</v>
      </c>
      <c r="O254" s="123">
        <f t="shared" si="121"/>
        <v>0.87745794371451602</v>
      </c>
      <c r="P254" s="123">
        <f t="shared" si="121"/>
        <v>1.3323326318080995</v>
      </c>
      <c r="Q254" s="123">
        <f t="shared" si="121"/>
        <v>1.4045552228928109</v>
      </c>
      <c r="R254" s="123">
        <f t="shared" si="121"/>
        <v>1.5158835816386855</v>
      </c>
      <c r="S254" s="123">
        <f t="shared" si="121"/>
        <v>1.3927003078340907</v>
      </c>
      <c r="T254" s="123">
        <f t="shared" si="121"/>
        <v>1.3993402104141162</v>
      </c>
      <c r="U254" s="123">
        <f t="shared" si="121"/>
        <v>1.3181026587217832</v>
      </c>
      <c r="V254" s="123">
        <f t="shared" si="121"/>
        <v>1.2147607087162862</v>
      </c>
      <c r="W254" s="123">
        <f t="shared" si="121"/>
        <v>1.1645626265942657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0.25663329395311346</v>
      </c>
      <c r="C255" s="99">
        <f>RES_hhdet_tess!C29</f>
        <v>0.30442690213254769</v>
      </c>
      <c r="D255" s="99">
        <f>RES_hhdet_tess!D29</f>
        <v>0.25513047296327851</v>
      </c>
      <c r="E255" s="99">
        <f>RES_hhdet_tess!E29</f>
        <v>0.57146010831588678</v>
      </c>
      <c r="F255" s="99">
        <f>RES_hhdet_tess!F29</f>
        <v>0.44450155988639317</v>
      </c>
      <c r="G255" s="99">
        <f>RES_hhdet_tess!G29</f>
        <v>0.61670672349805833</v>
      </c>
      <c r="H255" s="99">
        <f>RES_hhdet_tess!H29</f>
        <v>0.8928150754456623</v>
      </c>
      <c r="I255" s="99">
        <f>RES_hhdet_tess!I29</f>
        <v>0.54774597720898854</v>
      </c>
      <c r="J255" s="99">
        <f>RES_hhdet_tess!J29</f>
        <v>0.63214190677018522</v>
      </c>
      <c r="K255" s="99">
        <f>RES_hhdet_tess!K29</f>
        <v>0.80295681248160433</v>
      </c>
      <c r="L255" s="99">
        <f>RES_hhdet_tess!L29</f>
        <v>0.75365544601314716</v>
      </c>
      <c r="M255" s="99">
        <f>RES_hhdet_tess!M29</f>
        <v>0.44812340887541108</v>
      </c>
      <c r="N255" s="99">
        <f>RES_hhdet_tess!N29</f>
        <v>0.53934518164073997</v>
      </c>
      <c r="O255" s="99">
        <f>RES_hhdet_tess!O29</f>
        <v>0.87745794371451602</v>
      </c>
      <c r="P255" s="99">
        <f>RES_hhdet_tess!P29</f>
        <v>1.3323326318080995</v>
      </c>
      <c r="Q255" s="99">
        <f>RES_hhdet_tess!Q29</f>
        <v>1.4045552228928109</v>
      </c>
      <c r="R255" s="99">
        <f>RES_hhdet_tess!R29</f>
        <v>1.5158835816386855</v>
      </c>
      <c r="S255" s="99">
        <f>RES_hhdet_tess!S29</f>
        <v>1.3927003078340907</v>
      </c>
      <c r="T255" s="99">
        <f>RES_hhdet_tess!T29</f>
        <v>1.3993402104141162</v>
      </c>
      <c r="U255" s="99">
        <f>RES_hhdet_tess!U29</f>
        <v>1.3181026587217832</v>
      </c>
      <c r="V255" s="99">
        <f>RES_hhdet_tess!V29</f>
        <v>1.2147607087162862</v>
      </c>
      <c r="W255" s="99">
        <f>RES_hhdet_tess!W29</f>
        <v>1.1645626265942657</v>
      </c>
      <c r="DA255" s="63" t="s">
        <v>2940</v>
      </c>
    </row>
    <row r="256" spans="1:105" ht="12" customHeight="1" x14ac:dyDescent="0.25">
      <c r="A256" s="121" t="s">
        <v>55</v>
      </c>
      <c r="B256" s="123">
        <v>8.4493772792423929</v>
      </c>
      <c r="C256" s="123">
        <v>8.2677684354632994</v>
      </c>
      <c r="D256" s="123">
        <v>8.1902858170168553</v>
      </c>
      <c r="E256" s="123">
        <v>8.3304183076495875</v>
      </c>
      <c r="F256" s="123">
        <v>8.2319353971460796</v>
      </c>
      <c r="G256" s="123">
        <v>8.1226198468806778</v>
      </c>
      <c r="H256" s="123">
        <v>8.1543795094482832</v>
      </c>
      <c r="I256" s="123">
        <v>8.3330517688611714</v>
      </c>
      <c r="J256" s="123">
        <v>8.3589915675122839</v>
      </c>
      <c r="K256" s="123">
        <v>8.4263995193627199</v>
      </c>
      <c r="L256" s="123">
        <v>8.7563511135599992</v>
      </c>
      <c r="M256" s="123">
        <v>7.7065586260909118</v>
      </c>
      <c r="N256" s="123">
        <v>7.4379157975214314</v>
      </c>
      <c r="O256" s="123">
        <v>7.4694479224166805</v>
      </c>
      <c r="P256" s="123">
        <v>6.9677003174488927</v>
      </c>
      <c r="Q256" s="123">
        <v>6.7150873020124235</v>
      </c>
      <c r="R256" s="123">
        <v>6.8930145226895245</v>
      </c>
      <c r="S256" s="123">
        <v>7.0966775061458165</v>
      </c>
      <c r="T256" s="123">
        <v>7.0827542064406801</v>
      </c>
      <c r="U256" s="123">
        <v>7.0706393977141015</v>
      </c>
      <c r="V256" s="123">
        <v>7.8124393263314031</v>
      </c>
      <c r="W256" s="123">
        <v>7.2632778390514963</v>
      </c>
      <c r="DA256" s="130" t="s">
        <v>2941</v>
      </c>
    </row>
    <row r="257" spans="1:105" ht="12" customHeight="1" x14ac:dyDescent="0.25">
      <c r="A257" s="97" t="s">
        <v>141</v>
      </c>
      <c r="B257" s="99">
        <v>8.4728050168238092</v>
      </c>
      <c r="C257" s="99">
        <v>8.2653101282135335</v>
      </c>
      <c r="D257" s="99">
        <v>8.1731666157464851</v>
      </c>
      <c r="E257" s="99">
        <v>8.3705334716934079</v>
      </c>
      <c r="F257" s="99">
        <v>8.2701698263807426</v>
      </c>
      <c r="G257" s="99">
        <v>8.1081294142307048</v>
      </c>
      <c r="H257" s="99">
        <v>8.1679327346207273</v>
      </c>
      <c r="I257" s="99">
        <v>8.341375186449449</v>
      </c>
      <c r="J257" s="99">
        <v>8.3705793673352673</v>
      </c>
      <c r="K257" s="99">
        <v>8.4353734791800896</v>
      </c>
      <c r="L257" s="99">
        <v>8.8477738617551172</v>
      </c>
      <c r="M257" s="99">
        <v>7.7131160412379449</v>
      </c>
      <c r="N257" s="99">
        <v>7.5021219558442054</v>
      </c>
      <c r="O257" s="99">
        <v>7.5925079333570036</v>
      </c>
      <c r="P257" s="99">
        <v>7.0583549815094777</v>
      </c>
      <c r="Q257" s="99">
        <v>6.7759757612568379</v>
      </c>
      <c r="R257" s="99">
        <v>6.9635890864194829</v>
      </c>
      <c r="S257" s="99">
        <v>7.1999285400826398</v>
      </c>
      <c r="T257" s="99">
        <v>7.1455893785163784</v>
      </c>
      <c r="U257" s="99">
        <v>7.1361702551284854</v>
      </c>
      <c r="V257" s="99">
        <v>8.2334773146295976</v>
      </c>
      <c r="W257" s="99">
        <v>7.3104663353053523</v>
      </c>
      <c r="DA257" s="63" t="s">
        <v>2942</v>
      </c>
    </row>
    <row r="258" spans="1:105" ht="12" customHeight="1" x14ac:dyDescent="0.25">
      <c r="A258" s="97" t="s">
        <v>140</v>
      </c>
      <c r="B258" s="99">
        <v>8.4728050168238092</v>
      </c>
      <c r="C258" s="99">
        <v>8.2651737813530133</v>
      </c>
      <c r="D258" s="99">
        <v>8.1730054700776211</v>
      </c>
      <c r="E258" s="99">
        <v>8.3703764187712366</v>
      </c>
      <c r="F258" s="99">
        <v>8.2698892479927117</v>
      </c>
      <c r="G258" s="99">
        <v>8.1065920952712318</v>
      </c>
      <c r="H258" s="99">
        <v>8.1664391201285564</v>
      </c>
      <c r="I258" s="99">
        <v>8.3388759235237657</v>
      </c>
      <c r="J258" s="99">
        <v>8.3705039528777778</v>
      </c>
      <c r="K258" s="99">
        <v>8.4359479076265771</v>
      </c>
      <c r="L258" s="99">
        <v>8.8501198410741182</v>
      </c>
      <c r="M258" s="99">
        <v>7.7172414633795521</v>
      </c>
      <c r="N258" s="99">
        <v>7.5082293598390724</v>
      </c>
      <c r="O258" s="99">
        <v>7.5972321833109797</v>
      </c>
      <c r="P258" s="99">
        <v>7.0612955316288017</v>
      </c>
      <c r="Q258" s="99">
        <v>6.7745833501235557</v>
      </c>
      <c r="R258" s="99">
        <v>6.9590201913357062</v>
      </c>
      <c r="S258" s="99">
        <v>7.197079062894308</v>
      </c>
      <c r="T258" s="99">
        <v>7.1452761058464231</v>
      </c>
      <c r="U258" s="99">
        <v>7.1368462005100026</v>
      </c>
      <c r="V258" s="99">
        <v>8.2396563384489614</v>
      </c>
      <c r="W258" s="99">
        <v>7.3057399167326951</v>
      </c>
      <c r="DA258" s="63" t="s">
        <v>2943</v>
      </c>
    </row>
    <row r="259" spans="1:105" ht="12" customHeight="1" x14ac:dyDescent="0.25">
      <c r="A259" s="100" t="s">
        <v>50</v>
      </c>
      <c r="B259" s="102">
        <v>1.5219693715677305</v>
      </c>
      <c r="C259" s="102">
        <v>1.5659523898912551</v>
      </c>
      <c r="D259" s="102">
        <v>1.6066061825637734</v>
      </c>
      <c r="E259" s="102">
        <v>1.4364760742426943</v>
      </c>
      <c r="F259" s="102">
        <v>1.4222940847127472</v>
      </c>
      <c r="G259" s="102">
        <v>1.6016489977669019</v>
      </c>
      <c r="H259" s="102">
        <v>1.4874711092689792</v>
      </c>
      <c r="I259" s="102">
        <v>1.5480267311363121</v>
      </c>
      <c r="J259" s="102">
        <v>1.5273097569924869</v>
      </c>
      <c r="K259" s="102">
        <v>1.6120543275245309</v>
      </c>
      <c r="L259" s="102">
        <v>1.452579617318754</v>
      </c>
      <c r="M259" s="102">
        <v>0.84749618044578734</v>
      </c>
      <c r="N259" s="102">
        <v>0.8766503210488773</v>
      </c>
      <c r="O259" s="102">
        <v>0.84013612352782652</v>
      </c>
      <c r="P259" s="102">
        <v>0.82001965098844809</v>
      </c>
      <c r="Q259" s="102">
        <v>0.80154070149976941</v>
      </c>
      <c r="R259" s="102">
        <v>0.87685738623444653</v>
      </c>
      <c r="S259" s="102">
        <v>0.91706684798203209</v>
      </c>
      <c r="T259" s="102">
        <v>0.68861902875498893</v>
      </c>
      <c r="U259" s="102">
        <v>0.71845819048123927</v>
      </c>
      <c r="V259" s="102">
        <v>1.2047154325282639</v>
      </c>
      <c r="W259" s="102">
        <v>0.631584314281462</v>
      </c>
      <c r="DA259" s="131" t="s">
        <v>2944</v>
      </c>
    </row>
    <row r="260" spans="1:105" ht="12" customHeight="1" x14ac:dyDescent="0.25">
      <c r="A260" s="103" t="s">
        <v>52</v>
      </c>
      <c r="B260" s="105">
        <v>6.9508356452560802</v>
      </c>
      <c r="C260" s="105">
        <v>6.6992213914617569</v>
      </c>
      <c r="D260" s="105">
        <v>6.566399287513847</v>
      </c>
      <c r="E260" s="105">
        <v>6.9339003445285421</v>
      </c>
      <c r="F260" s="105">
        <v>6.8475951632799665</v>
      </c>
      <c r="G260" s="105">
        <v>6.5049430975043299</v>
      </c>
      <c r="H260" s="105">
        <v>6.6789680108595775</v>
      </c>
      <c r="I260" s="105">
        <v>6.7908491923874532</v>
      </c>
      <c r="J260" s="105">
        <v>6.8431941958852898</v>
      </c>
      <c r="K260" s="105">
        <v>6.8238935801020464</v>
      </c>
      <c r="L260" s="105">
        <v>7.3975402237553638</v>
      </c>
      <c r="M260" s="105">
        <v>6.8697452829337635</v>
      </c>
      <c r="N260" s="105">
        <v>6.6315790387901954</v>
      </c>
      <c r="O260" s="105">
        <v>6.7570960597831524</v>
      </c>
      <c r="P260" s="105">
        <v>6.2412758806403552</v>
      </c>
      <c r="Q260" s="105">
        <v>5.973042648623788</v>
      </c>
      <c r="R260" s="105">
        <v>6.0821628051012597</v>
      </c>
      <c r="S260" s="105">
        <v>6.2800122149122775</v>
      </c>
      <c r="T260" s="105">
        <v>6.4566570770914353</v>
      </c>
      <c r="U260" s="105">
        <v>6.4183880100287638</v>
      </c>
      <c r="V260" s="105">
        <v>7.0349409059206982</v>
      </c>
      <c r="W260" s="105">
        <v>6.6741556024512319</v>
      </c>
      <c r="DA260" s="132" t="s">
        <v>2945</v>
      </c>
    </row>
    <row r="261" spans="1:105" ht="12" customHeight="1" x14ac:dyDescent="0.25">
      <c r="A261" s="106" t="s">
        <v>122</v>
      </c>
      <c r="B261" s="102">
        <v>8.0822244156820062</v>
      </c>
      <c r="C261" s="102">
        <v>8.3023887443233129</v>
      </c>
      <c r="D261" s="102">
        <v>8.4262911526103164</v>
      </c>
      <c r="E261" s="102">
        <v>7.764115476261984</v>
      </c>
      <c r="F261" s="102">
        <v>7.725264853039544</v>
      </c>
      <c r="G261" s="102">
        <v>8.3025232990658253</v>
      </c>
      <c r="H261" s="102">
        <v>7.9952897354997328</v>
      </c>
      <c r="I261" s="102">
        <v>8.2397380908329296</v>
      </c>
      <c r="J261" s="102">
        <v>8.2251139766986174</v>
      </c>
      <c r="K261" s="102">
        <v>8.3360891032787858</v>
      </c>
      <c r="L261" s="102">
        <v>8.1832338055779434</v>
      </c>
      <c r="M261" s="102">
        <v>7.6664250477731413</v>
      </c>
      <c r="N261" s="102">
        <v>7.2218580204380061</v>
      </c>
      <c r="O261" s="102">
        <v>7.0949849355403121</v>
      </c>
      <c r="P261" s="102">
        <v>6.687565624242314</v>
      </c>
      <c r="Q261" s="102">
        <v>6.5307948240761453</v>
      </c>
      <c r="R261" s="102">
        <v>6.6890981202785698</v>
      </c>
      <c r="S261" s="102">
        <v>6.7910738673696063</v>
      </c>
      <c r="T261" s="102">
        <v>6.9277728270682166</v>
      </c>
      <c r="U261" s="102">
        <v>6.9073606141965378</v>
      </c>
      <c r="V261" s="102">
        <v>6.8446413286063708</v>
      </c>
      <c r="W261" s="102">
        <v>7.1737881306980249</v>
      </c>
      <c r="DA261" s="131" t="s">
        <v>2946</v>
      </c>
    </row>
    <row r="262" spans="1:105" ht="12" customHeight="1" x14ac:dyDescent="0.25">
      <c r="A262" s="107" t="s">
        <v>121</v>
      </c>
      <c r="B262" s="105">
        <v>8.082224415682008</v>
      </c>
      <c r="C262" s="105">
        <v>8.3050844726981676</v>
      </c>
      <c r="D262" s="105">
        <v>8.4277851034131821</v>
      </c>
      <c r="E262" s="105">
        <v>7.7634973142038728</v>
      </c>
      <c r="F262" s="105">
        <v>7.7242305460122154</v>
      </c>
      <c r="G262" s="105">
        <v>8.3053392478738086</v>
      </c>
      <c r="H262" s="105">
        <v>7.9939771532441446</v>
      </c>
      <c r="I262" s="105">
        <v>8.2378096530033851</v>
      </c>
      <c r="J262" s="105">
        <v>8.2278758667330365</v>
      </c>
      <c r="K262" s="105">
        <v>8.3413830521436498</v>
      </c>
      <c r="L262" s="105">
        <v>8.1924263829876161</v>
      </c>
      <c r="M262" s="105">
        <v>7.6819748677231496</v>
      </c>
      <c r="N262" s="105">
        <v>7.2420464753090013</v>
      </c>
      <c r="O262" s="105">
        <v>7.106687794291453</v>
      </c>
      <c r="P262" s="105">
        <v>6.7016144537972373</v>
      </c>
      <c r="Q262" s="105">
        <v>6.5387239236306121</v>
      </c>
      <c r="R262" s="105">
        <v>6.6930801440650161</v>
      </c>
      <c r="S262" s="105">
        <v>6.7979807602026447</v>
      </c>
      <c r="T262" s="105">
        <v>6.9213175150193944</v>
      </c>
      <c r="U262" s="105">
        <v>6.9032307818760401</v>
      </c>
      <c r="V262" s="105">
        <v>6.8300542175682564</v>
      </c>
      <c r="W262" s="105">
        <v>7.1556668639068413</v>
      </c>
      <c r="DA262" s="132" t="s">
        <v>2947</v>
      </c>
    </row>
    <row r="263" spans="1:105" ht="12" customHeight="1" x14ac:dyDescent="0.25">
      <c r="A263" s="108" t="s">
        <v>53</v>
      </c>
      <c r="B263" s="99">
        <v>1.3395165059468945</v>
      </c>
      <c r="C263" s="99">
        <v>1.5798994321789785</v>
      </c>
      <c r="D263" s="99">
        <v>1.7164152953244263</v>
      </c>
      <c r="E263" s="99">
        <v>1.138474765720896</v>
      </c>
      <c r="F263" s="99">
        <v>1.1518126476953845</v>
      </c>
      <c r="G263" s="99">
        <v>1.7001803344036253</v>
      </c>
      <c r="H263" s="99">
        <v>1.4015720011345731</v>
      </c>
      <c r="I263" s="99">
        <v>1.5029007339596276</v>
      </c>
      <c r="J263" s="99">
        <v>1.4545108567276483</v>
      </c>
      <c r="K263" s="99">
        <v>1.5899283659652685</v>
      </c>
      <c r="L263" s="99">
        <v>1.1014133219071138</v>
      </c>
      <c r="M263" s="99">
        <v>0.78814286394336519</v>
      </c>
      <c r="N263" s="99">
        <v>0.72947276038859654</v>
      </c>
      <c r="O263" s="99">
        <v>0.62158216135520794</v>
      </c>
      <c r="P263" s="99">
        <v>0.63955930754053114</v>
      </c>
      <c r="Q263" s="99">
        <v>0.66665207175605989</v>
      </c>
      <c r="R263" s="99">
        <v>0.7356309644093445</v>
      </c>
      <c r="S263" s="99">
        <v>0.73588779548594518</v>
      </c>
      <c r="T263" s="99">
        <v>0.57236608298960134</v>
      </c>
      <c r="U263" s="99">
        <v>0.59510699413494939</v>
      </c>
      <c r="V263" s="99">
        <v>0.54099634102486671</v>
      </c>
      <c r="W263" s="99">
        <v>0.51798511596318719</v>
      </c>
      <c r="DA263" s="63" t="s">
        <v>2948</v>
      </c>
    </row>
    <row r="264" spans="1:105" ht="12" customHeight="1" x14ac:dyDescent="0.25">
      <c r="A264" s="108" t="s">
        <v>52</v>
      </c>
      <c r="B264" s="99">
        <v>6.7427079097351132</v>
      </c>
      <c r="C264" s="99">
        <v>6.7251850405191895</v>
      </c>
      <c r="D264" s="99">
        <v>6.7113698080887563</v>
      </c>
      <c r="E264" s="99">
        <v>6.6250225484829759</v>
      </c>
      <c r="F264" s="99">
        <v>6.5724178983168313</v>
      </c>
      <c r="G264" s="99">
        <v>6.6051589134701825</v>
      </c>
      <c r="H264" s="99">
        <v>6.5924051521095706</v>
      </c>
      <c r="I264" s="99">
        <v>6.7349089190437565</v>
      </c>
      <c r="J264" s="99">
        <v>6.7733650100053886</v>
      </c>
      <c r="K264" s="99">
        <v>6.7514546861783806</v>
      </c>
      <c r="L264" s="99">
        <v>7.0910130610805018</v>
      </c>
      <c r="M264" s="99">
        <v>6.8938320037797842</v>
      </c>
      <c r="N264" s="99">
        <v>6.5125737149204062</v>
      </c>
      <c r="O264" s="99">
        <v>6.4851056329362446</v>
      </c>
      <c r="P264" s="99">
        <v>6.0620551462567072</v>
      </c>
      <c r="Q264" s="99">
        <v>5.8720718518745523</v>
      </c>
      <c r="R264" s="99">
        <v>5.9574491796556712</v>
      </c>
      <c r="S264" s="99">
        <v>6.0620929647166983</v>
      </c>
      <c r="T264" s="99">
        <v>6.3489514320297946</v>
      </c>
      <c r="U264" s="99">
        <v>6.3081237877410903</v>
      </c>
      <c r="V264" s="99">
        <v>6.2890578765433904</v>
      </c>
      <c r="W264" s="99">
        <v>6.6376817479436543</v>
      </c>
      <c r="DA264" s="63" t="s">
        <v>2949</v>
      </c>
    </row>
    <row r="265" spans="1:105" ht="12" customHeight="1" x14ac:dyDescent="0.25">
      <c r="A265" s="121" t="s">
        <v>54</v>
      </c>
      <c r="B265" s="123">
        <v>14.073829444158362</v>
      </c>
      <c r="C265" s="123">
        <v>14.343705797040716</v>
      </c>
      <c r="D265" s="123">
        <v>14.895528683504578</v>
      </c>
      <c r="E265" s="123">
        <v>15.162222055995588</v>
      </c>
      <c r="F265" s="123">
        <v>15.304904601760164</v>
      </c>
      <c r="G265" s="123">
        <v>15.116504149991782</v>
      </c>
      <c r="H265" s="123">
        <v>14.458871114596688</v>
      </c>
      <c r="I265" s="123">
        <v>14.862474416563163</v>
      </c>
      <c r="J265" s="123">
        <v>12.785906660414831</v>
      </c>
      <c r="K265" s="123">
        <v>12.549434123439362</v>
      </c>
      <c r="L265" s="123">
        <v>14.361296532428934</v>
      </c>
      <c r="M265" s="123">
        <v>12.062604834269269</v>
      </c>
      <c r="N265" s="123">
        <v>9.8945260059980296</v>
      </c>
      <c r="O265" s="123">
        <v>8.6487008476782012</v>
      </c>
      <c r="P265" s="123">
        <v>7.719277665138935</v>
      </c>
      <c r="Q265" s="123">
        <v>7.5389476841972618</v>
      </c>
      <c r="R265" s="123">
        <v>9.0691081631554873</v>
      </c>
      <c r="S265" s="123">
        <v>8.9101745552486911</v>
      </c>
      <c r="T265" s="123">
        <v>9.9595963399968035</v>
      </c>
      <c r="U265" s="123">
        <v>10.178485073217329</v>
      </c>
      <c r="V265" s="123">
        <v>11.281223820472842</v>
      </c>
      <c r="W265" s="123">
        <v>11.751962004928741</v>
      </c>
      <c r="DA265" s="130" t="s">
        <v>2950</v>
      </c>
    </row>
    <row r="266" spans="1:105" ht="12" customHeight="1" x14ac:dyDescent="0.25">
      <c r="A266" s="97" t="s">
        <v>50</v>
      </c>
      <c r="B266" s="99">
        <v>14.578295498367083</v>
      </c>
      <c r="C266" s="99">
        <v>13.921454760789079</v>
      </c>
      <c r="D266" s="99">
        <v>13.870985159053014</v>
      </c>
      <c r="E266" s="99">
        <v>16.165466914169762</v>
      </c>
      <c r="F266" s="99">
        <v>16.088530832305896</v>
      </c>
      <c r="G266" s="99">
        <v>14.755393381260397</v>
      </c>
      <c r="H266" s="99">
        <v>14.441957187337968</v>
      </c>
      <c r="I266" s="99">
        <v>14.444392631805409</v>
      </c>
      <c r="J266" s="99">
        <v>12.987340595232329</v>
      </c>
      <c r="K266" s="99">
        <v>12.872231602533372</v>
      </c>
      <c r="L266" s="99">
        <v>13.095652555144737</v>
      </c>
      <c r="M266" s="99">
        <v>11.810480154930209</v>
      </c>
      <c r="N266" s="99">
        <v>10.067862379477214</v>
      </c>
      <c r="O266" s="99">
        <v>9.3295324790870264</v>
      </c>
      <c r="P266" s="99">
        <v>8.3552804656909547</v>
      </c>
      <c r="Q266" s="99">
        <v>8.0732604265985781</v>
      </c>
      <c r="R266" s="99">
        <v>8.6620929327088021</v>
      </c>
      <c r="S266" s="99">
        <v>9.3201661083181531</v>
      </c>
      <c r="T266" s="99">
        <v>9.6364815140841777</v>
      </c>
      <c r="U266" s="99">
        <v>10.077992636034869</v>
      </c>
      <c r="V266" s="99">
        <v>11.73454896040575</v>
      </c>
      <c r="W266" s="99">
        <v>10.954711772435282</v>
      </c>
      <c r="DA266" s="63" t="s">
        <v>2951</v>
      </c>
    </row>
    <row r="267" spans="1:105" ht="12" customHeight="1" x14ac:dyDescent="0.25">
      <c r="A267" s="109" t="s">
        <v>120</v>
      </c>
      <c r="B267" s="110">
        <v>13.606395589066086</v>
      </c>
      <c r="C267" s="110">
        <v>14.736683073426603</v>
      </c>
      <c r="D267" s="110">
        <v>15.858874628016917</v>
      </c>
      <c r="E267" s="110">
        <v>14.183380558459564</v>
      </c>
      <c r="F267" s="110">
        <v>14.55958654280686</v>
      </c>
      <c r="G267" s="110">
        <v>15.448762089140505</v>
      </c>
      <c r="H267" s="110">
        <v>14.474007040798204</v>
      </c>
      <c r="I267" s="110">
        <v>15.229571696058841</v>
      </c>
      <c r="J267" s="110">
        <v>12.61032965091913</v>
      </c>
      <c r="K267" s="110">
        <v>12.281386227557046</v>
      </c>
      <c r="L267" s="110">
        <v>15.464831345963782</v>
      </c>
      <c r="M267" s="110">
        <v>12.312602250084161</v>
      </c>
      <c r="N267" s="110">
        <v>9.6593963346954776</v>
      </c>
      <c r="O267" s="110">
        <v>7.6393154550923699</v>
      </c>
      <c r="P267" s="110">
        <v>6.7755413466171186</v>
      </c>
      <c r="Q267" s="110">
        <v>6.7594043678359128</v>
      </c>
      <c r="R267" s="110">
        <v>9.6232017241885863</v>
      </c>
      <c r="S267" s="110">
        <v>8.4436209782008813</v>
      </c>
      <c r="T267" s="110">
        <v>10.237646400312588</v>
      </c>
      <c r="U267" s="110">
        <v>10.243531673442384</v>
      </c>
      <c r="V267" s="110">
        <v>11.053359466940519</v>
      </c>
      <c r="W267" s="110">
        <v>12.108878711879978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12.929442743491871</v>
      </c>
      <c r="C269" s="118">
        <f t="shared" si="122"/>
        <v>12.409411860648529</v>
      </c>
      <c r="D269" s="118">
        <f t="shared" si="122"/>
        <v>12.162895880299565</v>
      </c>
      <c r="E269" s="118">
        <f t="shared" si="122"/>
        <v>16.528062100576268</v>
      </c>
      <c r="F269" s="118">
        <f t="shared" si="122"/>
        <v>16.295206248541547</v>
      </c>
      <c r="G269" s="118">
        <f t="shared" si="122"/>
        <v>14.570303503168642</v>
      </c>
      <c r="H269" s="118">
        <f t="shared" si="122"/>
        <v>14.355789176117238</v>
      </c>
      <c r="I269" s="118">
        <f t="shared" si="122"/>
        <v>14.65578682903139</v>
      </c>
      <c r="J269" s="118">
        <f t="shared" si="122"/>
        <v>12.461375528199417</v>
      </c>
      <c r="K269" s="118">
        <f t="shared" si="122"/>
        <v>8.4613492999390427</v>
      </c>
      <c r="L269" s="118">
        <f t="shared" si="122"/>
        <v>16.186292627063136</v>
      </c>
      <c r="M269" s="118">
        <f t="shared" si="122"/>
        <v>13.130463101807329</v>
      </c>
      <c r="N269" s="118">
        <f t="shared" si="122"/>
        <v>12.307353149578901</v>
      </c>
      <c r="O269" s="118">
        <f t="shared" si="122"/>
        <v>12.350241583619612</v>
      </c>
      <c r="P269" s="118">
        <f t="shared" si="122"/>
        <v>11.924546730056857</v>
      </c>
      <c r="Q269" s="118">
        <f t="shared" si="122"/>
        <v>11.620330743873291</v>
      </c>
      <c r="R269" s="118">
        <f t="shared" ref="R269:V269" si="123">R270+R273+R275+R284</f>
        <v>11.82640828348265</v>
      </c>
      <c r="S269" s="118">
        <f t="shared" si="123"/>
        <v>11.804970494798479</v>
      </c>
      <c r="T269" s="118">
        <f t="shared" si="123"/>
        <v>11.024247484691871</v>
      </c>
      <c r="U269" s="118">
        <f t="shared" si="123"/>
        <v>10.787753167835493</v>
      </c>
      <c r="V269" s="118">
        <f t="shared" si="123"/>
        <v>11.509280768051152</v>
      </c>
      <c r="W269" s="118">
        <f t="shared" ref="W269" si="124">W270+W273+W275+W284</f>
        <v>10.241347120548774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6.9187046731459194</v>
      </c>
      <c r="C270" s="123">
        <f t="shared" si="125"/>
        <v>6.6271547665491415</v>
      </c>
      <c r="D270" s="123">
        <f t="shared" si="125"/>
        <v>6.4450930984715535</v>
      </c>
      <c r="E270" s="123">
        <f t="shared" si="125"/>
        <v>10.260245169762817</v>
      </c>
      <c r="F270" s="123">
        <f t="shared" si="125"/>
        <v>10.157936334872074</v>
      </c>
      <c r="G270" s="123">
        <f t="shared" si="125"/>
        <v>8.8318374889755287</v>
      </c>
      <c r="H270" s="123">
        <f t="shared" si="125"/>
        <v>8.7352434278225548</v>
      </c>
      <c r="I270" s="123">
        <f t="shared" si="125"/>
        <v>9.0253571113275957</v>
      </c>
      <c r="J270" s="123">
        <f t="shared" si="125"/>
        <v>7.1059681529513483</v>
      </c>
      <c r="K270" s="123">
        <f t="shared" si="125"/>
        <v>3.2278577852152033</v>
      </c>
      <c r="L270" s="123">
        <f t="shared" si="125"/>
        <v>10.939530346068883</v>
      </c>
      <c r="M270" s="123">
        <f t="shared" si="125"/>
        <v>8.5784800049607366</v>
      </c>
      <c r="N270" s="123">
        <f t="shared" si="125"/>
        <v>8.026142699828819</v>
      </c>
      <c r="O270" s="123">
        <f t="shared" si="125"/>
        <v>8.1845011906226972</v>
      </c>
      <c r="P270" s="123">
        <f t="shared" si="125"/>
        <v>8.1278964786629082</v>
      </c>
      <c r="Q270" s="123">
        <f t="shared" si="125"/>
        <v>7.9857539826193369</v>
      </c>
      <c r="R270" s="123">
        <f t="shared" ref="R270:V270" si="126">SUM(R271:R272)</f>
        <v>8.0882298056091226</v>
      </c>
      <c r="S270" s="123">
        <f t="shared" si="126"/>
        <v>8.0787209210032103</v>
      </c>
      <c r="T270" s="123">
        <f t="shared" si="126"/>
        <v>7.6473428999318482</v>
      </c>
      <c r="U270" s="123">
        <f t="shared" si="126"/>
        <v>7.7062948549693502</v>
      </c>
      <c r="V270" s="123">
        <f t="shared" si="126"/>
        <v>8.344717401504635</v>
      </c>
      <c r="W270" s="123">
        <f t="shared" ref="W270" si="127">SUM(W271:W272)</f>
        <v>7.5148480172978944</v>
      </c>
      <c r="DA270" s="130" t="s">
        <v>3104</v>
      </c>
    </row>
    <row r="271" spans="1:105" ht="12" customHeight="1" x14ac:dyDescent="0.25">
      <c r="A271" s="97" t="s">
        <v>74</v>
      </c>
      <c r="B271" s="99">
        <v>6.9187046731459194</v>
      </c>
      <c r="C271" s="99">
        <v>6.6271547665491415</v>
      </c>
      <c r="D271" s="99">
        <v>6.4450930984715535</v>
      </c>
      <c r="E271" s="99">
        <v>10.260245169762817</v>
      </c>
      <c r="F271" s="99">
        <v>10.157936334872074</v>
      </c>
      <c r="G271" s="99">
        <v>8.8318374889755287</v>
      </c>
      <c r="H271" s="99">
        <v>8.7352434278225548</v>
      </c>
      <c r="I271" s="99">
        <v>9.0253571113275957</v>
      </c>
      <c r="J271" s="99">
        <v>7.1059681529513483</v>
      </c>
      <c r="K271" s="99">
        <v>3.2278577852152033</v>
      </c>
      <c r="L271" s="99">
        <v>10.939530346068883</v>
      </c>
      <c r="M271" s="99">
        <v>8.5784800049607366</v>
      </c>
      <c r="N271" s="99">
        <v>8.026142699828819</v>
      </c>
      <c r="O271" s="99">
        <v>8.1845011906226972</v>
      </c>
      <c r="P271" s="99">
        <v>8.1278964786629082</v>
      </c>
      <c r="Q271" s="99">
        <v>7.9857539826193369</v>
      </c>
      <c r="R271" s="99">
        <v>8.0882298056091226</v>
      </c>
      <c r="S271" s="99">
        <v>8.0787209210032103</v>
      </c>
      <c r="T271" s="99">
        <v>7.6473428999318482</v>
      </c>
      <c r="U271" s="99">
        <v>7.7062948549693502</v>
      </c>
      <c r="V271" s="99">
        <v>8.344717401504635</v>
      </c>
      <c r="W271" s="99">
        <v>7.5148480172978944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3.159297887808679</v>
      </c>
      <c r="C275" s="123">
        <v>3.0582622192015689</v>
      </c>
      <c r="D275" s="123">
        <v>2.9953965885726648</v>
      </c>
      <c r="E275" s="123">
        <v>3.0432097736102728</v>
      </c>
      <c r="F275" s="123">
        <v>2.9765171056109456</v>
      </c>
      <c r="G275" s="123">
        <v>2.8938567503092703</v>
      </c>
      <c r="H275" s="123">
        <v>2.8830624056199583</v>
      </c>
      <c r="I275" s="123">
        <v>2.9241296810050508</v>
      </c>
      <c r="J275" s="123">
        <v>2.9319545152258089</v>
      </c>
      <c r="K275" s="123">
        <v>2.8973778855870473</v>
      </c>
      <c r="L275" s="123">
        <v>2.8162077160395311</v>
      </c>
      <c r="M275" s="123">
        <v>2.2177526087362898</v>
      </c>
      <c r="N275" s="123">
        <v>1.984954418213136</v>
      </c>
      <c r="O275" s="123">
        <v>1.9589404303510172</v>
      </c>
      <c r="P275" s="123">
        <v>1.8196232521408418</v>
      </c>
      <c r="Q275" s="123">
        <v>1.7373532296119492</v>
      </c>
      <c r="R275" s="123">
        <v>1.7604956613454799</v>
      </c>
      <c r="S275" s="123">
        <v>1.7646246998918385</v>
      </c>
      <c r="T275" s="123">
        <v>1.6211631608034309</v>
      </c>
      <c r="U275" s="123">
        <v>1.5340187330149655</v>
      </c>
      <c r="V275" s="123">
        <v>1.6466249821451475</v>
      </c>
      <c r="W275" s="123">
        <v>1.4221931113904338</v>
      </c>
      <c r="DA275" s="130" t="s">
        <v>3109</v>
      </c>
    </row>
    <row r="276" spans="1:105" ht="12" customHeight="1" x14ac:dyDescent="0.25">
      <c r="A276" s="97" t="s">
        <v>141</v>
      </c>
      <c r="B276" s="99">
        <v>3.4062094314397142</v>
      </c>
      <c r="C276" s="99">
        <v>3.305389254026319</v>
      </c>
      <c r="D276" s="99">
        <v>3.2494708583713758</v>
      </c>
      <c r="E276" s="99">
        <v>3.3061311844557548</v>
      </c>
      <c r="F276" s="99">
        <v>3.2466042459092024</v>
      </c>
      <c r="G276" s="99">
        <v>3.1671759288318042</v>
      </c>
      <c r="H276" s="99">
        <v>3.1700393968034128</v>
      </c>
      <c r="I276" s="99">
        <v>3.2238635427700206</v>
      </c>
      <c r="J276" s="99">
        <v>3.234202516465166</v>
      </c>
      <c r="K276" s="99">
        <v>3.2465744976975457</v>
      </c>
      <c r="L276" s="99">
        <v>3.3738083861536956</v>
      </c>
      <c r="M276" s="99">
        <v>2.8984734092611513</v>
      </c>
      <c r="N276" s="99">
        <v>2.7620008766495818</v>
      </c>
      <c r="O276" s="99">
        <v>2.7498764196810939</v>
      </c>
      <c r="P276" s="99">
        <v>2.5554393538937705</v>
      </c>
      <c r="Q276" s="99">
        <v>2.4464603602188246</v>
      </c>
      <c r="R276" s="99">
        <v>2.4900007445260477</v>
      </c>
      <c r="S276" s="99">
        <v>2.489794736671973</v>
      </c>
      <c r="T276" s="99">
        <v>2.3672693870718708</v>
      </c>
      <c r="U276" s="99">
        <v>2.240462180678926</v>
      </c>
      <c r="V276" s="99">
        <v>2.481384660590626</v>
      </c>
      <c r="W276" s="99">
        <v>2.170174195248141</v>
      </c>
      <c r="DA276" s="63" t="s">
        <v>3110</v>
      </c>
    </row>
    <row r="277" spans="1:105" ht="12" customHeight="1" x14ac:dyDescent="0.25">
      <c r="A277" s="97" t="s">
        <v>140</v>
      </c>
      <c r="B277" s="99">
        <v>0.61185716153063952</v>
      </c>
      <c r="C277" s="99">
        <v>0.62737296681170551</v>
      </c>
      <c r="D277" s="99">
        <v>0.64060597773500483</v>
      </c>
      <c r="E277" s="99">
        <v>0.56630568403513115</v>
      </c>
      <c r="F277" s="99">
        <v>0.5577065665360057</v>
      </c>
      <c r="G277" s="99">
        <v>0.62533064566093099</v>
      </c>
      <c r="H277" s="99">
        <v>0.57714214226816907</v>
      </c>
      <c r="I277" s="99">
        <v>0.59825618949441428</v>
      </c>
      <c r="J277" s="99">
        <v>0.59013977946376839</v>
      </c>
      <c r="K277" s="99">
        <v>0.62062263442680021</v>
      </c>
      <c r="L277" s="99">
        <v>0.54873359576908265</v>
      </c>
      <c r="M277" s="99">
        <v>0.315834998008865</v>
      </c>
      <c r="N277" s="99">
        <v>0.32221560386702675</v>
      </c>
      <c r="O277" s="99">
        <v>0.30488308476702303</v>
      </c>
      <c r="P277" s="99">
        <v>0.29749146753450323</v>
      </c>
      <c r="Q277" s="99">
        <v>0.29019908475471262</v>
      </c>
      <c r="R277" s="99">
        <v>0.31520393520441209</v>
      </c>
      <c r="S277" s="99">
        <v>0.31655785314384399</v>
      </c>
      <c r="T277" s="99">
        <v>0.2271146443156602</v>
      </c>
      <c r="U277" s="99">
        <v>0.2252062099634595</v>
      </c>
      <c r="V277" s="99">
        <v>0.36102503148155696</v>
      </c>
      <c r="W277" s="99">
        <v>0.18742706453735475</v>
      </c>
      <c r="DA277" s="63" t="s">
        <v>3111</v>
      </c>
    </row>
    <row r="278" spans="1:105" ht="12" customHeight="1" x14ac:dyDescent="0.25">
      <c r="A278" s="100" t="s">
        <v>50</v>
      </c>
      <c r="B278" s="102">
        <v>0.61185716153063952</v>
      </c>
      <c r="C278" s="102">
        <v>0.62737296681170551</v>
      </c>
      <c r="D278" s="102">
        <v>0.64060597773500483</v>
      </c>
      <c r="E278" s="102">
        <v>0.56630568403513115</v>
      </c>
      <c r="F278" s="102">
        <v>0.5577065665360057</v>
      </c>
      <c r="G278" s="102">
        <v>0.62533064566093099</v>
      </c>
      <c r="H278" s="102">
        <v>0.57714214226816907</v>
      </c>
      <c r="I278" s="102">
        <v>0.59825618949441428</v>
      </c>
      <c r="J278" s="102">
        <v>0.59013977946376839</v>
      </c>
      <c r="K278" s="102">
        <v>0.62062263442680021</v>
      </c>
      <c r="L278" s="102">
        <v>0.54873359576908265</v>
      </c>
      <c r="M278" s="102">
        <v>0.315834998008865</v>
      </c>
      <c r="N278" s="102">
        <v>0.32221560386702675</v>
      </c>
      <c r="O278" s="102">
        <v>0.30488308476702303</v>
      </c>
      <c r="P278" s="102">
        <v>0.29749146753450323</v>
      </c>
      <c r="Q278" s="102">
        <v>0.29019908475471262</v>
      </c>
      <c r="R278" s="102">
        <v>0.31520393520441209</v>
      </c>
      <c r="S278" s="102">
        <v>0.31655785314384399</v>
      </c>
      <c r="T278" s="102">
        <v>0.2271146443156602</v>
      </c>
      <c r="U278" s="102">
        <v>0.2252062099634595</v>
      </c>
      <c r="V278" s="102">
        <v>0.36102503148155696</v>
      </c>
      <c r="W278" s="102">
        <v>0.18742706453735475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2.8514401825372726</v>
      </c>
      <c r="C284" s="123">
        <v>2.7239948748978198</v>
      </c>
      <c r="D284" s="123">
        <v>2.7224061932553481</v>
      </c>
      <c r="E284" s="123">
        <v>3.2246071572031774</v>
      </c>
      <c r="F284" s="123">
        <v>3.1607528080585277</v>
      </c>
      <c r="G284" s="123">
        <v>2.8446092638838421</v>
      </c>
      <c r="H284" s="123">
        <v>2.7374833426747252</v>
      </c>
      <c r="I284" s="123">
        <v>2.7063000366987437</v>
      </c>
      <c r="J284" s="123">
        <v>2.4234528600222602</v>
      </c>
      <c r="K284" s="123">
        <v>2.3361136291367921</v>
      </c>
      <c r="L284" s="123">
        <v>2.4305545649547229</v>
      </c>
      <c r="M284" s="123">
        <v>2.3342304881103035</v>
      </c>
      <c r="N284" s="123">
        <v>2.296256031536946</v>
      </c>
      <c r="O284" s="123">
        <v>2.206799962645897</v>
      </c>
      <c r="P284" s="123">
        <v>1.9770269992531064</v>
      </c>
      <c r="Q284" s="123">
        <v>1.8972235316420054</v>
      </c>
      <c r="R284" s="123">
        <v>1.9776828165280467</v>
      </c>
      <c r="S284" s="123">
        <v>1.9616248739034292</v>
      </c>
      <c r="T284" s="123">
        <v>1.7557414239565929</v>
      </c>
      <c r="U284" s="123">
        <v>1.5474395798511766</v>
      </c>
      <c r="V284" s="123">
        <v>1.5179383844013687</v>
      </c>
      <c r="W284" s="123">
        <v>1.3043059918604465</v>
      </c>
      <c r="DA284" s="130" t="s">
        <v>3118</v>
      </c>
    </row>
    <row r="285" spans="1:105" ht="12" customHeight="1" x14ac:dyDescent="0.25">
      <c r="A285" s="97" t="s">
        <v>50</v>
      </c>
      <c r="B285" s="99">
        <v>5.9287842003616369</v>
      </c>
      <c r="C285" s="99">
        <v>5.6509062455702619</v>
      </c>
      <c r="D285" s="99">
        <v>5.6177561473557249</v>
      </c>
      <c r="E285" s="99">
        <v>6.5296065449888063</v>
      </c>
      <c r="F285" s="99">
        <v>6.4839633205531912</v>
      </c>
      <c r="G285" s="99">
        <v>5.93624054484994</v>
      </c>
      <c r="H285" s="99">
        <v>5.7965359248218338</v>
      </c>
      <c r="I285" s="99">
        <v>5.7884660254725802</v>
      </c>
      <c r="J285" s="99">
        <v>5.2038034699405866</v>
      </c>
      <c r="K285" s="99">
        <v>5.1493854434158131</v>
      </c>
      <c r="L285" s="99">
        <v>5.2181573744590457</v>
      </c>
      <c r="M285" s="99">
        <v>4.6883232750294219</v>
      </c>
      <c r="N285" s="99">
        <v>3.9890440615689431</v>
      </c>
      <c r="O285" s="99">
        <v>3.6952891262468892</v>
      </c>
      <c r="P285" s="99">
        <v>3.3093850781086513</v>
      </c>
      <c r="Q285" s="99">
        <v>3.1976140126631467</v>
      </c>
      <c r="R285" s="99">
        <v>3.4304104494187793</v>
      </c>
      <c r="S285" s="99">
        <v>3.6854346744420372</v>
      </c>
      <c r="T285" s="99">
        <v>3.7960433893833749</v>
      </c>
      <c r="U285" s="99">
        <v>3.9381252457247493</v>
      </c>
      <c r="V285" s="99">
        <v>4.5378035798614693</v>
      </c>
      <c r="W285" s="99">
        <v>4.2177539616564088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5.3355173566892864</v>
      </c>
      <c r="D290" s="117">
        <f t="shared" si="129"/>
        <v>5.7455914334033906</v>
      </c>
      <c r="E290" s="117">
        <f t="shared" si="129"/>
        <v>8.140316935695175</v>
      </c>
      <c r="F290" s="117">
        <f t="shared" si="129"/>
        <v>4.5755187041150513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0.80246228815103238</v>
      </c>
      <c r="M290" s="117">
        <f t="shared" si="129"/>
        <v>2.8813651923055552</v>
      </c>
      <c r="N290" s="117">
        <f t="shared" si="129"/>
        <v>3.5171315890452988</v>
      </c>
      <c r="O290" s="117">
        <f t="shared" si="129"/>
        <v>1.6763172085454627</v>
      </c>
      <c r="P290" s="117">
        <f t="shared" si="129"/>
        <v>4.4843210226789317E-4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0.88460098262662457</v>
      </c>
      <c r="T290" s="117">
        <f t="shared" si="130"/>
        <v>1.0539225214061225</v>
      </c>
      <c r="U290" s="117">
        <f t="shared" si="130"/>
        <v>1.0191750833530304</v>
      </c>
      <c r="V290" s="117">
        <f t="shared" si="130"/>
        <v>0.60713347484564328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2.2903334122440402</v>
      </c>
      <c r="D291" s="122">
        <f t="shared" si="132"/>
        <v>2.3991450957627731</v>
      </c>
      <c r="E291" s="122">
        <f t="shared" si="132"/>
        <v>4.2365428773148368</v>
      </c>
      <c r="F291" s="122">
        <f t="shared" si="132"/>
        <v>2.4011792593061161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0.42825185766454188</v>
      </c>
      <c r="M291" s="122">
        <f t="shared" si="132"/>
        <v>1.4750967225216238</v>
      </c>
      <c r="N291" s="122">
        <f t="shared" si="132"/>
        <v>1.8803220343305498</v>
      </c>
      <c r="O291" s="122">
        <f t="shared" si="132"/>
        <v>0.95169953721587619</v>
      </c>
      <c r="P291" s="122">
        <f t="shared" si="132"/>
        <v>2.745287983465093E-4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0.4965445718880156</v>
      </c>
      <c r="T291" s="122">
        <f t="shared" si="133"/>
        <v>0.5644326703288618</v>
      </c>
      <c r="U291" s="122">
        <f t="shared" si="133"/>
        <v>0.54597285020368824</v>
      </c>
      <c r="V291" s="122">
        <f t="shared" si="133"/>
        <v>0.32171470981693834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2.2609813428325714</v>
      </c>
      <c r="D292" s="98">
        <v>2.369272492978109</v>
      </c>
      <c r="E292" s="98">
        <v>4.1915680079885131</v>
      </c>
      <c r="F292" s="98">
        <v>2.3766182846926585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0.4248215455377381</v>
      </c>
      <c r="M292" s="98">
        <v>1.4620224514233509</v>
      </c>
      <c r="N292" s="98">
        <v>1.8638008897048142</v>
      </c>
      <c r="O292" s="98">
        <v>0.94313403636581383</v>
      </c>
      <c r="P292" s="98">
        <v>2.7199786662606974E-4</v>
      </c>
      <c r="Q292" s="98">
        <v>0</v>
      </c>
      <c r="R292" s="98">
        <v>0</v>
      </c>
      <c r="S292" s="98">
        <v>0.49158568672457464</v>
      </c>
      <c r="T292" s="98">
        <v>0.55885840044338808</v>
      </c>
      <c r="U292" s="98">
        <v>0.54062028365945725</v>
      </c>
      <c r="V292" s="98">
        <v>0.31850591544876522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2.9352069411468854E-2</v>
      </c>
      <c r="D293" s="98">
        <v>2.9872602784664096E-2</v>
      </c>
      <c r="E293" s="98">
        <v>4.4974869326323288E-2</v>
      </c>
      <c r="F293" s="98">
        <v>2.4560974613457728E-2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3.4303121268038058E-3</v>
      </c>
      <c r="M293" s="98">
        <v>1.307427109827289E-2</v>
      </c>
      <c r="N293" s="98">
        <v>1.6521144625735625E-2</v>
      </c>
      <c r="O293" s="98">
        <v>8.5655008500623436E-3</v>
      </c>
      <c r="P293" s="98">
        <v>2.5309317204395818E-6</v>
      </c>
      <c r="Q293" s="98">
        <v>0</v>
      </c>
      <c r="R293" s="98">
        <v>0</v>
      </c>
      <c r="S293" s="98">
        <v>4.9588851634409332E-3</v>
      </c>
      <c r="T293" s="98">
        <v>5.5742698854736603E-3</v>
      </c>
      <c r="U293" s="98">
        <v>5.3525665442309966E-3</v>
      </c>
      <c r="V293" s="98">
        <v>3.2087943681731322E-3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2.7325531847707672E-2</v>
      </c>
      <c r="D294" s="122">
        <f t="shared" si="135"/>
        <v>1.65022064654286E-2</v>
      </c>
      <c r="E294" s="122">
        <f t="shared" si="135"/>
        <v>4.0804228945656197E-2</v>
      </c>
      <c r="F294" s="122">
        <f t="shared" si="135"/>
        <v>2.0308692501842442E-2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3.1924556799626481E-3</v>
      </c>
      <c r="M294" s="122">
        <f t="shared" si="135"/>
        <v>1.5471936351721876E-2</v>
      </c>
      <c r="N294" s="122">
        <f t="shared" si="135"/>
        <v>2.0471431524788877E-2</v>
      </c>
      <c r="O294" s="122">
        <f t="shared" si="135"/>
        <v>8.8523839577947655E-3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2.2248045735813351E-3</v>
      </c>
      <c r="T294" s="122">
        <f t="shared" si="135"/>
        <v>2.1242622489286806E-3</v>
      </c>
      <c r="U294" s="122">
        <f t="shared" si="135"/>
        <v>1.7795352827433366E-3</v>
      </c>
      <c r="V294" s="122">
        <f t="shared" si="135"/>
        <v>5.2216926099869895E-4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2.7325531847707672E-2</v>
      </c>
      <c r="D295" s="98">
        <v>1.65022064654286E-2</v>
      </c>
      <c r="E295" s="98">
        <v>4.0804228945656197E-2</v>
      </c>
      <c r="F295" s="98">
        <v>2.0308692501842442E-2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3.1924556799626481E-3</v>
      </c>
      <c r="M295" s="98">
        <v>1.5471936351721876E-2</v>
      </c>
      <c r="N295" s="98">
        <v>2.0471431524788877E-2</v>
      </c>
      <c r="O295" s="98">
        <v>8.8523839577947655E-3</v>
      </c>
      <c r="P295" s="98">
        <v>0</v>
      </c>
      <c r="Q295" s="98">
        <v>0</v>
      </c>
      <c r="R295" s="98">
        <v>0</v>
      </c>
      <c r="S295" s="98">
        <v>2.2248045735813351E-3</v>
      </c>
      <c r="T295" s="98">
        <v>2.1242622489286806E-3</v>
      </c>
      <c r="U295" s="98">
        <v>1.7795352827433366E-3</v>
      </c>
      <c r="V295" s="98">
        <v>5.2216926099869895E-4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1.1518934132396081</v>
      </c>
      <c r="D296" s="122">
        <v>1.2345937638692748</v>
      </c>
      <c r="E296" s="122">
        <v>1.4015447667953564</v>
      </c>
      <c r="F296" s="122">
        <v>0.78538067698042302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0.13575385931246917</v>
      </c>
      <c r="M296" s="122">
        <v>0.50973238145785593</v>
      </c>
      <c r="N296" s="122">
        <v>0.6344956548290811</v>
      </c>
      <c r="O296" s="122">
        <v>0.3083168369509719</v>
      </c>
      <c r="P296" s="122">
        <v>9.2347966697268419E-5</v>
      </c>
      <c r="Q296" s="122">
        <v>0</v>
      </c>
      <c r="R296" s="122">
        <v>0</v>
      </c>
      <c r="S296" s="122">
        <v>0.15904618121306757</v>
      </c>
      <c r="T296" s="122">
        <v>0.18382194828897314</v>
      </c>
      <c r="U296" s="122">
        <v>0.17562994177257324</v>
      </c>
      <c r="V296" s="122">
        <v>0.10453699040288379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1.0769203109738914</v>
      </c>
      <c r="D297" s="98">
        <v>1.1448468780266225</v>
      </c>
      <c r="E297" s="98">
        <v>1.319807953851301</v>
      </c>
      <c r="F297" s="98">
        <v>0.73048737495650107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0.10795203615290959</v>
      </c>
      <c r="M297" s="98">
        <v>0.39113253317929475</v>
      </c>
      <c r="N297" s="98">
        <v>0.49175156608793313</v>
      </c>
      <c r="O297" s="98">
        <v>0.2464931107308522</v>
      </c>
      <c r="P297" s="98">
        <v>9.2347966697268419E-5</v>
      </c>
      <c r="Q297" s="98">
        <v>0</v>
      </c>
      <c r="R297" s="98">
        <v>0</v>
      </c>
      <c r="S297" s="98">
        <v>0.12269564225527674</v>
      </c>
      <c r="T297" s="98">
        <v>0.1217501689773061</v>
      </c>
      <c r="U297" s="98">
        <v>0.13091945244330122</v>
      </c>
      <c r="V297" s="98">
        <v>7.0348093245853394E-2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7.241700070061384E-3</v>
      </c>
      <c r="D298" s="98">
        <v>8.7420830726129533E-3</v>
      </c>
      <c r="E298" s="98">
        <v>2.874312247792957E-2</v>
      </c>
      <c r="F298" s="98">
        <v>6.6718779419731172E-3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6.4702405547032507E-3</v>
      </c>
      <c r="M298" s="98">
        <v>1.3506291278760107E-2</v>
      </c>
      <c r="N298" s="98">
        <v>1.8475698313062044E-2</v>
      </c>
      <c r="O298" s="98">
        <v>7.8886427148905508E-3</v>
      </c>
      <c r="P298" s="98">
        <v>0</v>
      </c>
      <c r="Q298" s="98">
        <v>0</v>
      </c>
      <c r="R298" s="98">
        <v>0</v>
      </c>
      <c r="S298" s="98">
        <v>6.6973850645895665E-3</v>
      </c>
      <c r="T298" s="98">
        <v>5.1245473134160545E-3</v>
      </c>
      <c r="U298" s="98">
        <v>5.2673168008337658E-3</v>
      </c>
      <c r="V298" s="98">
        <v>5.615310377576517E-3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2.0692180150231275E-3</v>
      </c>
      <c r="D299" s="101">
        <v>2.5752315445577317E-3</v>
      </c>
      <c r="E299" s="101">
        <v>7.4907434307445314E-3</v>
      </c>
      <c r="F299" s="101">
        <v>1.7379712776956129E-3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1.579360476217296E-3</v>
      </c>
      <c r="M299" s="101">
        <v>2.2491732604715989E-3</v>
      </c>
      <c r="N299" s="101">
        <v>3.1915078945648169E-3</v>
      </c>
      <c r="O299" s="101">
        <v>1.2568127769859794E-3</v>
      </c>
      <c r="P299" s="101">
        <v>0</v>
      </c>
      <c r="Q299" s="101">
        <v>0</v>
      </c>
      <c r="R299" s="101">
        <v>0</v>
      </c>
      <c r="S299" s="101">
        <v>1.09978226749028E-3</v>
      </c>
      <c r="T299" s="101">
        <v>6.3192634319944217E-4</v>
      </c>
      <c r="U299" s="101">
        <v>6.6799153369392396E-4</v>
      </c>
      <c r="V299" s="101">
        <v>1.0111280055663519E-3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5.172482055038256E-3</v>
      </c>
      <c r="D300" s="104">
        <v>6.1668515280552212E-3</v>
      </c>
      <c r="E300" s="104">
        <v>2.1252379047185039E-2</v>
      </c>
      <c r="F300" s="104">
        <v>4.9339066642775046E-3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4.8908800784859549E-3</v>
      </c>
      <c r="M300" s="104">
        <v>1.1257118018288508E-2</v>
      </c>
      <c r="N300" s="104">
        <v>1.5284190418497226E-2</v>
      </c>
      <c r="O300" s="104">
        <v>6.6318299379045705E-3</v>
      </c>
      <c r="P300" s="104">
        <v>0</v>
      </c>
      <c r="Q300" s="104">
        <v>0</v>
      </c>
      <c r="R300" s="104">
        <v>0</v>
      </c>
      <c r="S300" s="104">
        <v>5.597602797099286E-3</v>
      </c>
      <c r="T300" s="104">
        <v>4.492620970216612E-3</v>
      </c>
      <c r="U300" s="104">
        <v>4.599325267139842E-3</v>
      </c>
      <c r="V300" s="104">
        <v>4.6041823720101649E-3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2.3888192014037597E-2</v>
      </c>
      <c r="D301" s="101">
        <v>3.2547553074889359E-2</v>
      </c>
      <c r="E301" s="101">
        <v>2.4453739321155101E-2</v>
      </c>
      <c r="F301" s="101">
        <v>2.0078711498207551E-2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1.3619938791822502E-2</v>
      </c>
      <c r="N301" s="101">
        <v>1.2683907200128883E-2</v>
      </c>
      <c r="O301" s="101">
        <v>1.2328509980771899E-2</v>
      </c>
      <c r="P301" s="101">
        <v>0</v>
      </c>
      <c r="Q301" s="101">
        <v>0</v>
      </c>
      <c r="R301" s="101">
        <v>0</v>
      </c>
      <c r="S301" s="101">
        <v>1.842746380238753E-3</v>
      </c>
      <c r="T301" s="101">
        <v>1.2649843951806454E-2</v>
      </c>
      <c r="U301" s="101">
        <v>4.1172805016409988E-3</v>
      </c>
      <c r="V301" s="101">
        <v>5.7037560324726816E-3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4.3843210181617735E-2</v>
      </c>
      <c r="D302" s="104">
        <v>4.8457249695149779E-2</v>
      </c>
      <c r="E302" s="104">
        <v>2.8539951144970925E-2</v>
      </c>
      <c r="F302" s="104">
        <v>2.8142712583741361E-2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2.1331582604856326E-2</v>
      </c>
      <c r="M302" s="104">
        <v>9.1473618207978516E-2</v>
      </c>
      <c r="N302" s="104">
        <v>0.11158448322795703</v>
      </c>
      <c r="O302" s="104">
        <v>4.1606573524457215E-2</v>
      </c>
      <c r="P302" s="104">
        <v>0</v>
      </c>
      <c r="Q302" s="104">
        <v>0</v>
      </c>
      <c r="R302" s="104">
        <v>0</v>
      </c>
      <c r="S302" s="104">
        <v>2.7810407512962529E-2</v>
      </c>
      <c r="T302" s="104">
        <v>4.4297388046444508E-2</v>
      </c>
      <c r="U302" s="104">
        <v>3.5325892026797243E-2</v>
      </c>
      <c r="V302" s="104">
        <v>2.286983074698121E-2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1.1565481064156911E-2</v>
      </c>
      <c r="D303" s="98">
        <v>1.3580892372900097E-2</v>
      </c>
      <c r="E303" s="98">
        <v>5.9101340005055557E-3</v>
      </c>
      <c r="F303" s="98">
        <v>5.9103215192598769E-3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4.0193491961731057E-3</v>
      </c>
      <c r="M303" s="98">
        <v>1.3285144764250096E-2</v>
      </c>
      <c r="N303" s="98">
        <v>1.5799812781331826E-2</v>
      </c>
      <c r="O303" s="98">
        <v>5.0847986039295511E-3</v>
      </c>
      <c r="P303" s="98">
        <v>0</v>
      </c>
      <c r="Q303" s="98">
        <v>0</v>
      </c>
      <c r="R303" s="98">
        <v>0</v>
      </c>
      <c r="S303" s="98">
        <v>3.9666418567120667E-3</v>
      </c>
      <c r="T303" s="98">
        <v>4.8225457745279523E-3</v>
      </c>
      <c r="U303" s="98">
        <v>3.9673830833625223E-3</v>
      </c>
      <c r="V303" s="98">
        <v>2.3460338257077842E-3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3.2277729117460824E-2</v>
      </c>
      <c r="D304" s="98">
        <v>3.4876357322249682E-2</v>
      </c>
      <c r="E304" s="98">
        <v>2.262981714446537E-2</v>
      </c>
      <c r="F304" s="98">
        <v>2.2232391064481483E-2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1.7312233408683219E-2</v>
      </c>
      <c r="M304" s="98">
        <v>7.8188473443728423E-2</v>
      </c>
      <c r="N304" s="98">
        <v>9.5784670446625197E-2</v>
      </c>
      <c r="O304" s="98">
        <v>3.6521774920527661E-2</v>
      </c>
      <c r="P304" s="98">
        <v>0</v>
      </c>
      <c r="Q304" s="98">
        <v>0</v>
      </c>
      <c r="R304" s="98">
        <v>0</v>
      </c>
      <c r="S304" s="98">
        <v>2.3843765656250463E-2</v>
      </c>
      <c r="T304" s="98">
        <v>3.9474842271916555E-2</v>
      </c>
      <c r="U304" s="98">
        <v>3.1358508943434719E-2</v>
      </c>
      <c r="V304" s="98">
        <v>2.0523796921273426E-2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1.8659649993579306</v>
      </c>
      <c r="D305" s="122">
        <v>2.095350367305914</v>
      </c>
      <c r="E305" s="122">
        <v>2.4614250626393264</v>
      </c>
      <c r="F305" s="122">
        <v>1.3686500753266699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0.23526411549405868</v>
      </c>
      <c r="M305" s="122">
        <v>0.88106415197435339</v>
      </c>
      <c r="N305" s="122">
        <v>0.98184246836087907</v>
      </c>
      <c r="O305" s="122">
        <v>0.40744845042081984</v>
      </c>
      <c r="P305" s="122">
        <v>8.1555337224115495E-5</v>
      </c>
      <c r="Q305" s="122">
        <v>0</v>
      </c>
      <c r="R305" s="122">
        <v>0</v>
      </c>
      <c r="S305" s="122">
        <v>0.22678542495196008</v>
      </c>
      <c r="T305" s="122">
        <v>0.30354364053935889</v>
      </c>
      <c r="U305" s="122">
        <v>0.29579275609402578</v>
      </c>
      <c r="V305" s="122">
        <v>0.18035960536482248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1.0063164403611971</v>
      </c>
      <c r="D306" s="98">
        <v>1.1078855738772309</v>
      </c>
      <c r="E306" s="98">
        <v>1.5494978189260997</v>
      </c>
      <c r="F306" s="98">
        <v>0.72086204731120063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0.13233008286124939</v>
      </c>
      <c r="M306" s="98">
        <v>0.57002714731984627</v>
      </c>
      <c r="N306" s="98">
        <v>0.72803765807983234</v>
      </c>
      <c r="O306" s="98">
        <v>0.27878971062805946</v>
      </c>
      <c r="P306" s="98">
        <v>0</v>
      </c>
      <c r="Q306" s="98">
        <v>0</v>
      </c>
      <c r="R306" s="98">
        <v>0</v>
      </c>
      <c r="S306" s="98">
        <v>9.383489081666789E-2</v>
      </c>
      <c r="T306" s="98">
        <v>0.10830086708003789</v>
      </c>
      <c r="U306" s="98">
        <v>0.12175165971678187</v>
      </c>
      <c r="V306" s="98">
        <v>7.6860946945026376E-2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0.85964855899673343</v>
      </c>
      <c r="D307" s="33">
        <v>0.9874647934286831</v>
      </c>
      <c r="E307" s="33">
        <v>0.91192724371322675</v>
      </c>
      <c r="F307" s="33">
        <v>0.64778802801546942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0.10293403263280929</v>
      </c>
      <c r="M307" s="33">
        <v>0.31103700465450707</v>
      </c>
      <c r="N307" s="33">
        <v>0.25380481028104679</v>
      </c>
      <c r="O307" s="33">
        <v>0.12865873979276038</v>
      </c>
      <c r="P307" s="33">
        <v>8.1555337224115495E-5</v>
      </c>
      <c r="Q307" s="33">
        <v>0</v>
      </c>
      <c r="R307" s="33">
        <v>0</v>
      </c>
      <c r="S307" s="33">
        <v>0.1329505341352922</v>
      </c>
      <c r="T307" s="33">
        <v>0.19524277345932101</v>
      </c>
      <c r="U307" s="33">
        <v>0.17404109637724388</v>
      </c>
      <c r="V307" s="33">
        <v>0.10349865841979611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3.1901248024889632</v>
      </c>
      <c r="D309" s="117">
        <f t="shared" si="136"/>
        <v>3.4447163608699229</v>
      </c>
      <c r="E309" s="117">
        <f t="shared" si="136"/>
        <v>4.8246620400094349</v>
      </c>
      <c r="F309" s="117">
        <f t="shared" si="136"/>
        <v>2.7493823388328904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0.50849058624351673</v>
      </c>
      <c r="M309" s="117">
        <f t="shared" si="136"/>
        <v>1.8540737863464289</v>
      </c>
      <c r="N309" s="117">
        <f t="shared" si="136"/>
        <v>2.2931234693092715</v>
      </c>
      <c r="O309" s="117">
        <f t="shared" si="136"/>
        <v>1.1227452856221676</v>
      </c>
      <c r="P309" s="117">
        <f t="shared" si="136"/>
        <v>3.1167512947847631E-4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0.65263662238731879</v>
      </c>
      <c r="T309" s="117">
        <f t="shared" si="137"/>
        <v>0.79054215144308659</v>
      </c>
      <c r="U309" s="117">
        <f t="shared" si="137"/>
        <v>0.76591961438746581</v>
      </c>
      <c r="V309" s="117">
        <f t="shared" si="137"/>
        <v>0.45841609600547795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1.2357783305545553</v>
      </c>
      <c r="D310" s="122">
        <f t="shared" si="139"/>
        <v>1.3074167698487942</v>
      </c>
      <c r="E310" s="122">
        <f t="shared" si="139"/>
        <v>2.3295342006810986</v>
      </c>
      <c r="F310" s="122">
        <f t="shared" si="139"/>
        <v>1.3336761248841025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0.25435406252874171</v>
      </c>
      <c r="M310" s="122">
        <f t="shared" si="139"/>
        <v>0.89461318868765483</v>
      </c>
      <c r="N310" s="122">
        <f t="shared" si="139"/>
        <v>1.1740307629495044</v>
      </c>
      <c r="O310" s="122">
        <f t="shared" si="139"/>
        <v>0.61744781019784567</v>
      </c>
      <c r="P310" s="122">
        <f t="shared" si="139"/>
        <v>1.8578226059861471E-4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0.35716528453315466</v>
      </c>
      <c r="T310" s="122">
        <f t="shared" si="140"/>
        <v>0.40928827986519589</v>
      </c>
      <c r="U310" s="122">
        <f t="shared" si="140"/>
        <v>0.39838981709948335</v>
      </c>
      <c r="V310" s="122">
        <f t="shared" si="140"/>
        <v>0.23605639197619524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1.2064262611430865</v>
      </c>
      <c r="D311" s="98">
        <v>1.2775441670641301</v>
      </c>
      <c r="E311" s="98">
        <v>2.2845593313547754</v>
      </c>
      <c r="F311" s="98">
        <v>1.3091151502706448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0.25092375040193793</v>
      </c>
      <c r="M311" s="98">
        <v>0.88153891758938197</v>
      </c>
      <c r="N311" s="98">
        <v>1.1575096183237688</v>
      </c>
      <c r="O311" s="98">
        <v>0.60888230934778331</v>
      </c>
      <c r="P311" s="98">
        <v>1.8325132887817512E-4</v>
      </c>
      <c r="Q311" s="98">
        <v>0</v>
      </c>
      <c r="R311" s="98">
        <v>0</v>
      </c>
      <c r="S311" s="98">
        <v>0.35220639936971371</v>
      </c>
      <c r="T311" s="98">
        <v>0.40371400997972223</v>
      </c>
      <c r="U311" s="98">
        <v>0.39303725055525235</v>
      </c>
      <c r="V311" s="98">
        <v>0.23284759760802209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2.9352069411468854E-2</v>
      </c>
      <c r="D312" s="98">
        <v>2.9872602784664096E-2</v>
      </c>
      <c r="E312" s="98">
        <v>4.4974869326323288E-2</v>
      </c>
      <c r="F312" s="98">
        <v>2.4560974613457728E-2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3.4303121268038058E-3</v>
      </c>
      <c r="M312" s="98">
        <v>1.307427109827289E-2</v>
      </c>
      <c r="N312" s="98">
        <v>1.6521144625735625E-2</v>
      </c>
      <c r="O312" s="98">
        <v>8.5655008500623436E-3</v>
      </c>
      <c r="P312" s="98">
        <v>2.5309317204395818E-6</v>
      </c>
      <c r="Q312" s="98">
        <v>0</v>
      </c>
      <c r="R312" s="98">
        <v>0</v>
      </c>
      <c r="S312" s="98">
        <v>4.9588851634409332E-3</v>
      </c>
      <c r="T312" s="98">
        <v>5.5742698854736603E-3</v>
      </c>
      <c r="U312" s="98">
        <v>5.3525665442309966E-3</v>
      </c>
      <c r="V312" s="98">
        <v>3.2087943681731322E-3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6.2248125622048206E-2</v>
      </c>
      <c r="D313" s="122">
        <f t="shared" si="142"/>
        <v>3.8828912191159415E-2</v>
      </c>
      <c r="E313" s="122">
        <f t="shared" si="142"/>
        <v>9.9100253588352977E-2</v>
      </c>
      <c r="F313" s="122">
        <f t="shared" si="142"/>
        <v>5.0862727775396424E-2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9.5144510543360584E-3</v>
      </c>
      <c r="M313" s="122">
        <f t="shared" si="142"/>
        <v>4.7652878757962001E-2</v>
      </c>
      <c r="N313" s="122">
        <f t="shared" si="142"/>
        <v>6.5518067789938197E-2</v>
      </c>
      <c r="O313" s="122">
        <f t="shared" si="142"/>
        <v>2.9605656846220341E-2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8.4223722435777248E-3</v>
      </c>
      <c r="T313" s="122">
        <f t="shared" si="142"/>
        <v>8.1606212132914763E-3</v>
      </c>
      <c r="U313" s="122">
        <f t="shared" si="142"/>
        <v>6.926962776288164E-3</v>
      </c>
      <c r="V313" s="122">
        <f t="shared" si="142"/>
        <v>2.0597016901155556E-3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6.2248125622048206E-2</v>
      </c>
      <c r="D314" s="98">
        <v>3.8828912191159415E-2</v>
      </c>
      <c r="E314" s="98">
        <v>9.9100253588352977E-2</v>
      </c>
      <c r="F314" s="98">
        <v>5.0862727775396424E-2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9.5144510543360584E-3</v>
      </c>
      <c r="M314" s="98">
        <v>4.7652878757962001E-2</v>
      </c>
      <c r="N314" s="98">
        <v>6.5518067789938197E-2</v>
      </c>
      <c r="O314" s="98">
        <v>2.9605656846220341E-2</v>
      </c>
      <c r="P314" s="98">
        <v>0</v>
      </c>
      <c r="Q314" s="98">
        <v>0</v>
      </c>
      <c r="R314" s="98">
        <v>0</v>
      </c>
      <c r="S314" s="98">
        <v>8.4223722435777248E-3</v>
      </c>
      <c r="T314" s="98">
        <v>8.1606212132914763E-3</v>
      </c>
      <c r="U314" s="98">
        <v>6.926962776288164E-3</v>
      </c>
      <c r="V314" s="98">
        <v>2.0597016901155556E-3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0.69116467097618173</v>
      </c>
      <c r="D315" s="122">
        <v>0.74362271854569051</v>
      </c>
      <c r="E315" s="122">
        <v>0.84400054261074353</v>
      </c>
      <c r="F315" s="122">
        <v>0.47606084519302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9.1495630036068087E-2</v>
      </c>
      <c r="M315" s="122">
        <v>0.35044210489534233</v>
      </c>
      <c r="N315" s="122">
        <v>0.44374733796682664</v>
      </c>
      <c r="O315" s="122">
        <v>0.2176835521520992</v>
      </c>
      <c r="P315" s="122">
        <v>6.3174713481265593E-5</v>
      </c>
      <c r="Q315" s="122">
        <v>0</v>
      </c>
      <c r="R315" s="122">
        <v>0</v>
      </c>
      <c r="S315" s="122">
        <v>0.12569159613426426</v>
      </c>
      <c r="T315" s="122">
        <v>0.14965544346583221</v>
      </c>
      <c r="U315" s="122">
        <v>0.14340387564526533</v>
      </c>
      <c r="V315" s="122">
        <v>8.6830080775475452E-2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0.62926059037027404</v>
      </c>
      <c r="D316" s="98">
        <v>0.67077483251510883</v>
      </c>
      <c r="E316" s="98">
        <v>0.77573640582359404</v>
      </c>
      <c r="F316" s="98">
        <v>0.43073719587891213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6.5643117400685486E-2</v>
      </c>
      <c r="M316" s="98">
        <v>0.24150457549969095</v>
      </c>
      <c r="N316" s="98">
        <v>0.31131619548686779</v>
      </c>
      <c r="O316" s="98">
        <v>0.16171754694652327</v>
      </c>
      <c r="P316" s="98">
        <v>6.3174713481265593E-5</v>
      </c>
      <c r="Q316" s="98">
        <v>0</v>
      </c>
      <c r="R316" s="98">
        <v>0</v>
      </c>
      <c r="S316" s="98">
        <v>9.1193736124427965E-2</v>
      </c>
      <c r="T316" s="98">
        <v>9.2315407448286757E-2</v>
      </c>
      <c r="U316" s="98">
        <v>0.10090272117350446</v>
      </c>
      <c r="V316" s="98">
        <v>5.4855822223576829E-2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6.3815569851607568E-3</v>
      </c>
      <c r="D317" s="98">
        <v>7.6757000397145838E-3</v>
      </c>
      <c r="E317" s="98">
        <v>2.5655172930155644E-2</v>
      </c>
      <c r="F317" s="98">
        <v>5.9587140741485869E-3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5.8512523776381858E-3</v>
      </c>
      <c r="M317" s="98">
        <v>1.264586885698812E-2</v>
      </c>
      <c r="N317" s="98">
        <v>1.7304657996275223E-2</v>
      </c>
      <c r="O317" s="98">
        <v>7.4563912356324785E-3</v>
      </c>
      <c r="P317" s="98">
        <v>0</v>
      </c>
      <c r="Q317" s="98">
        <v>0</v>
      </c>
      <c r="R317" s="98">
        <v>0</v>
      </c>
      <c r="S317" s="98">
        <v>6.415017760274316E-3</v>
      </c>
      <c r="T317" s="98">
        <v>4.9717705134146688E-3</v>
      </c>
      <c r="U317" s="98">
        <v>5.1141621551093379E-3</v>
      </c>
      <c r="V317" s="98">
        <v>5.3926366933630329E-3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1.209074930122501E-3</v>
      </c>
      <c r="D318" s="101">
        <v>1.5088485116593628E-3</v>
      </c>
      <c r="E318" s="101">
        <v>4.4027938829706067E-3</v>
      </c>
      <c r="F318" s="101">
        <v>1.0248074098710828E-3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9.6037229915223057E-4</v>
      </c>
      <c r="M318" s="101">
        <v>1.3887508386996117E-3</v>
      </c>
      <c r="N318" s="101">
        <v>2.0204675777779962E-3</v>
      </c>
      <c r="O318" s="101">
        <v>8.2456129772790789E-4</v>
      </c>
      <c r="P318" s="101">
        <v>0</v>
      </c>
      <c r="Q318" s="101">
        <v>0</v>
      </c>
      <c r="R318" s="101">
        <v>0</v>
      </c>
      <c r="S318" s="101">
        <v>8.1741496317502967E-4</v>
      </c>
      <c r="T318" s="101">
        <v>4.7914954319805642E-4</v>
      </c>
      <c r="U318" s="101">
        <v>5.1483688796949585E-4</v>
      </c>
      <c r="V318" s="101">
        <v>7.8845432135286777E-4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5.172482055038256E-3</v>
      </c>
      <c r="D319" s="104">
        <v>6.1668515280552212E-3</v>
      </c>
      <c r="E319" s="104">
        <v>2.1252379047185039E-2</v>
      </c>
      <c r="F319" s="104">
        <v>4.9339066642775046E-3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4.8908800784859549E-3</v>
      </c>
      <c r="M319" s="104">
        <v>1.1257118018288508E-2</v>
      </c>
      <c r="N319" s="104">
        <v>1.5284190418497226E-2</v>
      </c>
      <c r="O319" s="104">
        <v>6.6318299379045705E-3</v>
      </c>
      <c r="P319" s="104">
        <v>0</v>
      </c>
      <c r="Q319" s="104">
        <v>0</v>
      </c>
      <c r="R319" s="104">
        <v>0</v>
      </c>
      <c r="S319" s="104">
        <v>5.597602797099286E-3</v>
      </c>
      <c r="T319" s="104">
        <v>4.492620970216612E-3</v>
      </c>
      <c r="U319" s="104">
        <v>4.599325267139842E-3</v>
      </c>
      <c r="V319" s="104">
        <v>4.6041823720101649E-3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1.5662019368110659E-2</v>
      </c>
      <c r="D320" s="101">
        <v>2.1376291396068059E-2</v>
      </c>
      <c r="E320" s="101">
        <v>1.6090333416677659E-2</v>
      </c>
      <c r="F320" s="101">
        <v>1.3236329781816462E-2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9.164227260475194E-3</v>
      </c>
      <c r="N320" s="101">
        <v>8.6129822399559179E-3</v>
      </c>
      <c r="O320" s="101">
        <v>8.4873126005733848E-3</v>
      </c>
      <c r="P320" s="101">
        <v>0</v>
      </c>
      <c r="Q320" s="101">
        <v>0</v>
      </c>
      <c r="R320" s="101">
        <v>0</v>
      </c>
      <c r="S320" s="101">
        <v>1.3446412477985247E-3</v>
      </c>
      <c r="T320" s="101">
        <v>9.3347157685180256E-3</v>
      </c>
      <c r="U320" s="101">
        <v>3.0701286189636456E-3</v>
      </c>
      <c r="V320" s="101">
        <v>4.2923301276565889E-3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3.986050425263634E-2</v>
      </c>
      <c r="D321" s="104">
        <v>4.3795894594798934E-2</v>
      </c>
      <c r="E321" s="104">
        <v>2.6518630440316167E-2</v>
      </c>
      <c r="F321" s="104">
        <v>2.6128605458142849E-2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2.0001260257744419E-2</v>
      </c>
      <c r="M321" s="104">
        <v>8.712743327818806E-2</v>
      </c>
      <c r="N321" s="104">
        <v>0.10651350224372766</v>
      </c>
      <c r="O321" s="104">
        <v>4.0022301369370038E-2</v>
      </c>
      <c r="P321" s="104">
        <v>0</v>
      </c>
      <c r="Q321" s="104">
        <v>0</v>
      </c>
      <c r="R321" s="104">
        <v>0</v>
      </c>
      <c r="S321" s="104">
        <v>2.6738201001763454E-2</v>
      </c>
      <c r="T321" s="104">
        <v>4.3033549735612769E-2</v>
      </c>
      <c r="U321" s="104">
        <v>3.4316863697687883E-2</v>
      </c>
      <c r="V321" s="104">
        <v>2.2289291730878995E-2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7.5827751351755157E-3</v>
      </c>
      <c r="D322" s="98">
        <v>8.9195372725492522E-3</v>
      </c>
      <c r="E322" s="98">
        <v>3.8888132958507953E-3</v>
      </c>
      <c r="F322" s="98">
        <v>3.8962143936613655E-3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2.6890268490611991E-3</v>
      </c>
      <c r="M322" s="98">
        <v>8.9389598344596349E-3</v>
      </c>
      <c r="N322" s="98">
        <v>1.0728831797102455E-2</v>
      </c>
      <c r="O322" s="98">
        <v>3.5005264488423751E-3</v>
      </c>
      <c r="P322" s="98">
        <v>0</v>
      </c>
      <c r="Q322" s="98">
        <v>0</v>
      </c>
      <c r="R322" s="98">
        <v>0</v>
      </c>
      <c r="S322" s="98">
        <v>2.8944353455129918E-3</v>
      </c>
      <c r="T322" s="98">
        <v>3.558707463696215E-3</v>
      </c>
      <c r="U322" s="98">
        <v>2.9583547542531663E-3</v>
      </c>
      <c r="V322" s="98">
        <v>1.7654948096055684E-3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3.2277729117460824E-2</v>
      </c>
      <c r="D323" s="98">
        <v>3.4876357322249682E-2</v>
      </c>
      <c r="E323" s="98">
        <v>2.262981714446537E-2</v>
      </c>
      <c r="F323" s="98">
        <v>2.2232391064481483E-2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1.7312233408683219E-2</v>
      </c>
      <c r="M323" s="98">
        <v>7.8188473443728423E-2</v>
      </c>
      <c r="N323" s="98">
        <v>9.5784670446625197E-2</v>
      </c>
      <c r="O323" s="98">
        <v>3.6521774920527661E-2</v>
      </c>
      <c r="P323" s="98">
        <v>0</v>
      </c>
      <c r="Q323" s="98">
        <v>0</v>
      </c>
      <c r="R323" s="98">
        <v>0</v>
      </c>
      <c r="S323" s="98">
        <v>2.3843765656250463E-2</v>
      </c>
      <c r="T323" s="98">
        <v>3.9474842271916555E-2</v>
      </c>
      <c r="U323" s="98">
        <v>3.1358508943434719E-2</v>
      </c>
      <c r="V323" s="98">
        <v>2.0523796921273426E-2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1.2009336753361781</v>
      </c>
      <c r="D324" s="122">
        <v>1.3548479602842791</v>
      </c>
      <c r="E324" s="122">
        <v>1.5520270431292398</v>
      </c>
      <c r="F324" s="122">
        <v>0.88878264098037163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0.15312644262437086</v>
      </c>
      <c r="M324" s="122">
        <v>0.5613656140054698</v>
      </c>
      <c r="N324" s="122">
        <v>0.60982730060300216</v>
      </c>
      <c r="O324" s="122">
        <v>0.25800826642600239</v>
      </c>
      <c r="P324" s="122">
        <v>6.2718155398596001E-5</v>
      </c>
      <c r="Q324" s="122">
        <v>0</v>
      </c>
      <c r="R324" s="122">
        <v>0</v>
      </c>
      <c r="S324" s="122">
        <v>0.16135736947632212</v>
      </c>
      <c r="T324" s="122">
        <v>0.22343780689876702</v>
      </c>
      <c r="U324" s="122">
        <v>0.21719895886642895</v>
      </c>
      <c r="V324" s="122">
        <v>0.13346992156369167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0.56872214519969078</v>
      </c>
      <c r="D325" s="98">
        <v>0.6271725776903494</v>
      </c>
      <c r="E325" s="98">
        <v>0.87861430595308676</v>
      </c>
      <c r="F325" s="98">
        <v>0.40942281695788951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7.5850563254204167E-2</v>
      </c>
      <c r="M325" s="98">
        <v>0.32698090742740232</v>
      </c>
      <c r="N325" s="98">
        <v>0.41761943303849425</v>
      </c>
      <c r="O325" s="98">
        <v>0.15992030027200771</v>
      </c>
      <c r="P325" s="98">
        <v>0</v>
      </c>
      <c r="Q325" s="98">
        <v>0</v>
      </c>
      <c r="R325" s="98">
        <v>0</v>
      </c>
      <c r="S325" s="98">
        <v>5.449960362748435E-2</v>
      </c>
      <c r="T325" s="98">
        <v>6.3464413773938425E-2</v>
      </c>
      <c r="U325" s="98">
        <v>7.2002032200253668E-2</v>
      </c>
      <c r="V325" s="98">
        <v>4.5839603834664247E-2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0.63221153013648734</v>
      </c>
      <c r="D326" s="33">
        <v>0.72767538259392972</v>
      </c>
      <c r="E326" s="33">
        <v>0.67341273717615302</v>
      </c>
      <c r="F326" s="33">
        <v>0.47935982402248212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7.7275879370166708E-2</v>
      </c>
      <c r="M326" s="33">
        <v>0.23438470657806745</v>
      </c>
      <c r="N326" s="33">
        <v>0.19220786756450789</v>
      </c>
      <c r="O326" s="33">
        <v>9.8087966153994691E-2</v>
      </c>
      <c r="P326" s="33">
        <v>6.2718155398596001E-5</v>
      </c>
      <c r="Q326" s="33">
        <v>0</v>
      </c>
      <c r="R326" s="33">
        <v>0</v>
      </c>
      <c r="S326" s="33">
        <v>0.10685776584883777</v>
      </c>
      <c r="T326" s="33">
        <v>0.15997339312482858</v>
      </c>
      <c r="U326" s="33">
        <v>0.14519692666617529</v>
      </c>
      <c r="V326" s="33">
        <v>8.7630317729027421E-2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0.59790355634199466</v>
      </c>
      <c r="D328" s="119">
        <f t="shared" si="143"/>
        <v>0.59954077849030962</v>
      </c>
      <c r="E328" s="119">
        <f t="shared" si="143"/>
        <v>0.59268724769834946</v>
      </c>
      <c r="F328" s="119">
        <f t="shared" si="143"/>
        <v>0.60088976062106314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>
        <f t="shared" si="143"/>
        <v>0.63366290696992</v>
      </c>
      <c r="M328" s="119">
        <f t="shared" si="143"/>
        <v>0.64347059904019732</v>
      </c>
      <c r="N328" s="119">
        <f t="shared" si="143"/>
        <v>0.65198682825845711</v>
      </c>
      <c r="O328" s="119">
        <f t="shared" si="143"/>
        <v>0.66976899115434818</v>
      </c>
      <c r="P328" s="119">
        <f t="shared" si="143"/>
        <v>0.6950330449185409</v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0.73777514970587132</v>
      </c>
      <c r="T328" s="119">
        <f t="shared" si="144"/>
        <v>0.75009513070122169</v>
      </c>
      <c r="U328" s="119">
        <f t="shared" si="144"/>
        <v>0.75150935977323152</v>
      </c>
      <c r="V328" s="119">
        <f t="shared" si="144"/>
        <v>0.75504994370805356</v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0.53956263483217282</v>
      </c>
      <c r="D329" s="124">
        <f t="shared" si="146"/>
        <v>0.54495110452380546</v>
      </c>
      <c r="E329" s="124">
        <f t="shared" si="146"/>
        <v>0.54986678245484455</v>
      </c>
      <c r="F329" s="124">
        <f t="shared" si="146"/>
        <v>0.55542547259445485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>
        <f t="shared" si="146"/>
        <v>0.59393568989018197</v>
      </c>
      <c r="M329" s="124">
        <f t="shared" si="146"/>
        <v>0.60647764653584635</v>
      </c>
      <c r="N329" s="124">
        <f t="shared" si="146"/>
        <v>0.62437749572375456</v>
      </c>
      <c r="O329" s="124">
        <f t="shared" si="146"/>
        <v>0.64878439681093236</v>
      </c>
      <c r="P329" s="124">
        <f t="shared" si="146"/>
        <v>0.67673140930053166</v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0.71930155872030199</v>
      </c>
      <c r="T329" s="124">
        <f t="shared" si="147"/>
        <v>0.72513215726284519</v>
      </c>
      <c r="U329" s="124">
        <f t="shared" si="147"/>
        <v>0.72968796333160979</v>
      </c>
      <c r="V329" s="124">
        <f t="shared" si="147"/>
        <v>0.73374447848690449</v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0.533585234998741</v>
      </c>
      <c r="D330" s="111">
        <f t="shared" si="149"/>
        <v>0.53921369148142728</v>
      </c>
      <c r="E330" s="111">
        <f t="shared" si="149"/>
        <v>0.54503692341403998</v>
      </c>
      <c r="F330" s="111">
        <f t="shared" si="149"/>
        <v>0.55083105213083816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>
        <f t="shared" si="149"/>
        <v>0.59065683705923921</v>
      </c>
      <c r="M330" s="111">
        <f t="shared" si="149"/>
        <v>0.60295853646512776</v>
      </c>
      <c r="N330" s="111">
        <f t="shared" si="149"/>
        <v>0.62104789450287967</v>
      </c>
      <c r="O330" s="111">
        <f t="shared" si="149"/>
        <v>0.64559467251759306</v>
      </c>
      <c r="P330" s="111">
        <f t="shared" si="149"/>
        <v>0.67372340508133721</v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0.71647000488654933</v>
      </c>
      <c r="T330" s="111">
        <f t="shared" si="150"/>
        <v>0.72239051906426188</v>
      </c>
      <c r="U330" s="111">
        <f t="shared" si="150"/>
        <v>0.72701166129909933</v>
      </c>
      <c r="V330" s="111">
        <f t="shared" si="150"/>
        <v>0.73106208178252152</v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2.3529527564998225</v>
      </c>
      <c r="E332" s="124">
        <f t="shared" si="155"/>
        <v>2.4286760502284328</v>
      </c>
      <c r="F332" s="124">
        <f t="shared" si="155"/>
        <v>2.5044806685995202</v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>
        <f t="shared" si="155"/>
        <v>2.9802922916215326</v>
      </c>
      <c r="M332" s="124">
        <f t="shared" si="155"/>
        <v>3.0799557130196376</v>
      </c>
      <c r="N332" s="124">
        <f t="shared" si="155"/>
        <v>3.2004634219449821</v>
      </c>
      <c r="O332" s="124">
        <f t="shared" si="155"/>
        <v>3.3443710742067116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3.7856683430041578</v>
      </c>
      <c r="T332" s="124">
        <f t="shared" si="156"/>
        <v>3.8416260597800882</v>
      </c>
      <c r="U332" s="124">
        <f t="shared" si="156"/>
        <v>3.8925683820157468</v>
      </c>
      <c r="V332" s="124">
        <f t="shared" si="156"/>
        <v>3.9445096522460514</v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2.3529527564998225</v>
      </c>
      <c r="E333" s="111">
        <f t="shared" si="158"/>
        <v>2.4286760502284328</v>
      </c>
      <c r="F333" s="111">
        <f t="shared" si="158"/>
        <v>2.5044806685995202</v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>
        <f t="shared" si="158"/>
        <v>2.9802922916215326</v>
      </c>
      <c r="M333" s="111">
        <f t="shared" si="158"/>
        <v>3.0799557130196376</v>
      </c>
      <c r="N333" s="111">
        <f t="shared" si="158"/>
        <v>3.2004634219449821</v>
      </c>
      <c r="O333" s="111">
        <f t="shared" si="158"/>
        <v>3.3443710742067116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3.7856683430041578</v>
      </c>
      <c r="T333" s="111">
        <f t="shared" si="159"/>
        <v>3.8416260597800882</v>
      </c>
      <c r="U333" s="111">
        <f t="shared" si="159"/>
        <v>3.8925683820157468</v>
      </c>
      <c r="V333" s="111">
        <f t="shared" si="159"/>
        <v>3.9445096522460514</v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0.6000248486813865</v>
      </c>
      <c r="D334" s="124">
        <f t="shared" si="161"/>
        <v>0.60232178414310311</v>
      </c>
      <c r="E334" s="124">
        <f t="shared" si="161"/>
        <v>0.6021930676824242</v>
      </c>
      <c r="F334" s="124">
        <f t="shared" si="161"/>
        <v>0.60615298943099238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>
        <f t="shared" si="161"/>
        <v>0.67398179690398019</v>
      </c>
      <c r="M334" s="124">
        <f t="shared" si="161"/>
        <v>0.68750214356220274</v>
      </c>
      <c r="N334" s="124">
        <f t="shared" si="161"/>
        <v>0.69937017628018627</v>
      </c>
      <c r="O334" s="124">
        <f t="shared" si="161"/>
        <v>0.70603848399857227</v>
      </c>
      <c r="P334" s="124">
        <f t="shared" si="161"/>
        <v>0.68409425502959398</v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0.7902836470237562</v>
      </c>
      <c r="T334" s="124">
        <f t="shared" si="162"/>
        <v>0.81413261505949086</v>
      </c>
      <c r="U334" s="124">
        <f t="shared" si="162"/>
        <v>0.81651154807624948</v>
      </c>
      <c r="V334" s="124">
        <f t="shared" si="162"/>
        <v>0.83061584651360054</v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0.58431490608735459</v>
      </c>
      <c r="D335" s="111">
        <f t="shared" si="164"/>
        <v>0.5859079020867195</v>
      </c>
      <c r="E335" s="111">
        <f t="shared" si="164"/>
        <v>0.58776460890384519</v>
      </c>
      <c r="F335" s="111">
        <f t="shared" si="164"/>
        <v>0.58965727628702902</v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>
        <f t="shared" si="164"/>
        <v>0.60807669535482156</v>
      </c>
      <c r="M335" s="111">
        <f t="shared" si="164"/>
        <v>0.61744947048162191</v>
      </c>
      <c r="N335" s="111">
        <f t="shared" si="164"/>
        <v>0.63307616478683348</v>
      </c>
      <c r="O335" s="111">
        <f t="shared" si="164"/>
        <v>0.65607329335505826</v>
      </c>
      <c r="P335" s="111">
        <f t="shared" si="164"/>
        <v>0.68409425502959398</v>
      </c>
      <c r="Q335" s="111" t="str">
        <f t="shared" si="164"/>
        <v/>
      </c>
      <c r="R335" s="111" t="str">
        <f t="shared" ref="R335:V335" si="165">IF(R316=0,"",R316/R297)</f>
        <v/>
      </c>
      <c r="S335" s="111">
        <f t="shared" si="165"/>
        <v>0.74325163019802376</v>
      </c>
      <c r="T335" s="111">
        <f t="shared" si="165"/>
        <v>0.75823638048086894</v>
      </c>
      <c r="U335" s="111">
        <f t="shared" si="165"/>
        <v>0.77072367238324302</v>
      </c>
      <c r="V335" s="111">
        <f t="shared" si="165"/>
        <v>0.77977695901246413</v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0.88122359714169496</v>
      </c>
      <c r="D336" s="111">
        <f t="shared" si="167"/>
        <v>0.87801728443428817</v>
      </c>
      <c r="E336" s="111">
        <f t="shared" si="167"/>
        <v>0.89256735936935827</v>
      </c>
      <c r="F336" s="111">
        <f t="shared" si="167"/>
        <v>0.89310897560970337</v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0.90433305039715728</v>
      </c>
      <c r="M336" s="111">
        <f t="shared" si="167"/>
        <v>0.93629469378280916</v>
      </c>
      <c r="N336" s="111">
        <f t="shared" si="167"/>
        <v>0.93661726355647879</v>
      </c>
      <c r="O336" s="111">
        <f t="shared" si="167"/>
        <v>0.9452058491073303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0.95783917131953733</v>
      </c>
      <c r="T336" s="111">
        <f t="shared" si="168"/>
        <v>0.97018725935041783</v>
      </c>
      <c r="U336" s="111">
        <f t="shared" si="168"/>
        <v>0.97092359326095878</v>
      </c>
      <c r="V336" s="111">
        <f t="shared" si="168"/>
        <v>0.96034525801054893</v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0.58431490608735459</v>
      </c>
      <c r="D337" s="112">
        <f t="shared" si="170"/>
        <v>0.5859079020867195</v>
      </c>
      <c r="E337" s="112">
        <f t="shared" si="170"/>
        <v>0.58776460890384519</v>
      </c>
      <c r="F337" s="112">
        <f t="shared" si="170"/>
        <v>0.58965727628702902</v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0.60807669535482156</v>
      </c>
      <c r="M337" s="112">
        <f t="shared" si="170"/>
        <v>0.61744947048162191</v>
      </c>
      <c r="N337" s="112">
        <f t="shared" si="170"/>
        <v>0.6330761647868336</v>
      </c>
      <c r="O337" s="112">
        <f t="shared" si="170"/>
        <v>0.65607329335505826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0.74325163019802376</v>
      </c>
      <c r="T337" s="112">
        <f t="shared" si="171"/>
        <v>0.75823638048086894</v>
      </c>
      <c r="U337" s="112">
        <f t="shared" si="171"/>
        <v>0.77072367238324302</v>
      </c>
      <c r="V337" s="112">
        <f t="shared" si="171"/>
        <v>0.77977695901246413</v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0.65563854137253541</v>
      </c>
      <c r="D339" s="112">
        <f t="shared" si="176"/>
        <v>0.65677107421509984</v>
      </c>
      <c r="E339" s="112">
        <f t="shared" si="176"/>
        <v>0.6579907148498062</v>
      </c>
      <c r="F339" s="112">
        <f t="shared" si="176"/>
        <v>0.65922207124685683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>
        <f t="shared" si="176"/>
        <v>0.6728537771386649</v>
      </c>
      <c r="N339" s="112">
        <f t="shared" si="176"/>
        <v>0.67904803339056274</v>
      </c>
      <c r="O339" s="112">
        <f t="shared" si="176"/>
        <v>0.68842971403767206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0.72969414685503708</v>
      </c>
      <c r="T339" s="112">
        <f t="shared" si="177"/>
        <v>0.73793129813154623</v>
      </c>
      <c r="U339" s="112">
        <f t="shared" si="177"/>
        <v>0.745669044831899</v>
      </c>
      <c r="V339" s="112">
        <f t="shared" si="177"/>
        <v>0.75254448177998001</v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0.90916025736976636</v>
      </c>
      <c r="D340" s="113">
        <f t="shared" si="179"/>
        <v>0.90380479433570882</v>
      </c>
      <c r="E340" s="113">
        <f t="shared" si="179"/>
        <v>0.92917574755516219</v>
      </c>
      <c r="F340" s="113">
        <f t="shared" si="179"/>
        <v>0.92843237411442336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0.93763602205449836</v>
      </c>
      <c r="M340" s="113">
        <f t="shared" si="179"/>
        <v>0.95248701193923724</v>
      </c>
      <c r="N340" s="113">
        <f t="shared" si="179"/>
        <v>0.95455478362641322</v>
      </c>
      <c r="O340" s="113">
        <f t="shared" si="179"/>
        <v>0.96192255163343576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>
        <f t="shared" si="180"/>
        <v>0.96144585401349059</v>
      </c>
      <c r="T340" s="113">
        <f t="shared" si="180"/>
        <v>0.97146923630109649</v>
      </c>
      <c r="U340" s="113">
        <f t="shared" si="180"/>
        <v>0.97143657891656521</v>
      </c>
      <c r="V340" s="113">
        <f t="shared" si="180"/>
        <v>0.97461550885422077</v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0.65563854137253541</v>
      </c>
      <c r="D341" s="111">
        <f t="shared" si="182"/>
        <v>0.65677107421509984</v>
      </c>
      <c r="E341" s="111">
        <f t="shared" si="182"/>
        <v>0.6579907148498062</v>
      </c>
      <c r="F341" s="111">
        <f t="shared" si="182"/>
        <v>0.65922207124685683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0.66902046023308193</v>
      </c>
      <c r="M341" s="111">
        <f t="shared" si="182"/>
        <v>0.6728537771386649</v>
      </c>
      <c r="N341" s="111">
        <f t="shared" si="182"/>
        <v>0.67904803339056286</v>
      </c>
      <c r="O341" s="111">
        <f t="shared" si="182"/>
        <v>0.68842971403767206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>
        <f t="shared" si="183"/>
        <v>0.72969414685503708</v>
      </c>
      <c r="T341" s="111">
        <f t="shared" si="183"/>
        <v>0.73793129813154623</v>
      </c>
      <c r="U341" s="111">
        <f t="shared" si="183"/>
        <v>0.745669044831899</v>
      </c>
      <c r="V341" s="111">
        <f t="shared" si="183"/>
        <v>0.75254448177998001</v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0.6435992506555126</v>
      </c>
      <c r="D343" s="124">
        <f t="shared" si="188"/>
        <v>0.64659733351719506</v>
      </c>
      <c r="E343" s="124">
        <f t="shared" si="188"/>
        <v>0.63054003418045923</v>
      </c>
      <c r="F343" s="124">
        <f t="shared" si="188"/>
        <v>0.64938632379663341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>
        <f t="shared" si="188"/>
        <v>0.65087037308177109</v>
      </c>
      <c r="M343" s="124">
        <f t="shared" si="188"/>
        <v>0.63714499420674464</v>
      </c>
      <c r="N343" s="124">
        <f t="shared" si="188"/>
        <v>0.6211050349258862</v>
      </c>
      <c r="O343" s="124">
        <f t="shared" si="188"/>
        <v>0.63322922484924649</v>
      </c>
      <c r="P343" s="124">
        <f t="shared" si="188"/>
        <v>0.76902576254752542</v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0.71149796998860237</v>
      </c>
      <c r="T343" s="124">
        <f t="shared" si="189"/>
        <v>0.73609780294440075</v>
      </c>
      <c r="U343" s="124">
        <f t="shared" si="189"/>
        <v>0.73429438142625225</v>
      </c>
      <c r="V343" s="124">
        <f t="shared" si="189"/>
        <v>0.74002114438937316</v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0.56515239380920712</v>
      </c>
      <c r="D344" s="111">
        <f t="shared" si="191"/>
        <v>0.56609869509849653</v>
      </c>
      <c r="E344" s="111">
        <f t="shared" si="191"/>
        <v>0.56703165065570871</v>
      </c>
      <c r="F344" s="111">
        <f t="shared" si="191"/>
        <v>0.56796278634036501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>
        <f t="shared" si="191"/>
        <v>0.57319213903716004</v>
      </c>
      <c r="M344" s="111">
        <f t="shared" si="191"/>
        <v>0.57362339489408742</v>
      </c>
      <c r="N344" s="111">
        <f t="shared" si="191"/>
        <v>0.57362339489408742</v>
      </c>
      <c r="O344" s="111">
        <f t="shared" si="191"/>
        <v>0.57362339489408742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>
        <f t="shared" si="192"/>
        <v>0.58080318688667976</v>
      </c>
      <c r="T344" s="111">
        <f t="shared" si="192"/>
        <v>0.58600097566195974</v>
      </c>
      <c r="U344" s="111">
        <f t="shared" si="192"/>
        <v>0.59138439975064372</v>
      </c>
      <c r="V344" s="111">
        <f t="shared" si="192"/>
        <v>0.59639655321252194</v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0.73543022147832127</v>
      </c>
      <c r="D345" s="45">
        <f t="shared" si="194"/>
        <v>0.7369127359642762</v>
      </c>
      <c r="E345" s="45">
        <f t="shared" si="194"/>
        <v>0.73845007024257825</v>
      </c>
      <c r="F345" s="45">
        <f t="shared" si="194"/>
        <v>0.73999487994710955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0.75073206978909057</v>
      </c>
      <c r="M345" s="45">
        <f t="shared" si="194"/>
        <v>0.75355891122478091</v>
      </c>
      <c r="N345" s="45">
        <f t="shared" si="194"/>
        <v>0.75730584992329153</v>
      </c>
      <c r="O345" s="45">
        <f t="shared" si="194"/>
        <v>0.76238867497063811</v>
      </c>
      <c r="P345" s="45">
        <f t="shared" si="194"/>
        <v>0.76902576254752542</v>
      </c>
      <c r="Q345" s="45" t="str">
        <f t="shared" si="194"/>
        <v/>
      </c>
      <c r="R345" s="45" t="str">
        <f t="shared" ref="R345:V345" si="195">IF(R326=0,"",R326/R307)</f>
        <v/>
      </c>
      <c r="S345" s="45">
        <f t="shared" si="195"/>
        <v>0.80374077880798822</v>
      </c>
      <c r="T345" s="45">
        <f t="shared" si="195"/>
        <v>0.81935628290057649</v>
      </c>
      <c r="U345" s="45">
        <f t="shared" si="195"/>
        <v>0.83426805328468379</v>
      </c>
      <c r="V345" s="45">
        <f t="shared" si="195"/>
        <v>0.8466807112957363</v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11.482329538465915</v>
      </c>
      <c r="D347" s="117">
        <f t="shared" si="197"/>
        <v>12.217543330360074</v>
      </c>
      <c r="E347" s="117">
        <f t="shared" si="197"/>
        <v>18.673705840231047</v>
      </c>
      <c r="F347" s="117">
        <f t="shared" si="197"/>
        <v>10.117587603931316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1.7612904166774448</v>
      </c>
      <c r="M347" s="117">
        <f t="shared" si="197"/>
        <v>6.4076761425687607</v>
      </c>
      <c r="N347" s="117">
        <f t="shared" si="197"/>
        <v>8.1548782325232647</v>
      </c>
      <c r="O347" s="117">
        <f t="shared" si="197"/>
        <v>3.8826879556272935</v>
      </c>
      <c r="P347" s="117">
        <f t="shared" si="197"/>
        <v>9.6255461815859442E-4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1.8736570467456468</v>
      </c>
      <c r="T347" s="117">
        <f t="shared" si="198"/>
        <v>2.085866271889588</v>
      </c>
      <c r="U347" s="117">
        <f t="shared" si="198"/>
        <v>2.0975381218343991</v>
      </c>
      <c r="V347" s="117">
        <f t="shared" si="198"/>
        <v>1.2330300119806417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5.9732205889741605</v>
      </c>
      <c r="D348" s="122">
        <f t="shared" si="200"/>
        <v>6.2593118164420725</v>
      </c>
      <c r="E348" s="122">
        <f t="shared" si="200"/>
        <v>11.073581126519022</v>
      </c>
      <c r="F348" s="122">
        <f t="shared" si="200"/>
        <v>6.2787184490756225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1.1223236363670208</v>
      </c>
      <c r="M348" s="122">
        <f t="shared" si="200"/>
        <v>3.8624744233597696</v>
      </c>
      <c r="N348" s="122">
        <f t="shared" si="200"/>
        <v>4.9239211475251699</v>
      </c>
      <c r="O348" s="122">
        <f t="shared" si="200"/>
        <v>2.4916382711609821</v>
      </c>
      <c r="P348" s="122">
        <f t="shared" si="200"/>
        <v>7.1858322150170843E-4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1.2987058714556017</v>
      </c>
      <c r="T348" s="122">
        <f t="shared" si="201"/>
        <v>1.4764316894660943</v>
      </c>
      <c r="U348" s="122">
        <f t="shared" si="201"/>
        <v>1.4282489412876374</v>
      </c>
      <c r="V348" s="122">
        <f t="shared" si="201"/>
        <v>0.84145147765136186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5.9732205889741605</v>
      </c>
      <c r="D349" s="98">
        <v>6.2593118164420725</v>
      </c>
      <c r="E349" s="98">
        <v>11.073581126519022</v>
      </c>
      <c r="F349" s="98">
        <v>6.2787184490756225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1.1223236363670208</v>
      </c>
      <c r="M349" s="98">
        <v>3.8624744233597696</v>
      </c>
      <c r="N349" s="98">
        <v>4.9239211475251699</v>
      </c>
      <c r="O349" s="98">
        <v>2.4916382711609821</v>
      </c>
      <c r="P349" s="98">
        <v>7.1858322150170843E-4</v>
      </c>
      <c r="Q349" s="98">
        <v>0</v>
      </c>
      <c r="R349" s="98">
        <v>0</v>
      </c>
      <c r="S349" s="98">
        <v>1.2987058714556017</v>
      </c>
      <c r="T349" s="98">
        <v>1.4764316894660943</v>
      </c>
      <c r="U349" s="98">
        <v>1.4282489412876374</v>
      </c>
      <c r="V349" s="98">
        <v>0.84145147765136186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2.850550930141567</v>
      </c>
      <c r="D353" s="122">
        <v>3.0313409665505024</v>
      </c>
      <c r="E353" s="122">
        <v>3.5065516712274762</v>
      </c>
      <c r="F353" s="122">
        <v>1.9344447612360145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0.28936779843770877</v>
      </c>
      <c r="M353" s="122">
        <v>1.039263643497391</v>
      </c>
      <c r="N353" s="122">
        <v>1.3075756548166013</v>
      </c>
      <c r="O353" s="122">
        <v>0.65452328861759135</v>
      </c>
      <c r="P353" s="122">
        <v>2.4397139665688597E-4</v>
      </c>
      <c r="Q353" s="122">
        <v>0</v>
      </c>
      <c r="R353" s="122">
        <v>0</v>
      </c>
      <c r="S353" s="122">
        <v>0.32705151722030218</v>
      </c>
      <c r="T353" s="122">
        <v>0.32331768407006034</v>
      </c>
      <c r="U353" s="122">
        <v>0.34763702588945938</v>
      </c>
      <c r="V353" s="122">
        <v>0.18852184293486532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2.8450843234888437</v>
      </c>
      <c r="D354" s="98">
        <v>3.0245375375296963</v>
      </c>
      <c r="E354" s="98">
        <v>3.4867620948875002</v>
      </c>
      <c r="F354" s="98">
        <v>1.9298532656662317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0.2851953321129162</v>
      </c>
      <c r="M354" s="98">
        <v>1.0333216183364102</v>
      </c>
      <c r="N354" s="98">
        <v>1.299144103301981</v>
      </c>
      <c r="O354" s="98">
        <v>0.65120295164100517</v>
      </c>
      <c r="P354" s="98">
        <v>2.4397139665688597E-4</v>
      </c>
      <c r="Q354" s="98">
        <v>0</v>
      </c>
      <c r="R354" s="98">
        <v>0</v>
      </c>
      <c r="S354" s="98">
        <v>0.32414603456146179</v>
      </c>
      <c r="T354" s="98">
        <v>0.32164821631621093</v>
      </c>
      <c r="U354" s="98">
        <v>0.34587227856194619</v>
      </c>
      <c r="V354" s="98">
        <v>0.18585057338189734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5.4666066527235624E-3</v>
      </c>
      <c r="D355" s="98">
        <v>6.8034290208059713E-3</v>
      </c>
      <c r="E355" s="98">
        <v>1.9789576339975804E-2</v>
      </c>
      <c r="F355" s="98">
        <v>4.5914955697827315E-3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4.1724663247925693E-3</v>
      </c>
      <c r="M355" s="98">
        <v>5.9420251609807124E-3</v>
      </c>
      <c r="N355" s="98">
        <v>8.4315515146202689E-3</v>
      </c>
      <c r="O355" s="98">
        <v>3.3203369765861714E-3</v>
      </c>
      <c r="P355" s="98">
        <v>0</v>
      </c>
      <c r="Q355" s="98">
        <v>0</v>
      </c>
      <c r="R355" s="98">
        <v>0</v>
      </c>
      <c r="S355" s="98">
        <v>2.9054826588403603E-3</v>
      </c>
      <c r="T355" s="98">
        <v>1.669467753849385E-3</v>
      </c>
      <c r="U355" s="98">
        <v>1.7647473275131942E-3</v>
      </c>
      <c r="V355" s="98">
        <v>2.671269552967983E-3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5.4666066527235624E-3</v>
      </c>
      <c r="D356" s="101">
        <v>6.8034290208059713E-3</v>
      </c>
      <c r="E356" s="101">
        <v>1.9789576339975804E-2</v>
      </c>
      <c r="F356" s="101">
        <v>4.5914955697827315E-3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4.1724663247925693E-3</v>
      </c>
      <c r="M356" s="101">
        <v>5.9420251609807124E-3</v>
      </c>
      <c r="N356" s="101">
        <v>8.4315515146202689E-3</v>
      </c>
      <c r="O356" s="101">
        <v>3.3203369765861714E-3</v>
      </c>
      <c r="P356" s="101">
        <v>0</v>
      </c>
      <c r="Q356" s="101">
        <v>0</v>
      </c>
      <c r="R356" s="101">
        <v>0</v>
      </c>
      <c r="S356" s="101">
        <v>2.9054826588403603E-3</v>
      </c>
      <c r="T356" s="101">
        <v>1.669467753849385E-3</v>
      </c>
      <c r="U356" s="101">
        <v>1.7647473275131942E-3</v>
      </c>
      <c r="V356" s="101">
        <v>2.671269552967983E-3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2.6585580193501883</v>
      </c>
      <c r="D362" s="122">
        <v>2.9268905473674995</v>
      </c>
      <c r="E362" s="122">
        <v>4.0935730424845511</v>
      </c>
      <c r="F362" s="122">
        <v>1.9044243936196796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0.34959898187271526</v>
      </c>
      <c r="M362" s="122">
        <v>1.5059380757116003</v>
      </c>
      <c r="N362" s="122">
        <v>1.9233814301814933</v>
      </c>
      <c r="O362" s="122">
        <v>0.73652639584872004</v>
      </c>
      <c r="P362" s="122">
        <v>0</v>
      </c>
      <c r="Q362" s="122">
        <v>0</v>
      </c>
      <c r="R362" s="122">
        <v>0</v>
      </c>
      <c r="S362" s="122">
        <v>0.2478996580697431</v>
      </c>
      <c r="T362" s="122">
        <v>0.2861168983534334</v>
      </c>
      <c r="U362" s="122">
        <v>0.32165215465730235</v>
      </c>
      <c r="V362" s="122">
        <v>0.20305669139441443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2.6585580193501883</v>
      </c>
      <c r="D363" s="98">
        <v>2.9268905473674995</v>
      </c>
      <c r="E363" s="98">
        <v>4.0935730424845511</v>
      </c>
      <c r="F363" s="98">
        <v>1.9044243936196796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0.34959898187271526</v>
      </c>
      <c r="M363" s="98">
        <v>1.5059380757116003</v>
      </c>
      <c r="N363" s="98">
        <v>1.9233814301814933</v>
      </c>
      <c r="O363" s="98">
        <v>0.73652639584872004</v>
      </c>
      <c r="P363" s="98">
        <v>0</v>
      </c>
      <c r="Q363" s="98">
        <v>0</v>
      </c>
      <c r="R363" s="98">
        <v>0</v>
      </c>
      <c r="S363" s="98">
        <v>0.2478996580697431</v>
      </c>
      <c r="T363" s="98">
        <v>0.2861168983534334</v>
      </c>
      <c r="U363" s="98">
        <v>0.32165215465730235</v>
      </c>
      <c r="V363" s="98">
        <v>0.20305669139441443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6513.2850696227979</v>
      </c>
      <c r="D366" s="117">
        <f t="shared" si="204"/>
        <v>6463.6514190831331</v>
      </c>
      <c r="E366" s="117">
        <f t="shared" si="204"/>
        <v>8212.3426407126044</v>
      </c>
      <c r="F366" s="117">
        <f t="shared" si="204"/>
        <v>8074.8531910255006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7816.2784013371074</v>
      </c>
      <c r="M366" s="117">
        <f t="shared" si="204"/>
        <v>6523.3165634638126</v>
      </c>
      <c r="N366" s="117">
        <f t="shared" si="204"/>
        <v>6096.9206112083511</v>
      </c>
      <c r="O366" s="117">
        <f t="shared" si="204"/>
        <v>5976.5693241519712</v>
      </c>
      <c r="P366" s="117">
        <f t="shared" si="204"/>
        <v>5215.2653493755979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5235.5773170217017</v>
      </c>
      <c r="T366" s="117">
        <f t="shared" si="205"/>
        <v>5229.146298614849</v>
      </c>
      <c r="U366" s="117">
        <f t="shared" si="205"/>
        <v>5303.3584874253902</v>
      </c>
      <c r="V366" s="117">
        <f t="shared" si="205"/>
        <v>5726.6523215367652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2795.9040185156068</v>
      </c>
      <c r="D367" s="122">
        <f t="shared" si="207"/>
        <v>2698.9802151016688</v>
      </c>
      <c r="E367" s="122">
        <f t="shared" si="207"/>
        <v>4274.0279027733823</v>
      </c>
      <c r="F367" s="122">
        <f t="shared" si="207"/>
        <v>4237.5894970758927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4171.3309084075563</v>
      </c>
      <c r="M367" s="122">
        <f t="shared" si="207"/>
        <v>3339.5707383543868</v>
      </c>
      <c r="N367" s="122">
        <f t="shared" si="207"/>
        <v>3259.5238126791314</v>
      </c>
      <c r="O367" s="122">
        <f t="shared" si="207"/>
        <v>3393.0918509566645</v>
      </c>
      <c r="P367" s="122">
        <f t="shared" si="207"/>
        <v>3192.7699247699034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2938.8363211489168</v>
      </c>
      <c r="T367" s="122">
        <f t="shared" si="208"/>
        <v>2800.4914487733204</v>
      </c>
      <c r="U367" s="122">
        <f t="shared" si="208"/>
        <v>2841.0130862948076</v>
      </c>
      <c r="V367" s="122">
        <f t="shared" si="208"/>
        <v>3034.5028995709595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2760.0727424312799</v>
      </c>
      <c r="D368" s="98">
        <v>2665.3742593669385</v>
      </c>
      <c r="E368" s="98">
        <v>4228.6550948045115</v>
      </c>
      <c r="F368" s="98">
        <v>4194.2444083422788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4137.9184041908657</v>
      </c>
      <c r="M368" s="98">
        <v>3309.9710161677185</v>
      </c>
      <c r="N368" s="98">
        <v>3230.8845352909507</v>
      </c>
      <c r="O368" s="98">
        <v>3362.5532933581899</v>
      </c>
      <c r="P368" s="98">
        <v>3163.335188861191</v>
      </c>
      <c r="Q368" s="98">
        <v>0</v>
      </c>
      <c r="R368" s="98">
        <v>0</v>
      </c>
      <c r="S368" s="98">
        <v>2909.4867870772537</v>
      </c>
      <c r="T368" s="98">
        <v>2772.8341284797798</v>
      </c>
      <c r="U368" s="98">
        <v>2813.1605811899276</v>
      </c>
      <c r="V368" s="98">
        <v>3004.2366558549388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35.831276084326944</v>
      </c>
      <c r="D369" s="98">
        <v>33.605955734730458</v>
      </c>
      <c r="E369" s="98">
        <v>45.372807968870561</v>
      </c>
      <c r="F369" s="98">
        <v>43.345088733613565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33.412504216690337</v>
      </c>
      <c r="M369" s="98">
        <v>29.599722186668039</v>
      </c>
      <c r="N369" s="98">
        <v>28.639277388180847</v>
      </c>
      <c r="O369" s="98">
        <v>30.538557598474881</v>
      </c>
      <c r="P369" s="98">
        <v>29.434735908712337</v>
      </c>
      <c r="Q369" s="98">
        <v>0</v>
      </c>
      <c r="R369" s="98">
        <v>0</v>
      </c>
      <c r="S369" s="98">
        <v>29.349534071663133</v>
      </c>
      <c r="T369" s="98">
        <v>27.657320293540387</v>
      </c>
      <c r="U369" s="98">
        <v>27.852505104879864</v>
      </c>
      <c r="V369" s="98">
        <v>30.266243716020703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33.357398487334962</v>
      </c>
      <c r="D370" s="122">
        <f t="shared" si="210"/>
        <v>18.564583206900235</v>
      </c>
      <c r="E370" s="122">
        <f t="shared" si="210"/>
        <v>41.165265669498751</v>
      </c>
      <c r="F370" s="122">
        <f t="shared" si="210"/>
        <v>35.84068191144577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31.095694772165491</v>
      </c>
      <c r="M370" s="122">
        <f t="shared" si="210"/>
        <v>35.027957907441198</v>
      </c>
      <c r="N370" s="122">
        <f t="shared" si="210"/>
        <v>35.487069404277037</v>
      </c>
      <c r="O370" s="122">
        <f t="shared" si="210"/>
        <v>31.5613811861291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13.16767287061116</v>
      </c>
      <c r="T370" s="122">
        <f t="shared" si="210"/>
        <v>10.539748274334709</v>
      </c>
      <c r="U370" s="122">
        <f t="shared" si="210"/>
        <v>9.2599531715011203</v>
      </c>
      <c r="V370" s="122">
        <f t="shared" si="210"/>
        <v>4.9252461519990831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33.357398487334962</v>
      </c>
      <c r="D371" s="98">
        <f>RES_hhdet_in_fech!D29</f>
        <v>18.564583206900235</v>
      </c>
      <c r="E371" s="98">
        <f>RES_hhdet_in_fech!E29</f>
        <v>41.165265669498751</v>
      </c>
      <c r="F371" s="98">
        <f>RES_hhdet_in_fech!F29</f>
        <v>35.84068191144577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31.095694772165491</v>
      </c>
      <c r="M371" s="98">
        <f>RES_hhdet_in_fech!M29</f>
        <v>35.027957907441198</v>
      </c>
      <c r="N371" s="98">
        <f>RES_hhdet_in_fech!N29</f>
        <v>35.487069404277037</v>
      </c>
      <c r="O371" s="98">
        <f>RES_hhdet_in_fech!O29</f>
        <v>31.5613811861291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13.16767287061116</v>
      </c>
      <c r="T371" s="98">
        <f>RES_hhdet_in_fech!T29</f>
        <v>10.539748274334709</v>
      </c>
      <c r="U371" s="98">
        <f>RES_hhdet_in_fech!U29</f>
        <v>9.2599531715011203</v>
      </c>
      <c r="V371" s="98">
        <f>RES_hhdet_in_fech!V29</f>
        <v>4.9252461519990831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1406.1635767793264</v>
      </c>
      <c r="D372" s="122">
        <v>1388.8881286321982</v>
      </c>
      <c r="E372" s="122">
        <v>1413.9456660157871</v>
      </c>
      <c r="F372" s="122">
        <v>1386.036005050428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1322.2926162512699</v>
      </c>
      <c r="M372" s="122">
        <v>1154.0174413772365</v>
      </c>
      <c r="N372" s="122">
        <v>1099.893347095277</v>
      </c>
      <c r="O372" s="122">
        <v>1099.2412059288176</v>
      </c>
      <c r="P372" s="122">
        <v>1074.0068526892317</v>
      </c>
      <c r="Q372" s="122">
        <v>0</v>
      </c>
      <c r="R372" s="122">
        <v>0</v>
      </c>
      <c r="S372" s="122">
        <v>941.32676209057286</v>
      </c>
      <c r="T372" s="122">
        <v>912.05173148496476</v>
      </c>
      <c r="U372" s="122">
        <v>913.9043502528084</v>
      </c>
      <c r="V372" s="122">
        <v>986.02205870684395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1443.4232127032797</v>
      </c>
      <c r="D373" s="98">
        <v>1424.0180953422052</v>
      </c>
      <c r="E373" s="98">
        <v>1454.3648382879128</v>
      </c>
      <c r="F373" s="98">
        <v>1433.1255348758616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1491.0714732284305</v>
      </c>
      <c r="M373" s="98">
        <v>1286.0818096904716</v>
      </c>
      <c r="N373" s="98">
        <v>1226.2158476849618</v>
      </c>
      <c r="O373" s="98">
        <v>1200.9697854209514</v>
      </c>
      <c r="P373" s="98">
        <v>1074.0068526892317</v>
      </c>
      <c r="Q373" s="98">
        <v>0</v>
      </c>
      <c r="R373" s="98">
        <v>0</v>
      </c>
      <c r="S373" s="98">
        <v>1014.1793315059476</v>
      </c>
      <c r="T373" s="98">
        <v>990.17794769655234</v>
      </c>
      <c r="U373" s="98">
        <v>976.64735850903992</v>
      </c>
      <c r="V373" s="98">
        <v>1116.164153409652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957.05649789561244</v>
      </c>
      <c r="D374" s="98">
        <v>950.19089845316489</v>
      </c>
      <c r="E374" s="98">
        <v>957.82955420722317</v>
      </c>
      <c r="F374" s="98">
        <v>946.26756664813854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1003.3186353493173</v>
      </c>
      <c r="M374" s="98">
        <v>849.07117606475697</v>
      </c>
      <c r="N374" s="98">
        <v>829.62305552475516</v>
      </c>
      <c r="O374" s="98">
        <v>834.04467976524643</v>
      </c>
      <c r="P374" s="98">
        <v>0</v>
      </c>
      <c r="Q374" s="98">
        <v>0</v>
      </c>
      <c r="R374" s="98">
        <v>0</v>
      </c>
      <c r="S374" s="98">
        <v>786.77361920380463</v>
      </c>
      <c r="T374" s="98">
        <v>774.00630201335991</v>
      </c>
      <c r="U374" s="98">
        <v>775.42904295818607</v>
      </c>
      <c r="V374" s="98">
        <v>907.02860682242908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273.46597175817016</v>
      </c>
      <c r="D375" s="101">
        <v>279.90600806734972</v>
      </c>
      <c r="E375" s="101">
        <v>249.61990286406561</v>
      </c>
      <c r="F375" s="101">
        <v>246.49519462926798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244.90616451209536</v>
      </c>
      <c r="M375" s="101">
        <v>141.39397307721455</v>
      </c>
      <c r="N375" s="101">
        <v>143.30979464783329</v>
      </c>
      <c r="O375" s="101">
        <v>132.87938723951765</v>
      </c>
      <c r="P375" s="101">
        <v>0</v>
      </c>
      <c r="Q375" s="101">
        <v>0</v>
      </c>
      <c r="R375" s="101">
        <v>0</v>
      </c>
      <c r="S375" s="101">
        <v>129.19664415062581</v>
      </c>
      <c r="T375" s="101">
        <v>95.445498329993654</v>
      </c>
      <c r="U375" s="101">
        <v>98.338500466586524</v>
      </c>
      <c r="V375" s="101">
        <v>163.32525978800933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683.59052613744223</v>
      </c>
      <c r="D376" s="104">
        <v>670.28489038581517</v>
      </c>
      <c r="E376" s="104">
        <v>708.20965134315759</v>
      </c>
      <c r="F376" s="104">
        <v>699.77237201887044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758.41247083722203</v>
      </c>
      <c r="M376" s="104">
        <v>707.67720298754239</v>
      </c>
      <c r="N376" s="104">
        <v>686.31326087692185</v>
      </c>
      <c r="O376" s="104">
        <v>701.16529252572866</v>
      </c>
      <c r="P376" s="104">
        <v>0</v>
      </c>
      <c r="Q376" s="104">
        <v>0</v>
      </c>
      <c r="R376" s="104">
        <v>0</v>
      </c>
      <c r="S376" s="104">
        <v>657.57697505317867</v>
      </c>
      <c r="T376" s="104">
        <v>678.56080368336632</v>
      </c>
      <c r="U376" s="104">
        <v>677.09054249159942</v>
      </c>
      <c r="V376" s="104">
        <v>743.70334703441972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1292.1845261546848</v>
      </c>
      <c r="D377" s="101">
        <v>1309.7856133597343</v>
      </c>
      <c r="E377" s="101">
        <v>1205.0719843433637</v>
      </c>
      <c r="F377" s="101">
        <v>1197.514947303353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1173.3325048066347</v>
      </c>
      <c r="N377" s="101">
        <v>1100.8495577425292</v>
      </c>
      <c r="O377" s="101">
        <v>1070.0042617640088</v>
      </c>
      <c r="P377" s="101">
        <v>0</v>
      </c>
      <c r="Q377" s="101">
        <v>0</v>
      </c>
      <c r="R377" s="101">
        <v>0</v>
      </c>
      <c r="S377" s="101">
        <v>974.14274555348629</v>
      </c>
      <c r="T377" s="101">
        <v>987.3670144933493</v>
      </c>
      <c r="U377" s="101">
        <v>977.22392314458807</v>
      </c>
      <c r="V377" s="101">
        <v>961.37221242981559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932.1691671155653</v>
      </c>
      <c r="D378" s="104">
        <v>951.95576681518901</v>
      </c>
      <c r="E378" s="104">
        <v>853.26383500260113</v>
      </c>
      <c r="F378" s="104">
        <v>850.12921389327812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895.61843211003281</v>
      </c>
      <c r="M378" s="104">
        <v>831.12357793655485</v>
      </c>
      <c r="N378" s="104">
        <v>785.54935831788146</v>
      </c>
      <c r="O378" s="104">
        <v>766.8533281924523</v>
      </c>
      <c r="P378" s="104">
        <v>0</v>
      </c>
      <c r="Q378" s="104">
        <v>0</v>
      </c>
      <c r="R378" s="104">
        <v>0</v>
      </c>
      <c r="S378" s="104">
        <v>740.12594822827054</v>
      </c>
      <c r="T378" s="104">
        <v>748.80613805254313</v>
      </c>
      <c r="U378" s="104">
        <v>749.70825597016767</v>
      </c>
      <c r="V378" s="104">
        <v>740.88058937992059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245.898619334817</v>
      </c>
      <c r="D379" s="98">
        <v>266.80030117707452</v>
      </c>
      <c r="E379" s="98">
        <v>176.69629415393214</v>
      </c>
      <c r="F379" s="98">
        <v>178.5377643350451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168.75462509564341</v>
      </c>
      <c r="M379" s="98">
        <v>120.7079950064286</v>
      </c>
      <c r="N379" s="98">
        <v>111.22991685647042</v>
      </c>
      <c r="O379" s="98">
        <v>93.718237343424221</v>
      </c>
      <c r="P379" s="98">
        <v>0</v>
      </c>
      <c r="Q379" s="98">
        <v>0</v>
      </c>
      <c r="R379" s="98">
        <v>0</v>
      </c>
      <c r="S379" s="98">
        <v>105.56531989373303</v>
      </c>
      <c r="T379" s="98">
        <v>81.520650229302461</v>
      </c>
      <c r="U379" s="98">
        <v>84.198294269171782</v>
      </c>
      <c r="V379" s="98">
        <v>76.001040091870564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686.27054778074842</v>
      </c>
      <c r="D380" s="98">
        <v>685.15546563811449</v>
      </c>
      <c r="E380" s="98">
        <v>676.56754084866895</v>
      </c>
      <c r="F380" s="98">
        <v>671.59144955823297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726.86380701438929</v>
      </c>
      <c r="M380" s="98">
        <v>710.41558293012622</v>
      </c>
      <c r="N380" s="98">
        <v>674.31944146141109</v>
      </c>
      <c r="O380" s="98">
        <v>673.13509084902796</v>
      </c>
      <c r="P380" s="98">
        <v>0</v>
      </c>
      <c r="Q380" s="98">
        <v>0</v>
      </c>
      <c r="R380" s="98">
        <v>0</v>
      </c>
      <c r="S380" s="98">
        <v>634.56062833453745</v>
      </c>
      <c r="T380" s="98">
        <v>667.2854878232406</v>
      </c>
      <c r="U380" s="98">
        <v>665.50996170099586</v>
      </c>
      <c r="V380" s="98">
        <v>664.87954928805004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2277.8600758405305</v>
      </c>
      <c r="D381" s="122">
        <v>2357.2184921423659</v>
      </c>
      <c r="E381" s="122">
        <v>2483.2038062539355</v>
      </c>
      <c r="F381" s="122">
        <v>2415.3870069877344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2291.559181906116</v>
      </c>
      <c r="M381" s="122">
        <v>1994.700425824748</v>
      </c>
      <c r="N381" s="122">
        <v>1702.0163820296655</v>
      </c>
      <c r="O381" s="122">
        <v>1452.6748860803602</v>
      </c>
      <c r="P381" s="122">
        <v>948.48857191646323</v>
      </c>
      <c r="Q381" s="122">
        <v>0</v>
      </c>
      <c r="R381" s="122">
        <v>0</v>
      </c>
      <c r="S381" s="122">
        <v>1342.2465609116009</v>
      </c>
      <c r="T381" s="122">
        <v>1506.0633700822286</v>
      </c>
      <c r="U381" s="122">
        <v>1539.1810977062728</v>
      </c>
      <c r="V381" s="122">
        <v>1701.202117106963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2518.4979990102693</v>
      </c>
      <c r="D382" s="98">
        <v>2511.1497221189234</v>
      </c>
      <c r="E382" s="98">
        <v>2928.7598950285292</v>
      </c>
      <c r="F382" s="98">
        <v>2918.0736547961237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2400.9342647056637</v>
      </c>
      <c r="M382" s="98">
        <v>2177.8632468231972</v>
      </c>
      <c r="N382" s="98">
        <v>1867.4631591240513</v>
      </c>
      <c r="O382" s="98">
        <v>1738.5117075626442</v>
      </c>
      <c r="P382" s="98">
        <v>0</v>
      </c>
      <c r="Q382" s="98">
        <v>0</v>
      </c>
      <c r="R382" s="98">
        <v>0</v>
      </c>
      <c r="S382" s="98">
        <v>1757.3265381607853</v>
      </c>
      <c r="T382" s="98">
        <v>1812.2864520012097</v>
      </c>
      <c r="U382" s="98">
        <v>1890.4830474047708</v>
      </c>
      <c r="V382" s="98">
        <v>2196.2968377657417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2048.7116272811495</v>
      </c>
      <c r="D383" s="33">
        <v>2205.5340018389829</v>
      </c>
      <c r="E383" s="33">
        <v>1973.1560640715957</v>
      </c>
      <c r="F383" s="33">
        <v>2026.8428210438283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2164.7790226393704</v>
      </c>
      <c r="M383" s="33">
        <v>1728.3135996808014</v>
      </c>
      <c r="N383" s="33">
        <v>1357.1264108361261</v>
      </c>
      <c r="O383" s="33">
        <v>1071.0817063634956</v>
      </c>
      <c r="P383" s="33">
        <v>948.48857191646323</v>
      </c>
      <c r="Q383" s="33">
        <v>0</v>
      </c>
      <c r="R383" s="33">
        <v>0</v>
      </c>
      <c r="S383" s="33">
        <v>1150.4573749951253</v>
      </c>
      <c r="T383" s="33">
        <v>1377.0002761260785</v>
      </c>
      <c r="U383" s="33">
        <v>1362.1116762229785</v>
      </c>
      <c r="V383" s="33">
        <v>1457.2510864675892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3894.3163065966878</v>
      </c>
      <c r="D385" s="117">
        <f t="shared" si="211"/>
        <v>3875.2226036870966</v>
      </c>
      <c r="E385" s="117">
        <f t="shared" si="211"/>
        <v>4867.3507568797468</v>
      </c>
      <c r="F385" s="117">
        <f t="shared" si="211"/>
        <v>4852.0966010055417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4952.8856934774703</v>
      </c>
      <c r="M385" s="117">
        <f t="shared" si="211"/>
        <v>4197.5624168209015</v>
      </c>
      <c r="N385" s="117">
        <f t="shared" si="211"/>
        <v>3975.1119314453463</v>
      </c>
      <c r="O385" s="117">
        <f t="shared" si="211"/>
        <v>4002.9208068012899</v>
      </c>
      <c r="P385" s="117">
        <f t="shared" si="211"/>
        <v>3624.7817558346792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3862.6788388623499</v>
      </c>
      <c r="T385" s="117">
        <f t="shared" si="212"/>
        <v>3922.357176315315</v>
      </c>
      <c r="U385" s="117">
        <f t="shared" si="212"/>
        <v>3985.5235415329876</v>
      </c>
      <c r="V385" s="117">
        <f t="shared" si="212"/>
        <v>4323.9085130119283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1508.5653389681408</v>
      </c>
      <c r="D386" s="122">
        <f t="shared" si="214"/>
        <v>1470.8122493075525</v>
      </c>
      <c r="E386" s="122">
        <f t="shared" si="214"/>
        <v>2350.1459710202266</v>
      </c>
      <c r="F386" s="122">
        <f t="shared" si="214"/>
        <v>2353.6651490746758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2477.5023008452813</v>
      </c>
      <c r="M386" s="122">
        <f t="shared" si="214"/>
        <v>2025.3750018371472</v>
      </c>
      <c r="N386" s="122">
        <f t="shared" si="214"/>
        <v>2035.1733154125407</v>
      </c>
      <c r="O386" s="122">
        <f t="shared" si="214"/>
        <v>2201.3850498470092</v>
      </c>
      <c r="P386" s="122">
        <f t="shared" si="214"/>
        <v>2160.647690761889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2113.9095466262538</v>
      </c>
      <c r="T386" s="122">
        <f t="shared" si="215"/>
        <v>2030.7264056451486</v>
      </c>
      <c r="U386" s="122">
        <f t="shared" si="215"/>
        <v>2073.0530527369092</v>
      </c>
      <c r="V386" s="122">
        <f t="shared" si="215"/>
        <v>2226.5497475126931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1472.734062883814</v>
      </c>
      <c r="D387" s="98">
        <v>1437.206293572822</v>
      </c>
      <c r="E387" s="98">
        <v>2304.7731630513563</v>
      </c>
      <c r="F387" s="98">
        <v>2310.3200603410623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2444.0897966285911</v>
      </c>
      <c r="M387" s="98">
        <v>1995.7752796504792</v>
      </c>
      <c r="N387" s="98">
        <v>2006.5340380243599</v>
      </c>
      <c r="O387" s="98">
        <v>2170.8464922485346</v>
      </c>
      <c r="P387" s="98">
        <v>2131.2129548531766</v>
      </c>
      <c r="Q387" s="98">
        <v>0</v>
      </c>
      <c r="R387" s="98">
        <v>0</v>
      </c>
      <c r="S387" s="98">
        <v>2084.5600125545907</v>
      </c>
      <c r="T387" s="98">
        <v>2003.0690853516082</v>
      </c>
      <c r="U387" s="98">
        <v>2045.2005476320292</v>
      </c>
      <c r="V387" s="98">
        <v>2196.2835037966724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35.831276084326944</v>
      </c>
      <c r="D388" s="98">
        <v>33.605955734730458</v>
      </c>
      <c r="E388" s="98">
        <v>45.372807968870561</v>
      </c>
      <c r="F388" s="98">
        <v>43.345088733613565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33.412504216690337</v>
      </c>
      <c r="M388" s="98">
        <v>29.599722186668039</v>
      </c>
      <c r="N388" s="98">
        <v>28.639277388180847</v>
      </c>
      <c r="O388" s="98">
        <v>30.538557598474881</v>
      </c>
      <c r="P388" s="98">
        <v>29.434735908712337</v>
      </c>
      <c r="Q388" s="98">
        <v>0</v>
      </c>
      <c r="R388" s="98">
        <v>0</v>
      </c>
      <c r="S388" s="98">
        <v>29.349534071663133</v>
      </c>
      <c r="T388" s="98">
        <v>27.657320293540387</v>
      </c>
      <c r="U388" s="98">
        <v>27.852505104879864</v>
      </c>
      <c r="V388" s="98">
        <v>30.266243716020703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75.988842341179861</v>
      </c>
      <c r="D389" s="122">
        <f t="shared" si="217"/>
        <v>43.681587229946224</v>
      </c>
      <c r="E389" s="122">
        <f t="shared" si="217"/>
        <v>99.977094832802308</v>
      </c>
      <c r="F389" s="122">
        <f t="shared" si="217"/>
        <v>89.762294996640421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92.674259432100797</v>
      </c>
      <c r="M389" s="122">
        <f t="shared" si="217"/>
        <v>107.88455907243488</v>
      </c>
      <c r="N389" s="122">
        <f t="shared" si="217"/>
        <v>113.57506758041158</v>
      </c>
      <c r="O389" s="122">
        <f t="shared" si="217"/>
        <v>105.55297030090207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49.848442337307347</v>
      </c>
      <c r="T389" s="122">
        <f t="shared" si="217"/>
        <v>40.489771634206427</v>
      </c>
      <c r="U389" s="122">
        <f t="shared" si="217"/>
        <v>36.045000934331703</v>
      </c>
      <c r="V389" s="122">
        <f t="shared" si="217"/>
        <v>19.427680986248102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75.988842341179861</v>
      </c>
      <c r="D390" s="98">
        <f>RES_hhdet_in_tesh!D29</f>
        <v>43.681587229946224</v>
      </c>
      <c r="E390" s="98">
        <f>RES_hhdet_in_tesh!E29</f>
        <v>99.977094832802308</v>
      </c>
      <c r="F390" s="98">
        <f>RES_hhdet_in_tesh!F29</f>
        <v>89.762294996640421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92.674259432100797</v>
      </c>
      <c r="M390" s="98">
        <f>RES_hhdet_in_tesh!M29</f>
        <v>107.88455907243488</v>
      </c>
      <c r="N390" s="98">
        <f>RES_hhdet_in_tesh!N29</f>
        <v>113.57506758041158</v>
      </c>
      <c r="O390" s="98">
        <f>RES_hhdet_in_tesh!O29</f>
        <v>105.55297030090207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49.848442337307347</v>
      </c>
      <c r="T390" s="98">
        <f>RES_hhdet_in_tesh!T29</f>
        <v>40.489771634206427</v>
      </c>
      <c r="U390" s="98">
        <f>RES_hhdet_in_tesh!U29</f>
        <v>36.045000934331703</v>
      </c>
      <c r="V390" s="98">
        <f>RES_hhdet_in_tesh!V29</f>
        <v>19.427680986248102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843.73308737829257</v>
      </c>
      <c r="D391" s="122">
        <v>836.55757561292114</v>
      </c>
      <c r="E391" s="122">
        <v>851.46827815431539</v>
      </c>
      <c r="F391" s="122">
        <v>840.14986792030686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891.20115353389588</v>
      </c>
      <c r="M391" s="122">
        <v>793.38946465501874</v>
      </c>
      <c r="N391" s="122">
        <v>769.23260404742791</v>
      </c>
      <c r="O391" s="122">
        <v>776.10659458274483</v>
      </c>
      <c r="P391" s="122">
        <v>734.72191778711885</v>
      </c>
      <c r="Q391" s="122">
        <v>0</v>
      </c>
      <c r="R391" s="122">
        <v>0</v>
      </c>
      <c r="S391" s="122">
        <v>743.9151465860017</v>
      </c>
      <c r="T391" s="122">
        <v>742.53106122339102</v>
      </c>
      <c r="U391" s="122">
        <v>746.2134558185395</v>
      </c>
      <c r="V391" s="122">
        <v>819.00554697386815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843.41369897502454</v>
      </c>
      <c r="D392" s="98">
        <v>834.34345477547754</v>
      </c>
      <c r="E392" s="98">
        <v>854.82418037979903</v>
      </c>
      <c r="F392" s="98">
        <v>845.0528994722921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906.68581397858929</v>
      </c>
      <c r="M392" s="98">
        <v>794.09053238942772</v>
      </c>
      <c r="N392" s="98">
        <v>776.28802605323165</v>
      </c>
      <c r="O392" s="98">
        <v>787.92420234104134</v>
      </c>
      <c r="P392" s="98">
        <v>734.72191778711885</v>
      </c>
      <c r="Q392" s="98">
        <v>0</v>
      </c>
      <c r="R392" s="98">
        <v>0</v>
      </c>
      <c r="S392" s="98">
        <v>753.79044145493765</v>
      </c>
      <c r="T392" s="98">
        <v>750.7889430934091</v>
      </c>
      <c r="U392" s="98">
        <v>752.72523877348101</v>
      </c>
      <c r="V392" s="98">
        <v>870.35908930450012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843.38076974340447</v>
      </c>
      <c r="D393" s="98">
        <v>834.28403235402448</v>
      </c>
      <c r="E393" s="98">
        <v>854.92739592467092</v>
      </c>
      <c r="F393" s="98">
        <v>845.12005710180563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907.33420202576133</v>
      </c>
      <c r="M393" s="98">
        <v>794.98083679336128</v>
      </c>
      <c r="N393" s="98">
        <v>777.0392760489608</v>
      </c>
      <c r="O393" s="98">
        <v>788.34390973096106</v>
      </c>
      <c r="P393" s="98">
        <v>0</v>
      </c>
      <c r="Q393" s="98">
        <v>0</v>
      </c>
      <c r="R393" s="98">
        <v>0</v>
      </c>
      <c r="S393" s="98">
        <v>753.60259143424537</v>
      </c>
      <c r="T393" s="98">
        <v>750.93105287029346</v>
      </c>
      <c r="U393" s="98">
        <v>752.88235270786834</v>
      </c>
      <c r="V393" s="98">
        <v>871.06062144183443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159.79024360596236</v>
      </c>
      <c r="D394" s="101">
        <v>163.99914196820922</v>
      </c>
      <c r="E394" s="101">
        <v>146.71774458151333</v>
      </c>
      <c r="F394" s="101">
        <v>145.3476850829353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148.92173118853921</v>
      </c>
      <c r="M394" s="101">
        <v>87.303633805818848</v>
      </c>
      <c r="N394" s="101">
        <v>90.72601517203897</v>
      </c>
      <c r="O394" s="101">
        <v>87.178617205232442</v>
      </c>
      <c r="P394" s="101">
        <v>0</v>
      </c>
      <c r="Q394" s="101">
        <v>0</v>
      </c>
      <c r="R394" s="101">
        <v>0</v>
      </c>
      <c r="S394" s="101">
        <v>96.025616381066612</v>
      </c>
      <c r="T394" s="101">
        <v>72.370249186927225</v>
      </c>
      <c r="U394" s="101">
        <v>75.791810216268814</v>
      </c>
      <c r="V394" s="101">
        <v>127.35727440741461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683.59052613744223</v>
      </c>
      <c r="D395" s="104">
        <v>670.28489038581517</v>
      </c>
      <c r="E395" s="104">
        <v>708.20965134315759</v>
      </c>
      <c r="F395" s="104">
        <v>699.77237201887044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758.41247083722203</v>
      </c>
      <c r="M395" s="104">
        <v>707.67720298754239</v>
      </c>
      <c r="N395" s="104">
        <v>686.31326087692185</v>
      </c>
      <c r="O395" s="104">
        <v>701.16529252572866</v>
      </c>
      <c r="P395" s="104">
        <v>0</v>
      </c>
      <c r="Q395" s="104">
        <v>0</v>
      </c>
      <c r="R395" s="104">
        <v>0</v>
      </c>
      <c r="S395" s="104">
        <v>657.57697505317867</v>
      </c>
      <c r="T395" s="104">
        <v>678.56080368336632</v>
      </c>
      <c r="U395" s="104">
        <v>677.09054249159942</v>
      </c>
      <c r="V395" s="104">
        <v>743.70334703441972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847.20597791221849</v>
      </c>
      <c r="D396" s="101">
        <v>860.22930427775623</v>
      </c>
      <c r="E396" s="101">
        <v>792.92617642356436</v>
      </c>
      <c r="F396" s="101">
        <v>789.42828391038711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789.4812076987148</v>
      </c>
      <c r="N396" s="101">
        <v>747.52972724393521</v>
      </c>
      <c r="O396" s="101">
        <v>736.62272794528701</v>
      </c>
      <c r="P396" s="101">
        <v>0</v>
      </c>
      <c r="Q396" s="101">
        <v>0</v>
      </c>
      <c r="R396" s="101">
        <v>0</v>
      </c>
      <c r="S396" s="101">
        <v>710.82625963167459</v>
      </c>
      <c r="T396" s="101">
        <v>728.60902273734666</v>
      </c>
      <c r="U396" s="101">
        <v>728.6856293581061</v>
      </c>
      <c r="V396" s="101">
        <v>723.4753534006685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847.49115988694814</v>
      </c>
      <c r="D397" s="104">
        <v>860.38218604309395</v>
      </c>
      <c r="E397" s="104">
        <v>792.83206175032649</v>
      </c>
      <c r="F397" s="104">
        <v>789.28748435896455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839.76410396233791</v>
      </c>
      <c r="M397" s="104">
        <v>791.63441330103683</v>
      </c>
      <c r="N397" s="104">
        <v>749.84989775699319</v>
      </c>
      <c r="O397" s="104">
        <v>737.65351018347621</v>
      </c>
      <c r="P397" s="104">
        <v>0</v>
      </c>
      <c r="Q397" s="104">
        <v>0</v>
      </c>
      <c r="R397" s="104">
        <v>0</v>
      </c>
      <c r="S397" s="104">
        <v>711.59102437187391</v>
      </c>
      <c r="T397" s="104">
        <v>727.44212707147744</v>
      </c>
      <c r="U397" s="104">
        <v>728.29402336516432</v>
      </c>
      <c r="V397" s="104">
        <v>722.07371261872618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161.22061210619972</v>
      </c>
      <c r="D398" s="98">
        <v>175.2267204049794</v>
      </c>
      <c r="E398" s="98">
        <v>116.26452090165745</v>
      </c>
      <c r="F398" s="98">
        <v>117.69603480073162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112.90029694794855</v>
      </c>
      <c r="M398" s="98">
        <v>81.218830370910581</v>
      </c>
      <c r="N398" s="98">
        <v>75.530456295582056</v>
      </c>
      <c r="O398" s="98">
        <v>64.518419334448225</v>
      </c>
      <c r="P398" s="98">
        <v>0</v>
      </c>
      <c r="Q398" s="98">
        <v>0</v>
      </c>
      <c r="R398" s="98">
        <v>0</v>
      </c>
      <c r="S398" s="98">
        <v>77.030396037336601</v>
      </c>
      <c r="T398" s="98">
        <v>60.156639248236893</v>
      </c>
      <c r="U398" s="98">
        <v>62.784061664168476</v>
      </c>
      <c r="V398" s="98">
        <v>57.194163330676218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686.27054778074842</v>
      </c>
      <c r="D399" s="98">
        <v>685.15546563811449</v>
      </c>
      <c r="E399" s="98">
        <v>676.56754084866895</v>
      </c>
      <c r="F399" s="98">
        <v>671.59144955823297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726.86380701438929</v>
      </c>
      <c r="M399" s="98">
        <v>710.41558293012622</v>
      </c>
      <c r="N399" s="98">
        <v>674.31944146141109</v>
      </c>
      <c r="O399" s="98">
        <v>673.13509084902796</v>
      </c>
      <c r="P399" s="98">
        <v>0</v>
      </c>
      <c r="Q399" s="98">
        <v>0</v>
      </c>
      <c r="R399" s="98">
        <v>0</v>
      </c>
      <c r="S399" s="98">
        <v>634.56062833453745</v>
      </c>
      <c r="T399" s="98">
        <v>667.2854878232406</v>
      </c>
      <c r="U399" s="98">
        <v>665.50996170099586</v>
      </c>
      <c r="V399" s="98">
        <v>664.87954928805004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1466.0290379090743</v>
      </c>
      <c r="D400" s="122">
        <v>1524.1711915366768</v>
      </c>
      <c r="E400" s="122">
        <v>1565.7594128724027</v>
      </c>
      <c r="F400" s="122">
        <v>1568.5192890139183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1491.5079796661917</v>
      </c>
      <c r="M400" s="122">
        <v>1270.9133912563002</v>
      </c>
      <c r="N400" s="122">
        <v>1057.1309444049657</v>
      </c>
      <c r="O400" s="122">
        <v>919.87619207063381</v>
      </c>
      <c r="P400" s="122">
        <v>729.41214728567149</v>
      </c>
      <c r="Q400" s="122">
        <v>0</v>
      </c>
      <c r="R400" s="122">
        <v>0</v>
      </c>
      <c r="S400" s="122">
        <v>955.00570331278698</v>
      </c>
      <c r="T400" s="122">
        <v>1108.6099378125684</v>
      </c>
      <c r="U400" s="122">
        <v>1130.2120320432073</v>
      </c>
      <c r="V400" s="122">
        <v>1258.9255375391192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1423.3351729443518</v>
      </c>
      <c r="D401" s="98">
        <v>1421.5585808884746</v>
      </c>
      <c r="E401" s="98">
        <v>1660.699557652267</v>
      </c>
      <c r="F401" s="98">
        <v>1657.3572437244186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1376.1966468742503</v>
      </c>
      <c r="M401" s="98">
        <v>1249.2733092577821</v>
      </c>
      <c r="N401" s="98">
        <v>1071.2205571763759</v>
      </c>
      <c r="O401" s="98">
        <v>997.25098775520087</v>
      </c>
      <c r="P401" s="98">
        <v>0</v>
      </c>
      <c r="Q401" s="98">
        <v>0</v>
      </c>
      <c r="R401" s="98">
        <v>0</v>
      </c>
      <c r="S401" s="98">
        <v>1020.6608537643202</v>
      </c>
      <c r="T401" s="98">
        <v>1062.0016290516603</v>
      </c>
      <c r="U401" s="98">
        <v>1118.0021822282379</v>
      </c>
      <c r="V401" s="98">
        <v>1309.8638638750497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1506.6844457965876</v>
      </c>
      <c r="D402" s="33">
        <v>1625.2860955574038</v>
      </c>
      <c r="E402" s="33">
        <v>1457.077234113239</v>
      </c>
      <c r="F402" s="33">
        <v>1499.8533100299883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1625.1690363020593</v>
      </c>
      <c r="M402" s="33">
        <v>1302.3861144304465</v>
      </c>
      <c r="N402" s="33">
        <v>1027.7597700115984</v>
      </c>
      <c r="O402" s="33">
        <v>816.58056289975548</v>
      </c>
      <c r="P402" s="33">
        <v>729.41214728567149</v>
      </c>
      <c r="Q402" s="33">
        <v>0</v>
      </c>
      <c r="R402" s="33">
        <v>0</v>
      </c>
      <c r="S402" s="33">
        <v>924.66950656397569</v>
      </c>
      <c r="T402" s="33">
        <v>1128.253827799731</v>
      </c>
      <c r="U402" s="33">
        <v>1136.366256478882</v>
      </c>
      <c r="V402" s="33">
        <v>1233.8263864268631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1205.2408458555594</v>
      </c>
      <c r="D404" s="117">
        <f t="shared" si="218"/>
        <v>1181.8091826620307</v>
      </c>
      <c r="E404" s="117">
        <f t="shared" si="218"/>
        <v>1619.8565093885366</v>
      </c>
      <c r="F404" s="117">
        <f t="shared" si="218"/>
        <v>1535.2940218408673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1475.1176019074078</v>
      </c>
      <c r="M404" s="117">
        <f t="shared" si="218"/>
        <v>1247.3576294663735</v>
      </c>
      <c r="N404" s="117">
        <f t="shared" si="218"/>
        <v>1215.5132258940625</v>
      </c>
      <c r="O404" s="117">
        <f t="shared" si="218"/>
        <v>1190.2783432333824</v>
      </c>
      <c r="P404" s="117">
        <f t="shared" si="218"/>
        <v>962.55461815859439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953.51503651177961</v>
      </c>
      <c r="T404" s="117">
        <f t="shared" si="219"/>
        <v>889.87468937269114</v>
      </c>
      <c r="U404" s="117">
        <f t="shared" si="219"/>
        <v>938.49580395275132</v>
      </c>
      <c r="V404" s="117">
        <f t="shared" si="219"/>
        <v>1000.0243406169031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626.97812417068963</v>
      </c>
      <c r="D405" s="122">
        <f t="shared" si="221"/>
        <v>605.46641675779381</v>
      </c>
      <c r="E405" s="122">
        <f t="shared" si="221"/>
        <v>960.58129133579303</v>
      </c>
      <c r="F405" s="122">
        <f t="shared" si="221"/>
        <v>952.76455979903221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939.96954469599746</v>
      </c>
      <c r="M405" s="122">
        <f t="shared" si="221"/>
        <v>751.89301603265915</v>
      </c>
      <c r="N405" s="122">
        <f t="shared" si="221"/>
        <v>733.92773103669253</v>
      </c>
      <c r="O405" s="122">
        <f t="shared" si="221"/>
        <v>763.83760611924652</v>
      </c>
      <c r="P405" s="122">
        <f t="shared" si="221"/>
        <v>718.58322150170841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660.91901855246908</v>
      </c>
      <c r="T405" s="122">
        <f t="shared" si="222"/>
        <v>629.87700062546685</v>
      </c>
      <c r="U405" s="122">
        <f t="shared" si="222"/>
        <v>639.03755762310402</v>
      </c>
      <c r="V405" s="122">
        <f t="shared" si="222"/>
        <v>682.44239874400796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626.97812417068963</v>
      </c>
      <c r="D406" s="98">
        <v>605.46641675779381</v>
      </c>
      <c r="E406" s="98">
        <v>960.58129133579303</v>
      </c>
      <c r="F406" s="98">
        <v>952.76455979903221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939.96954469599746</v>
      </c>
      <c r="M406" s="98">
        <v>751.89301603265915</v>
      </c>
      <c r="N406" s="98">
        <v>733.92773103669253</v>
      </c>
      <c r="O406" s="98">
        <v>763.83760611924652</v>
      </c>
      <c r="P406" s="98">
        <v>718.58322150170841</v>
      </c>
      <c r="Q406" s="98">
        <v>0</v>
      </c>
      <c r="R406" s="98">
        <v>0</v>
      </c>
      <c r="S406" s="98">
        <v>660.91901855246908</v>
      </c>
      <c r="T406" s="98">
        <v>629.87700062546685</v>
      </c>
      <c r="U406" s="98">
        <v>639.03755762310402</v>
      </c>
      <c r="V406" s="98">
        <v>682.44239874400796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299.20761311447114</v>
      </c>
      <c r="D410" s="122">
        <v>293.22315404822041</v>
      </c>
      <c r="E410" s="122">
        <v>304.17693192465964</v>
      </c>
      <c r="F410" s="122">
        <v>293.54245238786262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242.35158998133062</v>
      </c>
      <c r="M410" s="122">
        <v>202.30944977562606</v>
      </c>
      <c r="N410" s="122">
        <v>194.89874121577009</v>
      </c>
      <c r="O410" s="122">
        <v>200.65091619178153</v>
      </c>
      <c r="P410" s="122">
        <v>243.97139665688596</v>
      </c>
      <c r="Q410" s="122">
        <v>0</v>
      </c>
      <c r="R410" s="122">
        <v>0</v>
      </c>
      <c r="S410" s="122">
        <v>166.43843115537007</v>
      </c>
      <c r="T410" s="122">
        <v>137.93416555889945</v>
      </c>
      <c r="U410" s="122">
        <v>155.54229346284535</v>
      </c>
      <c r="V410" s="122">
        <v>152.89687180443255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327.88801699767703</v>
      </c>
      <c r="D411" s="98">
        <v>323.47995053793545</v>
      </c>
      <c r="E411" s="98">
        <v>330.37351666548227</v>
      </c>
      <c r="F411" s="98">
        <v>325.54879650240076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338.71179585857033</v>
      </c>
      <c r="M411" s="98">
        <v>292.14634388928761</v>
      </c>
      <c r="N411" s="98">
        <v>278.54719196011598</v>
      </c>
      <c r="O411" s="98">
        <v>272.81229645622335</v>
      </c>
      <c r="P411" s="98">
        <v>243.97139665688596</v>
      </c>
      <c r="Q411" s="98">
        <v>0</v>
      </c>
      <c r="R411" s="98">
        <v>0</v>
      </c>
      <c r="S411" s="98">
        <v>230.3809769448911</v>
      </c>
      <c r="T411" s="98">
        <v>224.92882259874889</v>
      </c>
      <c r="U411" s="98">
        <v>221.85521395891351</v>
      </c>
      <c r="V411" s="98">
        <v>253.54784908853659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62.120530144585935</v>
      </c>
      <c r="D412" s="98">
        <v>63.583448792579169</v>
      </c>
      <c r="E412" s="98">
        <v>56.703657134601158</v>
      </c>
      <c r="F412" s="98">
        <v>55.993848411984537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55.632884330567592</v>
      </c>
      <c r="M412" s="98">
        <v>32.119054924220066</v>
      </c>
      <c r="N412" s="98">
        <v>32.554252952201807</v>
      </c>
      <c r="O412" s="98">
        <v>30.18488160532883</v>
      </c>
      <c r="P412" s="98">
        <v>0</v>
      </c>
      <c r="Q412" s="98">
        <v>0</v>
      </c>
      <c r="R412" s="98">
        <v>0</v>
      </c>
      <c r="S412" s="98">
        <v>29.348309685256165</v>
      </c>
      <c r="T412" s="98">
        <v>21.681399400641364</v>
      </c>
      <c r="U412" s="98">
        <v>22.3385737659898</v>
      </c>
      <c r="V412" s="98">
        <v>37.100966013444207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62.120530144585935</v>
      </c>
      <c r="D413" s="101">
        <v>63.583448792579169</v>
      </c>
      <c r="E413" s="101">
        <v>56.703657134601158</v>
      </c>
      <c r="F413" s="101">
        <v>55.993848411984537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55.632884330567592</v>
      </c>
      <c r="M413" s="101">
        <v>32.119054924220066</v>
      </c>
      <c r="N413" s="101">
        <v>32.554252952201807</v>
      </c>
      <c r="O413" s="101">
        <v>30.18488160532883</v>
      </c>
      <c r="P413" s="101">
        <v>0</v>
      </c>
      <c r="Q413" s="101">
        <v>0</v>
      </c>
      <c r="R413" s="101">
        <v>0</v>
      </c>
      <c r="S413" s="101">
        <v>29.348309685256165</v>
      </c>
      <c r="T413" s="101">
        <v>21.681399400641364</v>
      </c>
      <c r="U413" s="101">
        <v>22.3385737659898</v>
      </c>
      <c r="V413" s="101">
        <v>37.100966013444207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279.05510857039872</v>
      </c>
      <c r="D419" s="122">
        <v>283.1196118560166</v>
      </c>
      <c r="E419" s="122">
        <v>355.09828612808388</v>
      </c>
      <c r="F419" s="122">
        <v>288.98700965397262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292.79646723007983</v>
      </c>
      <c r="M419" s="122">
        <v>293.15516365808844</v>
      </c>
      <c r="N419" s="122">
        <v>286.68675364159981</v>
      </c>
      <c r="O419" s="122">
        <v>225.78982092235438</v>
      </c>
      <c r="P419" s="122">
        <v>0</v>
      </c>
      <c r="Q419" s="122">
        <v>0</v>
      </c>
      <c r="R419" s="122">
        <v>0</v>
      </c>
      <c r="S419" s="122">
        <v>126.15758680394052</v>
      </c>
      <c r="T419" s="122">
        <v>122.06352318832484</v>
      </c>
      <c r="U419" s="122">
        <v>143.91595286680194</v>
      </c>
      <c r="V419" s="122">
        <v>164.68507006846264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572.10200545517284</v>
      </c>
      <c r="D420" s="98">
        <v>570.43277087653473</v>
      </c>
      <c r="E420" s="98">
        <v>665.29709775468086</v>
      </c>
      <c r="F420" s="98">
        <v>662.86961142348753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545.39622757053871</v>
      </c>
      <c r="M420" s="98">
        <v>494.7234151483575</v>
      </c>
      <c r="N420" s="98">
        <v>424.21293122661962</v>
      </c>
      <c r="O420" s="98">
        <v>394.92031948993031</v>
      </c>
      <c r="P420" s="98">
        <v>0</v>
      </c>
      <c r="Q420" s="98">
        <v>0</v>
      </c>
      <c r="R420" s="98">
        <v>0</v>
      </c>
      <c r="S420" s="98">
        <v>399.19429640860403</v>
      </c>
      <c r="T420" s="98">
        <v>411.67899043659486</v>
      </c>
      <c r="U420" s="98">
        <v>429.44212904846779</v>
      </c>
      <c r="V420" s="98">
        <v>498.91078966686592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59.725522291511737</v>
      </c>
      <c r="D423" s="118">
        <f t="shared" si="225"/>
        <v>59.207567455127659</v>
      </c>
      <c r="E423" s="118">
        <f t="shared" si="225"/>
        <v>74.922620120992605</v>
      </c>
      <c r="F423" s="118">
        <f t="shared" si="225"/>
        <v>72.547615305084562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66.724442017143133</v>
      </c>
      <c r="M423" s="118">
        <f t="shared" si="225"/>
        <v>54.358939783769515</v>
      </c>
      <c r="N423" s="118">
        <f t="shared" si="225"/>
        <v>49.996381587153415</v>
      </c>
      <c r="O423" s="118">
        <f t="shared" si="225"/>
        <v>48.428932559380151</v>
      </c>
      <c r="P423" s="118">
        <f t="shared" si="225"/>
        <v>41.974325725761616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41.207343768064447</v>
      </c>
      <c r="T423" s="118">
        <f t="shared" si="226"/>
        <v>40.854622473068886</v>
      </c>
      <c r="U423" s="118">
        <f t="shared" si="226"/>
        <v>41.106207385761692</v>
      </c>
      <c r="V423" s="118">
        <f t="shared" si="226"/>
        <v>44.184662589721519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25.637881038185814</v>
      </c>
      <c r="D424" s="123">
        <f t="shared" si="228"/>
        <v>24.722876093518455</v>
      </c>
      <c r="E424" s="123">
        <f t="shared" si="228"/>
        <v>38.992694649455899</v>
      </c>
      <c r="F424" s="123">
        <f t="shared" si="228"/>
        <v>38.072148852985599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35.608983334670363</v>
      </c>
      <c r="M424" s="123">
        <f t="shared" si="228"/>
        <v>27.828716099200214</v>
      </c>
      <c r="N424" s="123">
        <f t="shared" si="228"/>
        <v>26.728968068164011</v>
      </c>
      <c r="O424" s="123">
        <f t="shared" si="228"/>
        <v>27.494672529558407</v>
      </c>
      <c r="P424" s="123">
        <f t="shared" si="228"/>
        <v>25.69655728174067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23.130522429672926</v>
      </c>
      <c r="T424" s="123">
        <f t="shared" si="229"/>
        <v>21.8798661091197</v>
      </c>
      <c r="U424" s="123">
        <f t="shared" si="229"/>
        <v>22.020625870907658</v>
      </c>
      <c r="V424" s="123">
        <f t="shared" si="229"/>
        <v>23.413065647591832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25.309315398016203</v>
      </c>
      <c r="D425" s="99">
        <v>24.415042833020578</v>
      </c>
      <c r="E425" s="99">
        <v>38.578750686813414</v>
      </c>
      <c r="F425" s="99">
        <v>37.682719751499782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35.323754151959477</v>
      </c>
      <c r="M425" s="99">
        <v>27.582060965985733</v>
      </c>
      <c r="N425" s="99">
        <v>26.49411832482841</v>
      </c>
      <c r="O425" s="99">
        <v>27.247214553889876</v>
      </c>
      <c r="P425" s="99">
        <v>25.459655971852001</v>
      </c>
      <c r="Q425" s="99">
        <v>0</v>
      </c>
      <c r="R425" s="99">
        <v>0</v>
      </c>
      <c r="S425" s="99">
        <v>22.89952281555367</v>
      </c>
      <c r="T425" s="99">
        <v>21.663783155099338</v>
      </c>
      <c r="U425" s="99">
        <v>21.804741756384978</v>
      </c>
      <c r="V425" s="99">
        <v>23.179542868249818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0.32856564016961037</v>
      </c>
      <c r="D426" s="99">
        <v>0.30783326049787657</v>
      </c>
      <c r="E426" s="99">
        <v>0.41394396264248634</v>
      </c>
      <c r="F426" s="99">
        <v>0.38942910148581816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0.28522918271088227</v>
      </c>
      <c r="M426" s="99">
        <v>0.24665513321448063</v>
      </c>
      <c r="N426" s="99">
        <v>0.23484974333560218</v>
      </c>
      <c r="O426" s="99">
        <v>0.24745797566853078</v>
      </c>
      <c r="P426" s="99">
        <v>0.23690130988866845</v>
      </c>
      <c r="Q426" s="99">
        <v>0</v>
      </c>
      <c r="R426" s="99">
        <v>0</v>
      </c>
      <c r="S426" s="99">
        <v>0.23099961411925604</v>
      </c>
      <c r="T426" s="99">
        <v>0.21608295402036218</v>
      </c>
      <c r="U426" s="99">
        <v>0.21588411452268153</v>
      </c>
      <c r="V426" s="99">
        <v>0.23352277934201257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0.30588067705403577</v>
      </c>
      <c r="D427" s="123">
        <f t="shared" si="231"/>
        <v>0.17005307700438954</v>
      </c>
      <c r="E427" s="123">
        <f t="shared" si="231"/>
        <v>0.37555782763442636</v>
      </c>
      <c r="F427" s="123">
        <f t="shared" si="231"/>
        <v>0.32200659777608326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0.26545150726120498</v>
      </c>
      <c r="M427" s="123">
        <f t="shared" si="231"/>
        <v>0.29188874035387324</v>
      </c>
      <c r="N427" s="123">
        <f t="shared" si="231"/>
        <v>0.2910034715040184</v>
      </c>
      <c r="O427" s="123">
        <f t="shared" si="231"/>
        <v>0.25574605062592753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0.10363801157908503</v>
      </c>
      <c r="T427" s="123">
        <f t="shared" si="231"/>
        <v>8.2345647285329365E-2</v>
      </c>
      <c r="U427" s="123">
        <f t="shared" si="231"/>
        <v>7.1773680084552621E-2</v>
      </c>
      <c r="V427" s="123">
        <f t="shared" si="231"/>
        <v>3.8001318602663946E-2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0.30588067705403577</v>
      </c>
      <c r="D428" s="99">
        <f>RES_hhdet_in_fecs!D29</f>
        <v>0.17005307700438954</v>
      </c>
      <c r="E428" s="99">
        <f>RES_hhdet_in_fecs!E29</f>
        <v>0.37555782763442636</v>
      </c>
      <c r="F428" s="99">
        <f>RES_hhdet_in_fecs!F29</f>
        <v>0.32200659777608326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0.26545150726120498</v>
      </c>
      <c r="M428" s="99">
        <f>RES_hhdet_in_fecs!M29</f>
        <v>0.29188874035387324</v>
      </c>
      <c r="N428" s="99">
        <f>RES_hhdet_in_fecs!N29</f>
        <v>0.2910034715040184</v>
      </c>
      <c r="O428" s="99">
        <f>RES_hhdet_in_fecs!O29</f>
        <v>0.25574605062592753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0.10363801157908503</v>
      </c>
      <c r="T428" s="99">
        <f>RES_hhdet_in_fecs!T29</f>
        <v>8.2345647285329365E-2</v>
      </c>
      <c r="U428" s="99">
        <f>RES_hhdet_in_fecs!U29</f>
        <v>7.1773680084552621E-2</v>
      </c>
      <c r="V428" s="99">
        <f>RES_hhdet_in_fecs!V29</f>
        <v>3.8001318602663946E-2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12.894238952036112</v>
      </c>
      <c r="D429" s="123">
        <v>12.722327092212158</v>
      </c>
      <c r="E429" s="123">
        <v>12.899670488837806</v>
      </c>
      <c r="F429" s="123">
        <v>12.452685456269512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11.287883116811862</v>
      </c>
      <c r="M429" s="123">
        <v>9.6164526119418294</v>
      </c>
      <c r="N429" s="123">
        <v>9.01941996513027</v>
      </c>
      <c r="O429" s="123">
        <v>8.9072970363264474</v>
      </c>
      <c r="P429" s="123">
        <v>8.6439922892658192</v>
      </c>
      <c r="Q429" s="123">
        <v>0</v>
      </c>
      <c r="R429" s="123">
        <v>0</v>
      </c>
      <c r="S429" s="123">
        <v>7.4088439793323504</v>
      </c>
      <c r="T429" s="123">
        <v>7.1257385121539363</v>
      </c>
      <c r="U429" s="123">
        <v>7.0836512073087059</v>
      </c>
      <c r="V429" s="123">
        <v>7.6077696922751423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13.235902366451743</v>
      </c>
      <c r="D430" s="99">
        <v>13.044120415957664</v>
      </c>
      <c r="E430" s="99">
        <v>13.268421577563283</v>
      </c>
      <c r="F430" s="99">
        <v>12.875756069921003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12.728680703316169</v>
      </c>
      <c r="M430" s="99">
        <v>10.716947885301488</v>
      </c>
      <c r="N430" s="99">
        <v>10.055298295399947</v>
      </c>
      <c r="O430" s="99">
        <v>9.7316171852916948</v>
      </c>
      <c r="P430" s="99">
        <v>8.6439922892658192</v>
      </c>
      <c r="Q430" s="99">
        <v>0</v>
      </c>
      <c r="R430" s="99">
        <v>0</v>
      </c>
      <c r="S430" s="99">
        <v>7.982240319507854</v>
      </c>
      <c r="T430" s="99">
        <v>7.7361282175288366</v>
      </c>
      <c r="U430" s="99">
        <v>7.5699707943218204</v>
      </c>
      <c r="V430" s="99">
        <v>8.6118964002188942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8.7760168007832764</v>
      </c>
      <c r="D431" s="99">
        <v>8.7038251396598927</v>
      </c>
      <c r="E431" s="99">
        <v>8.7384444329883006</v>
      </c>
      <c r="F431" s="99">
        <v>8.5016351104891363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8.5649298389413122</v>
      </c>
      <c r="M431" s="99">
        <v>7.0753287047794107</v>
      </c>
      <c r="N431" s="99">
        <v>6.8031312038513247</v>
      </c>
      <c r="O431" s="99">
        <v>6.7583744715606091</v>
      </c>
      <c r="P431" s="99">
        <v>0</v>
      </c>
      <c r="Q431" s="99">
        <v>0</v>
      </c>
      <c r="R431" s="99">
        <v>0</v>
      </c>
      <c r="S431" s="99">
        <v>6.1924118451598495</v>
      </c>
      <c r="T431" s="99">
        <v>6.0472079866857538</v>
      </c>
      <c r="U431" s="99">
        <v>6.0103323447508776</v>
      </c>
      <c r="V431" s="99">
        <v>6.9982863811993195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2.5076283039394727</v>
      </c>
      <c r="D432" s="102">
        <v>2.5639615720635391</v>
      </c>
      <c r="E432" s="102">
        <v>2.2773254813075643</v>
      </c>
      <c r="F432" s="102">
        <v>2.2146085051293669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2.0906659582177598</v>
      </c>
      <c r="M432" s="102">
        <v>1.178239074175949</v>
      </c>
      <c r="N432" s="102">
        <v>1.1751786902420631</v>
      </c>
      <c r="O432" s="102">
        <v>1.0767392686551769</v>
      </c>
      <c r="P432" s="102">
        <v>0</v>
      </c>
      <c r="Q432" s="102">
        <v>0</v>
      </c>
      <c r="R432" s="102">
        <v>0</v>
      </c>
      <c r="S432" s="102">
        <v>1.0168602633154589</v>
      </c>
      <c r="T432" s="102">
        <v>0.74570294620724797</v>
      </c>
      <c r="U432" s="102">
        <v>0.7622194131829747</v>
      </c>
      <c r="V432" s="102">
        <v>1.2601553387433937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6.2683884968438033</v>
      </c>
      <c r="D433" s="105">
        <v>6.139863567596354</v>
      </c>
      <c r="E433" s="105">
        <v>6.4611189516807359</v>
      </c>
      <c r="F433" s="105">
        <v>6.2870266053597677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6.4742638807235533</v>
      </c>
      <c r="M433" s="105">
        <v>5.8970896306034613</v>
      </c>
      <c r="N433" s="105">
        <v>5.6279525136092614</v>
      </c>
      <c r="O433" s="105">
        <v>5.6816352029054311</v>
      </c>
      <c r="P433" s="105">
        <v>0</v>
      </c>
      <c r="Q433" s="105">
        <v>0</v>
      </c>
      <c r="R433" s="105">
        <v>0</v>
      </c>
      <c r="S433" s="105">
        <v>5.17555158184439</v>
      </c>
      <c r="T433" s="105">
        <v>5.3015050404785065</v>
      </c>
      <c r="U433" s="105">
        <v>5.2481129315679018</v>
      </c>
      <c r="V433" s="105">
        <v>5.738131042455926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11.849073838567246</v>
      </c>
      <c r="D434" s="102">
        <v>11.997741682943749</v>
      </c>
      <c r="E434" s="102">
        <v>10.994079820027356</v>
      </c>
      <c r="F434" s="102">
        <v>10.758939099426398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9.7774054584982792</v>
      </c>
      <c r="N434" s="102">
        <v>9.0272611484827028</v>
      </c>
      <c r="O434" s="102">
        <v>8.6703862066506279</v>
      </c>
      <c r="P434" s="102">
        <v>0</v>
      </c>
      <c r="Q434" s="102">
        <v>0</v>
      </c>
      <c r="R434" s="102">
        <v>0</v>
      </c>
      <c r="S434" s="102">
        <v>7.6671267683663276</v>
      </c>
      <c r="T434" s="102">
        <v>7.7141667713852673</v>
      </c>
      <c r="U434" s="102">
        <v>7.5744397333038513</v>
      </c>
      <c r="V434" s="102">
        <v>7.4175808909499859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8.5478049517100079</v>
      </c>
      <c r="D435" s="105">
        <v>8.7199914759640844</v>
      </c>
      <c r="E435" s="105">
        <v>7.7844733189717426</v>
      </c>
      <c r="F435" s="105">
        <v>7.6378908334444704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7.6455362865001861</v>
      </c>
      <c r="M435" s="105">
        <v>6.925770976525274</v>
      </c>
      <c r="N435" s="105">
        <v>6.441715085120725</v>
      </c>
      <c r="O435" s="105">
        <v>6.2139140533165413</v>
      </c>
      <c r="P435" s="105">
        <v>0</v>
      </c>
      <c r="Q435" s="105">
        <v>0</v>
      </c>
      <c r="R435" s="105">
        <v>0</v>
      </c>
      <c r="S435" s="105">
        <v>5.8252648244064877</v>
      </c>
      <c r="T435" s="105">
        <v>5.8503224673130561</v>
      </c>
      <c r="U435" s="105">
        <v>5.8109711274088154</v>
      </c>
      <c r="V435" s="105">
        <v>5.7163517222643465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2.2548411920475178</v>
      </c>
      <c r="D436" s="99">
        <v>2.4439122416707857</v>
      </c>
      <c r="E436" s="99">
        <v>1.612030805686584</v>
      </c>
      <c r="F436" s="99">
        <v>1.6040525738355551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1.4405907286251165</v>
      </c>
      <c r="M436" s="99">
        <v>1.0058623658898267</v>
      </c>
      <c r="N436" s="99">
        <v>0.91211510230921111</v>
      </c>
      <c r="O436" s="99">
        <v>0.7594112859274289</v>
      </c>
      <c r="P436" s="99">
        <v>0</v>
      </c>
      <c r="Q436" s="99">
        <v>0</v>
      </c>
      <c r="R436" s="99">
        <v>0</v>
      </c>
      <c r="S436" s="99">
        <v>0.83086661956151164</v>
      </c>
      <c r="T436" s="99">
        <v>0.63690996554436918</v>
      </c>
      <c r="U436" s="99">
        <v>0.65261900623206881</v>
      </c>
      <c r="V436" s="99">
        <v>0.5863950043375511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6.2929637596624914</v>
      </c>
      <c r="D437" s="99">
        <v>6.2760792342932987</v>
      </c>
      <c r="E437" s="99">
        <v>6.1724425132851586</v>
      </c>
      <c r="F437" s="99">
        <v>6.0338382596089142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6.2049455578750692</v>
      </c>
      <c r="M437" s="99">
        <v>5.9199086106354466</v>
      </c>
      <c r="N437" s="99">
        <v>5.529599982811515</v>
      </c>
      <c r="O437" s="99">
        <v>5.454502767389112</v>
      </c>
      <c r="P437" s="99">
        <v>0</v>
      </c>
      <c r="Q437" s="99">
        <v>0</v>
      </c>
      <c r="R437" s="99">
        <v>0</v>
      </c>
      <c r="S437" s="99">
        <v>4.994398204844976</v>
      </c>
      <c r="T437" s="99">
        <v>5.2134125017686861</v>
      </c>
      <c r="U437" s="99">
        <v>5.1583521211767458</v>
      </c>
      <c r="V437" s="99">
        <v>5.1299567179267962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20.887521624235774</v>
      </c>
      <c r="D438" s="123">
        <v>21.592311192392661</v>
      </c>
      <c r="E438" s="123">
        <v>22.654697155064483</v>
      </c>
      <c r="F438" s="123">
        <v>21.700774398053372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19.5621240583997</v>
      </c>
      <c r="M438" s="123">
        <v>16.621882332273604</v>
      </c>
      <c r="N438" s="123">
        <v>13.956990082355114</v>
      </c>
      <c r="O438" s="123">
        <v>11.771216942869366</v>
      </c>
      <c r="P438" s="123">
        <v>7.6337761547551244</v>
      </c>
      <c r="Q438" s="123">
        <v>0</v>
      </c>
      <c r="R438" s="123">
        <v>0</v>
      </c>
      <c r="S438" s="123">
        <v>10.564339347480088</v>
      </c>
      <c r="T438" s="123">
        <v>11.766672204509923</v>
      </c>
      <c r="U438" s="123">
        <v>11.930156627460779</v>
      </c>
      <c r="V438" s="123">
        <v>13.125825931251883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23.094123283894078</v>
      </c>
      <c r="D439" s="99">
        <v>23.002333653594722</v>
      </c>
      <c r="E439" s="99">
        <v>26.719582297138569</v>
      </c>
      <c r="F439" s="99">
        <v>26.217106358705909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20.495815387655604</v>
      </c>
      <c r="M439" s="99">
        <v>18.148182130913643</v>
      </c>
      <c r="N439" s="99">
        <v>15.313697956288911</v>
      </c>
      <c r="O439" s="99">
        <v>14.087390553474526</v>
      </c>
      <c r="P439" s="99">
        <v>0</v>
      </c>
      <c r="Q439" s="99">
        <v>0</v>
      </c>
      <c r="R439" s="99">
        <v>0</v>
      </c>
      <c r="S439" s="99">
        <v>13.831284381056147</v>
      </c>
      <c r="T439" s="99">
        <v>14.159152293975687</v>
      </c>
      <c r="U439" s="99">
        <v>14.653089809060459</v>
      </c>
      <c r="V439" s="99">
        <v>16.945787743843674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18.786276150376722</v>
      </c>
      <c r="D440" s="110">
        <v>20.202869047505438</v>
      </c>
      <c r="E440" s="110">
        <v>18.001443521728319</v>
      </c>
      <c r="F440" s="110">
        <v>18.209942618942613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18.479852553782997</v>
      </c>
      <c r="M440" s="110">
        <v>14.402075076153062</v>
      </c>
      <c r="N440" s="110">
        <v>11.128799967221386</v>
      </c>
      <c r="O440" s="110">
        <v>8.6791168828989829</v>
      </c>
      <c r="P440" s="110">
        <v>7.6337761547551244</v>
      </c>
      <c r="Q440" s="110">
        <v>0</v>
      </c>
      <c r="R440" s="110">
        <v>0</v>
      </c>
      <c r="S440" s="110">
        <v>9.0548357270554387</v>
      </c>
      <c r="T440" s="110">
        <v>10.758319468197794</v>
      </c>
      <c r="U440" s="110">
        <v>10.557695690032675</v>
      </c>
      <c r="V440" s="110">
        <v>11.243592931584987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35.710102182477947</v>
      </c>
      <c r="D442" s="118">
        <f t="shared" si="232"/>
        <v>35.497351084564762</v>
      </c>
      <c r="E442" s="118">
        <f t="shared" si="232"/>
        <v>44.405681509860088</v>
      </c>
      <c r="F442" s="118">
        <f t="shared" si="232"/>
        <v>43.593119194301252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42.280803894528781</v>
      </c>
      <c r="M442" s="118">
        <f t="shared" si="232"/>
        <v>34.978379545852192</v>
      </c>
      <c r="N442" s="118">
        <f t="shared" si="232"/>
        <v>32.596982255407674</v>
      </c>
      <c r="O442" s="118">
        <f t="shared" si="232"/>
        <v>32.436197302978002</v>
      </c>
      <c r="P442" s="118">
        <f t="shared" si="232"/>
        <v>29.173543417578731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30.401754217465051</v>
      </c>
      <c r="T442" s="118">
        <f t="shared" si="233"/>
        <v>30.644853383685678</v>
      </c>
      <c r="U442" s="118">
        <f t="shared" si="233"/>
        <v>30.891699595179446</v>
      </c>
      <c r="V442" s="118">
        <f t="shared" si="233"/>
        <v>33.361627001128575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13.833242644477339</v>
      </c>
      <c r="D443" s="123">
        <f t="shared" si="235"/>
        <v>13.472758634168066</v>
      </c>
      <c r="E443" s="123">
        <f t="shared" si="235"/>
        <v>21.440787546140548</v>
      </c>
      <c r="F443" s="123">
        <f t="shared" si="235"/>
        <v>21.146241269355961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21.149446083165433</v>
      </c>
      <c r="M443" s="123">
        <f t="shared" si="235"/>
        <v>16.877494245957166</v>
      </c>
      <c r="N443" s="123">
        <f t="shared" si="235"/>
        <v>16.68896614568045</v>
      </c>
      <c r="O443" s="123">
        <f t="shared" si="235"/>
        <v>17.838114532603662</v>
      </c>
      <c r="P443" s="123">
        <f t="shared" si="235"/>
        <v>17.389667423444202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16.637820837678643</v>
      </c>
      <c r="T443" s="123">
        <f t="shared" si="236"/>
        <v>15.865794512328184</v>
      </c>
      <c r="U443" s="123">
        <f t="shared" si="236"/>
        <v>16.068185643029963</v>
      </c>
      <c r="V443" s="123">
        <f t="shared" si="236"/>
        <v>17.179207643371928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13.504677004307728</v>
      </c>
      <c r="D444" s="99">
        <v>13.16492537367019</v>
      </c>
      <c r="E444" s="99">
        <v>21.02684358349806</v>
      </c>
      <c r="F444" s="99">
        <v>20.756812167870144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20.864216900454551</v>
      </c>
      <c r="M444" s="99">
        <v>16.630839112742684</v>
      </c>
      <c r="N444" s="99">
        <v>16.454116402344848</v>
      </c>
      <c r="O444" s="99">
        <v>17.59065655693513</v>
      </c>
      <c r="P444" s="99">
        <v>17.152766113555533</v>
      </c>
      <c r="Q444" s="99">
        <v>0</v>
      </c>
      <c r="R444" s="99">
        <v>0</v>
      </c>
      <c r="S444" s="99">
        <v>16.406821223559387</v>
      </c>
      <c r="T444" s="99">
        <v>15.649711558307823</v>
      </c>
      <c r="U444" s="99">
        <v>15.852301528507283</v>
      </c>
      <c r="V444" s="99">
        <v>16.945684864029914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0.32856564016961037</v>
      </c>
      <c r="D445" s="99">
        <v>0.30783326049787657</v>
      </c>
      <c r="E445" s="99">
        <v>0.41394396264248634</v>
      </c>
      <c r="F445" s="99">
        <v>0.38942910148581816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0.28522918271088227</v>
      </c>
      <c r="M445" s="99">
        <v>0.24665513321448063</v>
      </c>
      <c r="N445" s="99">
        <v>0.23484974333560218</v>
      </c>
      <c r="O445" s="99">
        <v>0.24745797566853078</v>
      </c>
      <c r="P445" s="99">
        <v>0.23690130988866845</v>
      </c>
      <c r="Q445" s="99">
        <v>0</v>
      </c>
      <c r="R445" s="99">
        <v>0</v>
      </c>
      <c r="S445" s="99">
        <v>0.23099961411925604</v>
      </c>
      <c r="T445" s="99">
        <v>0.21608295402036218</v>
      </c>
      <c r="U445" s="99">
        <v>0.21588411452268153</v>
      </c>
      <c r="V445" s="99">
        <v>0.23352277934201257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0.69680249653453952</v>
      </c>
      <c r="D446" s="123">
        <f t="shared" si="238"/>
        <v>0.400126856288755</v>
      </c>
      <c r="E446" s="123">
        <f t="shared" si="238"/>
        <v>0.91210830145154898</v>
      </c>
      <c r="F446" s="123">
        <f t="shared" si="238"/>
        <v>0.80645929929170168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0.79112308088988648</v>
      </c>
      <c r="M446" s="123">
        <f t="shared" si="238"/>
        <v>0.89900439341901739</v>
      </c>
      <c r="N446" s="123">
        <f t="shared" si="238"/>
        <v>0.93134596620761989</v>
      </c>
      <c r="O446" s="123">
        <f t="shared" si="238"/>
        <v>0.85530969405595725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0.39233913956684052</v>
      </c>
      <c r="T446" s="123">
        <f t="shared" si="238"/>
        <v>0.31634118452078069</v>
      </c>
      <c r="U446" s="123">
        <f t="shared" si="238"/>
        <v>0.27938395775804281</v>
      </c>
      <c r="V446" s="123">
        <f t="shared" si="238"/>
        <v>0.14989656802628534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0.69680249653453952</v>
      </c>
      <c r="D447" s="99">
        <f>RES_hhdet_in_tess!D29</f>
        <v>0.400126856288755</v>
      </c>
      <c r="E447" s="99">
        <f>RES_hhdet_in_tess!E29</f>
        <v>0.91210830145154898</v>
      </c>
      <c r="F447" s="99">
        <f>RES_hhdet_in_tess!F29</f>
        <v>0.80645929929170168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0.79112308088988648</v>
      </c>
      <c r="M447" s="99">
        <f>RES_hhdet_in_tess!M29</f>
        <v>0.89900439341901739</v>
      </c>
      <c r="N447" s="99">
        <f>RES_hhdet_in_tess!N29</f>
        <v>0.93134596620761989</v>
      </c>
      <c r="O447" s="99">
        <f>RES_hhdet_in_tess!O29</f>
        <v>0.85530969405595725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0.39233913956684052</v>
      </c>
      <c r="T447" s="99">
        <f>RES_hhdet_in_tess!T29</f>
        <v>0.31634118452078069</v>
      </c>
      <c r="U447" s="99">
        <f>RES_hhdet_in_tess!U29</f>
        <v>0.27938395775804281</v>
      </c>
      <c r="V447" s="99">
        <f>RES_hhdet_in_tess!V29</f>
        <v>0.14989656802628534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7.736863776057108</v>
      </c>
      <c r="D448" s="123">
        <v>7.6629347526333618</v>
      </c>
      <c r="E448" s="123">
        <v>7.7680921437656769</v>
      </c>
      <c r="F448" s="123">
        <v>7.5482325157616046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7.6078277463109583</v>
      </c>
      <c r="M448" s="123">
        <v>6.6113317841743502</v>
      </c>
      <c r="N448" s="123">
        <v>6.3079133309581872</v>
      </c>
      <c r="O448" s="123">
        <v>6.2888944960529001</v>
      </c>
      <c r="P448" s="123">
        <v>5.9133054656068555</v>
      </c>
      <c r="Q448" s="123">
        <v>0</v>
      </c>
      <c r="R448" s="123">
        <v>0</v>
      </c>
      <c r="S448" s="123">
        <v>5.8550882402167694</v>
      </c>
      <c r="T448" s="123">
        <v>5.8012961291300105</v>
      </c>
      <c r="U448" s="123">
        <v>5.7838830133118249</v>
      </c>
      <c r="V448" s="123">
        <v>6.3191340630296304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7.7339350482346454</v>
      </c>
      <c r="D449" s="99">
        <v>7.6426532274803023</v>
      </c>
      <c r="E449" s="99">
        <v>7.7987086193078232</v>
      </c>
      <c r="F449" s="99">
        <v>7.5922832543257996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7.7400140982991816</v>
      </c>
      <c r="M449" s="99">
        <v>6.617173796958542</v>
      </c>
      <c r="N449" s="99">
        <v>6.3657696806393833</v>
      </c>
      <c r="O449" s="99">
        <v>6.3846541364250058</v>
      </c>
      <c r="P449" s="99">
        <v>5.9133054656068555</v>
      </c>
      <c r="Q449" s="99">
        <v>0</v>
      </c>
      <c r="R449" s="99">
        <v>0</v>
      </c>
      <c r="S449" s="99">
        <v>5.9328131301066076</v>
      </c>
      <c r="T449" s="99">
        <v>5.8658138585949819</v>
      </c>
      <c r="U449" s="99">
        <v>5.8343556904336094</v>
      </c>
      <c r="V449" s="99">
        <v>6.7153583862930777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7.7336330937621875</v>
      </c>
      <c r="D450" s="99">
        <v>7.6421089133150701</v>
      </c>
      <c r="E450" s="99">
        <v>7.7996502725482371</v>
      </c>
      <c r="F450" s="99">
        <v>7.5928866245364386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7.7455491276874309</v>
      </c>
      <c r="M450" s="99">
        <v>6.6245927230541586</v>
      </c>
      <c r="N450" s="99">
        <v>6.3719301317669208</v>
      </c>
      <c r="O450" s="99">
        <v>6.3880550809767502</v>
      </c>
      <c r="P450" s="99">
        <v>0</v>
      </c>
      <c r="Q450" s="99">
        <v>0</v>
      </c>
      <c r="R450" s="99">
        <v>0</v>
      </c>
      <c r="S450" s="99">
        <v>5.9313346302371972</v>
      </c>
      <c r="T450" s="99">
        <v>5.86692414332461</v>
      </c>
      <c r="U450" s="99">
        <v>5.8355734768580856</v>
      </c>
      <c r="V450" s="99">
        <v>6.7207711403845716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1.4652445969183854</v>
      </c>
      <c r="D451" s="102">
        <v>1.502245345718715</v>
      </c>
      <c r="E451" s="102">
        <v>1.3385313208675014</v>
      </c>
      <c r="F451" s="102">
        <v>1.3058600191766718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1.2712852469638767</v>
      </c>
      <c r="M451" s="102">
        <v>0.72750309245069622</v>
      </c>
      <c r="N451" s="102">
        <v>0.7439776181576595</v>
      </c>
      <c r="O451" s="102">
        <v>0.70641987807131867</v>
      </c>
      <c r="P451" s="102">
        <v>0</v>
      </c>
      <c r="Q451" s="102">
        <v>0</v>
      </c>
      <c r="R451" s="102">
        <v>0</v>
      </c>
      <c r="S451" s="102">
        <v>0.75578304839280652</v>
      </c>
      <c r="T451" s="102">
        <v>0.56541910284610397</v>
      </c>
      <c r="U451" s="102">
        <v>0.58746054529018266</v>
      </c>
      <c r="V451" s="102">
        <v>0.98264009792864515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6.2683884968438033</v>
      </c>
      <c r="D452" s="105">
        <v>6.139863567596354</v>
      </c>
      <c r="E452" s="105">
        <v>6.4611189516807359</v>
      </c>
      <c r="F452" s="105">
        <v>6.2870266053597677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6.4742638807235533</v>
      </c>
      <c r="M452" s="105">
        <v>5.8970896306034613</v>
      </c>
      <c r="N452" s="105">
        <v>5.6279525136092614</v>
      </c>
      <c r="O452" s="105">
        <v>5.6816352029054311</v>
      </c>
      <c r="P452" s="105">
        <v>0</v>
      </c>
      <c r="Q452" s="105">
        <v>0</v>
      </c>
      <c r="R452" s="105">
        <v>0</v>
      </c>
      <c r="S452" s="105">
        <v>5.17555158184439</v>
      </c>
      <c r="T452" s="105">
        <v>5.3015050404785065</v>
      </c>
      <c r="U452" s="105">
        <v>5.2481129315679018</v>
      </c>
      <c r="V452" s="105">
        <v>5.738131042455926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7.7687094881337</v>
      </c>
      <c r="D453" s="102">
        <v>7.8797696932622472</v>
      </c>
      <c r="E453" s="102">
        <v>7.2340024398956286</v>
      </c>
      <c r="F453" s="102">
        <v>7.0925301175426636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6.5787641933667667</v>
      </c>
      <c r="N453" s="102">
        <v>6.1299439297802127</v>
      </c>
      <c r="O453" s="102">
        <v>5.9689514968406687</v>
      </c>
      <c r="P453" s="102">
        <v>0</v>
      </c>
      <c r="Q453" s="102">
        <v>0</v>
      </c>
      <c r="R453" s="102">
        <v>0</v>
      </c>
      <c r="S453" s="102">
        <v>5.594657526072484</v>
      </c>
      <c r="T453" s="102">
        <v>5.6925250996115704</v>
      </c>
      <c r="U453" s="102">
        <v>5.6480252410694671</v>
      </c>
      <c r="V453" s="102">
        <v>5.5820595676410401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7.771324549843234</v>
      </c>
      <c r="D454" s="105">
        <v>7.8811701025428542</v>
      </c>
      <c r="E454" s="105">
        <v>7.2331438154787833</v>
      </c>
      <c r="F454" s="105">
        <v>7.0912651197216405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7.1687302301473554</v>
      </c>
      <c r="M454" s="105">
        <v>6.5967069028060505</v>
      </c>
      <c r="N454" s="105">
        <v>6.1489699492604171</v>
      </c>
      <c r="O454" s="105">
        <v>5.9773040617971125</v>
      </c>
      <c r="P454" s="105">
        <v>0</v>
      </c>
      <c r="Q454" s="105">
        <v>0</v>
      </c>
      <c r="R454" s="105">
        <v>0</v>
      </c>
      <c r="S454" s="105">
        <v>5.6006767139562408</v>
      </c>
      <c r="T454" s="105">
        <v>5.6834082994357606</v>
      </c>
      <c r="U454" s="105">
        <v>5.6449899121929557</v>
      </c>
      <c r="V454" s="105">
        <v>5.5712450425843665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1.4783607901807432</v>
      </c>
      <c r="D455" s="99">
        <v>1.6050908682495546</v>
      </c>
      <c r="E455" s="99">
        <v>1.0607013021936245</v>
      </c>
      <c r="F455" s="99">
        <v>1.0574268601127264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0.96378467227228626</v>
      </c>
      <c r="M455" s="99">
        <v>0.67679829217060361</v>
      </c>
      <c r="N455" s="99">
        <v>0.61936996644890185</v>
      </c>
      <c r="O455" s="99">
        <v>0.52280129440800083</v>
      </c>
      <c r="P455" s="99">
        <v>0</v>
      </c>
      <c r="Q455" s="99">
        <v>0</v>
      </c>
      <c r="R455" s="99">
        <v>0</v>
      </c>
      <c r="S455" s="99">
        <v>0.60627850911126591</v>
      </c>
      <c r="T455" s="99">
        <v>0.46999579766707472</v>
      </c>
      <c r="U455" s="99">
        <v>0.48663779101620991</v>
      </c>
      <c r="V455" s="99">
        <v>0.44128832465757156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6.2929637596624914</v>
      </c>
      <c r="D456" s="99">
        <v>6.2760792342932987</v>
      </c>
      <c r="E456" s="99">
        <v>6.1724425132851586</v>
      </c>
      <c r="F456" s="99">
        <v>6.0338382596089142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6.2049455578750692</v>
      </c>
      <c r="M456" s="99">
        <v>5.9199086106354466</v>
      </c>
      <c r="N456" s="99">
        <v>5.529599982811515</v>
      </c>
      <c r="O456" s="99">
        <v>5.454502767389112</v>
      </c>
      <c r="P456" s="99">
        <v>0</v>
      </c>
      <c r="Q456" s="99">
        <v>0</v>
      </c>
      <c r="R456" s="99">
        <v>0</v>
      </c>
      <c r="S456" s="99">
        <v>4.994398204844976</v>
      </c>
      <c r="T456" s="99">
        <v>5.2134125017686861</v>
      </c>
      <c r="U456" s="99">
        <v>5.1583521211767458</v>
      </c>
      <c r="V456" s="99">
        <v>5.1299567179267962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13.443193265408956</v>
      </c>
      <c r="D457" s="123">
        <v>13.961530841474579</v>
      </c>
      <c r="E457" s="123">
        <v>14.284693518502309</v>
      </c>
      <c r="F457" s="123">
        <v>14.092186109891982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12.7324069841625</v>
      </c>
      <c r="M457" s="123">
        <v>10.590549122301656</v>
      </c>
      <c r="N457" s="123">
        <v>8.6687568125614192</v>
      </c>
      <c r="O457" s="123">
        <v>7.4538785802654841</v>
      </c>
      <c r="P457" s="123">
        <v>5.8705705285276757</v>
      </c>
      <c r="Q457" s="123">
        <v>0</v>
      </c>
      <c r="R457" s="123">
        <v>0</v>
      </c>
      <c r="S457" s="123">
        <v>7.5165060000027992</v>
      </c>
      <c r="T457" s="123">
        <v>8.6614215577067029</v>
      </c>
      <c r="U457" s="123">
        <v>8.7602469810796144</v>
      </c>
      <c r="V457" s="123">
        <v>9.7133887267007299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13.051699056817686</v>
      </c>
      <c r="D458" s="99">
        <v>13.021591065520203</v>
      </c>
      <c r="E458" s="99">
        <v>15.150848854777536</v>
      </c>
      <c r="F458" s="99">
        <v>14.890340777272305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11.748040263361053</v>
      </c>
      <c r="M458" s="99">
        <v>10.410221845090897</v>
      </c>
      <c r="N458" s="99">
        <v>8.7842954100690953</v>
      </c>
      <c r="O458" s="99">
        <v>8.0808567944829548</v>
      </c>
      <c r="P458" s="99">
        <v>0</v>
      </c>
      <c r="Q458" s="99">
        <v>0</v>
      </c>
      <c r="R458" s="99">
        <v>0</v>
      </c>
      <c r="S458" s="99">
        <v>8.0332540472533651</v>
      </c>
      <c r="T458" s="99">
        <v>8.2972770588160287</v>
      </c>
      <c r="U458" s="99">
        <v>8.6656087212234922</v>
      </c>
      <c r="V458" s="99">
        <v>10.106409401899365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13.815995230024456</v>
      </c>
      <c r="D459" s="110">
        <v>14.887751504125223</v>
      </c>
      <c r="E459" s="110">
        <v>13.293167233088081</v>
      </c>
      <c r="F459" s="110">
        <v>13.47526430214819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13.873417957098724</v>
      </c>
      <c r="M459" s="110">
        <v>10.852812013763455</v>
      </c>
      <c r="N459" s="110">
        <v>8.4279053178028907</v>
      </c>
      <c r="O459" s="110">
        <v>6.6168604202686501</v>
      </c>
      <c r="P459" s="110">
        <v>5.8705705285276757</v>
      </c>
      <c r="Q459" s="110">
        <v>0</v>
      </c>
      <c r="R459" s="110">
        <v>0</v>
      </c>
      <c r="S459" s="110">
        <v>7.2777407192419341</v>
      </c>
      <c r="T459" s="110">
        <v>8.814896649719449</v>
      </c>
      <c r="U459" s="110">
        <v>8.8079482304956578</v>
      </c>
      <c r="V459" s="110">
        <v>9.5197332608340908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11.051817667479344</v>
      </c>
      <c r="D461" s="118">
        <f t="shared" si="239"/>
        <v>10.825467273028933</v>
      </c>
      <c r="E461" s="118">
        <f t="shared" si="239"/>
        <v>14.778230672180456</v>
      </c>
      <c r="F461" s="118">
        <f t="shared" si="239"/>
        <v>13.793677413293249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12.5924888857721</v>
      </c>
      <c r="M461" s="118">
        <f t="shared" si="239"/>
        <v>10.394258443435763</v>
      </c>
      <c r="N461" s="118">
        <f t="shared" si="239"/>
        <v>9.9675339308685977</v>
      </c>
      <c r="O461" s="118">
        <f t="shared" si="239"/>
        <v>9.6449830136487922</v>
      </c>
      <c r="P461" s="118">
        <f t="shared" si="239"/>
        <v>7.7469847389955273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7.5047734983906</v>
      </c>
      <c r="T461" s="118">
        <f t="shared" si="240"/>
        <v>6.9524722405052959</v>
      </c>
      <c r="U461" s="118">
        <f t="shared" si="240"/>
        <v>7.2742589887935942</v>
      </c>
      <c r="V461" s="118">
        <f t="shared" si="240"/>
        <v>7.7158059527192027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5.749264085813361</v>
      </c>
      <c r="D462" s="123">
        <f t="shared" si="242"/>
        <v>5.546121129948955</v>
      </c>
      <c r="E462" s="123">
        <f t="shared" si="242"/>
        <v>8.763549006016536</v>
      </c>
      <c r="F462" s="123">
        <f t="shared" si="242"/>
        <v>8.5600066187506929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8.0241439931591181</v>
      </c>
      <c r="M462" s="123">
        <f t="shared" si="242"/>
        <v>6.2655409690333208</v>
      </c>
      <c r="N462" s="123">
        <f t="shared" si="242"/>
        <v>6.0184039186680227</v>
      </c>
      <c r="O462" s="123">
        <f t="shared" si="242"/>
        <v>6.1894772580616246</v>
      </c>
      <c r="P462" s="123">
        <f t="shared" si="242"/>
        <v>5.7834154505659026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5.2018556027811726</v>
      </c>
      <c r="T462" s="123">
        <f t="shared" si="243"/>
        <v>4.9211449815123665</v>
      </c>
      <c r="U462" s="123">
        <f t="shared" si="243"/>
        <v>4.9531651373804113</v>
      </c>
      <c r="V462" s="123">
        <f t="shared" si="243"/>
        <v>5.2654649579516297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5.749264085813361</v>
      </c>
      <c r="D463" s="99">
        <v>5.546121129948955</v>
      </c>
      <c r="E463" s="99">
        <v>8.763549006016536</v>
      </c>
      <c r="F463" s="99">
        <v>8.5600066187506929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8.0241439931591181</v>
      </c>
      <c r="M463" s="99">
        <v>6.2655409690333208</v>
      </c>
      <c r="N463" s="99">
        <v>6.0184039186680227</v>
      </c>
      <c r="O463" s="99">
        <v>6.1894772580616246</v>
      </c>
      <c r="P463" s="99">
        <v>5.7834154505659026</v>
      </c>
      <c r="Q463" s="99">
        <v>0</v>
      </c>
      <c r="R463" s="99">
        <v>0</v>
      </c>
      <c r="S463" s="99">
        <v>5.2018556027811726</v>
      </c>
      <c r="T463" s="99">
        <v>4.9211449815123665</v>
      </c>
      <c r="U463" s="99">
        <v>4.9531651373804113</v>
      </c>
      <c r="V463" s="99">
        <v>5.2654649579516297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2.7436740102476862</v>
      </c>
      <c r="D467" s="123">
        <v>2.6859477015513247</v>
      </c>
      <c r="E467" s="123">
        <v>2.7750586790157099</v>
      </c>
      <c r="F467" s="123">
        <v>2.6372993301245655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2.0688585773384753</v>
      </c>
      <c r="M467" s="123">
        <v>1.6858490755508171</v>
      </c>
      <c r="N467" s="123">
        <v>1.5982218660951684</v>
      </c>
      <c r="O467" s="123">
        <v>1.6259009410232912</v>
      </c>
      <c r="P467" s="123">
        <v>1.9635692884296243</v>
      </c>
      <c r="Q467" s="123">
        <v>0</v>
      </c>
      <c r="R467" s="123">
        <v>0</v>
      </c>
      <c r="S467" s="123">
        <v>1.3099769583267591</v>
      </c>
      <c r="T467" s="123">
        <v>1.0776612353606061</v>
      </c>
      <c r="U467" s="123">
        <v>1.2056046724921077</v>
      </c>
      <c r="V467" s="123">
        <v>1.1796938791440101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3.0066675815631783</v>
      </c>
      <c r="D468" s="99">
        <v>2.9631023936889442</v>
      </c>
      <c r="E468" s="99">
        <v>3.0140546455592756</v>
      </c>
      <c r="F468" s="99">
        <v>2.9248567488432555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2.8914471085653011</v>
      </c>
      <c r="M468" s="99">
        <v>2.4344618816250869</v>
      </c>
      <c r="N468" s="99">
        <v>2.2841615607830525</v>
      </c>
      <c r="O468" s="99">
        <v>2.2106341598108616</v>
      </c>
      <c r="P468" s="99">
        <v>1.9635692884296243</v>
      </c>
      <c r="Q468" s="99">
        <v>0</v>
      </c>
      <c r="R468" s="99">
        <v>0</v>
      </c>
      <c r="S468" s="99">
        <v>1.8132457109794045</v>
      </c>
      <c r="T468" s="99">
        <v>1.757338885893851</v>
      </c>
      <c r="U468" s="99">
        <v>1.7195945656381448</v>
      </c>
      <c r="V468" s="99">
        <v>1.9562783862737243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0.56963284552289062</v>
      </c>
      <c r="D469" s="99">
        <v>0.58242951070995364</v>
      </c>
      <c r="E469" s="99">
        <v>0.51731725633382641</v>
      </c>
      <c r="F469" s="99">
        <v>0.50307046802518718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0.47491567906874638</v>
      </c>
      <c r="M469" s="99">
        <v>0.26764878808980863</v>
      </c>
      <c r="N469" s="99">
        <v>0.26695359127538704</v>
      </c>
      <c r="O469" s="99">
        <v>0.24459209226771</v>
      </c>
      <c r="P469" s="99">
        <v>0</v>
      </c>
      <c r="Q469" s="99">
        <v>0</v>
      </c>
      <c r="R469" s="99">
        <v>0</v>
      </c>
      <c r="S469" s="99">
        <v>0.23098997741473967</v>
      </c>
      <c r="T469" s="99">
        <v>0.1693938812604385</v>
      </c>
      <c r="U469" s="99">
        <v>0.17314576189864456</v>
      </c>
      <c r="V469" s="99">
        <v>0.28625688674894939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0.56963284552289062</v>
      </c>
      <c r="D470" s="102">
        <v>0.58242951070995364</v>
      </c>
      <c r="E470" s="102">
        <v>0.51731725633382641</v>
      </c>
      <c r="F470" s="102">
        <v>0.50307046802518718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0.47491567906874638</v>
      </c>
      <c r="M470" s="102">
        <v>0.26764878808980863</v>
      </c>
      <c r="N470" s="102">
        <v>0.26695359127538704</v>
      </c>
      <c r="O470" s="102">
        <v>0.24459209226771</v>
      </c>
      <c r="P470" s="102">
        <v>0</v>
      </c>
      <c r="Q470" s="102">
        <v>0</v>
      </c>
      <c r="R470" s="102">
        <v>0</v>
      </c>
      <c r="S470" s="102">
        <v>0.23098997741473967</v>
      </c>
      <c r="T470" s="102">
        <v>0.1693938812604385</v>
      </c>
      <c r="U470" s="102">
        <v>0.17314576189864456</v>
      </c>
      <c r="V470" s="102">
        <v>0.28625688674894939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2.5588795714182964</v>
      </c>
      <c r="D476" s="123">
        <v>2.5933984415286528</v>
      </c>
      <c r="E476" s="123">
        <v>3.2396229871482083</v>
      </c>
      <c r="F476" s="123">
        <v>2.5963714644179912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2.4994863152745079</v>
      </c>
      <c r="M476" s="123">
        <v>2.4428683988516249</v>
      </c>
      <c r="N476" s="123">
        <v>2.3509081461054064</v>
      </c>
      <c r="O476" s="123">
        <v>1.8296048145638764</v>
      </c>
      <c r="P476" s="123">
        <v>0</v>
      </c>
      <c r="Q476" s="123">
        <v>0</v>
      </c>
      <c r="R476" s="123">
        <v>0</v>
      </c>
      <c r="S476" s="123">
        <v>0.99294093728266863</v>
      </c>
      <c r="T476" s="123">
        <v>0.95366602363232289</v>
      </c>
      <c r="U476" s="123">
        <v>1.1154891789210757</v>
      </c>
      <c r="V476" s="123">
        <v>1.2706471156235624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5.2460610451693794</v>
      </c>
      <c r="D477" s="99">
        <v>5.2252101127505783</v>
      </c>
      <c r="E477" s="99">
        <v>6.0696203146179988</v>
      </c>
      <c r="F477" s="99">
        <v>5.9554778804436346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4.6558294234598483</v>
      </c>
      <c r="M477" s="99">
        <v>4.1225410528583435</v>
      </c>
      <c r="N477" s="99">
        <v>3.4786596277505901</v>
      </c>
      <c r="O477" s="99">
        <v>3.2000916381272737</v>
      </c>
      <c r="P477" s="99">
        <v>0</v>
      </c>
      <c r="Q477" s="99">
        <v>0</v>
      </c>
      <c r="R477" s="99">
        <v>0</v>
      </c>
      <c r="S477" s="99">
        <v>3.1419145600007146</v>
      </c>
      <c r="T477" s="99">
        <v>3.2163930350995176</v>
      </c>
      <c r="U477" s="99">
        <v>3.3285958810261742</v>
      </c>
      <c r="V477" s="99">
        <v>3.8494051438915293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77133</v>
      </c>
      <c r="C5" s="120">
        <v>71562</v>
      </c>
      <c r="D5" s="120">
        <v>68146</v>
      </c>
      <c r="E5" s="120">
        <v>62277</v>
      </c>
      <c r="F5" s="120">
        <v>58464</v>
      </c>
      <c r="G5" s="120">
        <v>62566</v>
      </c>
      <c r="H5" s="120">
        <v>74036</v>
      </c>
      <c r="I5" s="120">
        <v>91081</v>
      </c>
      <c r="J5" s="120">
        <v>114797</v>
      </c>
      <c r="K5" s="120">
        <v>141968</v>
      </c>
      <c r="L5" s="120">
        <v>171070</v>
      </c>
      <c r="M5" s="120">
        <v>172977</v>
      </c>
      <c r="N5" s="120">
        <v>164259</v>
      </c>
      <c r="O5" s="120">
        <v>143116</v>
      </c>
      <c r="P5" s="120">
        <v>127062</v>
      </c>
      <c r="Q5" s="120">
        <v>118869</v>
      </c>
      <c r="R5" s="120">
        <v>115878</v>
      </c>
      <c r="S5" s="120">
        <v>110444</v>
      </c>
      <c r="T5" s="120">
        <v>111340</v>
      </c>
      <c r="U5" s="120">
        <v>106763</v>
      </c>
      <c r="V5" s="120">
        <v>105482</v>
      </c>
      <c r="W5" s="120">
        <v>105959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77133</v>
      </c>
      <c r="C7" s="52">
        <v>71562</v>
      </c>
      <c r="D7" s="52">
        <v>68146</v>
      </c>
      <c r="E7" s="52">
        <v>62277</v>
      </c>
      <c r="F7" s="52">
        <v>58464</v>
      </c>
      <c r="G7" s="52">
        <v>62566</v>
      </c>
      <c r="H7" s="52">
        <v>74036</v>
      </c>
      <c r="I7" s="52">
        <v>91081</v>
      </c>
      <c r="J7" s="52">
        <v>114797</v>
      </c>
      <c r="K7" s="52">
        <v>141968</v>
      </c>
      <c r="L7" s="52">
        <v>171070</v>
      </c>
      <c r="M7" s="52">
        <v>172977</v>
      </c>
      <c r="N7" s="52">
        <v>164259</v>
      </c>
      <c r="O7" s="52">
        <v>143116</v>
      </c>
      <c r="P7" s="52">
        <v>127062</v>
      </c>
      <c r="Q7" s="52">
        <v>118869</v>
      </c>
      <c r="R7" s="52">
        <v>115878</v>
      </c>
      <c r="S7" s="52">
        <v>110444</v>
      </c>
      <c r="T7" s="52">
        <v>111340</v>
      </c>
      <c r="U7" s="52">
        <v>106763</v>
      </c>
      <c r="V7" s="52">
        <v>105482</v>
      </c>
      <c r="W7" s="52">
        <v>105959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1548</v>
      </c>
      <c r="C9" s="52">
        <v>1752</v>
      </c>
      <c r="D9" s="52">
        <v>1978</v>
      </c>
      <c r="E9" s="52">
        <v>1859</v>
      </c>
      <c r="F9" s="52">
        <v>1719</v>
      </c>
      <c r="G9" s="52">
        <v>1714</v>
      </c>
      <c r="H9" s="52">
        <v>2113</v>
      </c>
      <c r="I9" s="52">
        <v>2839</v>
      </c>
      <c r="J9" s="52">
        <v>3986</v>
      </c>
      <c r="K9" s="52">
        <v>5726</v>
      </c>
      <c r="L9" s="52">
        <v>7566</v>
      </c>
      <c r="M9" s="52">
        <v>10340</v>
      </c>
      <c r="N9" s="52">
        <v>12418</v>
      </c>
      <c r="O9" s="52">
        <v>12097</v>
      </c>
      <c r="P9" s="52">
        <v>10950</v>
      </c>
      <c r="Q9" s="52">
        <v>9381</v>
      </c>
      <c r="R9" s="52">
        <v>7600</v>
      </c>
      <c r="S9" s="52">
        <v>5732</v>
      </c>
      <c r="T9" s="52">
        <v>3952</v>
      </c>
      <c r="U9" s="52">
        <v>2736</v>
      </c>
      <c r="V9" s="52">
        <v>2381</v>
      </c>
      <c r="W9" s="52">
        <v>3428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73765</v>
      </c>
      <c r="C11" s="52">
        <v>68002</v>
      </c>
      <c r="D11" s="52">
        <v>64888</v>
      </c>
      <c r="E11" s="52">
        <v>59414</v>
      </c>
      <c r="F11" s="52">
        <v>55841</v>
      </c>
      <c r="G11" s="52">
        <v>59887</v>
      </c>
      <c r="H11" s="52">
        <v>70887</v>
      </c>
      <c r="I11" s="52">
        <v>87230</v>
      </c>
      <c r="J11" s="52">
        <v>109740</v>
      </c>
      <c r="K11" s="52">
        <v>136024</v>
      </c>
      <c r="L11" s="52">
        <v>161973</v>
      </c>
      <c r="M11" s="52">
        <v>161347</v>
      </c>
      <c r="N11" s="52">
        <v>153300</v>
      </c>
      <c r="O11" s="52">
        <v>133606</v>
      </c>
      <c r="P11" s="52">
        <v>118212</v>
      </c>
      <c r="Q11" s="52">
        <v>110355</v>
      </c>
      <c r="R11" s="52">
        <v>107491</v>
      </c>
      <c r="S11" s="52">
        <v>102502</v>
      </c>
      <c r="T11" s="52">
        <v>102716</v>
      </c>
      <c r="U11" s="52">
        <v>98598</v>
      </c>
      <c r="V11" s="52">
        <v>97341</v>
      </c>
      <c r="W11" s="52">
        <v>98089</v>
      </c>
      <c r="DA11" s="63" t="s">
        <v>1078</v>
      </c>
    </row>
    <row r="12" spans="1:105" ht="12" customHeight="1" x14ac:dyDescent="0.25">
      <c r="A12" s="97" t="s">
        <v>137</v>
      </c>
      <c r="B12" s="52">
        <v>1053</v>
      </c>
      <c r="C12" s="52">
        <v>1135</v>
      </c>
      <c r="D12" s="52">
        <v>1091</v>
      </c>
      <c r="E12" s="52">
        <v>1009</v>
      </c>
      <c r="F12" s="52">
        <v>926</v>
      </c>
      <c r="G12" s="52">
        <v>878</v>
      </c>
      <c r="H12" s="52">
        <v>1003</v>
      </c>
      <c r="I12" s="52">
        <v>1204</v>
      </c>
      <c r="J12" s="52">
        <v>1780</v>
      </c>
      <c r="K12" s="52">
        <v>2030</v>
      </c>
      <c r="L12" s="52">
        <v>4580</v>
      </c>
      <c r="M12" s="52">
        <v>6728</v>
      </c>
      <c r="N12" s="52">
        <v>6554</v>
      </c>
      <c r="O12" s="52">
        <v>5750</v>
      </c>
      <c r="P12" s="52">
        <v>5499</v>
      </c>
      <c r="Q12" s="52">
        <v>5370</v>
      </c>
      <c r="R12" s="52">
        <v>5330</v>
      </c>
      <c r="S12" s="52">
        <v>5082</v>
      </c>
      <c r="T12" s="52">
        <v>5678</v>
      </c>
      <c r="U12" s="52">
        <v>5372</v>
      </c>
      <c r="V12" s="52">
        <v>5450</v>
      </c>
      <c r="W12" s="52">
        <v>5054</v>
      </c>
      <c r="DA12" s="63" t="s">
        <v>1079</v>
      </c>
    </row>
    <row r="13" spans="1:105" ht="12" customHeight="1" x14ac:dyDescent="0.25">
      <c r="A13" s="97" t="s">
        <v>122</v>
      </c>
      <c r="B13" s="52">
        <v>742</v>
      </c>
      <c r="C13" s="52">
        <v>759</v>
      </c>
      <c r="D13" s="52">
        <v>677</v>
      </c>
      <c r="E13" s="52">
        <v>579</v>
      </c>
      <c r="F13" s="52">
        <v>533</v>
      </c>
      <c r="G13" s="52">
        <v>519</v>
      </c>
      <c r="H13" s="52">
        <v>719</v>
      </c>
      <c r="I13" s="52">
        <v>942</v>
      </c>
      <c r="J13" s="52">
        <v>1021</v>
      </c>
      <c r="K13" s="52">
        <v>1127</v>
      </c>
      <c r="L13" s="52">
        <v>1047</v>
      </c>
      <c r="M13" s="52">
        <v>1001</v>
      </c>
      <c r="N13" s="52">
        <v>838</v>
      </c>
      <c r="O13" s="52">
        <v>640</v>
      </c>
      <c r="P13" s="52">
        <v>433</v>
      </c>
      <c r="Q13" s="52">
        <v>308</v>
      </c>
      <c r="R13" s="52">
        <v>266</v>
      </c>
      <c r="S13" s="52">
        <v>212</v>
      </c>
      <c r="T13" s="52">
        <v>302</v>
      </c>
      <c r="U13" s="52">
        <v>285</v>
      </c>
      <c r="V13" s="52">
        <v>292</v>
      </c>
      <c r="W13" s="52">
        <v>326</v>
      </c>
      <c r="DA13" s="63" t="s">
        <v>1080</v>
      </c>
    </row>
    <row r="14" spans="1:105" ht="12" customHeight="1" x14ac:dyDescent="0.25">
      <c r="A14" s="97" t="s">
        <v>121</v>
      </c>
      <c r="B14" s="52">
        <v>1573</v>
      </c>
      <c r="C14" s="52">
        <v>1666</v>
      </c>
      <c r="D14" s="52">
        <v>1490</v>
      </c>
      <c r="E14" s="52">
        <v>1275</v>
      </c>
      <c r="F14" s="52">
        <v>1164</v>
      </c>
      <c r="G14" s="52">
        <v>1282</v>
      </c>
      <c r="H14" s="52">
        <v>1427</v>
      </c>
      <c r="I14" s="52">
        <v>1705</v>
      </c>
      <c r="J14" s="52">
        <v>2256</v>
      </c>
      <c r="K14" s="52">
        <v>2787</v>
      </c>
      <c r="L14" s="52">
        <v>3470</v>
      </c>
      <c r="M14" s="52">
        <v>3901</v>
      </c>
      <c r="N14" s="52">
        <v>3567</v>
      </c>
      <c r="O14" s="52">
        <v>3120</v>
      </c>
      <c r="P14" s="52">
        <v>2918</v>
      </c>
      <c r="Q14" s="52">
        <v>2836</v>
      </c>
      <c r="R14" s="52">
        <v>2791</v>
      </c>
      <c r="S14" s="52">
        <v>2648</v>
      </c>
      <c r="T14" s="52">
        <v>2644</v>
      </c>
      <c r="U14" s="52">
        <v>2508</v>
      </c>
      <c r="V14" s="52">
        <v>2399</v>
      </c>
      <c r="W14" s="52">
        <v>2490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37097</v>
      </c>
      <c r="C16" s="52">
        <v>34462</v>
      </c>
      <c r="D16" s="52">
        <v>32951</v>
      </c>
      <c r="E16" s="52">
        <v>30459</v>
      </c>
      <c r="F16" s="52">
        <v>28234</v>
      </c>
      <c r="G16" s="52">
        <v>27401</v>
      </c>
      <c r="H16" s="52">
        <v>28566</v>
      </c>
      <c r="I16" s="52">
        <v>31791</v>
      </c>
      <c r="J16" s="52">
        <v>37383</v>
      </c>
      <c r="K16" s="52">
        <v>48241</v>
      </c>
      <c r="L16" s="52">
        <v>65397</v>
      </c>
      <c r="M16" s="52">
        <v>69799</v>
      </c>
      <c r="N16" s="52">
        <v>70577</v>
      </c>
      <c r="O16" s="52">
        <v>64706</v>
      </c>
      <c r="P16" s="52">
        <v>58817</v>
      </c>
      <c r="Q16" s="52">
        <v>53553</v>
      </c>
      <c r="R16" s="52">
        <v>46625</v>
      </c>
      <c r="S16" s="52">
        <v>40342</v>
      </c>
      <c r="T16" s="52">
        <v>35318</v>
      </c>
      <c r="U16" s="52">
        <v>31453</v>
      </c>
      <c r="V16" s="52">
        <v>29845</v>
      </c>
      <c r="W16" s="52">
        <v>28128</v>
      </c>
      <c r="DA16" s="63" t="s">
        <v>1082</v>
      </c>
    </row>
    <row r="17" spans="1:105" ht="12" customHeight="1" x14ac:dyDescent="0.25">
      <c r="A17" s="109" t="s">
        <v>120</v>
      </c>
      <c r="B17" s="36">
        <v>40036</v>
      </c>
      <c r="C17" s="36">
        <v>37100</v>
      </c>
      <c r="D17" s="36">
        <v>35195</v>
      </c>
      <c r="E17" s="36">
        <v>31818</v>
      </c>
      <c r="F17" s="36">
        <v>30230</v>
      </c>
      <c r="G17" s="36">
        <v>35165</v>
      </c>
      <c r="H17" s="36">
        <v>45470</v>
      </c>
      <c r="I17" s="36">
        <v>59290</v>
      </c>
      <c r="J17" s="36">
        <v>77414</v>
      </c>
      <c r="K17" s="36">
        <v>93727</v>
      </c>
      <c r="L17" s="36">
        <v>105673</v>
      </c>
      <c r="M17" s="36">
        <v>103178</v>
      </c>
      <c r="N17" s="36">
        <v>93682</v>
      </c>
      <c r="O17" s="36">
        <v>78410</v>
      </c>
      <c r="P17" s="36">
        <v>68245</v>
      </c>
      <c r="Q17" s="36">
        <v>65316</v>
      </c>
      <c r="R17" s="36">
        <v>69253</v>
      </c>
      <c r="S17" s="36">
        <v>70102</v>
      </c>
      <c r="T17" s="36">
        <v>76022</v>
      </c>
      <c r="U17" s="36">
        <v>75310</v>
      </c>
      <c r="V17" s="36">
        <v>75637</v>
      </c>
      <c r="W17" s="36">
        <v>77831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6026</v>
      </c>
      <c r="D21" s="52">
        <v>6026</v>
      </c>
      <c r="E21" s="52">
        <v>6027</v>
      </c>
      <c r="F21" s="52">
        <v>6033</v>
      </c>
      <c r="G21" s="52">
        <v>6042</v>
      </c>
      <c r="H21" s="52">
        <v>6065</v>
      </c>
      <c r="I21" s="52">
        <v>6108</v>
      </c>
      <c r="J21" s="52">
        <v>6202</v>
      </c>
      <c r="K21" s="52">
        <v>6379</v>
      </c>
      <c r="L21" s="52">
        <v>6691</v>
      </c>
      <c r="M21" s="52">
        <v>7168</v>
      </c>
      <c r="N21" s="52">
        <v>8718</v>
      </c>
      <c r="O21" s="52">
        <v>21143</v>
      </c>
      <c r="P21" s="52">
        <v>16054</v>
      </c>
      <c r="Q21" s="52">
        <v>8197</v>
      </c>
      <c r="R21" s="52">
        <v>2991</v>
      </c>
      <c r="S21" s="52">
        <v>5434</v>
      </c>
      <c r="T21" s="52">
        <v>3025</v>
      </c>
      <c r="U21" s="52">
        <v>6515</v>
      </c>
      <c r="V21" s="52">
        <v>10814</v>
      </c>
      <c r="W21" s="52">
        <v>15500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242</v>
      </c>
      <c r="D23" s="52">
        <v>243</v>
      </c>
      <c r="E23" s="52">
        <v>249</v>
      </c>
      <c r="F23" s="52">
        <v>264</v>
      </c>
      <c r="G23" s="52">
        <v>294</v>
      </c>
      <c r="H23" s="52">
        <v>333</v>
      </c>
      <c r="I23" s="52">
        <v>253</v>
      </c>
      <c r="J23" s="52">
        <v>241</v>
      </c>
      <c r="K23" s="52">
        <v>363</v>
      </c>
      <c r="L23" s="52">
        <v>356</v>
      </c>
      <c r="M23" s="52">
        <v>367</v>
      </c>
      <c r="N23" s="52">
        <v>573</v>
      </c>
      <c r="O23" s="52">
        <v>947</v>
      </c>
      <c r="P23" s="52">
        <v>1283</v>
      </c>
      <c r="Q23" s="52">
        <v>1623</v>
      </c>
      <c r="R23" s="52">
        <v>1954</v>
      </c>
      <c r="S23" s="52">
        <v>2153</v>
      </c>
      <c r="T23" s="52">
        <v>2068</v>
      </c>
      <c r="U23" s="52">
        <v>1828</v>
      </c>
      <c r="V23" s="52">
        <v>1100</v>
      </c>
      <c r="W23" s="52">
        <v>359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5763</v>
      </c>
      <c r="D25" s="52">
        <v>5763</v>
      </c>
      <c r="E25" s="52">
        <v>5763</v>
      </c>
      <c r="F25" s="52">
        <v>5768</v>
      </c>
      <c r="G25" s="52">
        <v>5774</v>
      </c>
      <c r="H25" s="52">
        <v>5795</v>
      </c>
      <c r="I25" s="52">
        <v>5860</v>
      </c>
      <c r="J25" s="52">
        <v>6082</v>
      </c>
      <c r="K25" s="52">
        <v>6247</v>
      </c>
      <c r="L25" s="52">
        <v>6555</v>
      </c>
      <c r="M25" s="52">
        <v>7015</v>
      </c>
      <c r="N25" s="52">
        <v>9905</v>
      </c>
      <c r="O25" s="52">
        <v>33629</v>
      </c>
      <c r="P25" s="52">
        <v>28282</v>
      </c>
      <c r="Q25" s="52">
        <v>14800</v>
      </c>
      <c r="R25" s="52">
        <v>5624</v>
      </c>
      <c r="S25" s="52">
        <v>10204</v>
      </c>
      <c r="T25" s="52">
        <v>2898</v>
      </c>
      <c r="U25" s="52">
        <v>11294</v>
      </c>
      <c r="V25" s="52">
        <v>10388</v>
      </c>
      <c r="W25" s="52">
        <v>14683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82</v>
      </c>
      <c r="D26" s="52">
        <v>83</v>
      </c>
      <c r="E26" s="52">
        <v>82</v>
      </c>
      <c r="F26" s="52">
        <v>83</v>
      </c>
      <c r="G26" s="52">
        <v>84</v>
      </c>
      <c r="H26" s="52">
        <v>85</v>
      </c>
      <c r="I26" s="52">
        <v>87</v>
      </c>
      <c r="J26" s="52">
        <v>92</v>
      </c>
      <c r="K26" s="52">
        <v>93</v>
      </c>
      <c r="L26" s="52">
        <v>103</v>
      </c>
      <c r="M26" s="52">
        <v>109</v>
      </c>
      <c r="N26" s="52">
        <v>174</v>
      </c>
      <c r="O26" s="52">
        <v>804</v>
      </c>
      <c r="P26" s="52">
        <v>638</v>
      </c>
      <c r="Q26" s="52">
        <v>351</v>
      </c>
      <c r="R26" s="52">
        <v>130</v>
      </c>
      <c r="S26" s="52">
        <v>248</v>
      </c>
      <c r="T26" s="52">
        <v>66</v>
      </c>
      <c r="U26" s="52">
        <v>306</v>
      </c>
      <c r="V26" s="52">
        <v>279</v>
      </c>
      <c r="W26" s="52">
        <v>396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116</v>
      </c>
      <c r="D27" s="52">
        <v>116</v>
      </c>
      <c r="E27" s="52">
        <v>118</v>
      </c>
      <c r="F27" s="52">
        <v>121</v>
      </c>
      <c r="G27" s="52">
        <v>128</v>
      </c>
      <c r="H27" s="52">
        <v>136</v>
      </c>
      <c r="I27" s="52">
        <v>78</v>
      </c>
      <c r="J27" s="52">
        <v>57</v>
      </c>
      <c r="K27" s="52">
        <v>89</v>
      </c>
      <c r="L27" s="52">
        <v>80</v>
      </c>
      <c r="M27" s="52">
        <v>116</v>
      </c>
      <c r="N27" s="52">
        <v>165</v>
      </c>
      <c r="O27" s="52">
        <v>208</v>
      </c>
      <c r="P27" s="52">
        <v>234</v>
      </c>
      <c r="Q27" s="52">
        <v>173</v>
      </c>
      <c r="R27" s="52">
        <v>103</v>
      </c>
      <c r="S27" s="52">
        <v>76</v>
      </c>
      <c r="T27" s="52">
        <v>24</v>
      </c>
      <c r="U27" s="52">
        <v>37</v>
      </c>
      <c r="V27" s="52">
        <v>29</v>
      </c>
      <c r="W27" s="52">
        <v>35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246</v>
      </c>
      <c r="D28" s="52">
        <v>246</v>
      </c>
      <c r="E28" s="52">
        <v>250</v>
      </c>
      <c r="F28" s="52">
        <v>260</v>
      </c>
      <c r="G28" s="52">
        <v>273</v>
      </c>
      <c r="H28" s="52">
        <v>294</v>
      </c>
      <c r="I28" s="52">
        <v>182</v>
      </c>
      <c r="J28" s="52">
        <v>133</v>
      </c>
      <c r="K28" s="52">
        <v>203</v>
      </c>
      <c r="L28" s="52">
        <v>165</v>
      </c>
      <c r="M28" s="52">
        <v>243</v>
      </c>
      <c r="N28" s="52">
        <v>367</v>
      </c>
      <c r="O28" s="52">
        <v>493</v>
      </c>
      <c r="P28" s="52">
        <v>553</v>
      </c>
      <c r="Q28" s="52">
        <v>606</v>
      </c>
      <c r="R28" s="52">
        <v>646</v>
      </c>
      <c r="S28" s="52">
        <v>608</v>
      </c>
      <c r="T28" s="52">
        <v>540</v>
      </c>
      <c r="U28" s="52">
        <v>370</v>
      </c>
      <c r="V28" s="52">
        <v>318</v>
      </c>
      <c r="W28" s="52">
        <v>404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5796</v>
      </c>
      <c r="D30" s="52">
        <v>5803</v>
      </c>
      <c r="E30" s="52">
        <v>5848</v>
      </c>
      <c r="F30" s="52">
        <v>5979</v>
      </c>
      <c r="G30" s="52">
        <v>6237</v>
      </c>
      <c r="H30" s="52">
        <v>6669</v>
      </c>
      <c r="I30" s="52">
        <v>3862</v>
      </c>
      <c r="J30" s="52">
        <v>3302</v>
      </c>
      <c r="K30" s="52">
        <v>3851</v>
      </c>
      <c r="L30" s="52">
        <v>4502</v>
      </c>
      <c r="M30" s="52">
        <v>5077</v>
      </c>
      <c r="N30" s="52">
        <v>6551</v>
      </c>
      <c r="O30" s="52">
        <v>10087</v>
      </c>
      <c r="P30" s="52">
        <v>9775</v>
      </c>
      <c r="Q30" s="52">
        <v>9110</v>
      </c>
      <c r="R30" s="52">
        <v>11162</v>
      </c>
      <c r="S30" s="52">
        <v>13087</v>
      </c>
      <c r="T30" s="52">
        <v>11816</v>
      </c>
      <c r="U30" s="52">
        <v>6711</v>
      </c>
      <c r="V30" s="52">
        <v>5426</v>
      </c>
      <c r="W30" s="52">
        <v>5023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6256</v>
      </c>
      <c r="D31" s="36">
        <v>6261</v>
      </c>
      <c r="E31" s="36">
        <v>6310</v>
      </c>
      <c r="F31" s="36">
        <v>6445</v>
      </c>
      <c r="G31" s="36">
        <v>6706</v>
      </c>
      <c r="H31" s="36">
        <v>7162</v>
      </c>
      <c r="I31" s="36">
        <v>4194</v>
      </c>
      <c r="J31" s="36">
        <v>4154</v>
      </c>
      <c r="K31" s="36">
        <v>5050</v>
      </c>
      <c r="L31" s="36">
        <v>6722</v>
      </c>
      <c r="M31" s="36">
        <v>9009</v>
      </c>
      <c r="N31" s="36">
        <v>13017</v>
      </c>
      <c r="O31" s="36">
        <v>18428</v>
      </c>
      <c r="P31" s="36">
        <v>16919</v>
      </c>
      <c r="Q31" s="36">
        <v>16525</v>
      </c>
      <c r="R31" s="36">
        <v>16399</v>
      </c>
      <c r="S31" s="36">
        <v>13855</v>
      </c>
      <c r="T31" s="36">
        <v>10207</v>
      </c>
      <c r="U31" s="36">
        <v>6367</v>
      </c>
      <c r="V31" s="36">
        <v>7440</v>
      </c>
      <c r="W31" s="36">
        <v>11292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455</v>
      </c>
      <c r="D35" s="52">
        <v>2610</v>
      </c>
      <c r="E35" s="52">
        <v>158</v>
      </c>
      <c r="F35" s="52">
        <v>2220</v>
      </c>
      <c r="G35" s="52">
        <v>10144</v>
      </c>
      <c r="H35" s="52">
        <v>17535</v>
      </c>
      <c r="I35" s="52">
        <v>23153</v>
      </c>
      <c r="J35" s="52">
        <v>29918</v>
      </c>
      <c r="K35" s="52">
        <v>33550</v>
      </c>
      <c r="L35" s="52">
        <v>35793</v>
      </c>
      <c r="M35" s="52">
        <v>9075</v>
      </c>
      <c r="N35" s="52">
        <v>0</v>
      </c>
      <c r="O35" s="52">
        <v>0</v>
      </c>
      <c r="P35" s="52">
        <v>0</v>
      </c>
      <c r="Q35" s="52">
        <v>4</v>
      </c>
      <c r="R35" s="52">
        <v>0</v>
      </c>
      <c r="S35" s="52">
        <v>0</v>
      </c>
      <c r="T35" s="52">
        <v>3921</v>
      </c>
      <c r="U35" s="52">
        <v>1938</v>
      </c>
      <c r="V35" s="52">
        <v>9533</v>
      </c>
      <c r="W35" s="52">
        <v>15977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446</v>
      </c>
      <c r="D37" s="52">
        <v>469</v>
      </c>
      <c r="E37" s="52">
        <v>130</v>
      </c>
      <c r="F37" s="52">
        <v>124</v>
      </c>
      <c r="G37" s="52">
        <v>289</v>
      </c>
      <c r="H37" s="52">
        <v>732</v>
      </c>
      <c r="I37" s="52">
        <v>979</v>
      </c>
      <c r="J37" s="52">
        <v>1388</v>
      </c>
      <c r="K37" s="52">
        <v>2103</v>
      </c>
      <c r="L37" s="52">
        <v>2196</v>
      </c>
      <c r="M37" s="52">
        <v>3141</v>
      </c>
      <c r="N37" s="52">
        <v>2651</v>
      </c>
      <c r="O37" s="52">
        <v>626</v>
      </c>
      <c r="P37" s="52">
        <v>136</v>
      </c>
      <c r="Q37" s="52">
        <v>54</v>
      </c>
      <c r="R37" s="52">
        <v>173</v>
      </c>
      <c r="S37" s="52">
        <v>285</v>
      </c>
      <c r="T37" s="52">
        <v>288</v>
      </c>
      <c r="U37" s="52">
        <v>612</v>
      </c>
      <c r="V37" s="52">
        <v>745</v>
      </c>
      <c r="W37" s="52">
        <v>1406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2649</v>
      </c>
      <c r="E39" s="52">
        <v>289</v>
      </c>
      <c r="F39" s="52">
        <v>2195</v>
      </c>
      <c r="G39" s="52">
        <v>9820</v>
      </c>
      <c r="H39" s="52">
        <v>16795</v>
      </c>
      <c r="I39" s="52">
        <v>22203</v>
      </c>
      <c r="J39" s="52">
        <v>28592</v>
      </c>
      <c r="K39" s="52">
        <v>32531</v>
      </c>
      <c r="L39" s="52">
        <v>32504</v>
      </c>
      <c r="M39" s="52">
        <v>6389</v>
      </c>
      <c r="N39" s="52">
        <v>1858</v>
      </c>
      <c r="O39" s="52">
        <v>13935</v>
      </c>
      <c r="P39" s="52">
        <v>12888</v>
      </c>
      <c r="Q39" s="52">
        <v>6943</v>
      </c>
      <c r="R39" s="52">
        <v>2760</v>
      </c>
      <c r="S39" s="52">
        <v>5215</v>
      </c>
      <c r="T39" s="52">
        <v>3112</v>
      </c>
      <c r="U39" s="52">
        <v>7176</v>
      </c>
      <c r="V39" s="52">
        <v>9131</v>
      </c>
      <c r="W39" s="52">
        <v>15431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164</v>
      </c>
      <c r="D40" s="52">
        <v>39</v>
      </c>
      <c r="E40" s="52">
        <v>0</v>
      </c>
      <c r="F40" s="52">
        <v>0</v>
      </c>
      <c r="G40" s="52">
        <v>36</v>
      </c>
      <c r="H40" s="52">
        <v>210</v>
      </c>
      <c r="I40" s="52">
        <v>288</v>
      </c>
      <c r="J40" s="52">
        <v>668</v>
      </c>
      <c r="K40" s="52">
        <v>343</v>
      </c>
      <c r="L40" s="52">
        <v>2653</v>
      </c>
      <c r="M40" s="52">
        <v>2257</v>
      </c>
      <c r="N40" s="52">
        <v>0</v>
      </c>
      <c r="O40" s="52">
        <v>0</v>
      </c>
      <c r="P40" s="52">
        <v>387</v>
      </c>
      <c r="Q40" s="52">
        <v>222</v>
      </c>
      <c r="R40" s="52">
        <v>90</v>
      </c>
      <c r="S40" s="52">
        <v>0</v>
      </c>
      <c r="T40" s="52">
        <v>662</v>
      </c>
      <c r="U40" s="52">
        <v>0</v>
      </c>
      <c r="V40" s="52">
        <v>357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133</v>
      </c>
      <c r="D41" s="52">
        <v>34</v>
      </c>
      <c r="E41" s="52">
        <v>20</v>
      </c>
      <c r="F41" s="52">
        <v>75</v>
      </c>
      <c r="G41" s="52">
        <v>114</v>
      </c>
      <c r="H41" s="52">
        <v>336</v>
      </c>
      <c r="I41" s="52">
        <v>301</v>
      </c>
      <c r="J41" s="52">
        <v>136</v>
      </c>
      <c r="K41" s="52">
        <v>195</v>
      </c>
      <c r="L41" s="52">
        <v>0</v>
      </c>
      <c r="M41" s="52">
        <v>70</v>
      </c>
      <c r="N41" s="52">
        <v>2</v>
      </c>
      <c r="O41" s="52">
        <v>10</v>
      </c>
      <c r="P41" s="52">
        <v>27</v>
      </c>
      <c r="Q41" s="52">
        <v>48</v>
      </c>
      <c r="R41" s="52">
        <v>61</v>
      </c>
      <c r="S41" s="52">
        <v>22</v>
      </c>
      <c r="T41" s="52">
        <v>114</v>
      </c>
      <c r="U41" s="52">
        <v>20</v>
      </c>
      <c r="V41" s="52">
        <v>36</v>
      </c>
      <c r="W41" s="52">
        <v>69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339</v>
      </c>
      <c r="D42" s="52">
        <v>70</v>
      </c>
      <c r="E42" s="52">
        <v>35</v>
      </c>
      <c r="F42" s="52">
        <v>149</v>
      </c>
      <c r="G42" s="52">
        <v>391</v>
      </c>
      <c r="H42" s="52">
        <v>439</v>
      </c>
      <c r="I42" s="52">
        <v>460</v>
      </c>
      <c r="J42" s="52">
        <v>684</v>
      </c>
      <c r="K42" s="52">
        <v>734</v>
      </c>
      <c r="L42" s="52">
        <v>848</v>
      </c>
      <c r="M42" s="52">
        <v>674</v>
      </c>
      <c r="N42" s="52">
        <v>33</v>
      </c>
      <c r="O42" s="52">
        <v>46</v>
      </c>
      <c r="P42" s="52">
        <v>351</v>
      </c>
      <c r="Q42" s="52">
        <v>524</v>
      </c>
      <c r="R42" s="52">
        <v>601</v>
      </c>
      <c r="S42" s="52">
        <v>465</v>
      </c>
      <c r="T42" s="52">
        <v>536</v>
      </c>
      <c r="U42" s="52">
        <v>234</v>
      </c>
      <c r="V42" s="52">
        <v>209</v>
      </c>
      <c r="W42" s="52">
        <v>495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3161</v>
      </c>
      <c r="D44" s="52">
        <v>4292</v>
      </c>
      <c r="E44" s="52">
        <v>3356</v>
      </c>
      <c r="F44" s="52">
        <v>3754</v>
      </c>
      <c r="G44" s="52">
        <v>5404</v>
      </c>
      <c r="H44" s="52">
        <v>7834</v>
      </c>
      <c r="I44" s="52">
        <v>7087</v>
      </c>
      <c r="J44" s="52">
        <v>8894</v>
      </c>
      <c r="K44" s="52">
        <v>14709</v>
      </c>
      <c r="L44" s="52">
        <v>21658</v>
      </c>
      <c r="M44" s="52">
        <v>9479</v>
      </c>
      <c r="N44" s="52">
        <v>7329</v>
      </c>
      <c r="O44" s="52">
        <v>4216</v>
      </c>
      <c r="P44" s="52">
        <v>3886</v>
      </c>
      <c r="Q44" s="52">
        <v>3846</v>
      </c>
      <c r="R44" s="52">
        <v>4234</v>
      </c>
      <c r="S44" s="52">
        <v>6804</v>
      </c>
      <c r="T44" s="52">
        <v>6792</v>
      </c>
      <c r="U44" s="52">
        <v>2846</v>
      </c>
      <c r="V44" s="52">
        <v>3818</v>
      </c>
      <c r="W44" s="52">
        <v>3306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3320</v>
      </c>
      <c r="D45" s="36">
        <v>4356</v>
      </c>
      <c r="E45" s="36">
        <v>2933</v>
      </c>
      <c r="F45" s="36">
        <v>4857</v>
      </c>
      <c r="G45" s="36">
        <v>11641</v>
      </c>
      <c r="H45" s="36">
        <v>17467</v>
      </c>
      <c r="I45" s="36">
        <v>18014</v>
      </c>
      <c r="J45" s="36">
        <v>22278</v>
      </c>
      <c r="K45" s="36">
        <v>21363</v>
      </c>
      <c r="L45" s="36">
        <v>18668</v>
      </c>
      <c r="M45" s="36">
        <v>6514</v>
      </c>
      <c r="N45" s="36">
        <v>3521</v>
      </c>
      <c r="O45" s="36">
        <v>3156</v>
      </c>
      <c r="P45" s="36">
        <v>6754</v>
      </c>
      <c r="Q45" s="36">
        <v>13596</v>
      </c>
      <c r="R45" s="36">
        <v>20336</v>
      </c>
      <c r="S45" s="36">
        <v>14704</v>
      </c>
      <c r="T45" s="36">
        <v>16127</v>
      </c>
      <c r="U45" s="36">
        <v>5655</v>
      </c>
      <c r="V45" s="36">
        <v>7767</v>
      </c>
      <c r="W45" s="36">
        <v>13486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180</v>
      </c>
      <c r="D49" s="52">
        <v>1018</v>
      </c>
      <c r="E49" s="52">
        <v>60</v>
      </c>
      <c r="F49" s="52">
        <v>823</v>
      </c>
      <c r="G49" s="52">
        <v>3384</v>
      </c>
      <c r="H49" s="52">
        <v>6065</v>
      </c>
      <c r="I49" s="52">
        <v>6667</v>
      </c>
      <c r="J49" s="52">
        <v>9748</v>
      </c>
      <c r="K49" s="52">
        <v>12803</v>
      </c>
      <c r="L49" s="52">
        <v>11051</v>
      </c>
      <c r="M49" s="52">
        <v>3603</v>
      </c>
      <c r="N49" s="52">
        <v>0</v>
      </c>
      <c r="O49" s="52">
        <v>0</v>
      </c>
      <c r="P49" s="52">
        <v>0</v>
      </c>
      <c r="Q49" s="52">
        <v>1</v>
      </c>
      <c r="R49" s="52">
        <v>0</v>
      </c>
      <c r="S49" s="52">
        <v>0</v>
      </c>
      <c r="T49" s="52">
        <v>1366</v>
      </c>
      <c r="U49" s="52">
        <v>668</v>
      </c>
      <c r="V49" s="52">
        <v>2960</v>
      </c>
      <c r="W49" s="52">
        <v>4415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</v>
      </c>
      <c r="D51" s="52">
        <v>48</v>
      </c>
      <c r="E51" s="52">
        <v>3</v>
      </c>
      <c r="F51" s="52">
        <v>53</v>
      </c>
      <c r="G51" s="52">
        <v>220</v>
      </c>
      <c r="H51" s="52">
        <v>360</v>
      </c>
      <c r="I51" s="52">
        <v>263</v>
      </c>
      <c r="J51" s="52">
        <v>308</v>
      </c>
      <c r="K51" s="52">
        <v>336</v>
      </c>
      <c r="L51" s="52">
        <v>486</v>
      </c>
      <c r="M51" s="52">
        <v>207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40</v>
      </c>
      <c r="U51" s="52">
        <v>18</v>
      </c>
      <c r="V51" s="52">
        <v>41</v>
      </c>
      <c r="W51" s="52">
        <v>101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963</v>
      </c>
      <c r="E53" s="52">
        <v>40</v>
      </c>
      <c r="F53" s="52">
        <v>740</v>
      </c>
      <c r="G53" s="52">
        <v>3204</v>
      </c>
      <c r="H53" s="52">
        <v>5725</v>
      </c>
      <c r="I53" s="52">
        <v>6365</v>
      </c>
      <c r="J53" s="52">
        <v>9264</v>
      </c>
      <c r="K53" s="52">
        <v>12319</v>
      </c>
      <c r="L53" s="52">
        <v>9975</v>
      </c>
      <c r="M53" s="52">
        <v>2444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939</v>
      </c>
      <c r="U53" s="52">
        <v>600</v>
      </c>
      <c r="V53" s="52">
        <v>2776</v>
      </c>
      <c r="W53" s="52">
        <v>4259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14</v>
      </c>
      <c r="E54" s="52">
        <v>0</v>
      </c>
      <c r="F54" s="52">
        <v>0</v>
      </c>
      <c r="G54" s="52">
        <v>12</v>
      </c>
      <c r="H54" s="52">
        <v>72</v>
      </c>
      <c r="I54" s="52">
        <v>83</v>
      </c>
      <c r="J54" s="52">
        <v>217</v>
      </c>
      <c r="K54" s="52">
        <v>130</v>
      </c>
      <c r="L54" s="52">
        <v>814</v>
      </c>
      <c r="M54" s="52">
        <v>864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200</v>
      </c>
      <c r="U54" s="52">
        <v>0</v>
      </c>
      <c r="V54" s="52">
        <v>108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51</v>
      </c>
      <c r="D55" s="52">
        <v>13</v>
      </c>
      <c r="E55" s="52">
        <v>8</v>
      </c>
      <c r="F55" s="52">
        <v>28</v>
      </c>
      <c r="G55" s="52">
        <v>38</v>
      </c>
      <c r="H55" s="52">
        <v>116</v>
      </c>
      <c r="I55" s="52">
        <v>87</v>
      </c>
      <c r="J55" s="52">
        <v>44</v>
      </c>
      <c r="K55" s="52">
        <v>75</v>
      </c>
      <c r="L55" s="52">
        <v>0</v>
      </c>
      <c r="M55" s="52">
        <v>28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40</v>
      </c>
      <c r="U55" s="52">
        <v>6</v>
      </c>
      <c r="V55" s="52">
        <v>12</v>
      </c>
      <c r="W55" s="52">
        <v>19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129</v>
      </c>
      <c r="D56" s="52">
        <v>28</v>
      </c>
      <c r="E56" s="52">
        <v>12</v>
      </c>
      <c r="F56" s="52">
        <v>55</v>
      </c>
      <c r="G56" s="52">
        <v>130</v>
      </c>
      <c r="H56" s="52">
        <v>152</v>
      </c>
      <c r="I56" s="52">
        <v>132</v>
      </c>
      <c r="J56" s="52">
        <v>223</v>
      </c>
      <c r="K56" s="52">
        <v>279</v>
      </c>
      <c r="L56" s="52">
        <v>262</v>
      </c>
      <c r="M56" s="52">
        <v>267</v>
      </c>
      <c r="N56" s="52">
        <v>0</v>
      </c>
      <c r="O56" s="52">
        <v>0</v>
      </c>
      <c r="P56" s="52">
        <v>0</v>
      </c>
      <c r="Q56" s="52">
        <v>1</v>
      </c>
      <c r="R56" s="52">
        <v>0</v>
      </c>
      <c r="S56" s="52">
        <v>0</v>
      </c>
      <c r="T56" s="52">
        <v>187</v>
      </c>
      <c r="U56" s="52">
        <v>62</v>
      </c>
      <c r="V56" s="52">
        <v>64</v>
      </c>
      <c r="W56" s="52">
        <v>137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88</v>
      </c>
      <c r="D58" s="52">
        <v>505</v>
      </c>
      <c r="E58" s="52">
        <v>32</v>
      </c>
      <c r="F58" s="52">
        <v>359</v>
      </c>
      <c r="G58" s="52">
        <v>1073</v>
      </c>
      <c r="H58" s="52">
        <v>1878</v>
      </c>
      <c r="I58" s="52">
        <v>1882</v>
      </c>
      <c r="J58" s="52">
        <v>2781</v>
      </c>
      <c r="K58" s="52">
        <v>5220</v>
      </c>
      <c r="L58" s="52">
        <v>5934</v>
      </c>
      <c r="M58" s="52">
        <v>2135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405</v>
      </c>
      <c r="U58" s="52">
        <v>224</v>
      </c>
      <c r="V58" s="52">
        <v>976</v>
      </c>
      <c r="W58" s="52">
        <v>871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92</v>
      </c>
      <c r="D59" s="36">
        <v>513</v>
      </c>
      <c r="E59" s="36">
        <v>28</v>
      </c>
      <c r="F59" s="36">
        <v>464</v>
      </c>
      <c r="G59" s="36">
        <v>2311</v>
      </c>
      <c r="H59" s="36">
        <v>4187</v>
      </c>
      <c r="I59" s="36">
        <v>4785</v>
      </c>
      <c r="J59" s="36">
        <v>6967</v>
      </c>
      <c r="K59" s="36">
        <v>7583</v>
      </c>
      <c r="L59" s="36">
        <v>5117</v>
      </c>
      <c r="M59" s="36">
        <v>1468</v>
      </c>
      <c r="N59" s="36">
        <v>0</v>
      </c>
      <c r="O59" s="36">
        <v>0</v>
      </c>
      <c r="P59" s="36">
        <v>0</v>
      </c>
      <c r="Q59" s="36">
        <v>1</v>
      </c>
      <c r="R59" s="36">
        <v>0</v>
      </c>
      <c r="S59" s="36">
        <v>0</v>
      </c>
      <c r="T59" s="36">
        <v>961</v>
      </c>
      <c r="U59" s="36">
        <v>444</v>
      </c>
      <c r="V59" s="36">
        <v>1984</v>
      </c>
      <c r="W59" s="36">
        <v>3544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275</v>
      </c>
      <c r="D63" s="52">
        <v>1592</v>
      </c>
      <c r="E63" s="52">
        <v>98</v>
      </c>
      <c r="F63" s="52">
        <v>1397</v>
      </c>
      <c r="G63" s="52">
        <v>6760</v>
      </c>
      <c r="H63" s="52">
        <v>11470</v>
      </c>
      <c r="I63" s="52">
        <v>16486</v>
      </c>
      <c r="J63" s="52">
        <v>20170</v>
      </c>
      <c r="K63" s="52">
        <v>20747</v>
      </c>
      <c r="L63" s="52">
        <v>24742</v>
      </c>
      <c r="M63" s="52">
        <v>5472</v>
      </c>
      <c r="N63" s="52">
        <v>0</v>
      </c>
      <c r="O63" s="52">
        <v>0</v>
      </c>
      <c r="P63" s="52">
        <v>0</v>
      </c>
      <c r="Q63" s="52">
        <v>3</v>
      </c>
      <c r="R63" s="52">
        <v>0</v>
      </c>
      <c r="S63" s="52">
        <v>0</v>
      </c>
      <c r="T63" s="52">
        <v>2555</v>
      </c>
      <c r="U63" s="52">
        <v>1270</v>
      </c>
      <c r="V63" s="52">
        <v>6573</v>
      </c>
      <c r="W63" s="52">
        <v>11562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436</v>
      </c>
      <c r="D65" s="52">
        <v>421</v>
      </c>
      <c r="E65" s="52">
        <v>127</v>
      </c>
      <c r="F65" s="52">
        <v>71</v>
      </c>
      <c r="G65" s="52">
        <v>69</v>
      </c>
      <c r="H65" s="52">
        <v>372</v>
      </c>
      <c r="I65" s="52">
        <v>716</v>
      </c>
      <c r="J65" s="52">
        <v>1080</v>
      </c>
      <c r="K65" s="52">
        <v>1767</v>
      </c>
      <c r="L65" s="52">
        <v>1710</v>
      </c>
      <c r="M65" s="52">
        <v>2934</v>
      </c>
      <c r="N65" s="52">
        <v>2651</v>
      </c>
      <c r="O65" s="52">
        <v>626</v>
      </c>
      <c r="P65" s="52">
        <v>136</v>
      </c>
      <c r="Q65" s="52">
        <v>54</v>
      </c>
      <c r="R65" s="52">
        <v>173</v>
      </c>
      <c r="S65" s="52">
        <v>285</v>
      </c>
      <c r="T65" s="52">
        <v>248</v>
      </c>
      <c r="U65" s="52">
        <v>594</v>
      </c>
      <c r="V65" s="52">
        <v>704</v>
      </c>
      <c r="W65" s="52">
        <v>1305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1686</v>
      </c>
      <c r="E67" s="52">
        <f t="shared" si="0"/>
        <v>249</v>
      </c>
      <c r="F67" s="52">
        <f t="shared" si="0"/>
        <v>1455</v>
      </c>
      <c r="G67" s="52">
        <f t="shared" si="0"/>
        <v>6616</v>
      </c>
      <c r="H67" s="52">
        <f t="shared" si="0"/>
        <v>11070</v>
      </c>
      <c r="I67" s="52">
        <f t="shared" si="0"/>
        <v>15838</v>
      </c>
      <c r="J67" s="52">
        <f t="shared" si="0"/>
        <v>19328</v>
      </c>
      <c r="K67" s="52">
        <f t="shared" si="0"/>
        <v>20212</v>
      </c>
      <c r="L67" s="52">
        <f t="shared" si="0"/>
        <v>22529</v>
      </c>
      <c r="M67" s="52">
        <f t="shared" si="0"/>
        <v>3945</v>
      </c>
      <c r="N67" s="52">
        <f t="shared" si="0"/>
        <v>1858</v>
      </c>
      <c r="O67" s="52">
        <f t="shared" si="0"/>
        <v>13935</v>
      </c>
      <c r="P67" s="52">
        <f t="shared" si="0"/>
        <v>12888</v>
      </c>
      <c r="Q67" s="52">
        <f t="shared" si="0"/>
        <v>6943</v>
      </c>
      <c r="R67" s="52">
        <f t="shared" ref="R67:V67" si="1">R39-R53</f>
        <v>2760</v>
      </c>
      <c r="S67" s="52">
        <f t="shared" si="1"/>
        <v>5215</v>
      </c>
      <c r="T67" s="52">
        <f t="shared" si="1"/>
        <v>2173</v>
      </c>
      <c r="U67" s="52">
        <f t="shared" si="1"/>
        <v>6576</v>
      </c>
      <c r="V67" s="52">
        <f t="shared" si="1"/>
        <v>6355</v>
      </c>
      <c r="W67" s="52">
        <f t="shared" ref="W67" si="2">W39-W53</f>
        <v>11172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164</v>
      </c>
      <c r="D68" s="52">
        <f t="shared" si="3"/>
        <v>25</v>
      </c>
      <c r="E68" s="52">
        <f t="shared" si="3"/>
        <v>0</v>
      </c>
      <c r="F68" s="52">
        <f t="shared" si="3"/>
        <v>0</v>
      </c>
      <c r="G68" s="52">
        <f t="shared" si="3"/>
        <v>24</v>
      </c>
      <c r="H68" s="52">
        <f t="shared" si="3"/>
        <v>138</v>
      </c>
      <c r="I68" s="52">
        <f t="shared" si="3"/>
        <v>205</v>
      </c>
      <c r="J68" s="52">
        <f t="shared" si="3"/>
        <v>451</v>
      </c>
      <c r="K68" s="52">
        <f t="shared" si="3"/>
        <v>213</v>
      </c>
      <c r="L68" s="52">
        <f t="shared" si="3"/>
        <v>1839</v>
      </c>
      <c r="M68" s="52">
        <f t="shared" si="3"/>
        <v>1393</v>
      </c>
      <c r="N68" s="52">
        <f t="shared" si="3"/>
        <v>0</v>
      </c>
      <c r="O68" s="52">
        <f t="shared" si="3"/>
        <v>0</v>
      </c>
      <c r="P68" s="52">
        <f t="shared" si="3"/>
        <v>387</v>
      </c>
      <c r="Q68" s="52">
        <f t="shared" si="3"/>
        <v>222</v>
      </c>
      <c r="R68" s="52">
        <f t="shared" ref="R68:V68" si="4">R40-R54</f>
        <v>90</v>
      </c>
      <c r="S68" s="52">
        <f t="shared" si="4"/>
        <v>0</v>
      </c>
      <c r="T68" s="52">
        <f t="shared" si="4"/>
        <v>462</v>
      </c>
      <c r="U68" s="52">
        <f t="shared" si="4"/>
        <v>0</v>
      </c>
      <c r="V68" s="52">
        <f t="shared" si="4"/>
        <v>249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82</v>
      </c>
      <c r="D69" s="52">
        <f t="shared" si="6"/>
        <v>21</v>
      </c>
      <c r="E69" s="52">
        <f t="shared" si="6"/>
        <v>12</v>
      </c>
      <c r="F69" s="52">
        <f t="shared" si="6"/>
        <v>47</v>
      </c>
      <c r="G69" s="52">
        <f t="shared" si="6"/>
        <v>76</v>
      </c>
      <c r="H69" s="52">
        <f t="shared" si="6"/>
        <v>220</v>
      </c>
      <c r="I69" s="52">
        <f t="shared" si="6"/>
        <v>214</v>
      </c>
      <c r="J69" s="52">
        <f t="shared" si="6"/>
        <v>92</v>
      </c>
      <c r="K69" s="52">
        <f t="shared" si="6"/>
        <v>120</v>
      </c>
      <c r="L69" s="52">
        <f t="shared" si="6"/>
        <v>0</v>
      </c>
      <c r="M69" s="52">
        <f t="shared" si="6"/>
        <v>42</v>
      </c>
      <c r="N69" s="52">
        <f t="shared" si="6"/>
        <v>2</v>
      </c>
      <c r="O69" s="52">
        <f t="shared" si="6"/>
        <v>10</v>
      </c>
      <c r="P69" s="52">
        <f t="shared" si="6"/>
        <v>27</v>
      </c>
      <c r="Q69" s="52">
        <f t="shared" si="6"/>
        <v>48</v>
      </c>
      <c r="R69" s="52">
        <f t="shared" ref="R69:V69" si="7">R41-R55</f>
        <v>61</v>
      </c>
      <c r="S69" s="52">
        <f t="shared" si="7"/>
        <v>22</v>
      </c>
      <c r="T69" s="52">
        <f t="shared" si="7"/>
        <v>74</v>
      </c>
      <c r="U69" s="52">
        <f t="shared" si="7"/>
        <v>14</v>
      </c>
      <c r="V69" s="52">
        <f t="shared" si="7"/>
        <v>24</v>
      </c>
      <c r="W69" s="52">
        <f t="shared" ref="W69" si="8">W41-W55</f>
        <v>50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210</v>
      </c>
      <c r="D70" s="52">
        <f t="shared" si="9"/>
        <v>42</v>
      </c>
      <c r="E70" s="52">
        <f t="shared" si="9"/>
        <v>23</v>
      </c>
      <c r="F70" s="52">
        <f t="shared" si="9"/>
        <v>94</v>
      </c>
      <c r="G70" s="52">
        <f t="shared" si="9"/>
        <v>261</v>
      </c>
      <c r="H70" s="52">
        <f t="shared" si="9"/>
        <v>287</v>
      </c>
      <c r="I70" s="52">
        <f t="shared" si="9"/>
        <v>328</v>
      </c>
      <c r="J70" s="52">
        <f t="shared" si="9"/>
        <v>461</v>
      </c>
      <c r="K70" s="52">
        <f t="shared" si="9"/>
        <v>455</v>
      </c>
      <c r="L70" s="52">
        <f t="shared" si="9"/>
        <v>586</v>
      </c>
      <c r="M70" s="52">
        <f t="shared" si="9"/>
        <v>407</v>
      </c>
      <c r="N70" s="52">
        <f t="shared" si="9"/>
        <v>33</v>
      </c>
      <c r="O70" s="52">
        <f t="shared" si="9"/>
        <v>46</v>
      </c>
      <c r="P70" s="52">
        <f t="shared" si="9"/>
        <v>351</v>
      </c>
      <c r="Q70" s="52">
        <f t="shared" si="9"/>
        <v>523</v>
      </c>
      <c r="R70" s="52">
        <f t="shared" ref="R70:V70" si="10">R42-R56</f>
        <v>601</v>
      </c>
      <c r="S70" s="52">
        <f t="shared" si="10"/>
        <v>465</v>
      </c>
      <c r="T70" s="52">
        <f t="shared" si="10"/>
        <v>349</v>
      </c>
      <c r="U70" s="52">
        <f t="shared" si="10"/>
        <v>172</v>
      </c>
      <c r="V70" s="52">
        <f t="shared" si="10"/>
        <v>145</v>
      </c>
      <c r="W70" s="52">
        <f t="shared" ref="W70" si="11">W42-W56</f>
        <v>358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3073</v>
      </c>
      <c r="D72" s="52">
        <v>3787</v>
      </c>
      <c r="E72" s="52">
        <v>3324</v>
      </c>
      <c r="F72" s="52">
        <v>3395</v>
      </c>
      <c r="G72" s="52">
        <v>4331</v>
      </c>
      <c r="H72" s="52">
        <v>5956</v>
      </c>
      <c r="I72" s="52">
        <v>5205</v>
      </c>
      <c r="J72" s="52">
        <v>6113</v>
      </c>
      <c r="K72" s="52">
        <v>9489</v>
      </c>
      <c r="L72" s="52">
        <v>15724</v>
      </c>
      <c r="M72" s="52">
        <v>7344</v>
      </c>
      <c r="N72" s="52">
        <v>7329</v>
      </c>
      <c r="O72" s="52">
        <v>4216</v>
      </c>
      <c r="P72" s="52">
        <v>3886</v>
      </c>
      <c r="Q72" s="52">
        <v>3846</v>
      </c>
      <c r="R72" s="52">
        <v>4234</v>
      </c>
      <c r="S72" s="52">
        <v>6804</v>
      </c>
      <c r="T72" s="52">
        <v>6387</v>
      </c>
      <c r="U72" s="52">
        <v>2622</v>
      </c>
      <c r="V72" s="52">
        <v>2842</v>
      </c>
      <c r="W72" s="52">
        <v>2435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3228</v>
      </c>
      <c r="D73" s="36">
        <v>3843</v>
      </c>
      <c r="E73" s="36">
        <v>2905</v>
      </c>
      <c r="F73" s="36">
        <v>4393</v>
      </c>
      <c r="G73" s="36">
        <v>9330</v>
      </c>
      <c r="H73" s="36">
        <v>13280</v>
      </c>
      <c r="I73" s="36">
        <v>13229</v>
      </c>
      <c r="J73" s="36">
        <v>15311</v>
      </c>
      <c r="K73" s="36">
        <v>13780</v>
      </c>
      <c r="L73" s="36">
        <v>13551</v>
      </c>
      <c r="M73" s="36">
        <v>5046</v>
      </c>
      <c r="N73" s="36">
        <v>3521</v>
      </c>
      <c r="O73" s="36">
        <v>3156</v>
      </c>
      <c r="P73" s="36">
        <v>6754</v>
      </c>
      <c r="Q73" s="36">
        <v>13595</v>
      </c>
      <c r="R73" s="36">
        <v>20336</v>
      </c>
      <c r="S73" s="36">
        <v>14704</v>
      </c>
      <c r="T73" s="36">
        <v>15166</v>
      </c>
      <c r="U73" s="36">
        <v>5211</v>
      </c>
      <c r="V73" s="36">
        <v>5783</v>
      </c>
      <c r="W73" s="36">
        <v>9942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3087</v>
      </c>
      <c r="I79" s="52">
        <f>RES_hhdet_numvin!I45</f>
        <v>7644</v>
      </c>
      <c r="J79" s="52">
        <f>RES_hhdet_numvin!J45</f>
        <v>13872</v>
      </c>
      <c r="K79" s="52">
        <f>RES_hhdet_numvin!K45</f>
        <v>19398</v>
      </c>
      <c r="L79" s="52">
        <f>RES_hhdet_numvin!L45</f>
        <v>24162</v>
      </c>
      <c r="M79" s="52">
        <f>RES_hhdet_numvin!M45</f>
        <v>6452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4</v>
      </c>
      <c r="R79" s="52">
        <f>RES_hhdet_numvin!R45</f>
        <v>0</v>
      </c>
      <c r="S79" s="52">
        <f>RES_hhdet_numvin!S45</f>
        <v>0</v>
      </c>
      <c r="T79" s="52">
        <f>RES_hhdet_numvin!T45</f>
        <v>3896</v>
      </c>
      <c r="U79" s="52">
        <f>RES_hhdet_numvin!U45</f>
        <v>1936</v>
      </c>
      <c r="V79" s="52">
        <f>RES_hhdet_numvin!V45</f>
        <v>9531</v>
      </c>
      <c r="W79" s="52">
        <f>RES_hhdet_numvin!W45</f>
        <v>15977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41</v>
      </c>
      <c r="Q82" s="138">
        <f>RES_hhdet_numvin!Q48</f>
        <v>29</v>
      </c>
      <c r="R82" s="138">
        <f>RES_hhdet_numvin!R48</f>
        <v>121</v>
      </c>
      <c r="S82" s="138">
        <f>RES_hhdet_numvin!S48</f>
        <v>236</v>
      </c>
      <c r="T82" s="138">
        <f>RES_hhdet_numvin!T48</f>
        <v>261</v>
      </c>
      <c r="U82" s="138">
        <f>RES_hhdet_numvin!U48</f>
        <v>594</v>
      </c>
      <c r="V82" s="138">
        <f>RES_hhdet_numvin!V48</f>
        <v>740</v>
      </c>
      <c r="W82" s="138">
        <f>RES_hhdet_numvin!W48</f>
        <v>1406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1813</v>
      </c>
      <c r="I84" s="138">
        <f>RES_hhdet_numvin!I50</f>
        <v>4990</v>
      </c>
      <c r="J84" s="138">
        <f>RES_hhdet_numvin!J50</f>
        <v>8552</v>
      </c>
      <c r="K84" s="138">
        <f>RES_hhdet_numvin!K50</f>
        <v>11715</v>
      </c>
      <c r="L84" s="138">
        <f>RES_hhdet_numvin!L50</f>
        <v>13507</v>
      </c>
      <c r="M84" s="138">
        <f>RES_hhdet_numvin!M50</f>
        <v>2742</v>
      </c>
      <c r="N84" s="138">
        <f>RES_hhdet_numvin!N50</f>
        <v>530</v>
      </c>
      <c r="O84" s="138">
        <f>RES_hhdet_numvin!O50</f>
        <v>5198</v>
      </c>
      <c r="P84" s="138">
        <f>RES_hhdet_numvin!P50</f>
        <v>6100</v>
      </c>
      <c r="Q84" s="138">
        <f>RES_hhdet_numvin!Q50</f>
        <v>3834</v>
      </c>
      <c r="R84" s="138">
        <f>RES_hhdet_numvin!R50</f>
        <v>1650</v>
      </c>
      <c r="S84" s="138">
        <f>RES_hhdet_numvin!S50</f>
        <v>3601</v>
      </c>
      <c r="T84" s="138">
        <f>RES_hhdet_numvin!T50</f>
        <v>2851</v>
      </c>
      <c r="U84" s="138">
        <f>RES_hhdet_numvin!U50</f>
        <v>6453</v>
      </c>
      <c r="V84" s="138">
        <f>RES_hhdet_numvin!V50</f>
        <v>9122</v>
      </c>
      <c r="W84" s="138">
        <f>RES_hhdet_numvin!W50</f>
        <v>15431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22</v>
      </c>
      <c r="I85" s="138">
        <f>RES_hhdet_numvin!I51</f>
        <v>68</v>
      </c>
      <c r="J85" s="138">
        <f>RES_hhdet_numvin!J51</f>
        <v>248</v>
      </c>
      <c r="K85" s="138">
        <f>RES_hhdet_numvin!K51</f>
        <v>171</v>
      </c>
      <c r="L85" s="138">
        <f>RES_hhdet_numvin!L51</f>
        <v>1668</v>
      </c>
      <c r="M85" s="138">
        <f>RES_hhdet_numvin!M51</f>
        <v>1465</v>
      </c>
      <c r="N85" s="138">
        <f>RES_hhdet_numvin!N51</f>
        <v>0</v>
      </c>
      <c r="O85" s="138">
        <f>RES_hhdet_numvin!O51</f>
        <v>0</v>
      </c>
      <c r="P85" s="138">
        <f>RES_hhdet_numvin!P51</f>
        <v>222</v>
      </c>
      <c r="Q85" s="138">
        <f>RES_hhdet_numvin!Q51</f>
        <v>140</v>
      </c>
      <c r="R85" s="138">
        <f>RES_hhdet_numvin!R51</f>
        <v>60</v>
      </c>
      <c r="S85" s="138">
        <f>RES_hhdet_numvin!S51</f>
        <v>0</v>
      </c>
      <c r="T85" s="138">
        <f>RES_hhdet_numvin!T51</f>
        <v>633</v>
      </c>
      <c r="U85" s="138">
        <f>RES_hhdet_numvin!U51</f>
        <v>0</v>
      </c>
      <c r="V85" s="138">
        <f>RES_hhdet_numvin!V51</f>
        <v>357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8</v>
      </c>
      <c r="Q88" s="138">
        <f>RES_hhdet_numvin!Q54</f>
        <v>23</v>
      </c>
      <c r="R88" s="138">
        <f>RES_hhdet_numvin!R54</f>
        <v>41</v>
      </c>
      <c r="S88" s="138">
        <f>RES_hhdet_numvin!S54</f>
        <v>19</v>
      </c>
      <c r="T88" s="138">
        <f>RES_hhdet_numvin!T54</f>
        <v>110</v>
      </c>
      <c r="U88" s="138">
        <f>RES_hhdet_numvin!U54</f>
        <v>20</v>
      </c>
      <c r="V88" s="138">
        <f>RES_hhdet_numvin!V54</f>
        <v>36</v>
      </c>
      <c r="W88" s="138">
        <f>RES_hhdet_numvin!W54</f>
        <v>69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77</v>
      </c>
      <c r="Q89" s="138">
        <f>RES_hhdet_numvin!Q55</f>
        <v>234</v>
      </c>
      <c r="R89" s="138">
        <f>RES_hhdet_numvin!R55</f>
        <v>381</v>
      </c>
      <c r="S89" s="138">
        <f>RES_hhdet_numvin!S55</f>
        <v>356</v>
      </c>
      <c r="T89" s="138">
        <f>RES_hhdet_numvin!T55</f>
        <v>508</v>
      </c>
      <c r="U89" s="138">
        <f>RES_hhdet_numvin!U55</f>
        <v>230</v>
      </c>
      <c r="V89" s="138">
        <f>RES_hhdet_numvin!V55</f>
        <v>209</v>
      </c>
      <c r="W89" s="138">
        <f>RES_hhdet_numvin!W55</f>
        <v>495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1173</v>
      </c>
      <c r="Q93" s="138">
        <f>RES_hhdet_numvin!Q59</f>
        <v>2147</v>
      </c>
      <c r="R93" s="138">
        <f>RES_hhdet_numvin!R59</f>
        <v>3025</v>
      </c>
      <c r="S93" s="138">
        <f>RES_hhdet_numvin!S59</f>
        <v>5751</v>
      </c>
      <c r="T93" s="138">
        <f>RES_hhdet_numvin!T59</f>
        <v>6221</v>
      </c>
      <c r="U93" s="138">
        <f>RES_hhdet_numvin!U59</f>
        <v>2706</v>
      </c>
      <c r="V93" s="138">
        <f>RES_hhdet_numvin!V59</f>
        <v>3799</v>
      </c>
      <c r="W93" s="138">
        <f>RES_hhdet_numvin!W59</f>
        <v>3306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2039</v>
      </c>
      <c r="Q94" s="39">
        <f>RES_hhdet_numvin!Q60</f>
        <v>7563</v>
      </c>
      <c r="R94" s="39">
        <f>RES_hhdet_numvin!R60</f>
        <v>14486</v>
      </c>
      <c r="S94" s="39">
        <f>RES_hhdet_numvin!S60</f>
        <v>12408</v>
      </c>
      <c r="T94" s="39">
        <f>RES_hhdet_numvin!T60</f>
        <v>14754</v>
      </c>
      <c r="U94" s="39">
        <f>RES_hhdet_numvin!U60</f>
        <v>5369</v>
      </c>
      <c r="V94" s="39">
        <f>RES_hhdet_numvin!V60</f>
        <v>7726</v>
      </c>
      <c r="W94" s="39">
        <f>RES_hhdet_numvin!W60</f>
        <v>13486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44.51875872247507</v>
      </c>
      <c r="C98" s="117">
        <f t="shared" si="12"/>
        <v>49.480423013865455</v>
      </c>
      <c r="D98" s="117">
        <f t="shared" si="12"/>
        <v>48.728120716947927</v>
      </c>
      <c r="E98" s="117">
        <f t="shared" si="12"/>
        <v>41.088607699599436</v>
      </c>
      <c r="F98" s="117">
        <f t="shared" si="12"/>
        <v>39.14148767764128</v>
      </c>
      <c r="G98" s="117">
        <f t="shared" si="12"/>
        <v>43.901027160154143</v>
      </c>
      <c r="H98" s="117">
        <f t="shared" si="12"/>
        <v>48.90845614342296</v>
      </c>
      <c r="I98" s="117">
        <f t="shared" si="12"/>
        <v>63.575866392085345</v>
      </c>
      <c r="J98" s="117">
        <f t="shared" si="12"/>
        <v>77.056371868212977</v>
      </c>
      <c r="K98" s="117">
        <f t="shared" si="12"/>
        <v>92.521500805487733</v>
      </c>
      <c r="L98" s="117">
        <f t="shared" si="12"/>
        <v>113.39963388847319</v>
      </c>
      <c r="M98" s="117">
        <f t="shared" si="12"/>
        <v>119.93524262362297</v>
      </c>
      <c r="N98" s="117">
        <f t="shared" si="12"/>
        <v>90.850678462124037</v>
      </c>
      <c r="O98" s="117">
        <f t="shared" si="12"/>
        <v>81.184534766222498</v>
      </c>
      <c r="P98" s="117">
        <f t="shared" si="12"/>
        <v>73.477850359308448</v>
      </c>
      <c r="Q98" s="117">
        <f t="shared" si="12"/>
        <v>68.04828448464427</v>
      </c>
      <c r="R98" s="117">
        <f t="shared" ref="R98:V98" si="13">R99+R102+R104+R113</f>
        <v>71.310011878416461</v>
      </c>
      <c r="S98" s="117">
        <f t="shared" si="13"/>
        <v>62.074547843235337</v>
      </c>
      <c r="T98" s="117">
        <f t="shared" si="13"/>
        <v>72.68294515907229</v>
      </c>
      <c r="U98" s="117">
        <f t="shared" si="13"/>
        <v>63.62482648464939</v>
      </c>
      <c r="V98" s="117">
        <f t="shared" si="13"/>
        <v>69.951392748899593</v>
      </c>
      <c r="W98" s="117">
        <f t="shared" ref="W98" si="14">W99+W102+W104+W113</f>
        <v>67.355206803013886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19.697894771268526</v>
      </c>
      <c r="C99" s="122">
        <f t="shared" si="15"/>
        <v>23.839576030099906</v>
      </c>
      <c r="D99" s="122">
        <f t="shared" si="15"/>
        <v>23.877799425365883</v>
      </c>
      <c r="E99" s="122">
        <f t="shared" si="15"/>
        <v>19.783257371589784</v>
      </c>
      <c r="F99" s="122">
        <f t="shared" si="15"/>
        <v>19.337403548878825</v>
      </c>
      <c r="G99" s="122">
        <f t="shared" si="15"/>
        <v>22.614317821338595</v>
      </c>
      <c r="H99" s="122">
        <f t="shared" si="15"/>
        <v>24.888473602257505</v>
      </c>
      <c r="I99" s="122">
        <f t="shared" si="15"/>
        <v>33.075790415862485</v>
      </c>
      <c r="J99" s="122">
        <f t="shared" si="15"/>
        <v>41.525962131659561</v>
      </c>
      <c r="K99" s="122">
        <f t="shared" si="15"/>
        <v>51.20305092608443</v>
      </c>
      <c r="L99" s="122">
        <f t="shared" si="15"/>
        <v>52.933879810210129</v>
      </c>
      <c r="M99" s="122">
        <f t="shared" si="15"/>
        <v>62.413671172254553</v>
      </c>
      <c r="N99" s="122">
        <f t="shared" si="15"/>
        <v>48.731983745022831</v>
      </c>
      <c r="O99" s="122">
        <f t="shared" si="15"/>
        <v>47.564518593880706</v>
      </c>
      <c r="P99" s="122">
        <f t="shared" si="15"/>
        <v>45.511849070536478</v>
      </c>
      <c r="Q99" s="122">
        <f t="shared" si="15"/>
        <v>42.613550840771751</v>
      </c>
      <c r="R99" s="122">
        <f t="shared" ref="R99:V99" si="16">SUM(R100:R101)</f>
        <v>43.226857133703099</v>
      </c>
      <c r="S99" s="122">
        <f t="shared" si="16"/>
        <v>37.149798140698067</v>
      </c>
      <c r="T99" s="122">
        <f t="shared" si="16"/>
        <v>44.03063758960559</v>
      </c>
      <c r="U99" s="122">
        <f t="shared" si="16"/>
        <v>37.700708273625857</v>
      </c>
      <c r="V99" s="122">
        <f t="shared" si="16"/>
        <v>41.136860575547338</v>
      </c>
      <c r="W99" s="122">
        <f t="shared" ref="W99" si="17">SUM(W100:W101)</f>
        <v>39.482444401638467</v>
      </c>
      <c r="DA99" s="130" t="s">
        <v>1610</v>
      </c>
    </row>
    <row r="100" spans="1:105" ht="12" customHeight="1" x14ac:dyDescent="0.25">
      <c r="A100" s="97" t="s">
        <v>216</v>
      </c>
      <c r="B100" s="98">
        <v>19.479295296554326</v>
      </c>
      <c r="C100" s="98">
        <v>23.584233690009157</v>
      </c>
      <c r="D100" s="98">
        <v>23.630622565151324</v>
      </c>
      <c r="E100" s="98">
        <v>19.610396592997294</v>
      </c>
      <c r="F100" s="98">
        <v>19.175291264325729</v>
      </c>
      <c r="G100" s="98">
        <v>22.420441605856855</v>
      </c>
      <c r="H100" s="98">
        <v>24.66588097064319</v>
      </c>
      <c r="I100" s="98">
        <v>32.762013095065036</v>
      </c>
      <c r="J100" s="98">
        <v>41.105204783454937</v>
      </c>
      <c r="K100" s="98">
        <v>50.701223269222261</v>
      </c>
      <c r="L100" s="98">
        <v>52.547345447206403</v>
      </c>
      <c r="M100" s="98">
        <v>61.914061206870912</v>
      </c>
      <c r="N100" s="98">
        <v>48.353343744043244</v>
      </c>
      <c r="O100" s="98">
        <v>47.197524597779001</v>
      </c>
      <c r="P100" s="98">
        <v>45.167018838853842</v>
      </c>
      <c r="Q100" s="98">
        <v>42.292917238149272</v>
      </c>
      <c r="R100" s="98">
        <v>42.888844920358046</v>
      </c>
      <c r="S100" s="98">
        <v>36.862583907653111</v>
      </c>
      <c r="T100" s="98">
        <v>43.693957964406813</v>
      </c>
      <c r="U100" s="98">
        <v>37.414680176776351</v>
      </c>
      <c r="V100" s="98">
        <v>40.814128605017913</v>
      </c>
      <c r="W100" s="98">
        <v>39.162583311651332</v>
      </c>
      <c r="DA100" s="63" t="s">
        <v>1611</v>
      </c>
    </row>
    <row r="101" spans="1:105" ht="12" customHeight="1" x14ac:dyDescent="0.25">
      <c r="A101" s="97" t="s">
        <v>53</v>
      </c>
      <c r="B101" s="98">
        <v>0.21859947471419991</v>
      </c>
      <c r="C101" s="98">
        <v>0.25534234009075074</v>
      </c>
      <c r="D101" s="98">
        <v>0.24717686021455909</v>
      </c>
      <c r="E101" s="98">
        <v>0.17286077859248858</v>
      </c>
      <c r="F101" s="98">
        <v>0.16211228455309737</v>
      </c>
      <c r="G101" s="98">
        <v>0.19387621548174025</v>
      </c>
      <c r="H101" s="98">
        <v>0.22259263161431631</v>
      </c>
      <c r="I101" s="98">
        <v>0.31377732079744974</v>
      </c>
      <c r="J101" s="98">
        <v>0.42075734820462507</v>
      </c>
      <c r="K101" s="98">
        <v>0.5018276568621709</v>
      </c>
      <c r="L101" s="98">
        <v>0.38653436300372912</v>
      </c>
      <c r="M101" s="98">
        <v>0.49960996538364322</v>
      </c>
      <c r="N101" s="98">
        <v>0.3786400009795835</v>
      </c>
      <c r="O101" s="98">
        <v>0.36699399610170225</v>
      </c>
      <c r="P101" s="98">
        <v>0.34483023168263827</v>
      </c>
      <c r="Q101" s="98">
        <v>0.32063360262247914</v>
      </c>
      <c r="R101" s="98">
        <v>0.33801221334505593</v>
      </c>
      <c r="S101" s="98">
        <v>0.28721423304495691</v>
      </c>
      <c r="T101" s="98">
        <v>0.33667962519877459</v>
      </c>
      <c r="U101" s="98">
        <v>0.28602809684950814</v>
      </c>
      <c r="V101" s="98">
        <v>0.32273197052942815</v>
      </c>
      <c r="W101" s="98">
        <v>0.31986108998713786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9.7815969954092197E-2</v>
      </c>
      <c r="C102" s="122">
        <f t="shared" si="18"/>
        <v>0.10080878383810324</v>
      </c>
      <c r="D102" s="122">
        <f t="shared" si="18"/>
        <v>7.6925547071339348E-2</v>
      </c>
      <c r="E102" s="122">
        <f t="shared" si="18"/>
        <v>0.14470002814179425</v>
      </c>
      <c r="F102" s="122">
        <f t="shared" si="18"/>
        <v>9.3045819243485595E-2</v>
      </c>
      <c r="G102" s="122">
        <f t="shared" si="18"/>
        <v>0.1065493267924007</v>
      </c>
      <c r="H102" s="122">
        <f t="shared" si="18"/>
        <v>0.14467399619346136</v>
      </c>
      <c r="I102" s="122">
        <f t="shared" si="18"/>
        <v>8.7054128162327007E-2</v>
      </c>
      <c r="J102" s="122">
        <f t="shared" si="18"/>
        <v>0.11076763902583274</v>
      </c>
      <c r="K102" s="122">
        <f t="shared" si="18"/>
        <v>0.25131198210030986</v>
      </c>
      <c r="L102" s="122">
        <f t="shared" si="18"/>
        <v>0.49189234300048562</v>
      </c>
      <c r="M102" s="122">
        <f t="shared" si="18"/>
        <v>0.57575096267076242</v>
      </c>
      <c r="N102" s="122">
        <f t="shared" si="18"/>
        <v>0.58855249624350825</v>
      </c>
      <c r="O102" s="122">
        <f t="shared" si="18"/>
        <v>0.51246488230278431</v>
      </c>
      <c r="P102" s="122">
        <f t="shared" si="18"/>
        <v>0.42175439612184962</v>
      </c>
      <c r="Q102" s="122">
        <f t="shared" si="18"/>
        <v>0.35102128174285901</v>
      </c>
      <c r="R102" s="122">
        <f t="shared" si="18"/>
        <v>0.30413112508927653</v>
      </c>
      <c r="S102" s="122">
        <f t="shared" si="18"/>
        <v>0.21808524320877187</v>
      </c>
      <c r="T102" s="122">
        <f t="shared" si="18"/>
        <v>0.15401159758102331</v>
      </c>
      <c r="U102" s="122">
        <f t="shared" si="18"/>
        <v>9.9776702255714694E-2</v>
      </c>
      <c r="V102" s="122">
        <f t="shared" si="18"/>
        <v>8.3444281545143675E-2</v>
      </c>
      <c r="W102" s="122">
        <f t="shared" si="18"/>
        <v>0.1204338253489317</v>
      </c>
      <c r="DA102" s="130" t="s">
        <v>1613</v>
      </c>
    </row>
    <row r="103" spans="1:105" ht="12" customHeight="1" x14ac:dyDescent="0.25">
      <c r="A103" s="97" t="s">
        <v>53</v>
      </c>
      <c r="B103" s="98">
        <v>9.7815969954092197E-2</v>
      </c>
      <c r="C103" s="98">
        <v>0.10080878383810324</v>
      </c>
      <c r="D103" s="98">
        <v>7.6925547071339348E-2</v>
      </c>
      <c r="E103" s="98">
        <v>0.14470002814179425</v>
      </c>
      <c r="F103" s="98">
        <v>9.3045819243485595E-2</v>
      </c>
      <c r="G103" s="98">
        <v>0.1065493267924007</v>
      </c>
      <c r="H103" s="98">
        <v>0.14467399619346136</v>
      </c>
      <c r="I103" s="98">
        <v>8.7054128162327007E-2</v>
      </c>
      <c r="J103" s="98">
        <v>0.11076763902583274</v>
      </c>
      <c r="K103" s="98">
        <v>0.25131198210030986</v>
      </c>
      <c r="L103" s="98">
        <v>0.49189234300048562</v>
      </c>
      <c r="M103" s="98">
        <v>0.57575096267076242</v>
      </c>
      <c r="N103" s="98">
        <v>0.58855249624350825</v>
      </c>
      <c r="O103" s="98">
        <v>0.51246488230278431</v>
      </c>
      <c r="P103" s="98">
        <v>0.42175439612184962</v>
      </c>
      <c r="Q103" s="98">
        <v>0.35102128174285901</v>
      </c>
      <c r="R103" s="98">
        <v>0.30413112508927653</v>
      </c>
      <c r="S103" s="98">
        <v>0.21808524320877187</v>
      </c>
      <c r="T103" s="98">
        <v>0.15401159758102331</v>
      </c>
      <c r="U103" s="98">
        <v>9.9776702255714694E-2</v>
      </c>
      <c r="V103" s="98">
        <v>8.3444281545143675E-2</v>
      </c>
      <c r="W103" s="98">
        <v>0.1204338253489317</v>
      </c>
      <c r="DA103" s="63" t="s">
        <v>1614</v>
      </c>
    </row>
    <row r="104" spans="1:105" ht="12" customHeight="1" x14ac:dyDescent="0.25">
      <c r="A104" s="121" t="s">
        <v>55</v>
      </c>
      <c r="B104" s="122">
        <v>9.6111473814369095</v>
      </c>
      <c r="C104" s="122">
        <v>11.346441050142957</v>
      </c>
      <c r="D104" s="122">
        <v>10.795531716839479</v>
      </c>
      <c r="E104" s="122">
        <v>7.9234328715507987</v>
      </c>
      <c r="F104" s="122">
        <v>7.216243067999752</v>
      </c>
      <c r="G104" s="122">
        <v>8.2564380981941863</v>
      </c>
      <c r="H104" s="122">
        <v>9.4703134291066107</v>
      </c>
      <c r="I104" s="122">
        <v>12.32922984035476</v>
      </c>
      <c r="J104" s="122">
        <v>16.008913277085256</v>
      </c>
      <c r="K104" s="122">
        <v>17.361019713775093</v>
      </c>
      <c r="L104" s="122">
        <v>26.652762941361807</v>
      </c>
      <c r="M104" s="122">
        <v>28.376238959575616</v>
      </c>
      <c r="N104" s="122">
        <v>19.106942684803638</v>
      </c>
      <c r="O104" s="122">
        <v>16.072207805432672</v>
      </c>
      <c r="P104" s="122">
        <v>13.912013298664453</v>
      </c>
      <c r="Q104" s="122">
        <v>12.642650401601458</v>
      </c>
      <c r="R104" s="122">
        <v>13.085592580464937</v>
      </c>
      <c r="S104" s="122">
        <v>11.406290177789952</v>
      </c>
      <c r="T104" s="122">
        <v>13.599981682609165</v>
      </c>
      <c r="U104" s="122">
        <v>11.375772208268</v>
      </c>
      <c r="V104" s="122">
        <v>12.980036973582873</v>
      </c>
      <c r="W104" s="122">
        <v>11.511033277237722</v>
      </c>
      <c r="DA104" s="130" t="s">
        <v>1615</v>
      </c>
    </row>
    <row r="105" spans="1:105" ht="12" customHeight="1" x14ac:dyDescent="0.25">
      <c r="A105" s="97" t="s">
        <v>138</v>
      </c>
      <c r="B105" s="98">
        <v>9.3267957769280549</v>
      </c>
      <c r="C105" s="98">
        <v>11.013813854320292</v>
      </c>
      <c r="D105" s="98">
        <v>10.48614376891175</v>
      </c>
      <c r="E105" s="98">
        <v>7.6893595770622767</v>
      </c>
      <c r="F105" s="98">
        <v>7.0044753390398622</v>
      </c>
      <c r="G105" s="98">
        <v>8.0210473295589004</v>
      </c>
      <c r="H105" s="98">
        <v>9.2030124841754759</v>
      </c>
      <c r="I105" s="98">
        <v>11.98623377029269</v>
      </c>
      <c r="J105" s="98">
        <v>15.559145971223517</v>
      </c>
      <c r="K105" s="98">
        <v>16.849229130308387</v>
      </c>
      <c r="L105" s="98">
        <v>25.812700945944332</v>
      </c>
      <c r="M105" s="98">
        <v>27.295617063654781</v>
      </c>
      <c r="N105" s="98">
        <v>18.304653721189045</v>
      </c>
      <c r="O105" s="98">
        <v>15.399533908967719</v>
      </c>
      <c r="P105" s="98">
        <v>13.305310103834143</v>
      </c>
      <c r="Q105" s="98">
        <v>12.071716149642823</v>
      </c>
      <c r="R105" s="98">
        <v>12.490929057419573</v>
      </c>
      <c r="S105" s="98">
        <v>10.871395940229492</v>
      </c>
      <c r="T105" s="98">
        <v>12.945890683536954</v>
      </c>
      <c r="U105" s="98">
        <v>10.804715746983003</v>
      </c>
      <c r="V105" s="98">
        <v>12.335244299478321</v>
      </c>
      <c r="W105" s="98">
        <v>10.930732894054422</v>
      </c>
      <c r="DA105" s="63" t="s">
        <v>1616</v>
      </c>
    </row>
    <row r="106" spans="1:105" ht="12" customHeight="1" x14ac:dyDescent="0.25">
      <c r="A106" s="97" t="s">
        <v>137</v>
      </c>
      <c r="B106" s="98">
        <v>7.9082352856332278E-2</v>
      </c>
      <c r="C106" s="98">
        <v>0.11086735106988266</v>
      </c>
      <c r="D106" s="98">
        <v>0.1072752090010041</v>
      </c>
      <c r="E106" s="98">
        <v>7.7407074618039431E-2</v>
      </c>
      <c r="F106" s="98">
        <v>6.8987118858919727E-2</v>
      </c>
      <c r="G106" s="98">
        <v>7.1784059231207203E-2</v>
      </c>
      <c r="H106" s="98">
        <v>7.9059680234268889E-2</v>
      </c>
      <c r="I106" s="98">
        <v>0.10166775159912786</v>
      </c>
      <c r="J106" s="98">
        <v>0.15581426853701597</v>
      </c>
      <c r="K106" s="98">
        <v>0.15662991743219951</v>
      </c>
      <c r="L106" s="98">
        <v>0.45119387470261474</v>
      </c>
      <c r="M106" s="98">
        <v>0.69059029946692296</v>
      </c>
      <c r="N106" s="98">
        <v>0.47135102132052803</v>
      </c>
      <c r="O106" s="98">
        <v>0.39741205530264828</v>
      </c>
      <c r="P106" s="98">
        <v>0.37733951571260083</v>
      </c>
      <c r="Q106" s="98">
        <v>0.36258865859392747</v>
      </c>
      <c r="R106" s="98">
        <v>0.38734984381741333</v>
      </c>
      <c r="S106" s="98">
        <v>0.33816351411721884</v>
      </c>
      <c r="T106" s="98">
        <v>0.447323047657878</v>
      </c>
      <c r="U106" s="98">
        <v>0.37430986908658487</v>
      </c>
      <c r="V106" s="98">
        <v>0.45649060917914269</v>
      </c>
      <c r="W106" s="98">
        <v>0.37386058710042408</v>
      </c>
      <c r="DA106" s="63" t="s">
        <v>1617</v>
      </c>
    </row>
    <row r="107" spans="1:105" ht="12" customHeight="1" x14ac:dyDescent="0.25">
      <c r="A107" s="100" t="s">
        <v>216</v>
      </c>
      <c r="B107" s="101">
        <v>2.2992936687440586E-2</v>
      </c>
      <c r="C107" s="101">
        <v>3.5334448180047266E-2</v>
      </c>
      <c r="D107" s="101">
        <v>3.55982403135627E-2</v>
      </c>
      <c r="E107" s="101">
        <v>2.2132292268254465E-2</v>
      </c>
      <c r="F107" s="101">
        <v>1.9746107111234309E-2</v>
      </c>
      <c r="G107" s="101">
        <v>2.3061223615228152E-2</v>
      </c>
      <c r="H107" s="101">
        <v>2.3367938130649909E-2</v>
      </c>
      <c r="I107" s="101">
        <v>3.0600942036939367E-2</v>
      </c>
      <c r="J107" s="101">
        <v>4.6053372578667012E-2</v>
      </c>
      <c r="K107" s="101">
        <v>4.6538142171786145E-2</v>
      </c>
      <c r="L107" s="101">
        <v>0.12353056299713791</v>
      </c>
      <c r="M107" s="101">
        <v>0.1604851000675401</v>
      </c>
      <c r="N107" s="101">
        <v>9.9440195988664382E-2</v>
      </c>
      <c r="O107" s="101">
        <v>7.0181390071879457E-2</v>
      </c>
      <c r="P107" s="101">
        <v>6.8771659203639451E-2</v>
      </c>
      <c r="Q107" s="101">
        <v>6.8384668957711073E-2</v>
      </c>
      <c r="R107" s="101">
        <v>8.0243219126978085E-2</v>
      </c>
      <c r="S107" s="101">
        <v>6.524629141236378E-2</v>
      </c>
      <c r="T107" s="101">
        <v>7.8380070886925668E-2</v>
      </c>
      <c r="U107" s="101">
        <v>6.6502614503778756E-2</v>
      </c>
      <c r="V107" s="101">
        <v>9.9208350877868445E-2</v>
      </c>
      <c r="W107" s="101">
        <v>5.3373390166967682E-2</v>
      </c>
      <c r="DA107" s="131" t="s">
        <v>1618</v>
      </c>
    </row>
    <row r="108" spans="1:105" ht="12" customHeight="1" x14ac:dyDescent="0.25">
      <c r="A108" s="103" t="s">
        <v>52</v>
      </c>
      <c r="B108" s="104">
        <v>5.6089416168891695E-2</v>
      </c>
      <c r="C108" s="104">
        <v>7.5532902889835385E-2</v>
      </c>
      <c r="D108" s="104">
        <v>7.1676968687441389E-2</v>
      </c>
      <c r="E108" s="104">
        <v>5.5274782349784966E-2</v>
      </c>
      <c r="F108" s="104">
        <v>4.9241011747685422E-2</v>
      </c>
      <c r="G108" s="104">
        <v>4.8722835615979045E-2</v>
      </c>
      <c r="H108" s="104">
        <v>5.5691742103618977E-2</v>
      </c>
      <c r="I108" s="104">
        <v>7.1066809562188499E-2</v>
      </c>
      <c r="J108" s="104">
        <v>0.10976089595834894</v>
      </c>
      <c r="K108" s="104">
        <v>0.11009177526041335</v>
      </c>
      <c r="L108" s="104">
        <v>0.32766331170547686</v>
      </c>
      <c r="M108" s="104">
        <v>0.53010519939938283</v>
      </c>
      <c r="N108" s="104">
        <v>0.37191082533186365</v>
      </c>
      <c r="O108" s="104">
        <v>0.32723066523076882</v>
      </c>
      <c r="P108" s="104">
        <v>0.30856785650896135</v>
      </c>
      <c r="Q108" s="104">
        <v>0.29420398963621641</v>
      </c>
      <c r="R108" s="104">
        <v>0.30710662469043526</v>
      </c>
      <c r="S108" s="104">
        <v>0.27291722270485508</v>
      </c>
      <c r="T108" s="104">
        <v>0.36894297677095234</v>
      </c>
      <c r="U108" s="104">
        <v>0.30780725458280611</v>
      </c>
      <c r="V108" s="104">
        <v>0.35728225830127425</v>
      </c>
      <c r="W108" s="104">
        <v>0.3204871969334564</v>
      </c>
      <c r="DA108" s="132" t="s">
        <v>1619</v>
      </c>
    </row>
    <row r="109" spans="1:105" ht="12" customHeight="1" x14ac:dyDescent="0.25">
      <c r="A109" s="106" t="s">
        <v>122</v>
      </c>
      <c r="B109" s="101">
        <v>8.3073059176928712E-2</v>
      </c>
      <c r="C109" s="101">
        <v>8.6976069231866043E-2</v>
      </c>
      <c r="D109" s="101">
        <v>7.8730246681799509E-2</v>
      </c>
      <c r="E109" s="101">
        <v>6.2032348747653253E-2</v>
      </c>
      <c r="F109" s="101">
        <v>5.6602147265893799E-2</v>
      </c>
      <c r="G109" s="101">
        <v>5.8810752933503505E-2</v>
      </c>
      <c r="H109" s="101">
        <v>7.7597548728799648E-2</v>
      </c>
      <c r="I109" s="101">
        <v>0.10451740099415352</v>
      </c>
      <c r="J109" s="101">
        <v>0.11328858635830232</v>
      </c>
      <c r="K109" s="101">
        <v>0.12691837881044307</v>
      </c>
      <c r="L109" s="101">
        <v>0.11611747117802954</v>
      </c>
      <c r="M109" s="101">
        <v>0.10471739357762129</v>
      </c>
      <c r="N109" s="101">
        <v>8.3226408565613044E-2</v>
      </c>
      <c r="O109" s="101">
        <v>6.275135535292066E-2</v>
      </c>
      <c r="P109" s="101">
        <v>4.0065957501031514E-2</v>
      </c>
      <c r="Q109" s="101">
        <v>2.759606490313592E-2</v>
      </c>
      <c r="R109" s="101">
        <v>2.4043975377820184E-2</v>
      </c>
      <c r="S109" s="101">
        <v>1.9244708620631969E-2</v>
      </c>
      <c r="T109" s="101">
        <v>2.7510977141507909E-2</v>
      </c>
      <c r="U109" s="101">
        <v>2.5824955803279679E-2</v>
      </c>
      <c r="V109" s="101">
        <v>2.6179875867822854E-2</v>
      </c>
      <c r="W109" s="101">
        <v>3.0408808427050061E-2</v>
      </c>
      <c r="DA109" s="131" t="s">
        <v>1620</v>
      </c>
    </row>
    <row r="110" spans="1:105" ht="12" customHeight="1" x14ac:dyDescent="0.25">
      <c r="A110" s="107" t="s">
        <v>121</v>
      </c>
      <c r="B110" s="104">
        <v>0.12219619247559278</v>
      </c>
      <c r="C110" s="104">
        <v>0.13478377552091494</v>
      </c>
      <c r="D110" s="104">
        <v>0.12338249224492435</v>
      </c>
      <c r="E110" s="104">
        <v>9.4633871122828547E-2</v>
      </c>
      <c r="F110" s="104">
        <v>8.6178462835076033E-2</v>
      </c>
      <c r="G110" s="104">
        <v>0.10479595647057482</v>
      </c>
      <c r="H110" s="104">
        <v>0.11064371596806653</v>
      </c>
      <c r="I110" s="104">
        <v>0.1368109174687869</v>
      </c>
      <c r="J110" s="104">
        <v>0.18066445096641826</v>
      </c>
      <c r="K110" s="104">
        <v>0.22824228722406303</v>
      </c>
      <c r="L110" s="104">
        <v>0.27275064953682993</v>
      </c>
      <c r="M110" s="104">
        <v>0.28531420287628828</v>
      </c>
      <c r="N110" s="104">
        <v>0.24771153372845306</v>
      </c>
      <c r="O110" s="104">
        <v>0.21251048580938328</v>
      </c>
      <c r="P110" s="104">
        <v>0.18929772161667749</v>
      </c>
      <c r="Q110" s="104">
        <v>0.18074952846157263</v>
      </c>
      <c r="R110" s="104">
        <v>0.18326970385013031</v>
      </c>
      <c r="S110" s="104">
        <v>0.17748601482260884</v>
      </c>
      <c r="T110" s="104">
        <v>0.17925697427282439</v>
      </c>
      <c r="U110" s="104">
        <v>0.1709216363951313</v>
      </c>
      <c r="V110" s="104">
        <v>0.16212218905758621</v>
      </c>
      <c r="W110" s="104">
        <v>0.17603098765582631</v>
      </c>
      <c r="DA110" s="132" t="s">
        <v>1621</v>
      </c>
    </row>
    <row r="111" spans="1:105" ht="12" customHeight="1" x14ac:dyDescent="0.25">
      <c r="A111" s="108" t="s">
        <v>53</v>
      </c>
      <c r="B111" s="98">
        <v>2.9187855357324557E-2</v>
      </c>
      <c r="C111" s="98">
        <v>3.6293615941101857E-2</v>
      </c>
      <c r="D111" s="98">
        <v>3.5261321255960959E-2</v>
      </c>
      <c r="E111" s="98">
        <v>2.0012576956582751E-2</v>
      </c>
      <c r="F111" s="98">
        <v>1.8422452547404284E-2</v>
      </c>
      <c r="G111" s="98">
        <v>2.9681872197545197E-2</v>
      </c>
      <c r="H111" s="98">
        <v>2.7027438602518605E-2</v>
      </c>
      <c r="I111" s="98">
        <v>3.453704231805655E-2</v>
      </c>
      <c r="J111" s="98">
        <v>4.423408765743754E-2</v>
      </c>
      <c r="K111" s="98">
        <v>5.9764149887852766E-2</v>
      </c>
      <c r="L111" s="98">
        <v>5.1626504800204469E-2</v>
      </c>
      <c r="M111" s="98">
        <v>4.1758764932972793E-2</v>
      </c>
      <c r="N111" s="98">
        <v>3.5600579197070284E-2</v>
      </c>
      <c r="O111" s="98">
        <v>2.6655762926428201E-2</v>
      </c>
      <c r="P111" s="98">
        <v>2.5664243853714939E-2</v>
      </c>
      <c r="Q111" s="98">
        <v>2.5822713151246641E-2</v>
      </c>
      <c r="R111" s="98">
        <v>2.772977979935835E-2</v>
      </c>
      <c r="S111" s="98">
        <v>2.6094884572152015E-2</v>
      </c>
      <c r="T111" s="98">
        <v>2.0022349072594689E-2</v>
      </c>
      <c r="U111" s="98">
        <v>1.9697352078584997E-2</v>
      </c>
      <c r="V111" s="98">
        <v>1.7125961399081353E-2</v>
      </c>
      <c r="W111" s="98">
        <v>1.6873176748856942E-2</v>
      </c>
      <c r="DA111" s="63" t="s">
        <v>1622</v>
      </c>
    </row>
    <row r="112" spans="1:105" ht="12" customHeight="1" x14ac:dyDescent="0.25">
      <c r="A112" s="108" t="s">
        <v>52</v>
      </c>
      <c r="B112" s="98">
        <v>9.3008337118268225E-2</v>
      </c>
      <c r="C112" s="98">
        <v>9.849015957981308E-2</v>
      </c>
      <c r="D112" s="98">
        <v>8.8121170988963396E-2</v>
      </c>
      <c r="E112" s="98">
        <v>7.46212941662458E-2</v>
      </c>
      <c r="F112" s="98">
        <v>6.7756010287671753E-2</v>
      </c>
      <c r="G112" s="98">
        <v>7.5114084273029624E-2</v>
      </c>
      <c r="H112" s="98">
        <v>8.3616277365547928E-2</v>
      </c>
      <c r="I112" s="98">
        <v>0.10227387515073036</v>
      </c>
      <c r="J112" s="98">
        <v>0.1364303633089807</v>
      </c>
      <c r="K112" s="98">
        <v>0.16847813733621025</v>
      </c>
      <c r="L112" s="98">
        <v>0.22112414473662545</v>
      </c>
      <c r="M112" s="98">
        <v>0.24355543794331547</v>
      </c>
      <c r="N112" s="98">
        <v>0.21211095453138279</v>
      </c>
      <c r="O112" s="98">
        <v>0.18585472288295507</v>
      </c>
      <c r="P112" s="98">
        <v>0.16363347776296255</v>
      </c>
      <c r="Q112" s="98">
        <v>0.15492681531032598</v>
      </c>
      <c r="R112" s="98">
        <v>0.15553992405077197</v>
      </c>
      <c r="S112" s="98">
        <v>0.15139113025045683</v>
      </c>
      <c r="T112" s="98">
        <v>0.15923462520022968</v>
      </c>
      <c r="U112" s="98">
        <v>0.1512242843165463</v>
      </c>
      <c r="V112" s="98">
        <v>0.14499622765850487</v>
      </c>
      <c r="W112" s="98">
        <v>0.15915781090696937</v>
      </c>
      <c r="DA112" s="63" t="s">
        <v>1623</v>
      </c>
    </row>
    <row r="113" spans="1:105" ht="12" customHeight="1" x14ac:dyDescent="0.25">
      <c r="A113" s="121" t="s">
        <v>54</v>
      </c>
      <c r="B113" s="122">
        <v>15.111900599815542</v>
      </c>
      <c r="C113" s="122">
        <v>14.193597149784486</v>
      </c>
      <c r="D113" s="122">
        <v>13.977864027671226</v>
      </c>
      <c r="E113" s="122">
        <v>13.237217428317056</v>
      </c>
      <c r="F113" s="122">
        <v>12.49479524151922</v>
      </c>
      <c r="G113" s="122">
        <v>12.92372191382896</v>
      </c>
      <c r="H113" s="122">
        <v>14.404995115865383</v>
      </c>
      <c r="I113" s="122">
        <v>18.083792007705767</v>
      </c>
      <c r="J113" s="122">
        <v>19.41072882044233</v>
      </c>
      <c r="K113" s="122">
        <v>23.706118183527899</v>
      </c>
      <c r="L113" s="122">
        <v>33.321098793900759</v>
      </c>
      <c r="M113" s="122">
        <v>28.56958152912204</v>
      </c>
      <c r="N113" s="122">
        <v>22.423199536054053</v>
      </c>
      <c r="O113" s="122">
        <v>17.035343484606329</v>
      </c>
      <c r="P113" s="122">
        <v>13.632233593985665</v>
      </c>
      <c r="Q113" s="122">
        <v>12.441061960528199</v>
      </c>
      <c r="R113" s="122">
        <v>14.693431039159147</v>
      </c>
      <c r="S113" s="122">
        <v>13.300374281538552</v>
      </c>
      <c r="T113" s="122">
        <v>14.898314289276509</v>
      </c>
      <c r="U113" s="122">
        <v>14.448569300499816</v>
      </c>
      <c r="V113" s="122">
        <v>15.75105091822423</v>
      </c>
      <c r="W113" s="122">
        <v>16.241295298788756</v>
      </c>
      <c r="DA113" s="130" t="s">
        <v>1624</v>
      </c>
    </row>
    <row r="114" spans="1:105" ht="12" customHeight="1" x14ac:dyDescent="0.25">
      <c r="A114" s="97" t="s">
        <v>50</v>
      </c>
      <c r="B114" s="98">
        <v>8.4904631885261495</v>
      </c>
      <c r="C114" s="98">
        <v>7.542760936447479</v>
      </c>
      <c r="D114" s="98">
        <v>7.1902043795201482</v>
      </c>
      <c r="E114" s="98">
        <v>7.7500508085133779</v>
      </c>
      <c r="F114" s="98">
        <v>7.1515078852847207</v>
      </c>
      <c r="G114" s="98">
        <v>6.3590821807252205</v>
      </c>
      <c r="H114" s="98">
        <v>6.4801232370573647</v>
      </c>
      <c r="I114" s="98">
        <v>7.2148720578303678</v>
      </c>
      <c r="J114" s="98">
        <v>7.6428347098454132</v>
      </c>
      <c r="K114" s="98">
        <v>9.7975553170833436</v>
      </c>
      <c r="L114" s="98">
        <v>13.536736980068589</v>
      </c>
      <c r="M114" s="98">
        <v>13.105002441678986</v>
      </c>
      <c r="N114" s="98">
        <v>11.355406191290793</v>
      </c>
      <c r="O114" s="98">
        <v>9.6872508941402469</v>
      </c>
      <c r="P114" s="98">
        <v>7.9392544331908024</v>
      </c>
      <c r="Q114" s="98">
        <v>7.0212295009053989</v>
      </c>
      <c r="R114" s="98">
        <v>6.5886749875351027</v>
      </c>
      <c r="S114" s="98">
        <v>6.1569909981800741</v>
      </c>
      <c r="T114" s="98">
        <v>5.5829818651304981</v>
      </c>
      <c r="U114" s="98">
        <v>5.2157005721810235</v>
      </c>
      <c r="V114" s="98">
        <v>5.7680411737679496</v>
      </c>
      <c r="W114" s="98">
        <v>5.0769382471264599</v>
      </c>
      <c r="DA114" s="63" t="s">
        <v>1625</v>
      </c>
    </row>
    <row r="115" spans="1:105" ht="12" customHeight="1" x14ac:dyDescent="0.25">
      <c r="A115" s="109" t="s">
        <v>120</v>
      </c>
      <c r="B115" s="33">
        <v>6.6214374112893912</v>
      </c>
      <c r="C115" s="33">
        <v>6.6508362133370067</v>
      </c>
      <c r="D115" s="33">
        <v>6.7876596481510774</v>
      </c>
      <c r="E115" s="33">
        <v>5.4871666198036779</v>
      </c>
      <c r="F115" s="33">
        <v>5.3432873562344998</v>
      </c>
      <c r="G115" s="33">
        <v>6.56463973310374</v>
      </c>
      <c r="H115" s="33">
        <v>7.9248718788080179</v>
      </c>
      <c r="I115" s="33">
        <v>10.8689199498754</v>
      </c>
      <c r="J115" s="33">
        <v>11.767894110596915</v>
      </c>
      <c r="K115" s="33">
        <v>13.908562866444557</v>
      </c>
      <c r="L115" s="33">
        <v>19.78436181383217</v>
      </c>
      <c r="M115" s="33">
        <v>15.464579087443056</v>
      </c>
      <c r="N115" s="33">
        <v>11.06779334476326</v>
      </c>
      <c r="O115" s="33">
        <v>7.3480925904660825</v>
      </c>
      <c r="P115" s="33">
        <v>5.692979160794863</v>
      </c>
      <c r="Q115" s="33">
        <v>5.4198324596227998</v>
      </c>
      <c r="R115" s="33">
        <v>8.1047560516240456</v>
      </c>
      <c r="S115" s="33">
        <v>7.1433832833584781</v>
      </c>
      <c r="T115" s="33">
        <v>9.3153324241460123</v>
      </c>
      <c r="U115" s="33">
        <v>9.2328687283187936</v>
      </c>
      <c r="V115" s="33">
        <v>9.9830097444562806</v>
      </c>
      <c r="W115" s="33">
        <v>11.164357051662297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23.554314794571958</v>
      </c>
      <c r="C117" s="117">
        <f t="shared" si="19"/>
        <v>25.843055339715963</v>
      </c>
      <c r="D117" s="117">
        <f t="shared" si="19"/>
        <v>25.515930483473412</v>
      </c>
      <c r="E117" s="117">
        <f t="shared" si="19"/>
        <v>21.702140417297759</v>
      </c>
      <c r="F117" s="117">
        <f t="shared" si="19"/>
        <v>20.677605158646642</v>
      </c>
      <c r="G117" s="117">
        <f t="shared" si="19"/>
        <v>23.545274929111145</v>
      </c>
      <c r="H117" s="117">
        <f t="shared" si="19"/>
        <v>26.970330331176005</v>
      </c>
      <c r="I117" s="117">
        <f t="shared" si="19"/>
        <v>35.600764274355498</v>
      </c>
      <c r="J117" s="117">
        <f t="shared" si="19"/>
        <v>43.585417134444612</v>
      </c>
      <c r="K117" s="117">
        <f t="shared" si="19"/>
        <v>53.341263705302694</v>
      </c>
      <c r="L117" s="117">
        <f t="shared" si="19"/>
        <v>67.271244562843123</v>
      </c>
      <c r="M117" s="117">
        <f t="shared" si="19"/>
        <v>70.718818124897908</v>
      </c>
      <c r="N117" s="117">
        <f t="shared" si="19"/>
        <v>54.147598124915177</v>
      </c>
      <c r="O117" s="117">
        <f t="shared" si="19"/>
        <v>48.176852288920067</v>
      </c>
      <c r="P117" s="117">
        <f t="shared" si="19"/>
        <v>43.445062407814717</v>
      </c>
      <c r="Q117" s="117">
        <f t="shared" si="19"/>
        <v>40.281745119718209</v>
      </c>
      <c r="R117" s="117">
        <f t="shared" ref="R117:V117" si="20">R118+R121+R123+R132</f>
        <v>42.677378146678507</v>
      </c>
      <c r="S117" s="117">
        <f t="shared" si="20"/>
        <v>37.244850601990066</v>
      </c>
      <c r="T117" s="117">
        <f t="shared" si="20"/>
        <v>43.935147213353915</v>
      </c>
      <c r="U117" s="117">
        <f t="shared" si="20"/>
        <v>38.917432666482966</v>
      </c>
      <c r="V117" s="117">
        <f t="shared" si="20"/>
        <v>43.472467385513248</v>
      </c>
      <c r="W117" s="117">
        <f t="shared" ref="W117" si="21">W118+W121+W123+W132</f>
        <v>43.56143437865115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8.8800200579721444</v>
      </c>
      <c r="C118" s="122">
        <f t="shared" si="22"/>
        <v>10.750401490736008</v>
      </c>
      <c r="D118" s="122">
        <f t="shared" si="22"/>
        <v>10.818045367275134</v>
      </c>
      <c r="E118" s="122">
        <f t="shared" si="22"/>
        <v>8.9535578806424265</v>
      </c>
      <c r="F118" s="122">
        <f t="shared" si="22"/>
        <v>8.8027973995957876</v>
      </c>
      <c r="G118" s="122">
        <f t="shared" si="22"/>
        <v>10.565874737781721</v>
      </c>
      <c r="H118" s="122">
        <f t="shared" si="22"/>
        <v>12.062402139067101</v>
      </c>
      <c r="I118" s="122">
        <f t="shared" si="22"/>
        <v>16.610246720401808</v>
      </c>
      <c r="J118" s="122">
        <f t="shared" si="22"/>
        <v>21.52786842371049</v>
      </c>
      <c r="K118" s="122">
        <f t="shared" si="22"/>
        <v>27.212140703225291</v>
      </c>
      <c r="L118" s="122">
        <f t="shared" si="22"/>
        <v>28.661119426634919</v>
      </c>
      <c r="M118" s="122">
        <f t="shared" si="22"/>
        <v>34.186048374890497</v>
      </c>
      <c r="N118" s="122">
        <f t="shared" si="22"/>
        <v>26.907034548973801</v>
      </c>
      <c r="O118" s="122">
        <f t="shared" si="22"/>
        <v>26.454919941675502</v>
      </c>
      <c r="P118" s="122">
        <f t="shared" si="22"/>
        <v>25.31215656565314</v>
      </c>
      <c r="Q118" s="122">
        <f t="shared" si="22"/>
        <v>23.701936474322167</v>
      </c>
      <c r="R118" s="122">
        <f t="shared" ref="R118:V118" si="23">SUM(R119:R120)</f>
        <v>24.055354392592658</v>
      </c>
      <c r="S118" s="122">
        <f t="shared" si="23"/>
        <v>20.68669668411766</v>
      </c>
      <c r="T118" s="122">
        <f t="shared" si="23"/>
        <v>24.720551299886719</v>
      </c>
      <c r="U118" s="122">
        <f t="shared" si="23"/>
        <v>21.288979828191966</v>
      </c>
      <c r="V118" s="122">
        <f t="shared" si="23"/>
        <v>23.741921668205219</v>
      </c>
      <c r="W118" s="122">
        <f t="shared" ref="W118" si="24">SUM(W119:W120)</f>
        <v>23.620651323794934</v>
      </c>
      <c r="DA118" s="130" t="s">
        <v>1778</v>
      </c>
    </row>
    <row r="119" spans="1:105" ht="12" customHeight="1" x14ac:dyDescent="0.25">
      <c r="A119" s="97" t="s">
        <v>216</v>
      </c>
      <c r="B119" s="98">
        <v>8.6614205832579447</v>
      </c>
      <c r="C119" s="98">
        <v>10.495059150645258</v>
      </c>
      <c r="D119" s="98">
        <v>10.570868507060576</v>
      </c>
      <c r="E119" s="98">
        <v>8.7806971020499383</v>
      </c>
      <c r="F119" s="98">
        <v>8.6406851150426895</v>
      </c>
      <c r="G119" s="98">
        <v>10.371998522299981</v>
      </c>
      <c r="H119" s="98">
        <v>11.839809507452784</v>
      </c>
      <c r="I119" s="98">
        <v>16.296469399604359</v>
      </c>
      <c r="J119" s="98">
        <v>21.107111075505866</v>
      </c>
      <c r="K119" s="98">
        <v>26.710313046363119</v>
      </c>
      <c r="L119" s="98">
        <v>28.274585063631189</v>
      </c>
      <c r="M119" s="98">
        <v>33.686438409506856</v>
      </c>
      <c r="N119" s="98">
        <v>26.528394547994218</v>
      </c>
      <c r="O119" s="98">
        <v>26.087925945573801</v>
      </c>
      <c r="P119" s="98">
        <v>24.967326333970501</v>
      </c>
      <c r="Q119" s="98">
        <v>23.381302871699688</v>
      </c>
      <c r="R119" s="98">
        <v>23.717342179247602</v>
      </c>
      <c r="S119" s="98">
        <v>20.399482451072704</v>
      </c>
      <c r="T119" s="98">
        <v>24.383871674687946</v>
      </c>
      <c r="U119" s="98">
        <v>21.002951731342456</v>
      </c>
      <c r="V119" s="98">
        <v>23.41918969767579</v>
      </c>
      <c r="W119" s="98">
        <v>23.300790233807795</v>
      </c>
      <c r="DA119" s="63" t="s">
        <v>1779</v>
      </c>
    </row>
    <row r="120" spans="1:105" ht="12" customHeight="1" x14ac:dyDescent="0.25">
      <c r="A120" s="97" t="s">
        <v>53</v>
      </c>
      <c r="B120" s="98">
        <v>0.21859947471419991</v>
      </c>
      <c r="C120" s="98">
        <v>0.25534234009075074</v>
      </c>
      <c r="D120" s="98">
        <v>0.24717686021455909</v>
      </c>
      <c r="E120" s="98">
        <v>0.17286077859248858</v>
      </c>
      <c r="F120" s="98">
        <v>0.16211228455309737</v>
      </c>
      <c r="G120" s="98">
        <v>0.19387621548174025</v>
      </c>
      <c r="H120" s="98">
        <v>0.22259263161431631</v>
      </c>
      <c r="I120" s="98">
        <v>0.31377732079744974</v>
      </c>
      <c r="J120" s="98">
        <v>0.42075734820462507</v>
      </c>
      <c r="K120" s="98">
        <v>0.5018276568621709</v>
      </c>
      <c r="L120" s="98">
        <v>0.38653436300372912</v>
      </c>
      <c r="M120" s="98">
        <v>0.49960996538364322</v>
      </c>
      <c r="N120" s="98">
        <v>0.3786400009795835</v>
      </c>
      <c r="O120" s="98">
        <v>0.36699399610170225</v>
      </c>
      <c r="P120" s="98">
        <v>0.34483023168263827</v>
      </c>
      <c r="Q120" s="98">
        <v>0.32063360262247914</v>
      </c>
      <c r="R120" s="98">
        <v>0.33801221334505593</v>
      </c>
      <c r="S120" s="98">
        <v>0.28721423304495691</v>
      </c>
      <c r="T120" s="98">
        <v>0.33667962519877459</v>
      </c>
      <c r="U120" s="98">
        <v>0.28602809684950814</v>
      </c>
      <c r="V120" s="98">
        <v>0.32273197052942815</v>
      </c>
      <c r="W120" s="98">
        <v>0.31986108998713786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0.17359123513967181</v>
      </c>
      <c r="C121" s="122">
        <f t="shared" si="25"/>
        <v>0.18957438508542362</v>
      </c>
      <c r="D121" s="122">
        <f t="shared" si="25"/>
        <v>0.15307212519427565</v>
      </c>
      <c r="E121" s="122">
        <f t="shared" si="25"/>
        <v>0.29626084543235365</v>
      </c>
      <c r="F121" s="122">
        <f t="shared" si="25"/>
        <v>0.19710778243313451</v>
      </c>
      <c r="G121" s="122">
        <f t="shared" si="25"/>
        <v>0.23893905228859069</v>
      </c>
      <c r="H121" s="122">
        <f t="shared" si="25"/>
        <v>0.35379862882257973</v>
      </c>
      <c r="I121" s="122">
        <f t="shared" si="25"/>
        <v>0.22457572078773255</v>
      </c>
      <c r="J121" s="122">
        <f t="shared" si="25"/>
        <v>0.29608723564900508</v>
      </c>
      <c r="K121" s="122">
        <f t="shared" si="25"/>
        <v>0.69685745312872549</v>
      </c>
      <c r="L121" s="122">
        <f t="shared" si="25"/>
        <v>1.399289364300254</v>
      </c>
      <c r="M121" s="122">
        <f t="shared" si="25"/>
        <v>1.6808534094883631</v>
      </c>
      <c r="N121" s="122">
        <f t="shared" si="25"/>
        <v>1.7567381410087883</v>
      </c>
      <c r="O121" s="122">
        <f t="shared" si="25"/>
        <v>1.5470578369377226</v>
      </c>
      <c r="P121" s="122">
        <f t="shared" si="25"/>
        <v>1.2852602704482048</v>
      </c>
      <c r="Q121" s="122">
        <f t="shared" si="25"/>
        <v>1.0802447591832565</v>
      </c>
      <c r="R121" s="122">
        <f t="shared" si="25"/>
        <v>0.94952532831207337</v>
      </c>
      <c r="S121" s="122">
        <f t="shared" si="25"/>
        <v>0.69616092156121456</v>
      </c>
      <c r="T121" s="122">
        <f t="shared" si="25"/>
        <v>0.50724288359736269</v>
      </c>
      <c r="U121" s="122">
        <f t="shared" si="25"/>
        <v>0.35160149689794318</v>
      </c>
      <c r="V121" s="122">
        <f t="shared" si="25"/>
        <v>0.3173199050682306</v>
      </c>
      <c r="W121" s="122">
        <f t="shared" si="25"/>
        <v>0.47169690582466473</v>
      </c>
      <c r="DA121" s="130" t="s">
        <v>1781</v>
      </c>
    </row>
    <row r="122" spans="1:105" ht="12" customHeight="1" x14ac:dyDescent="0.25">
      <c r="A122" s="97" t="s">
        <v>53</v>
      </c>
      <c r="B122" s="98">
        <v>0.17359123513967181</v>
      </c>
      <c r="C122" s="98">
        <v>0.18957438508542362</v>
      </c>
      <c r="D122" s="98">
        <v>0.15307212519427565</v>
      </c>
      <c r="E122" s="98">
        <v>0.29626084543235365</v>
      </c>
      <c r="F122" s="98">
        <v>0.19710778243313451</v>
      </c>
      <c r="G122" s="98">
        <v>0.23893905228859069</v>
      </c>
      <c r="H122" s="98">
        <v>0.35379862882257973</v>
      </c>
      <c r="I122" s="98">
        <v>0.22457572078773255</v>
      </c>
      <c r="J122" s="98">
        <v>0.29608723564900508</v>
      </c>
      <c r="K122" s="98">
        <v>0.69685745312872549</v>
      </c>
      <c r="L122" s="98">
        <v>1.399289364300254</v>
      </c>
      <c r="M122" s="98">
        <v>1.6808534094883631</v>
      </c>
      <c r="N122" s="98">
        <v>1.7567381410087883</v>
      </c>
      <c r="O122" s="98">
        <v>1.5470578369377226</v>
      </c>
      <c r="P122" s="98">
        <v>1.2852602704482048</v>
      </c>
      <c r="Q122" s="98">
        <v>1.0802447591832565</v>
      </c>
      <c r="R122" s="98">
        <v>0.94952532831207337</v>
      </c>
      <c r="S122" s="98">
        <v>0.69616092156121456</v>
      </c>
      <c r="T122" s="98">
        <v>0.50724288359736269</v>
      </c>
      <c r="U122" s="98">
        <v>0.35160149689794318</v>
      </c>
      <c r="V122" s="98">
        <v>0.3173199050682306</v>
      </c>
      <c r="W122" s="98">
        <v>0.47169690582466473</v>
      </c>
      <c r="DA122" s="63" t="s">
        <v>1782</v>
      </c>
    </row>
    <row r="123" spans="1:105" ht="12" customHeight="1" x14ac:dyDescent="0.25">
      <c r="A123" s="121" t="s">
        <v>55</v>
      </c>
      <c r="B123" s="122">
        <v>4.9812653769198114</v>
      </c>
      <c r="C123" s="122">
        <v>5.8790923900285268</v>
      </c>
      <c r="D123" s="122">
        <v>5.5986632977968664</v>
      </c>
      <c r="E123" s="122">
        <v>4.1165924339963702</v>
      </c>
      <c r="F123" s="122">
        <v>3.7555684218866983</v>
      </c>
      <c r="G123" s="122">
        <v>4.3250956912174283</v>
      </c>
      <c r="H123" s="122">
        <v>5.013839555168631</v>
      </c>
      <c r="I123" s="122">
        <v>6.5939980021526274</v>
      </c>
      <c r="J123" s="122">
        <v>8.6555090263376293</v>
      </c>
      <c r="K123" s="122">
        <v>9.4776869602168166</v>
      </c>
      <c r="L123" s="122">
        <v>14.705623416896534</v>
      </c>
      <c r="M123" s="122">
        <v>15.799842202291318</v>
      </c>
      <c r="N123" s="122">
        <v>10.704279086001913</v>
      </c>
      <c r="O123" s="122">
        <v>9.1210306280490663</v>
      </c>
      <c r="P123" s="122">
        <v>8.018473944137364</v>
      </c>
      <c r="Q123" s="122">
        <v>7.3654807284038348</v>
      </c>
      <c r="R123" s="122">
        <v>7.6565433236043843</v>
      </c>
      <c r="S123" s="122">
        <v>6.7479188852442933</v>
      </c>
      <c r="T123" s="122">
        <v>8.107190860322337</v>
      </c>
      <c r="U123" s="122">
        <v>6.8947133007181405</v>
      </c>
      <c r="V123" s="122">
        <v>8.0275152870876454</v>
      </c>
      <c r="W123" s="122">
        <v>7.3945979938915807</v>
      </c>
      <c r="DA123" s="130" t="s">
        <v>1783</v>
      </c>
    </row>
    <row r="124" spans="1:105" ht="12" customHeight="1" x14ac:dyDescent="0.25">
      <c r="A124" s="97" t="s">
        <v>138</v>
      </c>
      <c r="B124" s="98">
        <v>4.7493931351374261</v>
      </c>
      <c r="C124" s="98">
        <v>5.6084568765607878</v>
      </c>
      <c r="D124" s="98">
        <v>5.3478137749573742</v>
      </c>
      <c r="E124" s="98">
        <v>3.9228098540368657</v>
      </c>
      <c r="F124" s="98">
        <v>3.5800985218177601</v>
      </c>
      <c r="G124" s="98">
        <v>4.1318312952551244</v>
      </c>
      <c r="H124" s="98">
        <v>4.7935333438617844</v>
      </c>
      <c r="I124" s="98">
        <v>6.3126490876469825</v>
      </c>
      <c r="J124" s="98">
        <v>8.2804723847449786</v>
      </c>
      <c r="K124" s="98">
        <v>9.0502919288028139</v>
      </c>
      <c r="L124" s="98">
        <v>13.977870811946632</v>
      </c>
      <c r="M124" s="98">
        <v>14.839960337017233</v>
      </c>
      <c r="N124" s="98">
        <v>9.9860691692601051</v>
      </c>
      <c r="O124" s="98">
        <v>8.5093952449196166</v>
      </c>
      <c r="P124" s="98">
        <v>7.463659679512558</v>
      </c>
      <c r="Q124" s="98">
        <v>6.841463887798632</v>
      </c>
      <c r="R124" s="98">
        <v>7.1126277082998923</v>
      </c>
      <c r="S124" s="98">
        <v>6.2547197756702682</v>
      </c>
      <c r="T124" s="98">
        <v>7.4993471575287165</v>
      </c>
      <c r="U124" s="98">
        <v>6.3640217841709248</v>
      </c>
      <c r="V124" s="98">
        <v>7.4350677346283529</v>
      </c>
      <c r="W124" s="98">
        <v>6.8484810690759526</v>
      </c>
      <c r="DA124" s="63" t="s">
        <v>1784</v>
      </c>
    </row>
    <row r="125" spans="1:105" ht="12" customHeight="1" x14ac:dyDescent="0.25">
      <c r="A125" s="97" t="s">
        <v>137</v>
      </c>
      <c r="B125" s="98">
        <v>6.7797884786819085E-2</v>
      </c>
      <c r="C125" s="98">
        <v>9.3613839692154727E-2</v>
      </c>
      <c r="D125" s="98">
        <v>8.9920676304277386E-2</v>
      </c>
      <c r="E125" s="98">
        <v>6.6623259945049598E-2</v>
      </c>
      <c r="F125" s="98">
        <v>5.9371892997025874E-2</v>
      </c>
      <c r="G125" s="98">
        <v>6.0582455533016104E-2</v>
      </c>
      <c r="H125" s="98">
        <v>6.7830703543982115E-2</v>
      </c>
      <c r="I125" s="98">
        <v>8.7137372230680341E-2</v>
      </c>
      <c r="J125" s="98">
        <v>0.13431112355963074</v>
      </c>
      <c r="K125" s="98">
        <v>0.13507105112972628</v>
      </c>
      <c r="L125" s="98">
        <v>0.39525162321807733</v>
      </c>
      <c r="M125" s="98">
        <v>0.61892294647592616</v>
      </c>
      <c r="N125" s="98">
        <v>0.42701671886938775</v>
      </c>
      <c r="O125" s="98">
        <v>0.3661884617057618</v>
      </c>
      <c r="P125" s="98">
        <v>0.34710444456317135</v>
      </c>
      <c r="Q125" s="98">
        <v>0.33278404355600938</v>
      </c>
      <c r="R125" s="98">
        <v>0.35252067002366455</v>
      </c>
      <c r="S125" s="98">
        <v>0.3098538351836706</v>
      </c>
      <c r="T125" s="98">
        <v>0.41445605563223192</v>
      </c>
      <c r="U125" s="98">
        <v>0.34644415389029914</v>
      </c>
      <c r="V125" s="98">
        <v>0.41583737201417537</v>
      </c>
      <c r="W125" s="98">
        <v>0.35208067998477943</v>
      </c>
      <c r="DA125" s="63" t="s">
        <v>1785</v>
      </c>
    </row>
    <row r="126" spans="1:105" ht="12" customHeight="1" x14ac:dyDescent="0.25">
      <c r="A126" s="100" t="s">
        <v>216</v>
      </c>
      <c r="B126" s="101">
        <v>1.1708468617927384E-2</v>
      </c>
      <c r="C126" s="101">
        <v>1.8080936802319335E-2</v>
      </c>
      <c r="D126" s="101">
        <v>1.8243707616836004E-2</v>
      </c>
      <c r="E126" s="101">
        <v>1.1348477595264634E-2</v>
      </c>
      <c r="F126" s="101">
        <v>1.0130881249340454E-2</v>
      </c>
      <c r="G126" s="101">
        <v>1.1859619917037061E-2</v>
      </c>
      <c r="H126" s="101">
        <v>1.2138961440363133E-2</v>
      </c>
      <c r="I126" s="101">
        <v>1.6070562668491842E-2</v>
      </c>
      <c r="J126" s="101">
        <v>2.4550227601281793E-2</v>
      </c>
      <c r="K126" s="101">
        <v>2.4979275869312947E-2</v>
      </c>
      <c r="L126" s="101">
        <v>6.758831151260046E-2</v>
      </c>
      <c r="M126" s="101">
        <v>8.8817747076543357E-2</v>
      </c>
      <c r="N126" s="101">
        <v>5.5105893537524098E-2</v>
      </c>
      <c r="O126" s="101">
        <v>3.8957796474992999E-2</v>
      </c>
      <c r="P126" s="101">
        <v>3.8536588054210029E-2</v>
      </c>
      <c r="Q126" s="101">
        <v>3.8580053919792953E-2</v>
      </c>
      <c r="R126" s="101">
        <v>4.5414045333229291E-2</v>
      </c>
      <c r="S126" s="101">
        <v>3.6936612478815543E-2</v>
      </c>
      <c r="T126" s="101">
        <v>4.5513078861279602E-2</v>
      </c>
      <c r="U126" s="101">
        <v>3.8636899307493047E-2</v>
      </c>
      <c r="V126" s="101">
        <v>5.8555113712901133E-2</v>
      </c>
      <c r="W126" s="101">
        <v>3.1593483051323007E-2</v>
      </c>
      <c r="DA126" s="131" t="s">
        <v>1786</v>
      </c>
    </row>
    <row r="127" spans="1:105" ht="12" customHeight="1" x14ac:dyDescent="0.25">
      <c r="A127" s="103" t="s">
        <v>52</v>
      </c>
      <c r="B127" s="104">
        <v>5.6089416168891695E-2</v>
      </c>
      <c r="C127" s="104">
        <v>7.5532902889835385E-2</v>
      </c>
      <c r="D127" s="104">
        <v>7.1676968687441389E-2</v>
      </c>
      <c r="E127" s="104">
        <v>5.5274782349784966E-2</v>
      </c>
      <c r="F127" s="104">
        <v>4.9241011747685422E-2</v>
      </c>
      <c r="G127" s="104">
        <v>4.8722835615979045E-2</v>
      </c>
      <c r="H127" s="104">
        <v>5.5691742103618977E-2</v>
      </c>
      <c r="I127" s="104">
        <v>7.1066809562188499E-2</v>
      </c>
      <c r="J127" s="104">
        <v>0.10976089595834894</v>
      </c>
      <c r="K127" s="104">
        <v>0.11009177526041335</v>
      </c>
      <c r="L127" s="104">
        <v>0.32766331170547686</v>
      </c>
      <c r="M127" s="104">
        <v>0.53010519939938283</v>
      </c>
      <c r="N127" s="104">
        <v>0.37191082533186365</v>
      </c>
      <c r="O127" s="104">
        <v>0.32723066523076882</v>
      </c>
      <c r="P127" s="104">
        <v>0.30856785650896135</v>
      </c>
      <c r="Q127" s="104">
        <v>0.29420398963621641</v>
      </c>
      <c r="R127" s="104">
        <v>0.30710662469043526</v>
      </c>
      <c r="S127" s="104">
        <v>0.27291722270485508</v>
      </c>
      <c r="T127" s="104">
        <v>0.36894297677095234</v>
      </c>
      <c r="U127" s="104">
        <v>0.30780725458280611</v>
      </c>
      <c r="V127" s="104">
        <v>0.35728225830127425</v>
      </c>
      <c r="W127" s="104">
        <v>0.3204871969334564</v>
      </c>
      <c r="DA127" s="132" t="s">
        <v>1787</v>
      </c>
    </row>
    <row r="128" spans="1:105" ht="12" customHeight="1" x14ac:dyDescent="0.25">
      <c r="A128" s="106" t="s">
        <v>122</v>
      </c>
      <c r="B128" s="101">
        <v>5.2588843581300254E-2</v>
      </c>
      <c r="C128" s="101">
        <v>5.5393928202546683E-2</v>
      </c>
      <c r="D128" s="101">
        <v>5.027091627766439E-2</v>
      </c>
      <c r="E128" s="101">
        <v>3.9714754716375707E-2</v>
      </c>
      <c r="F128" s="101">
        <v>3.6467792980690125E-2</v>
      </c>
      <c r="G128" s="101">
        <v>3.8233349509143776E-2</v>
      </c>
      <c r="H128" s="101">
        <v>5.1082071607682092E-2</v>
      </c>
      <c r="I128" s="101">
        <v>6.9115163675924324E-2</v>
      </c>
      <c r="J128" s="101">
        <v>7.4998129637234595E-2</v>
      </c>
      <c r="K128" s="101">
        <v>8.4170220130926177E-2</v>
      </c>
      <c r="L128" s="101">
        <v>7.7030675634283882E-2</v>
      </c>
      <c r="M128" s="101">
        <v>6.9558810389363915E-2</v>
      </c>
      <c r="N128" s="101">
        <v>5.5323715563273493E-2</v>
      </c>
      <c r="O128" s="101">
        <v>4.1778459353365167E-2</v>
      </c>
      <c r="P128" s="101">
        <v>2.6812673261753756E-2</v>
      </c>
      <c r="Q128" s="101">
        <v>1.871725241086605E-2</v>
      </c>
      <c r="R128" s="101">
        <v>1.664881721838532E-2</v>
      </c>
      <c r="S128" s="101">
        <v>1.3576516851012398E-2</v>
      </c>
      <c r="T128" s="101">
        <v>1.9797817061910295E-2</v>
      </c>
      <c r="U128" s="101">
        <v>1.8756613015969877E-2</v>
      </c>
      <c r="V128" s="101">
        <v>1.9141110245564325E-2</v>
      </c>
      <c r="W128" s="101">
        <v>2.2458227552184528E-2</v>
      </c>
      <c r="DA128" s="131" t="s">
        <v>1788</v>
      </c>
    </row>
    <row r="129" spans="1:105" ht="12" customHeight="1" x14ac:dyDescent="0.25">
      <c r="A129" s="107" t="s">
        <v>121</v>
      </c>
      <c r="B129" s="104">
        <v>0.11148551341426588</v>
      </c>
      <c r="C129" s="104">
        <v>0.12162774557303817</v>
      </c>
      <c r="D129" s="104">
        <v>0.11065793025754989</v>
      </c>
      <c r="E129" s="104">
        <v>8.7444565298079147E-2</v>
      </c>
      <c r="F129" s="104">
        <v>7.9630214091222534E-2</v>
      </c>
      <c r="G129" s="104">
        <v>9.444859092014482E-2</v>
      </c>
      <c r="H129" s="104">
        <v>0.10139343615518215</v>
      </c>
      <c r="I129" s="104">
        <v>0.12509637859904008</v>
      </c>
      <c r="J129" s="104">
        <v>0.16572738839578491</v>
      </c>
      <c r="K129" s="104">
        <v>0.20815376015335132</v>
      </c>
      <c r="L129" s="104">
        <v>0.25547030609754179</v>
      </c>
      <c r="M129" s="104">
        <v>0.27140010840879508</v>
      </c>
      <c r="N129" s="104">
        <v>0.23586948230914614</v>
      </c>
      <c r="O129" s="104">
        <v>0.20366846207032352</v>
      </c>
      <c r="P129" s="104">
        <v>0.18089714679988184</v>
      </c>
      <c r="Q129" s="104">
        <v>0.17251554463832736</v>
      </c>
      <c r="R129" s="104">
        <v>0.17474612806244239</v>
      </c>
      <c r="S129" s="104">
        <v>0.16976875753934165</v>
      </c>
      <c r="T129" s="104">
        <v>0.1735898300994794</v>
      </c>
      <c r="U129" s="104">
        <v>0.16549074964094593</v>
      </c>
      <c r="V129" s="104">
        <v>0.15746907019955231</v>
      </c>
      <c r="W129" s="104">
        <v>0.17157801727866437</v>
      </c>
      <c r="DA129" s="132" t="s">
        <v>1789</v>
      </c>
    </row>
    <row r="130" spans="1:105" ht="12" customHeight="1" x14ac:dyDescent="0.25">
      <c r="A130" s="108" t="s">
        <v>53</v>
      </c>
      <c r="B130" s="98">
        <v>1.8477176295997655E-2</v>
      </c>
      <c r="C130" s="98">
        <v>2.3137585993225088E-2</v>
      </c>
      <c r="D130" s="98">
        <v>2.2536759268586493E-2</v>
      </c>
      <c r="E130" s="98">
        <v>1.2823271131833344E-2</v>
      </c>
      <c r="F130" s="98">
        <v>1.1874203803550774E-2</v>
      </c>
      <c r="G130" s="98">
        <v>1.9334506647115203E-2</v>
      </c>
      <c r="H130" s="98">
        <v>1.7777158789634217E-2</v>
      </c>
      <c r="I130" s="98">
        <v>2.282250344830971E-2</v>
      </c>
      <c r="J130" s="98">
        <v>2.9297025086804217E-2</v>
      </c>
      <c r="K130" s="98">
        <v>3.9675622817141078E-2</v>
      </c>
      <c r="L130" s="98">
        <v>3.4346161360916332E-2</v>
      </c>
      <c r="M130" s="98">
        <v>2.7844670465479626E-2</v>
      </c>
      <c r="N130" s="98">
        <v>2.3758527777763348E-2</v>
      </c>
      <c r="O130" s="98">
        <v>1.7813739187368463E-2</v>
      </c>
      <c r="P130" s="98">
        <v>1.7263669036919289E-2</v>
      </c>
      <c r="Q130" s="98">
        <v>1.7588729328001367E-2</v>
      </c>
      <c r="R130" s="98">
        <v>1.920620401167043E-2</v>
      </c>
      <c r="S130" s="98">
        <v>1.8377627288884812E-2</v>
      </c>
      <c r="T130" s="98">
        <v>1.4355204899249711E-2</v>
      </c>
      <c r="U130" s="98">
        <v>1.4266465324399621E-2</v>
      </c>
      <c r="V130" s="98">
        <v>1.2472842541047437E-2</v>
      </c>
      <c r="W130" s="98">
        <v>1.2420206371695008E-2</v>
      </c>
      <c r="DA130" s="63" t="s">
        <v>1790</v>
      </c>
    </row>
    <row r="131" spans="1:105" ht="12" customHeight="1" x14ac:dyDescent="0.25">
      <c r="A131" s="108" t="s">
        <v>52</v>
      </c>
      <c r="B131" s="98">
        <v>9.3008337118268225E-2</v>
      </c>
      <c r="C131" s="98">
        <v>9.849015957981308E-2</v>
      </c>
      <c r="D131" s="98">
        <v>8.8121170988963396E-2</v>
      </c>
      <c r="E131" s="98">
        <v>7.46212941662458E-2</v>
      </c>
      <c r="F131" s="98">
        <v>6.7756010287671753E-2</v>
      </c>
      <c r="G131" s="98">
        <v>7.5114084273029624E-2</v>
      </c>
      <c r="H131" s="98">
        <v>8.3616277365547928E-2</v>
      </c>
      <c r="I131" s="98">
        <v>0.10227387515073036</v>
      </c>
      <c r="J131" s="98">
        <v>0.1364303633089807</v>
      </c>
      <c r="K131" s="98">
        <v>0.16847813733621025</v>
      </c>
      <c r="L131" s="98">
        <v>0.22112414473662545</v>
      </c>
      <c r="M131" s="98">
        <v>0.24355543794331547</v>
      </c>
      <c r="N131" s="98">
        <v>0.21211095453138279</v>
      </c>
      <c r="O131" s="98">
        <v>0.18585472288295507</v>
      </c>
      <c r="P131" s="98">
        <v>0.16363347776296255</v>
      </c>
      <c r="Q131" s="98">
        <v>0.15492681531032598</v>
      </c>
      <c r="R131" s="98">
        <v>0.15553992405077197</v>
      </c>
      <c r="S131" s="98">
        <v>0.15139113025045683</v>
      </c>
      <c r="T131" s="98">
        <v>0.15923462520022968</v>
      </c>
      <c r="U131" s="98">
        <v>0.1512242843165463</v>
      </c>
      <c r="V131" s="98">
        <v>0.14499622765850487</v>
      </c>
      <c r="W131" s="98">
        <v>0.15915781090696937</v>
      </c>
      <c r="DA131" s="63" t="s">
        <v>1791</v>
      </c>
    </row>
    <row r="132" spans="1:105" ht="12" customHeight="1" x14ac:dyDescent="0.25">
      <c r="A132" s="121" t="s">
        <v>54</v>
      </c>
      <c r="B132" s="122">
        <v>9.5194381245403292</v>
      </c>
      <c r="C132" s="122">
        <v>9.0239870738660066</v>
      </c>
      <c r="D132" s="122">
        <v>8.9461496932071327</v>
      </c>
      <c r="E132" s="122">
        <v>8.3357292572266086</v>
      </c>
      <c r="F132" s="122">
        <v>7.922131554731024</v>
      </c>
      <c r="G132" s="122">
        <v>8.4153654478234063</v>
      </c>
      <c r="H132" s="122">
        <v>9.5402900081176938</v>
      </c>
      <c r="I132" s="122">
        <v>12.171943831013333</v>
      </c>
      <c r="J132" s="122">
        <v>13.105952448747486</v>
      </c>
      <c r="K132" s="122">
        <v>15.954578588731859</v>
      </c>
      <c r="L132" s="122">
        <v>22.505212355011416</v>
      </c>
      <c r="M132" s="122">
        <v>19.052074138227727</v>
      </c>
      <c r="N132" s="122">
        <v>14.779546348930673</v>
      </c>
      <c r="O132" s="122">
        <v>11.053843882257773</v>
      </c>
      <c r="P132" s="122">
        <v>8.8291716275760059</v>
      </c>
      <c r="Q132" s="122">
        <v>8.1340831578089556</v>
      </c>
      <c r="R132" s="122">
        <v>10.015955102169396</v>
      </c>
      <c r="S132" s="122">
        <v>9.1140741110668966</v>
      </c>
      <c r="T132" s="122">
        <v>10.600162169547493</v>
      </c>
      <c r="U132" s="122">
        <v>10.382138040674921</v>
      </c>
      <c r="V132" s="122">
        <v>11.385710525152158</v>
      </c>
      <c r="W132" s="122">
        <v>12.074488155139971</v>
      </c>
      <c r="DA132" s="130" t="s">
        <v>1792</v>
      </c>
    </row>
    <row r="133" spans="1:105" ht="12" customHeight="1" x14ac:dyDescent="0.25">
      <c r="A133" s="97" t="s">
        <v>50</v>
      </c>
      <c r="B133" s="98">
        <v>4.7424673486897175</v>
      </c>
      <c r="C133" s="98">
        <v>4.2176248263119751</v>
      </c>
      <c r="D133" s="98">
        <v>4.0276678244932187</v>
      </c>
      <c r="E133" s="98">
        <v>4.3493764253250573</v>
      </c>
      <c r="F133" s="98">
        <v>4.0235446620219477</v>
      </c>
      <c r="G133" s="98">
        <v>3.5907046470289412</v>
      </c>
      <c r="H133" s="98">
        <v>3.6760087826502228</v>
      </c>
      <c r="I133" s="98">
        <v>4.1033100765289854</v>
      </c>
      <c r="J133" s="98">
        <v>4.3530959596458292</v>
      </c>
      <c r="K133" s="98">
        <v>5.5908184879799165</v>
      </c>
      <c r="L133" s="98">
        <v>7.7385324261079518</v>
      </c>
      <c r="M133" s="98">
        <v>7.49768080076388</v>
      </c>
      <c r="N133" s="98">
        <v>6.500733728618826</v>
      </c>
      <c r="O133" s="98">
        <v>5.5484198120110095</v>
      </c>
      <c r="P133" s="98">
        <v>4.5489711123988332</v>
      </c>
      <c r="Q133" s="98">
        <v>4.024455988850967</v>
      </c>
      <c r="R133" s="98">
        <v>3.7794293015201355</v>
      </c>
      <c r="S133" s="98">
        <v>3.540455731948422</v>
      </c>
      <c r="T133" s="98">
        <v>3.225088008155327</v>
      </c>
      <c r="U133" s="98">
        <v>3.0236046979900939</v>
      </c>
      <c r="V133" s="98">
        <v>3.361383234509955</v>
      </c>
      <c r="W133" s="98">
        <v>2.9750684701506565</v>
      </c>
      <c r="DA133" s="63" t="s">
        <v>1793</v>
      </c>
    </row>
    <row r="134" spans="1:105" ht="12" customHeight="1" x14ac:dyDescent="0.25">
      <c r="A134" s="109" t="s">
        <v>120</v>
      </c>
      <c r="B134" s="33">
        <v>4.7769707758506117</v>
      </c>
      <c r="C134" s="33">
        <v>4.8063622475540324</v>
      </c>
      <c r="D134" s="33">
        <v>4.918481868713914</v>
      </c>
      <c r="E134" s="33">
        <v>3.9863528319015509</v>
      </c>
      <c r="F134" s="33">
        <v>3.8985868927090768</v>
      </c>
      <c r="G134" s="33">
        <v>4.8246608007944651</v>
      </c>
      <c r="H134" s="33">
        <v>5.8642812254674714</v>
      </c>
      <c r="I134" s="33">
        <v>8.0686337544843489</v>
      </c>
      <c r="J134" s="33">
        <v>8.7528564891016565</v>
      </c>
      <c r="K134" s="33">
        <v>10.363760100751943</v>
      </c>
      <c r="L134" s="33">
        <v>14.766679928903466</v>
      </c>
      <c r="M134" s="33">
        <v>11.554393337463848</v>
      </c>
      <c r="N134" s="33">
        <v>8.2788126203118466</v>
      </c>
      <c r="O134" s="33">
        <v>5.5054240702467645</v>
      </c>
      <c r="P134" s="33">
        <v>4.2802005151771727</v>
      </c>
      <c r="Q134" s="33">
        <v>4.1096271689579895</v>
      </c>
      <c r="R134" s="33">
        <v>6.236525800649261</v>
      </c>
      <c r="S134" s="33">
        <v>5.5736183791184741</v>
      </c>
      <c r="T134" s="33">
        <v>7.375074161392166</v>
      </c>
      <c r="U134" s="33">
        <v>7.3585333426848276</v>
      </c>
      <c r="V134" s="33">
        <v>8.0243272906422032</v>
      </c>
      <c r="W134" s="33">
        <v>9.0994196849893143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0.52908741102614532</v>
      </c>
      <c r="C136" s="119">
        <f t="shared" si="26"/>
        <v>0.52228848836789843</v>
      </c>
      <c r="D136" s="119">
        <f t="shared" si="26"/>
        <v>0.52363871432043185</v>
      </c>
      <c r="E136" s="119">
        <f t="shared" si="26"/>
        <v>0.5281790168205025</v>
      </c>
      <c r="F136" s="119">
        <f t="shared" si="26"/>
        <v>0.52827846833369785</v>
      </c>
      <c r="G136" s="119">
        <f t="shared" si="26"/>
        <v>0.53632628783869374</v>
      </c>
      <c r="H136" s="119">
        <f t="shared" si="26"/>
        <v>0.55144513766875225</v>
      </c>
      <c r="I136" s="119">
        <f t="shared" si="26"/>
        <v>0.55997293147054128</v>
      </c>
      <c r="J136" s="119">
        <f t="shared" si="26"/>
        <v>0.56563027920633668</v>
      </c>
      <c r="K136" s="119">
        <f t="shared" si="26"/>
        <v>0.5765283014317345</v>
      </c>
      <c r="L136" s="119">
        <f t="shared" si="26"/>
        <v>0.59322276674193997</v>
      </c>
      <c r="M136" s="119">
        <f t="shared" si="26"/>
        <v>0.58964168144325591</v>
      </c>
      <c r="N136" s="119">
        <f t="shared" si="26"/>
        <v>0.59600653557573047</v>
      </c>
      <c r="O136" s="119">
        <f t="shared" si="26"/>
        <v>0.59342401145303414</v>
      </c>
      <c r="P136" s="119">
        <f t="shared" si="26"/>
        <v>0.59126746625503224</v>
      </c>
      <c r="Q136" s="119">
        <f t="shared" si="26"/>
        <v>0.59195827528625145</v>
      </c>
      <c r="R136" s="119">
        <f t="shared" ref="R136:V136" si="27">IF(R117=0,"",R117/R98)</f>
        <v>0.59847666579334491</v>
      </c>
      <c r="S136" s="119">
        <f t="shared" si="27"/>
        <v>0.60000196370417669</v>
      </c>
      <c r="T136" s="119">
        <f t="shared" si="27"/>
        <v>0.60447670519127172</v>
      </c>
      <c r="U136" s="119">
        <f t="shared" si="27"/>
        <v>0.61167055089529376</v>
      </c>
      <c r="V136" s="119">
        <f t="shared" si="27"/>
        <v>0.62146678825343493</v>
      </c>
      <c r="W136" s="119">
        <f t="shared" ref="W136" si="28">IF(W117=0,"",W117/W98)</f>
        <v>0.64674189934640569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0.45081061509804582</v>
      </c>
      <c r="C137" s="124">
        <f t="shared" si="29"/>
        <v>0.45094767948735859</v>
      </c>
      <c r="D137" s="124">
        <f t="shared" si="29"/>
        <v>0.45305872515969375</v>
      </c>
      <c r="E137" s="124">
        <f t="shared" si="29"/>
        <v>0.45258259104996512</v>
      </c>
      <c r="F137" s="124">
        <f t="shared" si="29"/>
        <v>0.45522126987447442</v>
      </c>
      <c r="G137" s="124">
        <f t="shared" si="29"/>
        <v>0.46722058216639595</v>
      </c>
      <c r="H137" s="124">
        <f t="shared" si="29"/>
        <v>0.48465817276849726</v>
      </c>
      <c r="I137" s="124">
        <f t="shared" si="29"/>
        <v>0.50218744621249822</v>
      </c>
      <c r="J137" s="124">
        <f t="shared" si="29"/>
        <v>0.51841949755325611</v>
      </c>
      <c r="K137" s="124">
        <f t="shared" si="29"/>
        <v>0.53145545452961629</v>
      </c>
      <c r="L137" s="124">
        <f t="shared" si="29"/>
        <v>0.54145132624694992</v>
      </c>
      <c r="M137" s="124">
        <f t="shared" si="29"/>
        <v>0.54773333682841596</v>
      </c>
      <c r="N137" s="124">
        <f t="shared" si="29"/>
        <v>0.5521432226062809</v>
      </c>
      <c r="O137" s="124">
        <f t="shared" si="29"/>
        <v>0.55619021749289799</v>
      </c>
      <c r="P137" s="124">
        <f t="shared" si="29"/>
        <v>0.55616629696638187</v>
      </c>
      <c r="Q137" s="124">
        <f t="shared" si="29"/>
        <v>0.55620655886870263</v>
      </c>
      <c r="R137" s="124">
        <f t="shared" ref="R137:V137" si="30">IF(R118=0,"",R118/R99)</f>
        <v>0.55649094076370376</v>
      </c>
      <c r="S137" s="124">
        <f t="shared" si="30"/>
        <v>0.5568454667174928</v>
      </c>
      <c r="T137" s="124">
        <f t="shared" si="30"/>
        <v>0.5614397758737556</v>
      </c>
      <c r="U137" s="124">
        <f t="shared" si="30"/>
        <v>0.56468381638031495</v>
      </c>
      <c r="V137" s="124">
        <f t="shared" si="30"/>
        <v>0.57714471488662755</v>
      </c>
      <c r="W137" s="124">
        <f t="shared" ref="W137" si="31">IF(W118=0,"",W118/W99)</f>
        <v>0.59825706543171142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0.44464753223336856</v>
      </c>
      <c r="C138" s="111">
        <f t="shared" si="32"/>
        <v>0.44500318681506346</v>
      </c>
      <c r="D138" s="111">
        <f t="shared" si="32"/>
        <v>0.44733770673692291</v>
      </c>
      <c r="E138" s="111">
        <f t="shared" si="32"/>
        <v>0.4477572424611469</v>
      </c>
      <c r="F138" s="111">
        <f t="shared" si="32"/>
        <v>0.45061558627367876</v>
      </c>
      <c r="G138" s="111">
        <f t="shared" si="32"/>
        <v>0.46261348035136474</v>
      </c>
      <c r="H138" s="111">
        <f t="shared" si="32"/>
        <v>0.48000756679010476</v>
      </c>
      <c r="I138" s="111">
        <f t="shared" si="32"/>
        <v>0.49741965954036893</v>
      </c>
      <c r="J138" s="111">
        <f t="shared" si="32"/>
        <v>0.5134899871366555</v>
      </c>
      <c r="K138" s="111">
        <f t="shared" si="32"/>
        <v>0.52681792122710747</v>
      </c>
      <c r="L138" s="111">
        <f t="shared" si="32"/>
        <v>0.5380782763239349</v>
      </c>
      <c r="M138" s="111">
        <f t="shared" si="32"/>
        <v>0.54408381154244978</v>
      </c>
      <c r="N138" s="111">
        <f t="shared" si="32"/>
        <v>0.54863619542882824</v>
      </c>
      <c r="O138" s="111">
        <f t="shared" si="32"/>
        <v>0.55273928384798032</v>
      </c>
      <c r="P138" s="111">
        <f t="shared" si="32"/>
        <v>0.55277782275267096</v>
      </c>
      <c r="Q138" s="111">
        <f t="shared" si="32"/>
        <v>0.55284204539594084</v>
      </c>
      <c r="R138" s="111">
        <f t="shared" ref="R138:V138" si="33">IF(R119=0,"",R119/R100)</f>
        <v>0.55299559182088609</v>
      </c>
      <c r="S138" s="111">
        <f t="shared" si="33"/>
        <v>0.55339263525792959</v>
      </c>
      <c r="T138" s="111">
        <f t="shared" si="33"/>
        <v>0.55806049190030116</v>
      </c>
      <c r="U138" s="111">
        <f t="shared" si="33"/>
        <v>0.56135590714949335</v>
      </c>
      <c r="V138" s="111">
        <f t="shared" si="33"/>
        <v>0.5738010463071973</v>
      </c>
      <c r="W138" s="111">
        <f t="shared" ref="W138" si="34">IF(W119=0,"",W119/W100)</f>
        <v>0.59497582292727702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1.7746717148656104</v>
      </c>
      <c r="C140" s="124">
        <f t="shared" si="38"/>
        <v>1.8805343926167788</v>
      </c>
      <c r="D140" s="124">
        <f t="shared" si="38"/>
        <v>1.9898737288448447</v>
      </c>
      <c r="E140" s="124">
        <f t="shared" si="38"/>
        <v>2.0474138757045863</v>
      </c>
      <c r="F140" s="124">
        <f t="shared" si="38"/>
        <v>2.1183948299421802</v>
      </c>
      <c r="G140" s="124">
        <f t="shared" si="38"/>
        <v>2.242520525297512</v>
      </c>
      <c r="H140" s="124">
        <f t="shared" si="38"/>
        <v>2.4454887411105459</v>
      </c>
      <c r="I140" s="124">
        <f t="shared" si="38"/>
        <v>2.5797251150338729</v>
      </c>
      <c r="J140" s="124">
        <f t="shared" si="38"/>
        <v>2.6730481777259234</v>
      </c>
      <c r="K140" s="124">
        <f t="shared" si="38"/>
        <v>2.7728779475806231</v>
      </c>
      <c r="L140" s="124">
        <f t="shared" si="38"/>
        <v>2.844706538355025</v>
      </c>
      <c r="M140" s="124">
        <f t="shared" si="38"/>
        <v>2.9194105063955278</v>
      </c>
      <c r="N140" s="124">
        <f t="shared" si="38"/>
        <v>2.9848452809585124</v>
      </c>
      <c r="O140" s="124">
        <f t="shared" si="38"/>
        <v>3.0188562970128756</v>
      </c>
      <c r="P140" s="124">
        <f t="shared" si="38"/>
        <v>3.0474140453935625</v>
      </c>
      <c r="Q140" s="124">
        <f t="shared" si="38"/>
        <v>3.0774338063485018</v>
      </c>
      <c r="R140" s="124">
        <f t="shared" ref="R140:V140" si="39">IF(R121=0,"",R121/R102)</f>
        <v>3.1220919201655004</v>
      </c>
      <c r="S140" s="124">
        <f t="shared" si="39"/>
        <v>3.1921505156347663</v>
      </c>
      <c r="T140" s="124">
        <f t="shared" si="39"/>
        <v>3.2935369255585405</v>
      </c>
      <c r="U140" s="124">
        <f t="shared" si="39"/>
        <v>3.5238837218415409</v>
      </c>
      <c r="V140" s="124">
        <f t="shared" si="39"/>
        <v>3.8027759265511718</v>
      </c>
      <c r="W140" s="124">
        <f t="shared" ref="W140" si="40">IF(W121=0,"",W121/W102)</f>
        <v>3.9166480385225837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1.7746717148656104</v>
      </c>
      <c r="C141" s="111">
        <f t="shared" si="41"/>
        <v>1.8805343926167788</v>
      </c>
      <c r="D141" s="111">
        <f t="shared" si="41"/>
        <v>1.9898737288448447</v>
      </c>
      <c r="E141" s="111">
        <f t="shared" si="41"/>
        <v>2.0474138757045863</v>
      </c>
      <c r="F141" s="111">
        <f t="shared" si="41"/>
        <v>2.1183948299421802</v>
      </c>
      <c r="G141" s="111">
        <f t="shared" si="41"/>
        <v>2.242520525297512</v>
      </c>
      <c r="H141" s="111">
        <f t="shared" si="41"/>
        <v>2.4454887411105459</v>
      </c>
      <c r="I141" s="111">
        <f t="shared" si="41"/>
        <v>2.5797251150338729</v>
      </c>
      <c r="J141" s="111">
        <f t="shared" si="41"/>
        <v>2.6730481777259234</v>
      </c>
      <c r="K141" s="111">
        <f t="shared" si="41"/>
        <v>2.7728779475806231</v>
      </c>
      <c r="L141" s="111">
        <f t="shared" si="41"/>
        <v>2.844706538355025</v>
      </c>
      <c r="M141" s="111">
        <f t="shared" si="41"/>
        <v>2.9194105063955278</v>
      </c>
      <c r="N141" s="111">
        <f t="shared" si="41"/>
        <v>2.9848452809585124</v>
      </c>
      <c r="O141" s="111">
        <f t="shared" si="41"/>
        <v>3.0188562970128756</v>
      </c>
      <c r="P141" s="111">
        <f t="shared" si="41"/>
        <v>3.0474140453935625</v>
      </c>
      <c r="Q141" s="111">
        <f t="shared" si="41"/>
        <v>3.0774338063485018</v>
      </c>
      <c r="R141" s="111">
        <f t="shared" ref="R141:V141" si="42">IF(R122=0,"",R122/R103)</f>
        <v>3.1220919201655004</v>
      </c>
      <c r="S141" s="111">
        <f t="shared" si="42"/>
        <v>3.1921505156347663</v>
      </c>
      <c r="T141" s="111">
        <f t="shared" si="42"/>
        <v>3.2935369255585405</v>
      </c>
      <c r="U141" s="111">
        <f t="shared" si="42"/>
        <v>3.5238837218415409</v>
      </c>
      <c r="V141" s="111">
        <f t="shared" si="42"/>
        <v>3.8027759265511718</v>
      </c>
      <c r="W141" s="111">
        <f t="shared" ref="W141" si="43">IF(W122=0,"",W122/W103)</f>
        <v>3.9166480385225837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0.51827999085111209</v>
      </c>
      <c r="C142" s="124">
        <f t="shared" si="44"/>
        <v>0.51814417966367121</v>
      </c>
      <c r="D142" s="124">
        <f t="shared" si="44"/>
        <v>0.51860931398717081</v>
      </c>
      <c r="E142" s="124">
        <f t="shared" si="44"/>
        <v>0.51954657794565984</v>
      </c>
      <c r="F142" s="124">
        <f t="shared" si="44"/>
        <v>0.52043263877025869</v>
      </c>
      <c r="G142" s="124">
        <f t="shared" si="44"/>
        <v>0.52384522717652238</v>
      </c>
      <c r="H142" s="124">
        <f t="shared" si="44"/>
        <v>0.52942699232728729</v>
      </c>
      <c r="I142" s="124">
        <f t="shared" si="44"/>
        <v>0.53482643178325995</v>
      </c>
      <c r="J142" s="124">
        <f t="shared" si="44"/>
        <v>0.54066811884894783</v>
      </c>
      <c r="K142" s="124">
        <f t="shared" si="44"/>
        <v>0.54591764288457956</v>
      </c>
      <c r="L142" s="124">
        <f t="shared" si="44"/>
        <v>0.55174855414615254</v>
      </c>
      <c r="M142" s="124">
        <f t="shared" si="44"/>
        <v>0.55679832076405711</v>
      </c>
      <c r="N142" s="124">
        <f t="shared" si="44"/>
        <v>0.56022982130549692</v>
      </c>
      <c r="O142" s="124">
        <f t="shared" si="44"/>
        <v>0.56750327885668617</v>
      </c>
      <c r="P142" s="124">
        <f t="shared" si="44"/>
        <v>0.57637049160290366</v>
      </c>
      <c r="Q142" s="124">
        <f t="shared" si="44"/>
        <v>0.58258992334952497</v>
      </c>
      <c r="R142" s="124">
        <f t="shared" ref="R142:V142" si="45">IF(R123=0,"",R123/R104)</f>
        <v>0.58511246445457832</v>
      </c>
      <c r="S142" s="124">
        <f t="shared" si="45"/>
        <v>0.59159628416114429</v>
      </c>
      <c r="T142" s="124">
        <f t="shared" si="45"/>
        <v>0.59611777791504839</v>
      </c>
      <c r="U142" s="124">
        <f t="shared" si="45"/>
        <v>0.60608749669820294</v>
      </c>
      <c r="V142" s="124">
        <f t="shared" si="45"/>
        <v>0.6184508798723255</v>
      </c>
      <c r="W142" s="124">
        <f t="shared" ref="W142" si="46">IF(W123=0,"",W123/W104)</f>
        <v>0.64239220023052934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0.50922023476552658</v>
      </c>
      <c r="C143" s="111">
        <f t="shared" si="47"/>
        <v>0.50922023476552658</v>
      </c>
      <c r="D143" s="111">
        <f t="shared" si="47"/>
        <v>0.50998859950900421</v>
      </c>
      <c r="E143" s="111">
        <f t="shared" si="47"/>
        <v>0.51016080269399722</v>
      </c>
      <c r="F143" s="111">
        <f t="shared" si="47"/>
        <v>0.51111587214303789</v>
      </c>
      <c r="G143" s="111">
        <f t="shared" si="47"/>
        <v>0.51512366471503479</v>
      </c>
      <c r="H143" s="111">
        <f t="shared" si="47"/>
        <v>0.52086567872250922</v>
      </c>
      <c r="I143" s="111">
        <f t="shared" si="47"/>
        <v>0.52665826552562178</v>
      </c>
      <c r="J143" s="111">
        <f t="shared" si="47"/>
        <v>0.53219324505725629</v>
      </c>
      <c r="K143" s="111">
        <f t="shared" si="47"/>
        <v>0.53713388658969285</v>
      </c>
      <c r="L143" s="111">
        <f t="shared" si="47"/>
        <v>0.54151136067544381</v>
      </c>
      <c r="M143" s="111">
        <f t="shared" si="47"/>
        <v>0.54367557628060514</v>
      </c>
      <c r="N143" s="111">
        <f t="shared" si="47"/>
        <v>0.54554810603712556</v>
      </c>
      <c r="O143" s="111">
        <f t="shared" si="47"/>
        <v>0.55257485682500307</v>
      </c>
      <c r="P143" s="111">
        <f t="shared" si="47"/>
        <v>0.5609534555201221</v>
      </c>
      <c r="Q143" s="111">
        <f t="shared" si="47"/>
        <v>0.5667349863922253</v>
      </c>
      <c r="R143" s="111">
        <f t="shared" ref="R143:V143" si="48">IF(R124=0,"",R124/R105)</f>
        <v>0.56942343324534483</v>
      </c>
      <c r="S143" s="111">
        <f t="shared" si="48"/>
        <v>0.5753373173103502</v>
      </c>
      <c r="T143" s="111">
        <f t="shared" si="48"/>
        <v>0.57928398600379771</v>
      </c>
      <c r="U143" s="111">
        <f t="shared" si="48"/>
        <v>0.58900409165765866</v>
      </c>
      <c r="V143" s="111">
        <f t="shared" si="48"/>
        <v>0.60274993782999453</v>
      </c>
      <c r="W143" s="111">
        <f t="shared" ref="W143" si="49">IF(W124=0,"",W124/W105)</f>
        <v>0.62653448176389548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0.85730738069954093</v>
      </c>
      <c r="C144" s="111">
        <f t="shared" si="50"/>
        <v>0.8443769855486799</v>
      </c>
      <c r="D144" s="111">
        <f t="shared" si="50"/>
        <v>0.83822420055537461</v>
      </c>
      <c r="E144" s="111">
        <f t="shared" si="50"/>
        <v>0.86068696270719547</v>
      </c>
      <c r="F144" s="111">
        <f t="shared" si="50"/>
        <v>0.86062288118514974</v>
      </c>
      <c r="G144" s="111">
        <f t="shared" si="50"/>
        <v>0.84395416171559512</v>
      </c>
      <c r="H144" s="111">
        <f t="shared" si="50"/>
        <v>0.85796835179432573</v>
      </c>
      <c r="I144" s="111">
        <f t="shared" si="50"/>
        <v>0.85707976088877957</v>
      </c>
      <c r="J144" s="111">
        <f t="shared" si="50"/>
        <v>0.86199502022963426</v>
      </c>
      <c r="K144" s="111">
        <f t="shared" si="50"/>
        <v>0.8623579284474473</v>
      </c>
      <c r="L144" s="111">
        <f t="shared" si="50"/>
        <v>0.87601283035721755</v>
      </c>
      <c r="M144" s="111">
        <f t="shared" si="50"/>
        <v>0.89622305287763537</v>
      </c>
      <c r="N144" s="111">
        <f t="shared" si="50"/>
        <v>0.90594206770373775</v>
      </c>
      <c r="O144" s="111">
        <f t="shared" si="50"/>
        <v>0.92143269641604553</v>
      </c>
      <c r="P144" s="111">
        <f t="shared" si="50"/>
        <v>0.9198730324007256</v>
      </c>
      <c r="Q144" s="111">
        <f t="shared" si="50"/>
        <v>0.91780047629317318</v>
      </c>
      <c r="R144" s="111">
        <f t="shared" ref="R144:V144" si="51">IF(R125=0,"",R125/R106)</f>
        <v>0.91008341851774088</v>
      </c>
      <c r="S144" s="111">
        <f t="shared" si="51"/>
        <v>0.91628405267951185</v>
      </c>
      <c r="T144" s="111">
        <f t="shared" si="51"/>
        <v>0.92652515402965907</v>
      </c>
      <c r="U144" s="111">
        <f t="shared" si="51"/>
        <v>0.9255544202874334</v>
      </c>
      <c r="V144" s="111">
        <f t="shared" si="51"/>
        <v>0.9109439792462114</v>
      </c>
      <c r="W144" s="111">
        <f t="shared" ref="W144" si="52">IF(W125=0,"",W125/W106)</f>
        <v>0.94174323834302898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0.50922023476552658</v>
      </c>
      <c r="C145" s="112">
        <f t="shared" si="53"/>
        <v>0.51170848091889309</v>
      </c>
      <c r="D145" s="112">
        <f t="shared" si="53"/>
        <v>0.51248902912443317</v>
      </c>
      <c r="E145" s="112">
        <f t="shared" si="53"/>
        <v>0.51275653952674227</v>
      </c>
      <c r="F145" s="112">
        <f t="shared" si="53"/>
        <v>0.5130571404414499</v>
      </c>
      <c r="G145" s="112">
        <f t="shared" si="53"/>
        <v>0.51426672387000871</v>
      </c>
      <c r="H145" s="112">
        <f t="shared" si="53"/>
        <v>0.5194707968026242</v>
      </c>
      <c r="I145" s="112">
        <f t="shared" si="53"/>
        <v>0.52516561905488257</v>
      </c>
      <c r="J145" s="112">
        <f t="shared" si="53"/>
        <v>0.53308207904526028</v>
      </c>
      <c r="K145" s="112">
        <f t="shared" si="53"/>
        <v>0.53674845414127192</v>
      </c>
      <c r="L145" s="112">
        <f t="shared" si="53"/>
        <v>0.54713837509318575</v>
      </c>
      <c r="M145" s="112">
        <f t="shared" si="53"/>
        <v>0.55343297938041869</v>
      </c>
      <c r="N145" s="112">
        <f t="shared" si="53"/>
        <v>0.55416115173189984</v>
      </c>
      <c r="O145" s="112">
        <f t="shared" si="53"/>
        <v>0.55510152242770627</v>
      </c>
      <c r="P145" s="112">
        <f t="shared" si="53"/>
        <v>0.56035565377446417</v>
      </c>
      <c r="Q145" s="112">
        <f t="shared" si="53"/>
        <v>0.56416232626132579</v>
      </c>
      <c r="R145" s="112">
        <f t="shared" ref="R145:V145" si="54">IF(R126=0,"",R126/R107)</f>
        <v>0.56595492837052586</v>
      </c>
      <c r="S145" s="112">
        <f t="shared" si="54"/>
        <v>0.56611052795893124</v>
      </c>
      <c r="T145" s="112">
        <f t="shared" si="54"/>
        <v>0.58067157054423502</v>
      </c>
      <c r="U145" s="112">
        <f t="shared" si="54"/>
        <v>0.58098316277922657</v>
      </c>
      <c r="V145" s="112">
        <f t="shared" si="54"/>
        <v>0.59022363737288674</v>
      </c>
      <c r="W145" s="112">
        <f t="shared" ref="W145" si="55">IF(W126=0,"",W126/W107)</f>
        <v>0.59193322651023828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0.63304330070831649</v>
      </c>
      <c r="C147" s="112">
        <f t="shared" si="59"/>
        <v>0.63688700457219116</v>
      </c>
      <c r="D147" s="112">
        <f t="shared" si="59"/>
        <v>0.6385210055398669</v>
      </c>
      <c r="E147" s="112">
        <f t="shared" si="59"/>
        <v>0.64022651919782669</v>
      </c>
      <c r="F147" s="112">
        <f t="shared" si="59"/>
        <v>0.64428285395922014</v>
      </c>
      <c r="G147" s="112">
        <f t="shared" si="59"/>
        <v>0.65010814522938842</v>
      </c>
      <c r="H147" s="112">
        <f t="shared" si="59"/>
        <v>0.65829491323510625</v>
      </c>
      <c r="I147" s="112">
        <f t="shared" si="59"/>
        <v>0.66127901209283302</v>
      </c>
      <c r="J147" s="112">
        <f t="shared" si="59"/>
        <v>0.66200958144216782</v>
      </c>
      <c r="K147" s="112">
        <f t="shared" si="59"/>
        <v>0.66318385816003267</v>
      </c>
      <c r="L147" s="112">
        <f t="shared" si="59"/>
        <v>0.66338574938634021</v>
      </c>
      <c r="M147" s="112">
        <f t="shared" si="59"/>
        <v>0.66425269014935673</v>
      </c>
      <c r="N147" s="112">
        <f t="shared" si="59"/>
        <v>0.66473750960499567</v>
      </c>
      <c r="O147" s="112">
        <f t="shared" si="59"/>
        <v>0.6657778006291406</v>
      </c>
      <c r="P147" s="112">
        <f t="shared" si="59"/>
        <v>0.66921334055384685</v>
      </c>
      <c r="Q147" s="112">
        <f t="shared" si="59"/>
        <v>0.67825802253201273</v>
      </c>
      <c r="R147" s="112">
        <f t="shared" ref="R147:V147" si="60">IF(R128=0,"",R128/R109)</f>
        <v>0.69243196920519778</v>
      </c>
      <c r="S147" s="112">
        <f t="shared" si="60"/>
        <v>0.70546751933969076</v>
      </c>
      <c r="T147" s="112">
        <f t="shared" si="60"/>
        <v>0.71963336525912847</v>
      </c>
      <c r="U147" s="112">
        <f t="shared" si="60"/>
        <v>0.7262979715763096</v>
      </c>
      <c r="V147" s="112">
        <f t="shared" si="60"/>
        <v>0.73113831181645406</v>
      </c>
      <c r="W147" s="112">
        <f t="shared" ref="W147" si="61">IF(W128=0,"",W128/W109)</f>
        <v>0.73854349163536714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0.91234850411999346</v>
      </c>
      <c r="C148" s="113">
        <f t="shared" si="62"/>
        <v>0.90239159055286067</v>
      </c>
      <c r="D148" s="113">
        <f t="shared" si="62"/>
        <v>0.89686898233409673</v>
      </c>
      <c r="E148" s="113">
        <f t="shared" si="62"/>
        <v>0.9240303102953682</v>
      </c>
      <c r="F148" s="113">
        <f t="shared" si="62"/>
        <v>0.92401525243743088</v>
      </c>
      <c r="G148" s="113">
        <f t="shared" si="62"/>
        <v>0.90126178624711162</v>
      </c>
      <c r="H148" s="113">
        <f t="shared" si="62"/>
        <v>0.91639579589360365</v>
      </c>
      <c r="I148" s="113">
        <f t="shared" si="62"/>
        <v>0.91437423937735474</v>
      </c>
      <c r="J148" s="113">
        <f t="shared" si="62"/>
        <v>0.91732151792601502</v>
      </c>
      <c r="K148" s="113">
        <f t="shared" si="62"/>
        <v>0.9119859544213601</v>
      </c>
      <c r="L148" s="113">
        <f t="shared" si="62"/>
        <v>0.93664417126546662</v>
      </c>
      <c r="M148" s="113">
        <f t="shared" si="62"/>
        <v>0.95123238055721215</v>
      </c>
      <c r="N148" s="113">
        <f t="shared" si="62"/>
        <v>0.9521941863543244</v>
      </c>
      <c r="O148" s="113">
        <f t="shared" si="62"/>
        <v>0.95839252964208621</v>
      </c>
      <c r="P148" s="113">
        <f t="shared" si="62"/>
        <v>0.95562241983130369</v>
      </c>
      <c r="Q148" s="113">
        <f t="shared" si="62"/>
        <v>0.95444533718384872</v>
      </c>
      <c r="R148" s="113">
        <f t="shared" ref="R148:V148" si="63">IF(R129=0,"",R129/R110)</f>
        <v>0.95349162677395871</v>
      </c>
      <c r="S148" s="113">
        <f t="shared" si="63"/>
        <v>0.95651906832783229</v>
      </c>
      <c r="T148" s="113">
        <f t="shared" si="63"/>
        <v>0.96838536298889133</v>
      </c>
      <c r="U148" s="113">
        <f t="shared" si="63"/>
        <v>0.9682258673113191</v>
      </c>
      <c r="V148" s="113">
        <f t="shared" si="63"/>
        <v>0.97129869214644571</v>
      </c>
      <c r="W148" s="113">
        <f t="shared" ref="W148" si="64">IF(W129=0,"",W129/W110)</f>
        <v>0.9747034858097352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0.63304330070831649</v>
      </c>
      <c r="C149" s="111">
        <f t="shared" si="65"/>
        <v>0.63751118187764244</v>
      </c>
      <c r="D149" s="111">
        <f t="shared" si="65"/>
        <v>0.6391354171045599</v>
      </c>
      <c r="E149" s="111">
        <f t="shared" si="65"/>
        <v>0.64076061566950659</v>
      </c>
      <c r="F149" s="111">
        <f t="shared" si="65"/>
        <v>0.64455065214559859</v>
      </c>
      <c r="G149" s="111">
        <f t="shared" si="65"/>
        <v>0.65139107528110174</v>
      </c>
      <c r="H149" s="111">
        <f t="shared" si="65"/>
        <v>0.65774485888491174</v>
      </c>
      <c r="I149" s="111">
        <f t="shared" si="65"/>
        <v>0.66081233123942751</v>
      </c>
      <c r="J149" s="111">
        <f t="shared" si="65"/>
        <v>0.66231783310847159</v>
      </c>
      <c r="K149" s="111">
        <f t="shared" si="65"/>
        <v>0.66386994362995633</v>
      </c>
      <c r="L149" s="111">
        <f t="shared" si="65"/>
        <v>0.66528155438445069</v>
      </c>
      <c r="M149" s="111">
        <f t="shared" si="65"/>
        <v>0.66679822811266687</v>
      </c>
      <c r="N149" s="111">
        <f t="shared" si="65"/>
        <v>0.66736351805530547</v>
      </c>
      <c r="O149" s="111">
        <f t="shared" si="65"/>
        <v>0.66828847617438858</v>
      </c>
      <c r="P149" s="111">
        <f t="shared" si="65"/>
        <v>0.67267397922656302</v>
      </c>
      <c r="Q149" s="111">
        <f t="shared" si="65"/>
        <v>0.68113405531719806</v>
      </c>
      <c r="R149" s="111">
        <f t="shared" ref="R149:V149" si="66">IF(R130=0,"",R130/R111)</f>
        <v>0.69262014161810437</v>
      </c>
      <c r="S149" s="111">
        <f t="shared" si="66"/>
        <v>0.7042616815594992</v>
      </c>
      <c r="T149" s="111">
        <f t="shared" si="66"/>
        <v>0.71695907644014645</v>
      </c>
      <c r="U149" s="111">
        <f t="shared" si="66"/>
        <v>0.72428340964215954</v>
      </c>
      <c r="V149" s="111">
        <f t="shared" si="66"/>
        <v>0.72830028343497777</v>
      </c>
      <c r="W149" s="111">
        <f t="shared" ref="W149" si="67">IF(W130=0,"",W130/W111)</f>
        <v>0.73609176010891986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0.6299299060143716</v>
      </c>
      <c r="C151" s="124">
        <f t="shared" si="71"/>
        <v>0.63577872322542461</v>
      </c>
      <c r="D151" s="124">
        <f t="shared" si="71"/>
        <v>0.64002265836160099</v>
      </c>
      <c r="E151" s="124">
        <f t="shared" si="71"/>
        <v>0.62971914621533798</v>
      </c>
      <c r="F151" s="124">
        <f t="shared" si="71"/>
        <v>0.63403452410379679</v>
      </c>
      <c r="G151" s="124">
        <f t="shared" si="71"/>
        <v>0.65115649376659746</v>
      </c>
      <c r="H151" s="124">
        <f t="shared" si="71"/>
        <v>0.66229040214044943</v>
      </c>
      <c r="I151" s="124">
        <f t="shared" si="71"/>
        <v>0.67308581219175112</v>
      </c>
      <c r="J151" s="124">
        <f t="shared" si="71"/>
        <v>0.6751911569103477</v>
      </c>
      <c r="K151" s="124">
        <f t="shared" si="71"/>
        <v>0.6730152302968706</v>
      </c>
      <c r="L151" s="124">
        <f t="shared" si="71"/>
        <v>0.67540426845500268</v>
      </c>
      <c r="M151" s="124">
        <f t="shared" si="71"/>
        <v>0.66686570535894052</v>
      </c>
      <c r="N151" s="124">
        <f t="shared" si="71"/>
        <v>0.65911853146411059</v>
      </c>
      <c r="O151" s="124">
        <f t="shared" si="71"/>
        <v>0.64887707678136186</v>
      </c>
      <c r="P151" s="124">
        <f t="shared" si="71"/>
        <v>0.64766874530900809</v>
      </c>
      <c r="Q151" s="124">
        <f t="shared" si="71"/>
        <v>0.6538093921255268</v>
      </c>
      <c r="R151" s="124">
        <f t="shared" ref="R151:V151" si="72">IF(R132=0,"",R132/R113)</f>
        <v>0.68166210298167185</v>
      </c>
      <c r="S151" s="124">
        <f t="shared" si="72"/>
        <v>0.6852494462293135</v>
      </c>
      <c r="T151" s="124">
        <f t="shared" si="72"/>
        <v>0.71150077543855184</v>
      </c>
      <c r="U151" s="124">
        <f t="shared" si="72"/>
        <v>0.71855820633505729</v>
      </c>
      <c r="V151" s="124">
        <f t="shared" si="72"/>
        <v>0.72285402315465186</v>
      </c>
      <c r="W151" s="124">
        <f t="shared" ref="W151" si="73">IF(W132=0,"",W132/W113)</f>
        <v>0.74344366831631103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0.5585640315947189</v>
      </c>
      <c r="C152" s="111">
        <f t="shared" si="74"/>
        <v>0.55916193842654249</v>
      </c>
      <c r="D152" s="111">
        <f t="shared" si="74"/>
        <v>0.56016040878687967</v>
      </c>
      <c r="E152" s="111">
        <f t="shared" si="74"/>
        <v>0.56120618209977369</v>
      </c>
      <c r="F152" s="111">
        <f t="shared" si="74"/>
        <v>0.56261486760029766</v>
      </c>
      <c r="G152" s="111">
        <f t="shared" si="74"/>
        <v>0.56465768879549849</v>
      </c>
      <c r="H152" s="111">
        <f t="shared" si="74"/>
        <v>0.56727451750122959</v>
      </c>
      <c r="I152" s="111">
        <f t="shared" si="74"/>
        <v>0.56872943049289759</v>
      </c>
      <c r="J152" s="111">
        <f t="shared" si="74"/>
        <v>0.56956562910332476</v>
      </c>
      <c r="K152" s="111">
        <f t="shared" si="74"/>
        <v>0.57063403135183932</v>
      </c>
      <c r="L152" s="111">
        <f t="shared" si="74"/>
        <v>0.57166896553446522</v>
      </c>
      <c r="M152" s="111">
        <f t="shared" si="74"/>
        <v>0.57212357144767478</v>
      </c>
      <c r="N152" s="111">
        <f t="shared" si="74"/>
        <v>0.57247918912884554</v>
      </c>
      <c r="O152" s="111">
        <f t="shared" si="74"/>
        <v>0.57275483753261847</v>
      </c>
      <c r="P152" s="111">
        <f t="shared" si="74"/>
        <v>0.57297207825730212</v>
      </c>
      <c r="Q152" s="111">
        <f t="shared" si="74"/>
        <v>0.57318393998259232</v>
      </c>
      <c r="R152" s="111">
        <f t="shared" ref="R152:V152" si="75">IF(R133=0,"",R133/R114)</f>
        <v>0.57362509285559138</v>
      </c>
      <c r="S152" s="111">
        <f t="shared" si="75"/>
        <v>0.57503019461859439</v>
      </c>
      <c r="T152" s="111">
        <f t="shared" si="75"/>
        <v>0.57766406663403036</v>
      </c>
      <c r="U152" s="111">
        <f t="shared" si="75"/>
        <v>0.57971209354254172</v>
      </c>
      <c r="V152" s="111">
        <f t="shared" si="75"/>
        <v>0.58275992373233099</v>
      </c>
      <c r="W152" s="111">
        <f t="shared" ref="W152" si="76">IF(W133=0,"",W133/W114)</f>
        <v>0.58599658403064903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0.72144014647121657</v>
      </c>
      <c r="C153" s="45">
        <f t="shared" si="77"/>
        <v>0.72267036706087773</v>
      </c>
      <c r="D153" s="45">
        <f t="shared" si="77"/>
        <v>0.72462116895529416</v>
      </c>
      <c r="E153" s="45">
        <f t="shared" si="77"/>
        <v>0.72648656549164092</v>
      </c>
      <c r="F153" s="45">
        <f t="shared" si="77"/>
        <v>0.72962328858474002</v>
      </c>
      <c r="G153" s="45">
        <f t="shared" si="77"/>
        <v>0.73494677498674876</v>
      </c>
      <c r="H153" s="45">
        <f t="shared" si="77"/>
        <v>0.73998435749468794</v>
      </c>
      <c r="I153" s="45">
        <f t="shared" si="77"/>
        <v>0.742358375229072</v>
      </c>
      <c r="J153" s="45">
        <f t="shared" si="77"/>
        <v>0.74379123459479157</v>
      </c>
      <c r="K153" s="45">
        <f t="shared" si="77"/>
        <v>0.74513522355032713</v>
      </c>
      <c r="L153" s="45">
        <f t="shared" si="77"/>
        <v>0.74638141315123907</v>
      </c>
      <c r="M153" s="45">
        <f t="shared" si="77"/>
        <v>0.74715213858266571</v>
      </c>
      <c r="N153" s="45">
        <f t="shared" si="77"/>
        <v>0.74800932420995891</v>
      </c>
      <c r="O153" s="45">
        <f t="shared" si="77"/>
        <v>0.74923172271806671</v>
      </c>
      <c r="P153" s="45">
        <f t="shared" si="77"/>
        <v>0.75183843015851903</v>
      </c>
      <c r="Q153" s="45">
        <f t="shared" si="77"/>
        <v>0.7582572338857877</v>
      </c>
      <c r="R153" s="45">
        <f t="shared" ref="R153:V153" si="78">IF(R134=0,"",R134/R115)</f>
        <v>0.76948963805018844</v>
      </c>
      <c r="S153" s="45">
        <f t="shared" si="78"/>
        <v>0.7802491001852031</v>
      </c>
      <c r="T153" s="45">
        <f t="shared" si="78"/>
        <v>0.79171347039376105</v>
      </c>
      <c r="U153" s="45">
        <f t="shared" si="78"/>
        <v>0.79699317289272642</v>
      </c>
      <c r="V153" s="45">
        <f t="shared" si="78"/>
        <v>0.80379840309163642</v>
      </c>
      <c r="W153" s="45">
        <f t="shared" ref="W153" si="79">IF(W134=0,"",W134/W115)</f>
        <v>0.81504198073228706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111.87059899617238</v>
      </c>
      <c r="C155" s="117">
        <f t="shared" si="80"/>
        <v>127.37425527052415</v>
      </c>
      <c r="D155" s="117">
        <f t="shared" si="80"/>
        <v>124.95052891628644</v>
      </c>
      <c r="E155" s="117">
        <f t="shared" si="80"/>
        <v>105.23857334655651</v>
      </c>
      <c r="F155" s="117">
        <f t="shared" si="80"/>
        <v>100.17522064192559</v>
      </c>
      <c r="G155" s="117">
        <f t="shared" si="80"/>
        <v>111.31366667497906</v>
      </c>
      <c r="H155" s="117">
        <f t="shared" si="80"/>
        <v>122.26763728038335</v>
      </c>
      <c r="I155" s="117">
        <f t="shared" si="80"/>
        <v>157.98349909531811</v>
      </c>
      <c r="J155" s="117">
        <f t="shared" si="80"/>
        <v>196.03455400916712</v>
      </c>
      <c r="K155" s="117">
        <f t="shared" si="80"/>
        <v>235.50179782358731</v>
      </c>
      <c r="L155" s="117">
        <f t="shared" si="80"/>
        <v>279.1549830349233</v>
      </c>
      <c r="M155" s="117">
        <f t="shared" si="80"/>
        <v>311.78914652460054</v>
      </c>
      <c r="N155" s="117">
        <f t="shared" si="80"/>
        <v>237.10904567891032</v>
      </c>
      <c r="O155" s="117">
        <f t="shared" si="80"/>
        <v>219.91623670950293</v>
      </c>
      <c r="P155" s="117">
        <f t="shared" si="80"/>
        <v>202.5934955408174</v>
      </c>
      <c r="Q155" s="117">
        <f t="shared" si="80"/>
        <v>187.42319975854062</v>
      </c>
      <c r="R155" s="117">
        <f t="shared" ref="R155:V155" si="81">R156+R159+R161+R170</f>
        <v>189.4666280602593</v>
      </c>
      <c r="S155" s="117">
        <f t="shared" si="81"/>
        <v>164.54350301395482</v>
      </c>
      <c r="T155" s="117">
        <f t="shared" si="81"/>
        <v>190.70166848641804</v>
      </c>
      <c r="U155" s="117">
        <f t="shared" si="81"/>
        <v>163.57275868318837</v>
      </c>
      <c r="V155" s="117">
        <f t="shared" si="81"/>
        <v>180.43358191017543</v>
      </c>
      <c r="W155" s="117">
        <f t="shared" ref="W155" si="82">W156+W159+W161+W170</f>
        <v>168.98537650848675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60.432931938781714</v>
      </c>
      <c r="C156" s="122">
        <f t="shared" si="83"/>
        <v>73.168169983477767</v>
      </c>
      <c r="D156" s="122">
        <f t="shared" si="83"/>
        <v>73.312087701829668</v>
      </c>
      <c r="E156" s="122">
        <f t="shared" si="83"/>
        <v>60.839663065570527</v>
      </c>
      <c r="F156" s="122">
        <f t="shared" si="83"/>
        <v>59.489784113919825</v>
      </c>
      <c r="G156" s="122">
        <f t="shared" si="83"/>
        <v>69.557599542312545</v>
      </c>
      <c r="H156" s="122">
        <f t="shared" si="83"/>
        <v>76.523892841885583</v>
      </c>
      <c r="I156" s="122">
        <f t="shared" si="83"/>
        <v>101.64148535197607</v>
      </c>
      <c r="J156" s="122">
        <f t="shared" si="83"/>
        <v>127.45579426994502</v>
      </c>
      <c r="K156" s="122">
        <f t="shared" si="83"/>
        <v>157.22423447772314</v>
      </c>
      <c r="L156" s="122">
        <f t="shared" si="83"/>
        <v>162.95942867500011</v>
      </c>
      <c r="M156" s="122">
        <f t="shared" si="83"/>
        <v>192.01666596347133</v>
      </c>
      <c r="N156" s="122">
        <f t="shared" si="83"/>
        <v>150.01232267438218</v>
      </c>
      <c r="O156" s="122">
        <f t="shared" si="83"/>
        <v>146.35399608429526</v>
      </c>
      <c r="P156" s="122">
        <f t="shared" si="83"/>
        <v>140.12700838561446</v>
      </c>
      <c r="Q156" s="122">
        <f t="shared" si="83"/>
        <v>131.21034154647839</v>
      </c>
      <c r="R156" s="122">
        <f t="shared" ref="R156:V156" si="84">SUM(R157:R158)</f>
        <v>133.05915879120317</v>
      </c>
      <c r="S156" s="122">
        <f t="shared" si="84"/>
        <v>114.35107363270649</v>
      </c>
      <c r="T156" s="122">
        <f t="shared" si="84"/>
        <v>135.54806090847046</v>
      </c>
      <c r="U156" s="122">
        <f t="shared" si="84"/>
        <v>116.068624522186</v>
      </c>
      <c r="V156" s="122">
        <f t="shared" si="84"/>
        <v>126.61927214835224</v>
      </c>
      <c r="W156" s="122">
        <f t="shared" ref="W156" si="85">SUM(W157:W158)</f>
        <v>121.49618023210702</v>
      </c>
      <c r="DA156" s="130" t="s">
        <v>2114</v>
      </c>
    </row>
    <row r="157" spans="1:105" ht="12" customHeight="1" x14ac:dyDescent="0.25">
      <c r="A157" s="97" t="s">
        <v>216</v>
      </c>
      <c r="B157" s="98">
        <v>60.432931938781714</v>
      </c>
      <c r="C157" s="98">
        <v>73.168169983477767</v>
      </c>
      <c r="D157" s="98">
        <v>73.312087701829668</v>
      </c>
      <c r="E157" s="98">
        <v>60.839663065570527</v>
      </c>
      <c r="F157" s="98">
        <v>59.489784113919825</v>
      </c>
      <c r="G157" s="98">
        <v>69.557599542312545</v>
      </c>
      <c r="H157" s="98">
        <v>76.523892841885583</v>
      </c>
      <c r="I157" s="98">
        <v>101.64148535197607</v>
      </c>
      <c r="J157" s="98">
        <v>127.45579426994502</v>
      </c>
      <c r="K157" s="98">
        <v>157.22423447772314</v>
      </c>
      <c r="L157" s="98">
        <v>162.95942867500011</v>
      </c>
      <c r="M157" s="98">
        <v>192.01666596347133</v>
      </c>
      <c r="N157" s="98">
        <v>150.01232267438218</v>
      </c>
      <c r="O157" s="98">
        <v>146.35399608429526</v>
      </c>
      <c r="P157" s="98">
        <v>140.12700838561446</v>
      </c>
      <c r="Q157" s="98">
        <v>131.21034154647839</v>
      </c>
      <c r="R157" s="98">
        <v>133.05915879120317</v>
      </c>
      <c r="S157" s="98">
        <v>114.35107363270649</v>
      </c>
      <c r="T157" s="98">
        <v>135.54806090847046</v>
      </c>
      <c r="U157" s="98">
        <v>116.068624522186</v>
      </c>
      <c r="V157" s="98">
        <v>126.61927214835224</v>
      </c>
      <c r="W157" s="98">
        <v>121.49618023210702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29.006960281148526</v>
      </c>
      <c r="C161" s="122">
        <v>34.279085417665129</v>
      </c>
      <c r="D161" s="122">
        <v>32.642850218170373</v>
      </c>
      <c r="E161" s="122">
        <v>23.924277351458095</v>
      </c>
      <c r="F161" s="122">
        <v>21.792076669902318</v>
      </c>
      <c r="G161" s="122">
        <v>24.956193604608234</v>
      </c>
      <c r="H161" s="122">
        <v>28.62409607811443</v>
      </c>
      <c r="I161" s="122">
        <v>37.281253928024078</v>
      </c>
      <c r="J161" s="122">
        <v>48.387377890055035</v>
      </c>
      <c r="K161" s="122">
        <v>52.393688042276935</v>
      </c>
      <c r="L161" s="122">
        <v>80.433244204999809</v>
      </c>
      <c r="M161" s="122">
        <v>85.150757276528779</v>
      </c>
      <c r="N161" s="122">
        <v>57.097206965617779</v>
      </c>
      <c r="O161" s="122">
        <v>47.96977535570467</v>
      </c>
      <c r="P161" s="122">
        <v>41.492002694385604</v>
      </c>
      <c r="Q161" s="122">
        <v>37.663677013521692</v>
      </c>
      <c r="R161" s="122">
        <v>39.001041208796778</v>
      </c>
      <c r="S161" s="122">
        <v>33.926454647293525</v>
      </c>
      <c r="T161" s="122">
        <v>40.404090811529798</v>
      </c>
      <c r="U161" s="122">
        <v>33.724927117814019</v>
      </c>
      <c r="V161" s="122">
        <v>38.575890211647931</v>
      </c>
      <c r="W161" s="122">
        <v>34.076581367893162</v>
      </c>
      <c r="DA161" s="130" t="s">
        <v>2119</v>
      </c>
    </row>
    <row r="162" spans="1:105" ht="12" customHeight="1" x14ac:dyDescent="0.25">
      <c r="A162" s="97" t="s">
        <v>138</v>
      </c>
      <c r="B162" s="98">
        <v>28.9356265621022</v>
      </c>
      <c r="C162" s="98">
        <v>34.169463161343728</v>
      </c>
      <c r="D162" s="98">
        <v>32.532409568174657</v>
      </c>
      <c r="E162" s="98">
        <v>23.855613711837968</v>
      </c>
      <c r="F162" s="98">
        <v>21.730815975973613</v>
      </c>
      <c r="G162" s="98">
        <v>24.884648030913347</v>
      </c>
      <c r="H162" s="98">
        <v>28.551598947540665</v>
      </c>
      <c r="I162" s="98">
        <v>37.186316990150971</v>
      </c>
      <c r="J162" s="98">
        <v>48.244579205271783</v>
      </c>
      <c r="K162" s="98">
        <v>52.249373501025694</v>
      </c>
      <c r="L162" s="98">
        <v>80.050152161080305</v>
      </c>
      <c r="M162" s="98">
        <v>84.653038127581027</v>
      </c>
      <c r="N162" s="98">
        <v>56.78870183210686</v>
      </c>
      <c r="O162" s="98">
        <v>47.75215108461623</v>
      </c>
      <c r="P162" s="98">
        <v>41.278644205965037</v>
      </c>
      <c r="Q162" s="98">
        <v>37.451519130915514</v>
      </c>
      <c r="R162" s="98">
        <v>38.752093137204724</v>
      </c>
      <c r="S162" s="98">
        <v>33.724054742494467</v>
      </c>
      <c r="T162" s="98">
        <v>40.16093896359591</v>
      </c>
      <c r="U162" s="98">
        <v>33.518621278605643</v>
      </c>
      <c r="V162" s="98">
        <v>38.268112253167892</v>
      </c>
      <c r="W162" s="98">
        <v>33.910998240250116</v>
      </c>
      <c r="DA162" s="63" t="s">
        <v>2120</v>
      </c>
    </row>
    <row r="163" spans="1:105" ht="12" customHeight="1" x14ac:dyDescent="0.25">
      <c r="A163" s="97" t="s">
        <v>137</v>
      </c>
      <c r="B163" s="98">
        <v>7.1333719046325392E-2</v>
      </c>
      <c r="C163" s="98">
        <v>0.10962225632140442</v>
      </c>
      <c r="D163" s="98">
        <v>0.11044064999571478</v>
      </c>
      <c r="E163" s="98">
        <v>6.8663639620127045E-2</v>
      </c>
      <c r="F163" s="98">
        <v>6.1260693928706929E-2</v>
      </c>
      <c r="G163" s="98">
        <v>7.1545573694887843E-2</v>
      </c>
      <c r="H163" s="98">
        <v>7.2497130573765042E-2</v>
      </c>
      <c r="I163" s="98">
        <v>9.4936937873111096E-2</v>
      </c>
      <c r="J163" s="98">
        <v>0.14279868478325458</v>
      </c>
      <c r="K163" s="98">
        <v>0.1443145412512403</v>
      </c>
      <c r="L163" s="98">
        <v>0.38309204391950702</v>
      </c>
      <c r="M163" s="98">
        <v>0.49771914894775687</v>
      </c>
      <c r="N163" s="98">
        <v>0.30850513351091702</v>
      </c>
      <c r="O163" s="98">
        <v>0.21762427108843729</v>
      </c>
      <c r="P163" s="98">
        <v>0.21335848842056426</v>
      </c>
      <c r="Q163" s="98">
        <v>0.21215788260617927</v>
      </c>
      <c r="R163" s="98">
        <v>0.24894807159205617</v>
      </c>
      <c r="S163" s="98">
        <v>0.2023999047990569</v>
      </c>
      <c r="T163" s="98">
        <v>0.24315184793389014</v>
      </c>
      <c r="U163" s="98">
        <v>0.20630583920837445</v>
      </c>
      <c r="V163" s="98">
        <v>0.30777795848003581</v>
      </c>
      <c r="W163" s="98">
        <v>0.16558312764304314</v>
      </c>
      <c r="DA163" s="63" t="s">
        <v>2121</v>
      </c>
    </row>
    <row r="164" spans="1:105" ht="12" customHeight="1" x14ac:dyDescent="0.25">
      <c r="A164" s="100" t="s">
        <v>216</v>
      </c>
      <c r="B164" s="101">
        <v>7.1333719046325392E-2</v>
      </c>
      <c r="C164" s="101">
        <v>0.10962225632140442</v>
      </c>
      <c r="D164" s="101">
        <v>0.11044064999571478</v>
      </c>
      <c r="E164" s="101">
        <v>6.8663639620127045E-2</v>
      </c>
      <c r="F164" s="101">
        <v>6.1260693928706929E-2</v>
      </c>
      <c r="G164" s="101">
        <v>7.1545573694887843E-2</v>
      </c>
      <c r="H164" s="101">
        <v>7.2497130573765042E-2</v>
      </c>
      <c r="I164" s="101">
        <v>9.4936937873111096E-2</v>
      </c>
      <c r="J164" s="101">
        <v>0.14279868478325458</v>
      </c>
      <c r="K164" s="101">
        <v>0.1443145412512403</v>
      </c>
      <c r="L164" s="101">
        <v>0.38309204391950702</v>
      </c>
      <c r="M164" s="101">
        <v>0.49771914894775687</v>
      </c>
      <c r="N164" s="101">
        <v>0.30850513351091702</v>
      </c>
      <c r="O164" s="101">
        <v>0.21762427108843729</v>
      </c>
      <c r="P164" s="101">
        <v>0.21335848842056426</v>
      </c>
      <c r="Q164" s="101">
        <v>0.21215788260617927</v>
      </c>
      <c r="R164" s="101">
        <v>0.24894807159205617</v>
      </c>
      <c r="S164" s="101">
        <v>0.2023999047990569</v>
      </c>
      <c r="T164" s="101">
        <v>0.24315184793389014</v>
      </c>
      <c r="U164" s="101">
        <v>0.20630583920837445</v>
      </c>
      <c r="V164" s="101">
        <v>0.30777795848003581</v>
      </c>
      <c r="W164" s="101">
        <v>0.16558312764304314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22.430706776242133</v>
      </c>
      <c r="C170" s="122">
        <v>19.926999869381255</v>
      </c>
      <c r="D170" s="122">
        <v>18.995590996286399</v>
      </c>
      <c r="E170" s="122">
        <v>20.474632929527889</v>
      </c>
      <c r="F170" s="122">
        <v>18.893359858103455</v>
      </c>
      <c r="G170" s="122">
        <v>16.799873528058285</v>
      </c>
      <c r="H170" s="122">
        <v>17.119648360383334</v>
      </c>
      <c r="I170" s="122">
        <v>19.060759815317962</v>
      </c>
      <c r="J170" s="122">
        <v>20.191381849167072</v>
      </c>
      <c r="K170" s="122">
        <v>25.883875303587232</v>
      </c>
      <c r="L170" s="122">
        <v>35.762310154923391</v>
      </c>
      <c r="M170" s="122">
        <v>34.621723284600421</v>
      </c>
      <c r="N170" s="122">
        <v>29.999516038910365</v>
      </c>
      <c r="O170" s="122">
        <v>25.592465269503013</v>
      </c>
      <c r="P170" s="122">
        <v>20.974484460817337</v>
      </c>
      <c r="Q170" s="122">
        <v>18.549181198540548</v>
      </c>
      <c r="R170" s="122">
        <v>17.406428060259355</v>
      </c>
      <c r="S170" s="122">
        <v>16.265974733954792</v>
      </c>
      <c r="T170" s="122">
        <v>14.749516766417804</v>
      </c>
      <c r="U170" s="122">
        <v>13.77920704318834</v>
      </c>
      <c r="V170" s="122">
        <v>15.238419550175275</v>
      </c>
      <c r="W170" s="122">
        <v>13.41261490848658</v>
      </c>
      <c r="DA170" s="130" t="s">
        <v>2128</v>
      </c>
    </row>
    <row r="171" spans="1:105" ht="12" customHeight="1" x14ac:dyDescent="0.25">
      <c r="A171" s="97" t="s">
        <v>50</v>
      </c>
      <c r="B171" s="98">
        <v>22.430706776242133</v>
      </c>
      <c r="C171" s="98">
        <v>19.926999869381255</v>
      </c>
      <c r="D171" s="98">
        <v>18.995590996286399</v>
      </c>
      <c r="E171" s="98">
        <v>20.474632929527889</v>
      </c>
      <c r="F171" s="98">
        <v>18.893359858103455</v>
      </c>
      <c r="G171" s="98">
        <v>16.799873528058285</v>
      </c>
      <c r="H171" s="98">
        <v>17.119648360383334</v>
      </c>
      <c r="I171" s="98">
        <v>19.060759815317962</v>
      </c>
      <c r="J171" s="98">
        <v>20.191381849167072</v>
      </c>
      <c r="K171" s="98">
        <v>25.883875303587232</v>
      </c>
      <c r="L171" s="98">
        <v>35.762310154923391</v>
      </c>
      <c r="M171" s="98">
        <v>34.621723284600421</v>
      </c>
      <c r="N171" s="98">
        <v>29.999516038910365</v>
      </c>
      <c r="O171" s="98">
        <v>25.592465269503013</v>
      </c>
      <c r="P171" s="98">
        <v>20.974484460817337</v>
      </c>
      <c r="Q171" s="98">
        <v>18.549181198540548</v>
      </c>
      <c r="R171" s="98">
        <v>17.406428060259355</v>
      </c>
      <c r="S171" s="98">
        <v>16.265974733954792</v>
      </c>
      <c r="T171" s="98">
        <v>14.749516766417804</v>
      </c>
      <c r="U171" s="98">
        <v>13.77920704318834</v>
      </c>
      <c r="V171" s="98">
        <v>15.238419550175275</v>
      </c>
      <c r="W171" s="98">
        <v>13.41261490848658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6712.4727929989112</v>
      </c>
      <c r="C174" s="117">
        <f t="shared" si="87"/>
        <v>8041.3811750825189</v>
      </c>
      <c r="D174" s="117">
        <f t="shared" si="87"/>
        <v>8316.0866953027962</v>
      </c>
      <c r="E174" s="117">
        <f t="shared" si="87"/>
        <v>7673.1459053316858</v>
      </c>
      <c r="F174" s="117">
        <f t="shared" si="87"/>
        <v>7786.2531077409722</v>
      </c>
      <c r="G174" s="117">
        <f t="shared" si="87"/>
        <v>8160.4856611033574</v>
      </c>
      <c r="H174" s="117">
        <f t="shared" si="87"/>
        <v>7682.8211268573268</v>
      </c>
      <c r="I174" s="117">
        <f t="shared" si="87"/>
        <v>8117.9096204472116</v>
      </c>
      <c r="J174" s="117">
        <f t="shared" si="87"/>
        <v>7806.5246027972598</v>
      </c>
      <c r="K174" s="117">
        <f t="shared" si="87"/>
        <v>7579.3492503086773</v>
      </c>
      <c r="L174" s="117">
        <f t="shared" si="87"/>
        <v>7709.3455434789457</v>
      </c>
      <c r="M174" s="117">
        <f t="shared" si="87"/>
        <v>8063.7707424266528</v>
      </c>
      <c r="N174" s="117">
        <f t="shared" si="87"/>
        <v>6432.4840070529008</v>
      </c>
      <c r="O174" s="117">
        <f t="shared" si="87"/>
        <v>6597.2787063023525</v>
      </c>
      <c r="P174" s="117">
        <f t="shared" si="87"/>
        <v>6725.4363985987738</v>
      </c>
      <c r="Q174" s="117">
        <f t="shared" si="87"/>
        <v>6657.7623144504687</v>
      </c>
      <c r="R174" s="117">
        <f t="shared" ref="R174:V174" si="88">R175+R178+R180+R189</f>
        <v>7156.9705910179964</v>
      </c>
      <c r="S174" s="117">
        <f t="shared" si="88"/>
        <v>6536.5886007101062</v>
      </c>
      <c r="T174" s="117">
        <f t="shared" si="88"/>
        <v>7592.0841763967201</v>
      </c>
      <c r="U174" s="117">
        <f t="shared" si="88"/>
        <v>6930.8349523380984</v>
      </c>
      <c r="V174" s="117">
        <f t="shared" si="88"/>
        <v>7712.5452462951225</v>
      </c>
      <c r="W174" s="117">
        <f t="shared" ref="W174" si="89">W175+W178+W180+W189</f>
        <v>7392.8694600652279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2970.0195271784182</v>
      </c>
      <c r="C175" s="122">
        <f t="shared" si="90"/>
        <v>3874.3225347259986</v>
      </c>
      <c r="D175" s="122">
        <f t="shared" si="90"/>
        <v>4075.0566037185627</v>
      </c>
      <c r="E175" s="122">
        <f t="shared" si="90"/>
        <v>3694.4503304845957</v>
      </c>
      <c r="F175" s="122">
        <f t="shared" si="90"/>
        <v>3846.7091419242738</v>
      </c>
      <c r="G175" s="122">
        <f t="shared" si="90"/>
        <v>4203.6332235106584</v>
      </c>
      <c r="H175" s="122">
        <f t="shared" si="90"/>
        <v>3909.624344835685</v>
      </c>
      <c r="I175" s="122">
        <f t="shared" si="90"/>
        <v>4223.3994195988271</v>
      </c>
      <c r="J175" s="122">
        <f t="shared" si="90"/>
        <v>4206.9648125926697</v>
      </c>
      <c r="K175" s="122">
        <f t="shared" si="90"/>
        <v>4194.5472379012308</v>
      </c>
      <c r="L175" s="122">
        <f t="shared" si="90"/>
        <v>3598.6498053004261</v>
      </c>
      <c r="M175" s="122">
        <f t="shared" si="90"/>
        <v>4196.3439979495561</v>
      </c>
      <c r="N175" s="122">
        <f t="shared" si="90"/>
        <v>3450.3617515911787</v>
      </c>
      <c r="O175" s="122">
        <f t="shared" si="90"/>
        <v>3865.2236734315698</v>
      </c>
      <c r="P175" s="122">
        <f t="shared" si="90"/>
        <v>4165.7049683645728</v>
      </c>
      <c r="Q175" s="122">
        <f t="shared" si="90"/>
        <v>4169.2585642865297</v>
      </c>
      <c r="R175" s="122">
        <f t="shared" ref="R175:V175" si="91">SUM(R176:R177)</f>
        <v>4338.4279023193967</v>
      </c>
      <c r="S175" s="122">
        <f t="shared" si="91"/>
        <v>3911.9567597725409</v>
      </c>
      <c r="T175" s="122">
        <f t="shared" si="91"/>
        <v>4599.2124588388097</v>
      </c>
      <c r="U175" s="122">
        <f t="shared" si="91"/>
        <v>4106.8463533459035</v>
      </c>
      <c r="V175" s="122">
        <f t="shared" si="91"/>
        <v>4535.5765769857944</v>
      </c>
      <c r="W175" s="122">
        <f t="shared" ref="W175" si="92">SUM(W176:W177)</f>
        <v>4333.5707999420092</v>
      </c>
      <c r="DA175" s="130" t="s">
        <v>2282</v>
      </c>
    </row>
    <row r="176" spans="1:105" ht="12" customHeight="1" x14ac:dyDescent="0.25">
      <c r="A176" s="97" t="s">
        <v>216</v>
      </c>
      <c r="B176" s="98">
        <v>2937.0594207268846</v>
      </c>
      <c r="C176" s="98">
        <v>3832.82521191144</v>
      </c>
      <c r="D176" s="98">
        <v>4032.8726621182441</v>
      </c>
      <c r="E176" s="98">
        <v>3662.1692177940254</v>
      </c>
      <c r="F176" s="98">
        <v>3814.4608204041501</v>
      </c>
      <c r="G176" s="98">
        <v>4167.5947939154685</v>
      </c>
      <c r="H176" s="98">
        <v>3874.658216118919</v>
      </c>
      <c r="I176" s="98">
        <v>4183.3336513170298</v>
      </c>
      <c r="J176" s="98">
        <v>4164.3381937819013</v>
      </c>
      <c r="K176" s="98">
        <v>4153.4375818568615</v>
      </c>
      <c r="L176" s="98">
        <v>3572.3717048635676</v>
      </c>
      <c r="M176" s="98">
        <v>4162.7530355822373</v>
      </c>
      <c r="N176" s="98">
        <v>3423.5529727030048</v>
      </c>
      <c r="O176" s="98">
        <v>3835.4007313799279</v>
      </c>
      <c r="P176" s="98">
        <v>4134.1426161706113</v>
      </c>
      <c r="Q176" s="98">
        <v>4137.8881582218746</v>
      </c>
      <c r="R176" s="98">
        <v>4304.5035850097865</v>
      </c>
      <c r="S176" s="98">
        <v>3881.7124592192031</v>
      </c>
      <c r="T176" s="98">
        <v>4564.0446481592535</v>
      </c>
      <c r="U176" s="98">
        <v>4075.6884918549399</v>
      </c>
      <c r="V176" s="98">
        <v>4499.9935124130971</v>
      </c>
      <c r="W176" s="98">
        <v>4298.4630273455296</v>
      </c>
      <c r="DA176" s="63" t="s">
        <v>2283</v>
      </c>
    </row>
    <row r="177" spans="1:105" ht="12" customHeight="1" x14ac:dyDescent="0.25">
      <c r="A177" s="97" t="s">
        <v>53</v>
      </c>
      <c r="B177" s="98">
        <v>32.96010645153364</v>
      </c>
      <c r="C177" s="98">
        <v>41.497322814558437</v>
      </c>
      <c r="D177" s="98">
        <v>42.183941600318754</v>
      </c>
      <c r="E177" s="98">
        <v>32.281112690570225</v>
      </c>
      <c r="F177" s="98">
        <v>32.248321520123874</v>
      </c>
      <c r="G177" s="98">
        <v>36.038429595189704</v>
      </c>
      <c r="H177" s="98">
        <v>34.96612871676615</v>
      </c>
      <c r="I177" s="98">
        <v>40.065768281796863</v>
      </c>
      <c r="J177" s="98">
        <v>42.626618810768484</v>
      </c>
      <c r="K177" s="98">
        <v>41.109656044369494</v>
      </c>
      <c r="L177" s="98">
        <v>26.27810043685842</v>
      </c>
      <c r="M177" s="98">
        <v>33.590962367319179</v>
      </c>
      <c r="N177" s="98">
        <v>26.808778888173897</v>
      </c>
      <c r="O177" s="98">
        <v>29.822942051642002</v>
      </c>
      <c r="P177" s="98">
        <v>31.562352193961082</v>
      </c>
      <c r="Q177" s="98">
        <v>31.370406064654642</v>
      </c>
      <c r="R177" s="98">
        <v>33.92431730961011</v>
      </c>
      <c r="S177" s="98">
        <v>30.244300553337883</v>
      </c>
      <c r="T177" s="98">
        <v>35.167810679555849</v>
      </c>
      <c r="U177" s="98">
        <v>31.157861490963906</v>
      </c>
      <c r="V177" s="98">
        <v>35.583064572697232</v>
      </c>
      <c r="W177" s="98">
        <v>35.107772596479897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14.748547710656817</v>
      </c>
      <c r="C178" s="122">
        <f t="shared" si="93"/>
        <v>16.383082586248857</v>
      </c>
      <c r="D178" s="122">
        <f t="shared" si="93"/>
        <v>13.128343739026159</v>
      </c>
      <c r="E178" s="122">
        <f t="shared" si="93"/>
        <v>27.022196433499804</v>
      </c>
      <c r="F178" s="122">
        <f t="shared" si="93"/>
        <v>18.509217258513573</v>
      </c>
      <c r="G178" s="122">
        <f t="shared" si="93"/>
        <v>19.805783821814089</v>
      </c>
      <c r="H178" s="122">
        <f t="shared" si="93"/>
        <v>22.726222050488353</v>
      </c>
      <c r="I178" s="122">
        <f t="shared" si="93"/>
        <v>11.115814610378269</v>
      </c>
      <c r="J178" s="122">
        <f t="shared" si="93"/>
        <v>11.221788390554062</v>
      </c>
      <c r="K178" s="122">
        <f t="shared" si="93"/>
        <v>20.58744471871551</v>
      </c>
      <c r="L178" s="122">
        <f t="shared" si="93"/>
        <v>33.440743257705314</v>
      </c>
      <c r="M178" s="122">
        <f t="shared" si="93"/>
        <v>38.710254518583206</v>
      </c>
      <c r="N178" s="122">
        <f t="shared" si="93"/>
        <v>41.671174981657025</v>
      </c>
      <c r="O178" s="122">
        <f t="shared" si="93"/>
        <v>41.644306584738125</v>
      </c>
      <c r="P178" s="122">
        <f t="shared" si="93"/>
        <v>38.60323013093695</v>
      </c>
      <c r="Q178" s="122">
        <f t="shared" si="93"/>
        <v>34.343500043488632</v>
      </c>
      <c r="R178" s="122">
        <f t="shared" si="93"/>
        <v>30.523869800896509</v>
      </c>
      <c r="S178" s="122">
        <f t="shared" si="93"/>
        <v>22.96486344679672</v>
      </c>
      <c r="T178" s="122">
        <f t="shared" si="93"/>
        <v>16.087254175204791</v>
      </c>
      <c r="U178" s="122">
        <f t="shared" si="93"/>
        <v>10.868962536028043</v>
      </c>
      <c r="V178" s="122">
        <f t="shared" si="93"/>
        <v>9.2002142011909243</v>
      </c>
      <c r="W178" s="122">
        <f t="shared" si="93"/>
        <v>13.218748655688291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14.748547710656817</v>
      </c>
      <c r="C179" s="98">
        <f>RES_hhdet_fech!C48</f>
        <v>16.383082586248857</v>
      </c>
      <c r="D179" s="98">
        <f>RES_hhdet_fech!D48</f>
        <v>13.128343739026159</v>
      </c>
      <c r="E179" s="98">
        <f>RES_hhdet_fech!E48</f>
        <v>27.022196433499804</v>
      </c>
      <c r="F179" s="98">
        <f>RES_hhdet_fech!F48</f>
        <v>18.509217258513573</v>
      </c>
      <c r="G179" s="98">
        <f>RES_hhdet_fech!G48</f>
        <v>19.805783821814089</v>
      </c>
      <c r="H179" s="98">
        <f>RES_hhdet_fech!H48</f>
        <v>22.726222050488353</v>
      </c>
      <c r="I179" s="98">
        <f>RES_hhdet_fech!I48</f>
        <v>11.115814610378269</v>
      </c>
      <c r="J179" s="98">
        <f>RES_hhdet_fech!J48</f>
        <v>11.221788390554062</v>
      </c>
      <c r="K179" s="98">
        <f>RES_hhdet_fech!K48</f>
        <v>20.58744471871551</v>
      </c>
      <c r="L179" s="98">
        <f>RES_hhdet_fech!L48</f>
        <v>33.440743257705314</v>
      </c>
      <c r="M179" s="98">
        <f>RES_hhdet_fech!M48</f>
        <v>38.710254518583206</v>
      </c>
      <c r="N179" s="98">
        <f>RES_hhdet_fech!N48</f>
        <v>41.671174981657025</v>
      </c>
      <c r="O179" s="98">
        <f>RES_hhdet_fech!O48</f>
        <v>41.644306584738125</v>
      </c>
      <c r="P179" s="98">
        <f>RES_hhdet_fech!P48</f>
        <v>38.60323013093695</v>
      </c>
      <c r="Q179" s="98">
        <f>RES_hhdet_fech!Q48</f>
        <v>34.343500043488632</v>
      </c>
      <c r="R179" s="98">
        <f>RES_hhdet_fech!R48</f>
        <v>30.523869800896509</v>
      </c>
      <c r="S179" s="98">
        <f>RES_hhdet_fech!S48</f>
        <v>22.96486344679672</v>
      </c>
      <c r="T179" s="98">
        <f>RES_hhdet_fech!T48</f>
        <v>16.087254175204791</v>
      </c>
      <c r="U179" s="98">
        <f>RES_hhdet_fech!U48</f>
        <v>10.868962536028043</v>
      </c>
      <c r="V179" s="98">
        <f>RES_hhdet_fech!V48</f>
        <v>9.2002142011909243</v>
      </c>
      <c r="W179" s="98">
        <f>RES_hhdet_fech!W48</f>
        <v>13.218748655688291</v>
      </c>
      <c r="DA179" s="63" t="s">
        <v>2286</v>
      </c>
    </row>
    <row r="180" spans="1:105" ht="12" customHeight="1" x14ac:dyDescent="0.25">
      <c r="A180" s="121" t="s">
        <v>55</v>
      </c>
      <c r="B180" s="122">
        <v>1449.1546296152264</v>
      </c>
      <c r="C180" s="122">
        <v>1843.9829715933402</v>
      </c>
      <c r="D180" s="122">
        <v>1842.3977029736614</v>
      </c>
      <c r="E180" s="122">
        <v>1479.671857927257</v>
      </c>
      <c r="F180" s="122">
        <v>1435.4971757121841</v>
      </c>
      <c r="G180" s="122">
        <v>1534.7373187034232</v>
      </c>
      <c r="H180" s="122">
        <v>1487.6512126601908</v>
      </c>
      <c r="I180" s="122">
        <v>1574.3013695866957</v>
      </c>
      <c r="J180" s="122">
        <v>1621.8512801946179</v>
      </c>
      <c r="K180" s="122">
        <v>1422.2124652823477</v>
      </c>
      <c r="L180" s="122">
        <v>1811.9578710939254</v>
      </c>
      <c r="M180" s="122">
        <v>1907.8586118377843</v>
      </c>
      <c r="N180" s="122">
        <v>1352.8253759262282</v>
      </c>
      <c r="O180" s="122">
        <v>1306.071835274756</v>
      </c>
      <c r="P180" s="122">
        <v>1273.3682349047522</v>
      </c>
      <c r="Q180" s="122">
        <v>1236.9417103754972</v>
      </c>
      <c r="R180" s="122">
        <v>1313.3247183314106</v>
      </c>
      <c r="S180" s="122">
        <v>1201.1078444070945</v>
      </c>
      <c r="T180" s="122">
        <v>1420.5836803372067</v>
      </c>
      <c r="U180" s="122">
        <v>1239.1955151331158</v>
      </c>
      <c r="V180" s="122">
        <v>1431.1240780680005</v>
      </c>
      <c r="W180" s="122">
        <v>1263.4445116910761</v>
      </c>
      <c r="DA180" s="130" t="s">
        <v>2287</v>
      </c>
    </row>
    <row r="181" spans="1:105" ht="12" customHeight="1" x14ac:dyDescent="0.25">
      <c r="A181" s="97" t="s">
        <v>138</v>
      </c>
      <c r="B181" s="98">
        <v>1470.4891870897211</v>
      </c>
      <c r="C181" s="98">
        <v>1883.6307038873119</v>
      </c>
      <c r="D181" s="98">
        <v>1879.4515477814643</v>
      </c>
      <c r="E181" s="98">
        <v>1505.1545407014219</v>
      </c>
      <c r="F181" s="98">
        <v>1458.8214429009795</v>
      </c>
      <c r="G181" s="98">
        <v>1557.6799713254966</v>
      </c>
      <c r="H181" s="98">
        <v>1509.8824211909205</v>
      </c>
      <c r="I181" s="98">
        <v>1598.0728963487788</v>
      </c>
      <c r="J181" s="98">
        <v>1648.9235251077957</v>
      </c>
      <c r="K181" s="98">
        <v>1440.6026494257378</v>
      </c>
      <c r="L181" s="98">
        <v>1853.4058886439875</v>
      </c>
      <c r="M181" s="98">
        <v>1967.4863892747005</v>
      </c>
      <c r="N181" s="98">
        <v>1388.6700768260182</v>
      </c>
      <c r="O181" s="98">
        <v>1340.4830573574134</v>
      </c>
      <c r="P181" s="98">
        <v>1309.0105615977318</v>
      </c>
      <c r="Q181" s="98">
        <v>1272.2038767644967</v>
      </c>
      <c r="R181" s="98">
        <v>1351.4573772482315</v>
      </c>
      <c r="S181" s="98">
        <v>1233.4816372838479</v>
      </c>
      <c r="T181" s="98">
        <v>1465.7960653601656</v>
      </c>
      <c r="U181" s="98">
        <v>1274.4563189660269</v>
      </c>
      <c r="V181" s="98">
        <v>1473.7766326926255</v>
      </c>
      <c r="W181" s="98">
        <v>1296.0110059013034</v>
      </c>
      <c r="DA181" s="63" t="s">
        <v>2288</v>
      </c>
    </row>
    <row r="182" spans="1:105" ht="12" customHeight="1" x14ac:dyDescent="0.25">
      <c r="A182" s="97" t="s">
        <v>137</v>
      </c>
      <c r="B182" s="98">
        <v>873.43567304762053</v>
      </c>
      <c r="C182" s="98">
        <v>1136.0240466455818</v>
      </c>
      <c r="D182" s="98">
        <v>1143.5478283058455</v>
      </c>
      <c r="E182" s="98">
        <v>892.21434866977063</v>
      </c>
      <c r="F182" s="98">
        <v>866.4364927961517</v>
      </c>
      <c r="G182" s="98">
        <v>950.85262967988581</v>
      </c>
      <c r="H182" s="98">
        <v>916.71393930662725</v>
      </c>
      <c r="I182" s="98">
        <v>982.05643778891772</v>
      </c>
      <c r="J182" s="98">
        <v>1018.0449118457841</v>
      </c>
      <c r="K182" s="98">
        <v>897.34282745639416</v>
      </c>
      <c r="L182" s="98">
        <v>1145.7171971160283</v>
      </c>
      <c r="M182" s="98">
        <v>1193.7522566587861</v>
      </c>
      <c r="N182" s="98">
        <v>836.40713731427229</v>
      </c>
      <c r="O182" s="98">
        <v>803.80907881213898</v>
      </c>
      <c r="P182" s="98">
        <v>798.04665716267459</v>
      </c>
      <c r="Q182" s="98">
        <v>785.27115445947436</v>
      </c>
      <c r="R182" s="98">
        <v>845.19299879859625</v>
      </c>
      <c r="S182" s="98">
        <v>773.87675505376922</v>
      </c>
      <c r="T182" s="98">
        <v>916.23230790086666</v>
      </c>
      <c r="U182" s="98">
        <v>810.35438895699599</v>
      </c>
      <c r="V182" s="98">
        <v>974.12583206484953</v>
      </c>
      <c r="W182" s="98">
        <v>860.30839493033875</v>
      </c>
      <c r="DA182" s="63" t="s">
        <v>2289</v>
      </c>
    </row>
    <row r="183" spans="1:105" ht="12" customHeight="1" x14ac:dyDescent="0.25">
      <c r="A183" s="100" t="s">
        <v>216</v>
      </c>
      <c r="B183" s="101">
        <v>253.94857898854133</v>
      </c>
      <c r="C183" s="101">
        <v>362.06135007396449</v>
      </c>
      <c r="D183" s="101">
        <v>379.47528400250616</v>
      </c>
      <c r="E183" s="101">
        <v>255.10263536154554</v>
      </c>
      <c r="F183" s="101">
        <v>247.99916382684125</v>
      </c>
      <c r="G183" s="101">
        <v>305.46928319487864</v>
      </c>
      <c r="H183" s="101">
        <v>270.95625170434539</v>
      </c>
      <c r="I183" s="101">
        <v>295.58883379535285</v>
      </c>
      <c r="J183" s="101">
        <v>300.89928263477378</v>
      </c>
      <c r="K183" s="101">
        <v>266.61999677727727</v>
      </c>
      <c r="L183" s="101">
        <v>313.68132044906417</v>
      </c>
      <c r="M183" s="101">
        <v>277.41404782780791</v>
      </c>
      <c r="N183" s="101">
        <v>176.45552019349506</v>
      </c>
      <c r="O183" s="101">
        <v>141.94948983234053</v>
      </c>
      <c r="P183" s="101">
        <v>145.44724432411837</v>
      </c>
      <c r="Q183" s="101">
        <v>148.10310986558284</v>
      </c>
      <c r="R183" s="101">
        <v>175.08980083428801</v>
      </c>
      <c r="S183" s="101">
        <v>149.31412222073806</v>
      </c>
      <c r="T183" s="101">
        <v>160.54248404630954</v>
      </c>
      <c r="U183" s="101">
        <v>143.97345619488959</v>
      </c>
      <c r="V183" s="101">
        <v>211.70515976323122</v>
      </c>
      <c r="W183" s="101">
        <v>122.82004899917575</v>
      </c>
      <c r="DA183" s="131" t="s">
        <v>2290</v>
      </c>
    </row>
    <row r="184" spans="1:105" ht="12" customHeight="1" x14ac:dyDescent="0.25">
      <c r="A184" s="103" t="s">
        <v>52</v>
      </c>
      <c r="B184" s="104">
        <v>619.48709405907925</v>
      </c>
      <c r="C184" s="104">
        <v>773.96269657161724</v>
      </c>
      <c r="D184" s="104">
        <v>764.07254430333955</v>
      </c>
      <c r="E184" s="104">
        <v>637.11171330822515</v>
      </c>
      <c r="F184" s="104">
        <v>618.43732896931044</v>
      </c>
      <c r="G184" s="104">
        <v>645.38334648500722</v>
      </c>
      <c r="H184" s="104">
        <v>645.75768760228186</v>
      </c>
      <c r="I184" s="104">
        <v>686.46760399356492</v>
      </c>
      <c r="J184" s="104">
        <v>717.14562921101015</v>
      </c>
      <c r="K184" s="104">
        <v>630.7228306791169</v>
      </c>
      <c r="L184" s="104">
        <v>832.0358766669641</v>
      </c>
      <c r="M184" s="104">
        <v>916.33820883097837</v>
      </c>
      <c r="N184" s="104">
        <v>659.95161712077731</v>
      </c>
      <c r="O184" s="104">
        <v>661.85958897979856</v>
      </c>
      <c r="P184" s="104">
        <v>652.59941283855619</v>
      </c>
      <c r="Q184" s="104">
        <v>637.16804459389152</v>
      </c>
      <c r="R184" s="104">
        <v>670.10319796430815</v>
      </c>
      <c r="S184" s="104">
        <v>624.5626328330311</v>
      </c>
      <c r="T184" s="104">
        <v>755.68982385455718</v>
      </c>
      <c r="U184" s="104">
        <v>666.38093276210634</v>
      </c>
      <c r="V184" s="104">
        <v>762.42067230161831</v>
      </c>
      <c r="W184" s="104">
        <v>737.48834593116294</v>
      </c>
      <c r="DA184" s="132" t="s">
        <v>2291</v>
      </c>
    </row>
    <row r="185" spans="1:105" ht="12" customHeight="1" x14ac:dyDescent="0.25">
      <c r="A185" s="106" t="s">
        <v>122</v>
      </c>
      <c r="B185" s="101">
        <v>1302.0750380426966</v>
      </c>
      <c r="C185" s="101">
        <v>1332.7163177425587</v>
      </c>
      <c r="D185" s="101">
        <v>1352.4856261585351</v>
      </c>
      <c r="E185" s="101">
        <v>1246.0038271765238</v>
      </c>
      <c r="F185" s="101">
        <v>1235.0524816179079</v>
      </c>
      <c r="G185" s="101">
        <v>1317.8594539819765</v>
      </c>
      <c r="H185" s="101">
        <v>1255.1592374352431</v>
      </c>
      <c r="I185" s="101">
        <v>1290.3793774543583</v>
      </c>
      <c r="J185" s="101">
        <v>1290.4468749726307</v>
      </c>
      <c r="K185" s="101">
        <v>1309.7255950004019</v>
      </c>
      <c r="L185" s="101">
        <v>1289.824441070185</v>
      </c>
      <c r="M185" s="101">
        <v>1216.6466406670684</v>
      </c>
      <c r="N185" s="101">
        <v>1155.0395365370878</v>
      </c>
      <c r="O185" s="101">
        <v>1140.3097855538551</v>
      </c>
      <c r="P185" s="101">
        <v>1076.1364566674283</v>
      </c>
      <c r="Q185" s="101">
        <v>1042.0202429333467</v>
      </c>
      <c r="R185" s="101">
        <v>1051.2459911430403</v>
      </c>
      <c r="S185" s="101">
        <v>1055.7356663110838</v>
      </c>
      <c r="T185" s="101">
        <v>1059.4459078004536</v>
      </c>
      <c r="U185" s="101">
        <v>1053.8394245338341</v>
      </c>
      <c r="V185" s="101">
        <v>1042.7121792560952</v>
      </c>
      <c r="W185" s="101">
        <v>1084.8295767073382</v>
      </c>
      <c r="DA185" s="131" t="s">
        <v>2292</v>
      </c>
    </row>
    <row r="186" spans="1:105" ht="12" customHeight="1" x14ac:dyDescent="0.25">
      <c r="A186" s="107" t="s">
        <v>121</v>
      </c>
      <c r="B186" s="104">
        <v>903.45945231477685</v>
      </c>
      <c r="C186" s="104">
        <v>940.89754460278562</v>
      </c>
      <c r="D186" s="104">
        <v>963.04589584461087</v>
      </c>
      <c r="E186" s="104">
        <v>863.2093499282322</v>
      </c>
      <c r="F186" s="104">
        <v>861.0442635497717</v>
      </c>
      <c r="G186" s="104">
        <v>950.68406688984794</v>
      </c>
      <c r="H186" s="104">
        <v>901.74240834520936</v>
      </c>
      <c r="I186" s="104">
        <v>933.20291505102148</v>
      </c>
      <c r="J186" s="104">
        <v>931.35087089514377</v>
      </c>
      <c r="K186" s="104">
        <v>952.44269839104879</v>
      </c>
      <c r="L186" s="104">
        <v>914.14698965802063</v>
      </c>
      <c r="M186" s="104">
        <v>850.60348101800378</v>
      </c>
      <c r="N186" s="104">
        <v>807.64932359459192</v>
      </c>
      <c r="O186" s="104">
        <v>792.14645832151518</v>
      </c>
      <c r="P186" s="104">
        <v>754.46624482589436</v>
      </c>
      <c r="Q186" s="104">
        <v>741.22602821159728</v>
      </c>
      <c r="R186" s="104">
        <v>763.67848648406152</v>
      </c>
      <c r="S186" s="104">
        <v>779.51750467784768</v>
      </c>
      <c r="T186" s="104">
        <v>788.48661527721174</v>
      </c>
      <c r="U186" s="104">
        <v>792.59116079560499</v>
      </c>
      <c r="V186" s="104">
        <v>785.9445847185192</v>
      </c>
      <c r="W186" s="104">
        <v>822.18489415151009</v>
      </c>
      <c r="DA186" s="132" t="s">
        <v>2293</v>
      </c>
    </row>
    <row r="187" spans="1:105" ht="12" customHeight="1" x14ac:dyDescent="0.25">
      <c r="A187" s="108" t="s">
        <v>53</v>
      </c>
      <c r="B187" s="98">
        <v>215.80086319496795</v>
      </c>
      <c r="C187" s="98">
        <v>253.35819531513482</v>
      </c>
      <c r="D187" s="98">
        <v>275.22762832672879</v>
      </c>
      <c r="E187" s="98">
        <v>182.54609412161363</v>
      </c>
      <c r="F187" s="98">
        <v>184.06625698136756</v>
      </c>
      <c r="G187" s="98">
        <v>269.26690612905668</v>
      </c>
      <c r="H187" s="98">
        <v>220.27267760847329</v>
      </c>
      <c r="I187" s="98">
        <v>235.58111563577577</v>
      </c>
      <c r="J187" s="98">
        <v>228.03299621276534</v>
      </c>
      <c r="K187" s="98">
        <v>249.39255945307772</v>
      </c>
      <c r="L187" s="98">
        <v>173.03061983469107</v>
      </c>
      <c r="M187" s="98">
        <v>124.49485674710935</v>
      </c>
      <c r="N187" s="98">
        <v>116.07365743255605</v>
      </c>
      <c r="O187" s="98">
        <v>99.361065011012826</v>
      </c>
      <c r="P187" s="98">
        <v>102.28757917022097</v>
      </c>
      <c r="Q187" s="98">
        <v>105.89497670980198</v>
      </c>
      <c r="R187" s="98">
        <v>115.54902868740152</v>
      </c>
      <c r="S187" s="98">
        <v>114.60857536787309</v>
      </c>
      <c r="T187" s="98">
        <v>88.071074022040932</v>
      </c>
      <c r="U187" s="98">
        <v>91.339794527090717</v>
      </c>
      <c r="V187" s="98">
        <v>83.024148008051739</v>
      </c>
      <c r="W187" s="98">
        <v>78.809255256709335</v>
      </c>
      <c r="DA187" s="63" t="s">
        <v>2294</v>
      </c>
    </row>
    <row r="188" spans="1:105" ht="12" customHeight="1" x14ac:dyDescent="0.25">
      <c r="A188" s="108" t="s">
        <v>52</v>
      </c>
      <c r="B188" s="98">
        <v>687.65858911980911</v>
      </c>
      <c r="C188" s="98">
        <v>687.53934928765068</v>
      </c>
      <c r="D188" s="98">
        <v>687.81826751788208</v>
      </c>
      <c r="E188" s="98">
        <v>680.66325580661862</v>
      </c>
      <c r="F188" s="98">
        <v>676.97800656840423</v>
      </c>
      <c r="G188" s="98">
        <v>681.41716076079138</v>
      </c>
      <c r="H188" s="98">
        <v>681.46973073673621</v>
      </c>
      <c r="I188" s="98">
        <v>697.62179941524573</v>
      </c>
      <c r="J188" s="98">
        <v>703.31787468237837</v>
      </c>
      <c r="K188" s="98">
        <v>703.05013893797104</v>
      </c>
      <c r="L188" s="98">
        <v>741.11636982332959</v>
      </c>
      <c r="M188" s="98">
        <v>726.10862427089432</v>
      </c>
      <c r="N188" s="98">
        <v>691.57566616203576</v>
      </c>
      <c r="O188" s="98">
        <v>692.78539331050229</v>
      </c>
      <c r="P188" s="98">
        <v>652.17866565567329</v>
      </c>
      <c r="Q188" s="98">
        <v>635.33105150179517</v>
      </c>
      <c r="R188" s="98">
        <v>648.12945779665995</v>
      </c>
      <c r="S188" s="98">
        <v>664.90892930997472</v>
      </c>
      <c r="T188" s="98">
        <v>700.41554125517064</v>
      </c>
      <c r="U188" s="98">
        <v>701.25136626851418</v>
      </c>
      <c r="V188" s="98">
        <v>702.92043671046758</v>
      </c>
      <c r="W188" s="98">
        <v>743.37563889480077</v>
      </c>
      <c r="DA188" s="63" t="s">
        <v>2295</v>
      </c>
    </row>
    <row r="189" spans="1:105" ht="12" customHeight="1" x14ac:dyDescent="0.25">
      <c r="A189" s="121" t="s">
        <v>54</v>
      </c>
      <c r="B189" s="122">
        <v>2278.55008849461</v>
      </c>
      <c r="C189" s="122">
        <v>2306.6925861769319</v>
      </c>
      <c r="D189" s="122">
        <v>2385.5040448715458</v>
      </c>
      <c r="E189" s="122">
        <v>2472.001520486333</v>
      </c>
      <c r="F189" s="122">
        <v>2485.5375728460003</v>
      </c>
      <c r="G189" s="122">
        <v>2402.3093350674621</v>
      </c>
      <c r="H189" s="122">
        <v>2262.8193473109623</v>
      </c>
      <c r="I189" s="122">
        <v>2309.0930166513112</v>
      </c>
      <c r="J189" s="122">
        <v>1966.4867216194177</v>
      </c>
      <c r="K189" s="122">
        <v>1942.0021024063833</v>
      </c>
      <c r="L189" s="122">
        <v>2265.2971238268883</v>
      </c>
      <c r="M189" s="122">
        <v>1920.8578781207289</v>
      </c>
      <c r="N189" s="122">
        <v>1587.6257045538366</v>
      </c>
      <c r="O189" s="122">
        <v>1384.3388910112888</v>
      </c>
      <c r="P189" s="122">
        <v>1247.7599651985117</v>
      </c>
      <c r="Q189" s="122">
        <v>1217.2185397449541</v>
      </c>
      <c r="R189" s="122">
        <v>1474.6941005662929</v>
      </c>
      <c r="S189" s="122">
        <v>1400.5591330836744</v>
      </c>
      <c r="T189" s="122">
        <v>1556.2007830454984</v>
      </c>
      <c r="U189" s="122">
        <v>1573.9241213230507</v>
      </c>
      <c r="V189" s="122">
        <v>1736.6443770401377</v>
      </c>
      <c r="W189" s="122">
        <v>1782.6353997764534</v>
      </c>
      <c r="DA189" s="130" t="s">
        <v>2296</v>
      </c>
    </row>
    <row r="190" spans="1:105" ht="12" customHeight="1" x14ac:dyDescent="0.25">
      <c r="A190" s="97" t="s">
        <v>50</v>
      </c>
      <c r="B190" s="98">
        <v>2661.7809225155438</v>
      </c>
      <c r="C190" s="98">
        <v>2545.4793596101267</v>
      </c>
      <c r="D190" s="98">
        <v>2537.7705360632249</v>
      </c>
      <c r="E190" s="98">
        <v>2959.161197117784</v>
      </c>
      <c r="F190" s="98">
        <v>2945.8113163512539</v>
      </c>
      <c r="G190" s="98">
        <v>2699.0301726883804</v>
      </c>
      <c r="H190" s="98">
        <v>2638.2354283755917</v>
      </c>
      <c r="I190" s="98">
        <v>2639.3936029872343</v>
      </c>
      <c r="J190" s="98">
        <v>2377.7162794720102</v>
      </c>
      <c r="K190" s="98">
        <v>2362.0067647370347</v>
      </c>
      <c r="L190" s="98">
        <v>2407.3313925439656</v>
      </c>
      <c r="M190" s="98">
        <v>2183.5725210493933</v>
      </c>
      <c r="N190" s="98">
        <v>1871.1956303712529</v>
      </c>
      <c r="O190" s="98">
        <v>1741.1480836220917</v>
      </c>
      <c r="P190" s="98">
        <v>1569.8442466975371</v>
      </c>
      <c r="Q190" s="98">
        <v>1524.7866430551005</v>
      </c>
      <c r="R190" s="98">
        <v>1643.4593052017856</v>
      </c>
      <c r="S190" s="98">
        <v>1774.9691465181263</v>
      </c>
      <c r="T190" s="98">
        <v>1838.4415621345402</v>
      </c>
      <c r="U190" s="98">
        <v>1928.5472818003147</v>
      </c>
      <c r="V190" s="98">
        <v>2247.6903619005279</v>
      </c>
      <c r="W190" s="98">
        <v>2099.1464666553161</v>
      </c>
      <c r="DA190" s="63" t="s">
        <v>2297</v>
      </c>
    </row>
    <row r="191" spans="1:105" ht="12" customHeight="1" x14ac:dyDescent="0.25">
      <c r="A191" s="109" t="s">
        <v>120</v>
      </c>
      <c r="B191" s="33">
        <v>1923.4518206937662</v>
      </c>
      <c r="C191" s="33">
        <v>2084.8847752320589</v>
      </c>
      <c r="D191" s="33">
        <v>2242.945921522859</v>
      </c>
      <c r="E191" s="33">
        <v>2005.6492484856612</v>
      </c>
      <c r="F191" s="33">
        <v>2055.6543815086743</v>
      </c>
      <c r="G191" s="33">
        <v>2171.1008131948383</v>
      </c>
      <c r="H191" s="33">
        <v>2026.9685496049538</v>
      </c>
      <c r="I191" s="33">
        <v>2131.9875023958662</v>
      </c>
      <c r="J191" s="33">
        <v>1767.9051399778093</v>
      </c>
      <c r="K191" s="33">
        <v>1725.8269883464766</v>
      </c>
      <c r="L191" s="33">
        <v>2177.3975177658263</v>
      </c>
      <c r="M191" s="33">
        <v>1743.1337570699445</v>
      </c>
      <c r="N191" s="33">
        <v>1373.9932601737441</v>
      </c>
      <c r="O191" s="33">
        <v>1089.8905347164971</v>
      </c>
      <c r="P191" s="33">
        <v>970.17140655057892</v>
      </c>
      <c r="Q191" s="33">
        <v>965.04151364769984</v>
      </c>
      <c r="R191" s="33">
        <v>1361.0719085149763</v>
      </c>
      <c r="S191" s="33">
        <v>1185.0952552774402</v>
      </c>
      <c r="T191" s="33">
        <v>1425.0784785038293</v>
      </c>
      <c r="U191" s="33">
        <v>1425.8168013590171</v>
      </c>
      <c r="V191" s="33">
        <v>1534.9948216881494</v>
      </c>
      <c r="W191" s="33">
        <v>1668.248802030457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3551.4848516312322</v>
      </c>
      <c r="C193" s="117">
        <f t="shared" si="94"/>
        <v>4199.9208183239243</v>
      </c>
      <c r="D193" s="117">
        <f t="shared" si="94"/>
        <v>4354.6249453056053</v>
      </c>
      <c r="E193" s="117">
        <f t="shared" si="94"/>
        <v>4052.7946601983544</v>
      </c>
      <c r="F193" s="117">
        <f t="shared" si="94"/>
        <v>4113.3098658158942</v>
      </c>
      <c r="G193" s="117">
        <f t="shared" si="94"/>
        <v>4376.6829815804531</v>
      </c>
      <c r="H193" s="117">
        <f t="shared" si="94"/>
        <v>4236.6543539842369</v>
      </c>
      <c r="I193" s="117">
        <f t="shared" si="94"/>
        <v>4545.8096475747352</v>
      </c>
      <c r="J193" s="117">
        <f t="shared" si="94"/>
        <v>4415.6066907113491</v>
      </c>
      <c r="K193" s="117">
        <f t="shared" si="94"/>
        <v>4369.7093492383501</v>
      </c>
      <c r="L193" s="117">
        <f t="shared" si="94"/>
        <v>4573.3592930722252</v>
      </c>
      <c r="M193" s="117">
        <f t="shared" si="94"/>
        <v>4754.7353393373842</v>
      </c>
      <c r="N193" s="117">
        <f t="shared" si="94"/>
        <v>3833.8025081898918</v>
      </c>
      <c r="O193" s="117">
        <f t="shared" si="94"/>
        <v>3914.9835945676259</v>
      </c>
      <c r="P193" s="117">
        <f t="shared" si="94"/>
        <v>3976.5317388588651</v>
      </c>
      <c r="Q193" s="117">
        <f t="shared" si="94"/>
        <v>3941.1174969279023</v>
      </c>
      <c r="R193" s="117">
        <f t="shared" ref="R193:V193" si="95">R194+R197+R199+R208</f>
        <v>4283.2798964934764</v>
      </c>
      <c r="S193" s="117">
        <f t="shared" si="95"/>
        <v>3921.9659963523995</v>
      </c>
      <c r="T193" s="117">
        <f t="shared" si="95"/>
        <v>4589.2380284830788</v>
      </c>
      <c r="U193" s="117">
        <f t="shared" si="95"/>
        <v>4239.3876334610022</v>
      </c>
      <c r="V193" s="117">
        <f t="shared" si="95"/>
        <v>4793.090723474329</v>
      </c>
      <c r="W193" s="117">
        <f t="shared" ref="W193" si="96">W194+W197+W199+W208</f>
        <v>4781.278436222623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1338.9163299005099</v>
      </c>
      <c r="C194" s="122">
        <f t="shared" si="97"/>
        <v>1747.1167566202701</v>
      </c>
      <c r="D194" s="122">
        <f t="shared" si="97"/>
        <v>1846.2399498343239</v>
      </c>
      <c r="E194" s="122">
        <f t="shared" si="97"/>
        <v>1672.0439030761181</v>
      </c>
      <c r="F194" s="122">
        <f t="shared" si="97"/>
        <v>1751.1038204245176</v>
      </c>
      <c r="G194" s="122">
        <f t="shared" si="97"/>
        <v>1964.0239619026534</v>
      </c>
      <c r="H194" s="122">
        <f t="shared" si="97"/>
        <v>1894.8313911792966</v>
      </c>
      <c r="I194" s="122">
        <f t="shared" si="97"/>
        <v>2120.9381688636822</v>
      </c>
      <c r="J194" s="122">
        <f t="shared" si="97"/>
        <v>2180.9725843685201</v>
      </c>
      <c r="K194" s="122">
        <f t="shared" si="97"/>
        <v>2229.2150088647445</v>
      </c>
      <c r="L194" s="122">
        <f t="shared" si="97"/>
        <v>1948.4937097782433</v>
      </c>
      <c r="M194" s="122">
        <f t="shared" si="97"/>
        <v>2298.4775004768062</v>
      </c>
      <c r="N194" s="122">
        <f t="shared" si="97"/>
        <v>1905.0938566810055</v>
      </c>
      <c r="O194" s="122">
        <f t="shared" si="97"/>
        <v>2149.7995955846031</v>
      </c>
      <c r="P194" s="122">
        <f t="shared" si="97"/>
        <v>2316.824706509783</v>
      </c>
      <c r="Q194" s="122">
        <f t="shared" si="97"/>
        <v>2318.9689590756784</v>
      </c>
      <c r="R194" s="122">
        <f t="shared" ref="R194:V194" si="98">SUM(R195:R196)</f>
        <v>2414.2958247972228</v>
      </c>
      <c r="S194" s="122">
        <f t="shared" si="98"/>
        <v>2178.3553876741912</v>
      </c>
      <c r="T194" s="122">
        <f t="shared" si="98"/>
        <v>2582.1808120862452</v>
      </c>
      <c r="U194" s="122">
        <f t="shared" si="98"/>
        <v>2319.0696720949445</v>
      </c>
      <c r="V194" s="122">
        <f t="shared" si="98"/>
        <v>2617.6840503709327</v>
      </c>
      <c r="W194" s="122">
        <f t="shared" ref="W194" si="99">SUM(W195:W196)</f>
        <v>2592.589349613861</v>
      </c>
      <c r="DA194" s="130" t="s">
        <v>2450</v>
      </c>
    </row>
    <row r="195" spans="1:105" ht="12" customHeight="1" x14ac:dyDescent="0.25">
      <c r="A195" s="97" t="s">
        <v>216</v>
      </c>
      <c r="B195" s="98">
        <v>1305.9562234489763</v>
      </c>
      <c r="C195" s="98">
        <v>1705.6194338057117</v>
      </c>
      <c r="D195" s="98">
        <v>1804.056008234005</v>
      </c>
      <c r="E195" s="98">
        <v>1639.762790385548</v>
      </c>
      <c r="F195" s="98">
        <v>1718.8554989043937</v>
      </c>
      <c r="G195" s="98">
        <v>1927.9855323074637</v>
      </c>
      <c r="H195" s="98">
        <v>1859.8652624625304</v>
      </c>
      <c r="I195" s="98">
        <v>2080.8724005818854</v>
      </c>
      <c r="J195" s="98">
        <v>2138.3459655577517</v>
      </c>
      <c r="K195" s="98">
        <v>2188.1053528203752</v>
      </c>
      <c r="L195" s="98">
        <v>1922.2156093413848</v>
      </c>
      <c r="M195" s="98">
        <v>2264.886538109487</v>
      </c>
      <c r="N195" s="98">
        <v>1878.2850777928315</v>
      </c>
      <c r="O195" s="98">
        <v>2119.9766535329613</v>
      </c>
      <c r="P195" s="98">
        <v>2285.262354315822</v>
      </c>
      <c r="Q195" s="98">
        <v>2287.5985530110238</v>
      </c>
      <c r="R195" s="98">
        <v>2380.3715074876127</v>
      </c>
      <c r="S195" s="98">
        <v>2148.1110871208534</v>
      </c>
      <c r="T195" s="98">
        <v>2547.0130014066895</v>
      </c>
      <c r="U195" s="98">
        <v>2287.9118106039805</v>
      </c>
      <c r="V195" s="98">
        <v>2582.1009857982353</v>
      </c>
      <c r="W195" s="98">
        <v>2557.4815770173809</v>
      </c>
      <c r="DA195" s="63" t="s">
        <v>2451</v>
      </c>
    </row>
    <row r="196" spans="1:105" ht="12" customHeight="1" x14ac:dyDescent="0.25">
      <c r="A196" s="97" t="s">
        <v>53</v>
      </c>
      <c r="B196" s="98">
        <v>32.96010645153364</v>
      </c>
      <c r="C196" s="98">
        <v>41.497322814558437</v>
      </c>
      <c r="D196" s="98">
        <v>42.183941600318754</v>
      </c>
      <c r="E196" s="98">
        <v>32.281112690570225</v>
      </c>
      <c r="F196" s="98">
        <v>32.248321520123874</v>
      </c>
      <c r="G196" s="98">
        <v>36.038429595189704</v>
      </c>
      <c r="H196" s="98">
        <v>34.96612871676615</v>
      </c>
      <c r="I196" s="98">
        <v>40.065768281796863</v>
      </c>
      <c r="J196" s="98">
        <v>42.626618810768484</v>
      </c>
      <c r="K196" s="98">
        <v>41.109656044369494</v>
      </c>
      <c r="L196" s="98">
        <v>26.27810043685842</v>
      </c>
      <c r="M196" s="98">
        <v>33.590962367319179</v>
      </c>
      <c r="N196" s="98">
        <v>26.808778888173897</v>
      </c>
      <c r="O196" s="98">
        <v>29.822942051642002</v>
      </c>
      <c r="P196" s="98">
        <v>31.562352193961082</v>
      </c>
      <c r="Q196" s="98">
        <v>31.370406064654642</v>
      </c>
      <c r="R196" s="98">
        <v>33.92431730961011</v>
      </c>
      <c r="S196" s="98">
        <v>30.244300553337883</v>
      </c>
      <c r="T196" s="98">
        <v>35.167810679555849</v>
      </c>
      <c r="U196" s="98">
        <v>31.157861490963906</v>
      </c>
      <c r="V196" s="98">
        <v>35.583064572697232</v>
      </c>
      <c r="W196" s="98">
        <v>35.107772596479897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26.173830457448606</v>
      </c>
      <c r="C197" s="122">
        <f t="shared" si="100"/>
        <v>30.808950260522021</v>
      </c>
      <c r="D197" s="122">
        <f t="shared" si="100"/>
        <v>26.123746309532851</v>
      </c>
      <c r="E197" s="122">
        <f t="shared" si="100"/>
        <v>55.325619929962478</v>
      </c>
      <c r="F197" s="122">
        <f t="shared" si="100"/>
        <v>39.209830146711724</v>
      </c>
      <c r="G197" s="122">
        <f t="shared" si="100"/>
        <v>44.414876740023495</v>
      </c>
      <c r="H197" s="122">
        <f t="shared" si="100"/>
        <v>55.576720152447493</v>
      </c>
      <c r="I197" s="122">
        <f t="shared" si="100"/>
        <v>28.675746124453287</v>
      </c>
      <c r="J197" s="122">
        <f t="shared" si="100"/>
        <v>29.996381008196462</v>
      </c>
      <c r="K197" s="122">
        <f t="shared" si="100"/>
        <v>57.086471457561409</v>
      </c>
      <c r="L197" s="122">
        <f t="shared" si="100"/>
        <v>95.129100992646016</v>
      </c>
      <c r="M197" s="122">
        <f t="shared" si="100"/>
        <v>113.01112374679677</v>
      </c>
      <c r="N197" s="122">
        <f t="shared" si="100"/>
        <v>124.3820099959954</v>
      </c>
      <c r="O197" s="122">
        <f t="shared" si="100"/>
        <v>125.71817716807146</v>
      </c>
      <c r="P197" s="122">
        <f t="shared" si="100"/>
        <v>117.64002569857725</v>
      </c>
      <c r="Q197" s="122">
        <f t="shared" si="100"/>
        <v>105.68984806216318</v>
      </c>
      <c r="R197" s="122">
        <f t="shared" si="100"/>
        <v>95.29832727756272</v>
      </c>
      <c r="S197" s="122">
        <f t="shared" si="100"/>
        <v>73.307300693174142</v>
      </c>
      <c r="T197" s="122">
        <f t="shared" si="100"/>
        <v>52.983965656882781</v>
      </c>
      <c r="U197" s="122">
        <f t="shared" si="100"/>
        <v>38.300960154014767</v>
      </c>
      <c r="V197" s="122">
        <f t="shared" si="100"/>
        <v>34.98635308340306</v>
      </c>
      <c r="W197" s="122">
        <f t="shared" si="100"/>
        <v>51.77318599402458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26.173830457448606</v>
      </c>
      <c r="C198" s="98">
        <f>RES_hhdet_tesh!C48</f>
        <v>30.808950260522021</v>
      </c>
      <c r="D198" s="98">
        <f>RES_hhdet_tesh!D48</f>
        <v>26.123746309532851</v>
      </c>
      <c r="E198" s="98">
        <f>RES_hhdet_tesh!E48</f>
        <v>55.325619929962478</v>
      </c>
      <c r="F198" s="98">
        <f>RES_hhdet_tesh!F48</f>
        <v>39.209830146711724</v>
      </c>
      <c r="G198" s="98">
        <f>RES_hhdet_tesh!G48</f>
        <v>44.414876740023495</v>
      </c>
      <c r="H198" s="98">
        <f>RES_hhdet_tesh!H48</f>
        <v>55.576720152447493</v>
      </c>
      <c r="I198" s="98">
        <f>RES_hhdet_tesh!I48</f>
        <v>28.675746124453287</v>
      </c>
      <c r="J198" s="98">
        <f>RES_hhdet_tesh!J48</f>
        <v>29.996381008196462</v>
      </c>
      <c r="K198" s="98">
        <f>RES_hhdet_tesh!K48</f>
        <v>57.086471457561409</v>
      </c>
      <c r="L198" s="98">
        <f>RES_hhdet_tesh!L48</f>
        <v>95.129100992646016</v>
      </c>
      <c r="M198" s="98">
        <f>RES_hhdet_tesh!M48</f>
        <v>113.01112374679677</v>
      </c>
      <c r="N198" s="98">
        <f>RES_hhdet_tesh!N48</f>
        <v>124.3820099959954</v>
      </c>
      <c r="O198" s="98">
        <f>RES_hhdet_tesh!O48</f>
        <v>125.71817716807146</v>
      </c>
      <c r="P198" s="98">
        <f>RES_hhdet_tesh!P48</f>
        <v>117.64002569857725</v>
      </c>
      <c r="Q198" s="98">
        <f>RES_hhdet_tesh!Q48</f>
        <v>105.68984806216318</v>
      </c>
      <c r="R198" s="98">
        <f>RES_hhdet_tesh!R48</f>
        <v>95.29832727756272</v>
      </c>
      <c r="S198" s="98">
        <f>RES_hhdet_tesh!S48</f>
        <v>73.307300693174142</v>
      </c>
      <c r="T198" s="98">
        <f>RES_hhdet_tesh!T48</f>
        <v>52.983965656882781</v>
      </c>
      <c r="U198" s="98">
        <f>RES_hhdet_tesh!U48</f>
        <v>38.300960154014767</v>
      </c>
      <c r="V198" s="98">
        <f>RES_hhdet_tesh!V48</f>
        <v>34.98635308340306</v>
      </c>
      <c r="W198" s="98">
        <f>RES_hhdet_tesh!W48</f>
        <v>51.77318599402458</v>
      </c>
      <c r="DA198" s="63" t="s">
        <v>2454</v>
      </c>
    </row>
    <row r="199" spans="1:105" ht="12" customHeight="1" x14ac:dyDescent="0.25">
      <c r="A199" s="121" t="s">
        <v>55</v>
      </c>
      <c r="B199" s="122">
        <v>751.06784817882624</v>
      </c>
      <c r="C199" s="122">
        <v>955.44904413000995</v>
      </c>
      <c r="D199" s="122">
        <v>955.48460883070993</v>
      </c>
      <c r="E199" s="122">
        <v>768.75845026860304</v>
      </c>
      <c r="F199" s="122">
        <v>747.07958310314552</v>
      </c>
      <c r="G199" s="122">
        <v>803.96481937248166</v>
      </c>
      <c r="H199" s="122">
        <v>787.60270715072636</v>
      </c>
      <c r="I199" s="122">
        <v>841.97798404755179</v>
      </c>
      <c r="J199" s="122">
        <v>876.88328071558158</v>
      </c>
      <c r="K199" s="122">
        <v>776.41087672800609</v>
      </c>
      <c r="L199" s="122">
        <v>999.74513554981411</v>
      </c>
      <c r="M199" s="122">
        <v>1062.2924713265234</v>
      </c>
      <c r="N199" s="122">
        <v>757.89311861269232</v>
      </c>
      <c r="O199" s="122">
        <v>741.20004894079375</v>
      </c>
      <c r="P199" s="122">
        <v>733.9318755435736</v>
      </c>
      <c r="Q199" s="122">
        <v>720.62977623549125</v>
      </c>
      <c r="R199" s="122">
        <v>768.44266257200661</v>
      </c>
      <c r="S199" s="122">
        <v>710.57093762803891</v>
      </c>
      <c r="T199" s="122">
        <v>846.83518686499713</v>
      </c>
      <c r="U199" s="122">
        <v>751.06090768667025</v>
      </c>
      <c r="V199" s="122">
        <v>885.07994528762549</v>
      </c>
      <c r="W199" s="122">
        <v>811.62689973441695</v>
      </c>
      <c r="DA199" s="130" t="s">
        <v>2455</v>
      </c>
    </row>
    <row r="200" spans="1:105" ht="12" customHeight="1" x14ac:dyDescent="0.25">
      <c r="A200" s="97" t="s">
        <v>138</v>
      </c>
      <c r="B200" s="98">
        <v>748.80284906999611</v>
      </c>
      <c r="C200" s="98">
        <v>959.18286924505117</v>
      </c>
      <c r="D200" s="98">
        <v>958.49886269809929</v>
      </c>
      <c r="E200" s="98">
        <v>767.87084866275211</v>
      </c>
      <c r="F200" s="98">
        <v>745.6267940892991</v>
      </c>
      <c r="G200" s="98">
        <v>802.39781528240019</v>
      </c>
      <c r="H200" s="98">
        <v>786.44593210479434</v>
      </c>
      <c r="I200" s="98">
        <v>841.63829977455475</v>
      </c>
      <c r="J200" s="98">
        <v>877.54596167836803</v>
      </c>
      <c r="K200" s="98">
        <v>773.79650011745514</v>
      </c>
      <c r="L200" s="98">
        <v>1003.6403446434858</v>
      </c>
      <c r="M200" s="98">
        <v>1069.6742965131698</v>
      </c>
      <c r="N200" s="98">
        <v>757.58633032286377</v>
      </c>
      <c r="O200" s="98">
        <v>740.71723349561501</v>
      </c>
      <c r="P200" s="98">
        <v>734.29399784058342</v>
      </c>
      <c r="Q200" s="98">
        <v>721.00244678626325</v>
      </c>
      <c r="R200" s="98">
        <v>769.55149963743702</v>
      </c>
      <c r="S200" s="98">
        <v>709.66801614646761</v>
      </c>
      <c r="T200" s="98">
        <v>849.11218741052005</v>
      </c>
      <c r="U200" s="98">
        <v>750.65998650994788</v>
      </c>
      <c r="V200" s="98">
        <v>888.31877373077873</v>
      </c>
      <c r="W200" s="98">
        <v>811.99558394267785</v>
      </c>
      <c r="DA200" s="63" t="s">
        <v>2456</v>
      </c>
    </row>
    <row r="201" spans="1:105" ht="12" customHeight="1" x14ac:dyDescent="0.25">
      <c r="A201" s="97" t="s">
        <v>137</v>
      </c>
      <c r="B201" s="98">
        <v>748.80284906999623</v>
      </c>
      <c r="C201" s="98">
        <v>959.23256001740936</v>
      </c>
      <c r="D201" s="98">
        <v>958.54946417850226</v>
      </c>
      <c r="E201" s="98">
        <v>767.91725784036362</v>
      </c>
      <c r="F201" s="98">
        <v>745.67507079418033</v>
      </c>
      <c r="G201" s="98">
        <v>802.47603399655725</v>
      </c>
      <c r="H201" s="98">
        <v>786.51154757379072</v>
      </c>
      <c r="I201" s="98">
        <v>841.70069687941225</v>
      </c>
      <c r="J201" s="98">
        <v>877.54964438118282</v>
      </c>
      <c r="K201" s="98">
        <v>773.83070179247125</v>
      </c>
      <c r="L201" s="98">
        <v>1003.6629646345501</v>
      </c>
      <c r="M201" s="98">
        <v>1069.868291842304</v>
      </c>
      <c r="N201" s="98">
        <v>757.73641142065594</v>
      </c>
      <c r="O201" s="98">
        <v>740.65596689356687</v>
      </c>
      <c r="P201" s="98">
        <v>734.10159852149172</v>
      </c>
      <c r="Q201" s="98">
        <v>720.72223958219536</v>
      </c>
      <c r="R201" s="98">
        <v>769.19613365388716</v>
      </c>
      <c r="S201" s="98">
        <v>709.09092939513755</v>
      </c>
      <c r="T201" s="98">
        <v>848.91228020480048</v>
      </c>
      <c r="U201" s="98">
        <v>750.0270866984697</v>
      </c>
      <c r="V201" s="98">
        <v>887.37406174768057</v>
      </c>
      <c r="W201" s="98">
        <v>810.18961381539077</v>
      </c>
      <c r="DA201" s="63" t="s">
        <v>2457</v>
      </c>
    </row>
    <row r="202" spans="1:105" ht="12" customHeight="1" x14ac:dyDescent="0.25">
      <c r="A202" s="100" t="s">
        <v>216</v>
      </c>
      <c r="B202" s="101">
        <v>129.31575501091689</v>
      </c>
      <c r="C202" s="101">
        <v>185.26986344579197</v>
      </c>
      <c r="D202" s="101">
        <v>194.47691987516291</v>
      </c>
      <c r="E202" s="101">
        <v>130.80554453213844</v>
      </c>
      <c r="F202" s="101">
        <v>127.23774182486984</v>
      </c>
      <c r="G202" s="101">
        <v>157.09268751155014</v>
      </c>
      <c r="H202" s="101">
        <v>140.75385997150872</v>
      </c>
      <c r="I202" s="101">
        <v>155.23309288584727</v>
      </c>
      <c r="J202" s="101">
        <v>160.40401517017261</v>
      </c>
      <c r="K202" s="101">
        <v>143.10787111335446</v>
      </c>
      <c r="L202" s="101">
        <v>171.62708796758585</v>
      </c>
      <c r="M202" s="101">
        <v>153.5300830113257</v>
      </c>
      <c r="N202" s="101">
        <v>97.784794299878726</v>
      </c>
      <c r="O202" s="101">
        <v>78.796377913768453</v>
      </c>
      <c r="P202" s="101">
        <v>81.502185682935561</v>
      </c>
      <c r="Q202" s="101">
        <v>83.554194988303919</v>
      </c>
      <c r="R202" s="101">
        <v>99.092935689579122</v>
      </c>
      <c r="S202" s="101">
        <v>84.528296562106405</v>
      </c>
      <c r="T202" s="101">
        <v>93.222456350243363</v>
      </c>
      <c r="U202" s="101">
        <v>83.64615393636339</v>
      </c>
      <c r="V202" s="101">
        <v>124.95338944606242</v>
      </c>
      <c r="W202" s="101">
        <v>72.701267884227647</v>
      </c>
      <c r="DA202" s="131" t="s">
        <v>2458</v>
      </c>
    </row>
    <row r="203" spans="1:105" ht="12" customHeight="1" x14ac:dyDescent="0.25">
      <c r="A203" s="103" t="s">
        <v>52</v>
      </c>
      <c r="B203" s="104">
        <v>619.48709405907925</v>
      </c>
      <c r="C203" s="104">
        <v>773.96269657161724</v>
      </c>
      <c r="D203" s="104">
        <v>764.07254430333955</v>
      </c>
      <c r="E203" s="104">
        <v>637.11171330822515</v>
      </c>
      <c r="F203" s="104">
        <v>618.43732896931044</v>
      </c>
      <c r="G203" s="104">
        <v>645.38334648500722</v>
      </c>
      <c r="H203" s="104">
        <v>645.75768760228186</v>
      </c>
      <c r="I203" s="104">
        <v>686.46760399356492</v>
      </c>
      <c r="J203" s="104">
        <v>717.14562921101015</v>
      </c>
      <c r="K203" s="104">
        <v>630.7228306791169</v>
      </c>
      <c r="L203" s="104">
        <v>832.0358766669641</v>
      </c>
      <c r="M203" s="104">
        <v>916.33820883097837</v>
      </c>
      <c r="N203" s="104">
        <v>659.95161712077731</v>
      </c>
      <c r="O203" s="104">
        <v>661.85958897979856</v>
      </c>
      <c r="P203" s="104">
        <v>652.59941283855619</v>
      </c>
      <c r="Q203" s="104">
        <v>637.16804459389152</v>
      </c>
      <c r="R203" s="104">
        <v>670.10319796430815</v>
      </c>
      <c r="S203" s="104">
        <v>624.5626328330311</v>
      </c>
      <c r="T203" s="104">
        <v>755.68982385455718</v>
      </c>
      <c r="U203" s="104">
        <v>666.38093276210634</v>
      </c>
      <c r="V203" s="104">
        <v>762.42067230161831</v>
      </c>
      <c r="W203" s="104">
        <v>737.48834593116294</v>
      </c>
      <c r="DA203" s="132" t="s">
        <v>2459</v>
      </c>
    </row>
    <row r="204" spans="1:105" ht="12" customHeight="1" x14ac:dyDescent="0.25">
      <c r="A204" s="106" t="s">
        <v>122</v>
      </c>
      <c r="B204" s="101">
        <v>824.26987985245546</v>
      </c>
      <c r="C204" s="101">
        <v>848.78970355153876</v>
      </c>
      <c r="D204" s="101">
        <v>863.59048199296433</v>
      </c>
      <c r="E204" s="101">
        <v>797.72469318039634</v>
      </c>
      <c r="F204" s="101">
        <v>795.72313764620287</v>
      </c>
      <c r="G204" s="101">
        <v>856.75116530123717</v>
      </c>
      <c r="H204" s="101">
        <v>826.26494130367553</v>
      </c>
      <c r="I204" s="101">
        <v>853.30079994798291</v>
      </c>
      <c r="J204" s="101">
        <v>854.28819557398481</v>
      </c>
      <c r="K204" s="101">
        <v>868.58887322331088</v>
      </c>
      <c r="L204" s="101">
        <v>855.65115341616195</v>
      </c>
      <c r="M204" s="101">
        <v>808.16080402427804</v>
      </c>
      <c r="N204" s="101">
        <v>767.7981050129722</v>
      </c>
      <c r="O204" s="101">
        <v>759.19294106193263</v>
      </c>
      <c r="P204" s="101">
        <v>720.16487305818987</v>
      </c>
      <c r="Q204" s="101">
        <v>706.75858941029924</v>
      </c>
      <c r="R204" s="101">
        <v>727.91633176624543</v>
      </c>
      <c r="S204" s="101">
        <v>744.78722159091603</v>
      </c>
      <c r="T204" s="101">
        <v>762.4126239404527</v>
      </c>
      <c r="U204" s="101">
        <v>765.40143640606891</v>
      </c>
      <c r="V204" s="101">
        <v>762.36682245175723</v>
      </c>
      <c r="W204" s="101">
        <v>801.19382341075482</v>
      </c>
      <c r="DA204" s="131" t="s">
        <v>2460</v>
      </c>
    </row>
    <row r="205" spans="1:105" ht="12" customHeight="1" x14ac:dyDescent="0.25">
      <c r="A205" s="107" t="s">
        <v>121</v>
      </c>
      <c r="B205" s="104">
        <v>824.26987985245523</v>
      </c>
      <c r="C205" s="104">
        <v>849.05803182138891</v>
      </c>
      <c r="D205" s="104">
        <v>863.72599254718466</v>
      </c>
      <c r="E205" s="104">
        <v>797.63160346404754</v>
      </c>
      <c r="F205" s="104">
        <v>795.61803254374411</v>
      </c>
      <c r="G205" s="104">
        <v>856.81522028181303</v>
      </c>
      <c r="H205" s="104">
        <v>826.35295198652318</v>
      </c>
      <c r="I205" s="104">
        <v>853.29670563450804</v>
      </c>
      <c r="J205" s="104">
        <v>854.34819461124926</v>
      </c>
      <c r="K205" s="104">
        <v>868.61436332381629</v>
      </c>
      <c r="L205" s="104">
        <v>856.23044954305794</v>
      </c>
      <c r="M205" s="104">
        <v>809.12157415900708</v>
      </c>
      <c r="N205" s="104">
        <v>769.03899053977273</v>
      </c>
      <c r="O205" s="104">
        <v>759.18724803777638</v>
      </c>
      <c r="P205" s="104">
        <v>720.98485856155776</v>
      </c>
      <c r="Q205" s="104">
        <v>707.45972642586287</v>
      </c>
      <c r="R205" s="104">
        <v>728.16104240996231</v>
      </c>
      <c r="S205" s="104">
        <v>745.62335731969154</v>
      </c>
      <c r="T205" s="104">
        <v>763.55889714710497</v>
      </c>
      <c r="U205" s="104">
        <v>767.40726408460966</v>
      </c>
      <c r="V205" s="104">
        <v>763.38694723667913</v>
      </c>
      <c r="W205" s="104">
        <v>801.38648230958495</v>
      </c>
      <c r="DA205" s="132" t="s">
        <v>2461</v>
      </c>
    </row>
    <row r="206" spans="1:105" ht="12" customHeight="1" x14ac:dyDescent="0.25">
      <c r="A206" s="108" t="s">
        <v>53</v>
      </c>
      <c r="B206" s="98">
        <v>136.61129073264635</v>
      </c>
      <c r="C206" s="98">
        <v>161.51868253373814</v>
      </c>
      <c r="D206" s="98">
        <v>175.90772502930264</v>
      </c>
      <c r="E206" s="98">
        <v>116.96834765742885</v>
      </c>
      <c r="F206" s="98">
        <v>118.64002597533977</v>
      </c>
      <c r="G206" s="98">
        <v>175.39805952102168</v>
      </c>
      <c r="H206" s="98">
        <v>144.88322124978691</v>
      </c>
      <c r="I206" s="98">
        <v>155.67490621926211</v>
      </c>
      <c r="J206" s="98">
        <v>151.03031992887105</v>
      </c>
      <c r="K206" s="98">
        <v>165.56422438584525</v>
      </c>
      <c r="L206" s="98">
        <v>115.11407971972821</v>
      </c>
      <c r="M206" s="98">
        <v>83.012949888112786</v>
      </c>
      <c r="N206" s="98">
        <v>77.463324377736967</v>
      </c>
      <c r="O206" s="98">
        <v>66.401854727274113</v>
      </c>
      <c r="P206" s="98">
        <v>68.806192905884629</v>
      </c>
      <c r="Q206" s="98">
        <v>72.128674924067667</v>
      </c>
      <c r="R206" s="98">
        <v>80.031584613302442</v>
      </c>
      <c r="S206" s="98">
        <v>80.714428009716912</v>
      </c>
      <c r="T206" s="98">
        <v>63.143355891934242</v>
      </c>
      <c r="U206" s="98">
        <v>66.155897816095532</v>
      </c>
      <c r="V206" s="98">
        <v>60.466510526211636</v>
      </c>
      <c r="W206" s="98">
        <v>58.010843414784318</v>
      </c>
      <c r="DA206" s="63" t="s">
        <v>2462</v>
      </c>
    </row>
    <row r="207" spans="1:105" ht="12" customHeight="1" x14ac:dyDescent="0.25">
      <c r="A207" s="108" t="s">
        <v>52</v>
      </c>
      <c r="B207" s="98">
        <v>687.65858911980911</v>
      </c>
      <c r="C207" s="98">
        <v>687.53934928765068</v>
      </c>
      <c r="D207" s="98">
        <v>687.81826751788208</v>
      </c>
      <c r="E207" s="98">
        <v>680.66325580661862</v>
      </c>
      <c r="F207" s="98">
        <v>676.97800656840423</v>
      </c>
      <c r="G207" s="98">
        <v>681.41716076079138</v>
      </c>
      <c r="H207" s="98">
        <v>681.46973073673621</v>
      </c>
      <c r="I207" s="98">
        <v>697.62179941524573</v>
      </c>
      <c r="J207" s="98">
        <v>703.31787468237837</v>
      </c>
      <c r="K207" s="98">
        <v>703.05013893797104</v>
      </c>
      <c r="L207" s="98">
        <v>741.11636982332959</v>
      </c>
      <c r="M207" s="98">
        <v>726.10862427089432</v>
      </c>
      <c r="N207" s="98">
        <v>691.57566616203576</v>
      </c>
      <c r="O207" s="98">
        <v>692.78539331050229</v>
      </c>
      <c r="P207" s="98">
        <v>652.17866565567329</v>
      </c>
      <c r="Q207" s="98">
        <v>635.33105150179517</v>
      </c>
      <c r="R207" s="98">
        <v>648.12945779665995</v>
      </c>
      <c r="S207" s="98">
        <v>664.90892930997472</v>
      </c>
      <c r="T207" s="98">
        <v>700.41554125517064</v>
      </c>
      <c r="U207" s="98">
        <v>701.25136626851418</v>
      </c>
      <c r="V207" s="98">
        <v>702.92043671046758</v>
      </c>
      <c r="W207" s="98">
        <v>743.37563889480077</v>
      </c>
      <c r="DA207" s="63" t="s">
        <v>2463</v>
      </c>
    </row>
    <row r="208" spans="1:105" ht="12" customHeight="1" x14ac:dyDescent="0.25">
      <c r="A208" s="121" t="s">
        <v>54</v>
      </c>
      <c r="B208" s="122">
        <v>1435.3268430944477</v>
      </c>
      <c r="C208" s="122">
        <v>1466.5460673131224</v>
      </c>
      <c r="D208" s="122">
        <v>1526.7766403310386</v>
      </c>
      <c r="E208" s="122">
        <v>1556.666686923671</v>
      </c>
      <c r="F208" s="122">
        <v>1575.9166321415196</v>
      </c>
      <c r="G208" s="122">
        <v>1564.2793235652944</v>
      </c>
      <c r="H208" s="122">
        <v>1498.6435355017666</v>
      </c>
      <c r="I208" s="122">
        <v>1554.2177485390484</v>
      </c>
      <c r="J208" s="122">
        <v>1327.7544446190516</v>
      </c>
      <c r="K208" s="122">
        <v>1306.9969921880388</v>
      </c>
      <c r="L208" s="122">
        <v>1529.9913467515214</v>
      </c>
      <c r="M208" s="122">
        <v>1280.9542437872576</v>
      </c>
      <c r="N208" s="122">
        <v>1046.4335229001986</v>
      </c>
      <c r="O208" s="122">
        <v>898.26577287415739</v>
      </c>
      <c r="P208" s="122">
        <v>808.13513110693168</v>
      </c>
      <c r="Q208" s="122">
        <v>795.82891355456979</v>
      </c>
      <c r="R208" s="122">
        <v>1005.2430818466842</v>
      </c>
      <c r="S208" s="122">
        <v>959.73237035699538</v>
      </c>
      <c r="T208" s="122">
        <v>1107.2380638749537</v>
      </c>
      <c r="U208" s="122">
        <v>1130.9560935253724</v>
      </c>
      <c r="V208" s="122">
        <v>1255.3403747323675</v>
      </c>
      <c r="W208" s="122">
        <v>1325.2890008803204</v>
      </c>
      <c r="DA208" s="130" t="s">
        <v>2464</v>
      </c>
    </row>
    <row r="209" spans="1:105" ht="12" customHeight="1" x14ac:dyDescent="0.25">
      <c r="A209" s="97" t="s">
        <v>50</v>
      </c>
      <c r="B209" s="98">
        <v>1486.7750833021921</v>
      </c>
      <c r="C209" s="98">
        <v>1423.3351729443523</v>
      </c>
      <c r="D209" s="98">
        <v>1421.5585808884748</v>
      </c>
      <c r="E209" s="98">
        <v>1660.6995576522677</v>
      </c>
      <c r="F209" s="98">
        <v>1657.357243724419</v>
      </c>
      <c r="G209" s="98">
        <v>1524.0281392995357</v>
      </c>
      <c r="H209" s="98">
        <v>1496.6037296864135</v>
      </c>
      <c r="I209" s="98">
        <v>1501.1008206735271</v>
      </c>
      <c r="J209" s="98">
        <v>1354.2654685466921</v>
      </c>
      <c r="K209" s="98">
        <v>1347.8414422422095</v>
      </c>
      <c r="L209" s="98">
        <v>1376.1966468742523</v>
      </c>
      <c r="M209" s="98">
        <v>1249.2733092577819</v>
      </c>
      <c r="N209" s="98">
        <v>1071.2205571763741</v>
      </c>
      <c r="O209" s="98">
        <v>997.25098775520109</v>
      </c>
      <c r="P209" s="98">
        <v>899.47692057055656</v>
      </c>
      <c r="Q209" s="98">
        <v>873.98321569915322</v>
      </c>
      <c r="R209" s="98">
        <v>942.7294965507599</v>
      </c>
      <c r="S209" s="98">
        <v>1020.6608537643189</v>
      </c>
      <c r="T209" s="98">
        <v>1062.001629051658</v>
      </c>
      <c r="U209" s="98">
        <v>1118.0021822282388</v>
      </c>
      <c r="V209" s="98">
        <v>1309.8638638750469</v>
      </c>
      <c r="W209" s="98">
        <v>1230.0926588400218</v>
      </c>
      <c r="DA209" s="63" t="s">
        <v>2465</v>
      </c>
    </row>
    <row r="210" spans="1:105" ht="12" customHeight="1" x14ac:dyDescent="0.25">
      <c r="A210" s="109" t="s">
        <v>120</v>
      </c>
      <c r="B210" s="33">
        <v>1387.6553632516388</v>
      </c>
      <c r="C210" s="33">
        <v>1506.6844457965874</v>
      </c>
      <c r="D210" s="33">
        <v>1625.2860955574035</v>
      </c>
      <c r="E210" s="33">
        <v>1457.077234113239</v>
      </c>
      <c r="F210" s="33">
        <v>1499.8533100299887</v>
      </c>
      <c r="G210" s="33">
        <v>1595.6435408286543</v>
      </c>
      <c r="H210" s="33">
        <v>1499.9250198413615</v>
      </c>
      <c r="I210" s="33">
        <v>1582.6987782872825</v>
      </c>
      <c r="J210" s="33">
        <v>1314.9523467105726</v>
      </c>
      <c r="K210" s="33">
        <v>1285.9744787707396</v>
      </c>
      <c r="L210" s="33">
        <v>1625.1690363020575</v>
      </c>
      <c r="M210" s="33">
        <v>1302.386114430446</v>
      </c>
      <c r="N210" s="33">
        <v>1027.7597700116007</v>
      </c>
      <c r="O210" s="33">
        <v>816.58056289975616</v>
      </c>
      <c r="P210" s="33">
        <v>729.41214728566956</v>
      </c>
      <c r="Q210" s="33">
        <v>731.74970872345841</v>
      </c>
      <c r="R210" s="33">
        <v>1047.3307302434682</v>
      </c>
      <c r="S210" s="33">
        <v>924.66950656397614</v>
      </c>
      <c r="T210" s="33">
        <v>1128.2538277997276</v>
      </c>
      <c r="U210" s="33">
        <v>1136.3662564788813</v>
      </c>
      <c r="V210" s="33">
        <v>1233.8263864268656</v>
      </c>
      <c r="W210" s="33">
        <v>1359.6928079611689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1450.3597551783591</v>
      </c>
      <c r="C212" s="117">
        <f t="shared" si="101"/>
        <v>1779.9146931405517</v>
      </c>
      <c r="D212" s="117">
        <f t="shared" si="101"/>
        <v>1833.5709934007343</v>
      </c>
      <c r="E212" s="117">
        <f t="shared" si="101"/>
        <v>1689.8465460211075</v>
      </c>
      <c r="F212" s="117">
        <f t="shared" si="101"/>
        <v>1713.4513656596469</v>
      </c>
      <c r="G212" s="117">
        <f t="shared" si="101"/>
        <v>1779.1398950704706</v>
      </c>
      <c r="H212" s="117">
        <f t="shared" si="101"/>
        <v>1651.4619547299064</v>
      </c>
      <c r="I212" s="117">
        <f t="shared" si="101"/>
        <v>1734.5384777870038</v>
      </c>
      <c r="J212" s="117">
        <f t="shared" si="101"/>
        <v>1707.6626916136061</v>
      </c>
      <c r="K212" s="117">
        <f t="shared" si="101"/>
        <v>1658.8371874196107</v>
      </c>
      <c r="L212" s="117">
        <f t="shared" si="101"/>
        <v>1631.8172855259445</v>
      </c>
      <c r="M212" s="117">
        <f t="shared" si="101"/>
        <v>1802.4890391474041</v>
      </c>
      <c r="N212" s="117">
        <f t="shared" si="101"/>
        <v>1443.5071787780903</v>
      </c>
      <c r="O212" s="117">
        <f t="shared" si="101"/>
        <v>1536.6292847026396</v>
      </c>
      <c r="P212" s="117">
        <f t="shared" si="101"/>
        <v>1594.4459833846265</v>
      </c>
      <c r="Q212" s="117">
        <f t="shared" si="101"/>
        <v>1576.7205895442935</v>
      </c>
      <c r="R212" s="117">
        <f t="shared" ref="R212:V212" si="102">R213+R216+R218+R227</f>
        <v>1635.0526248317999</v>
      </c>
      <c r="S212" s="117">
        <f t="shared" si="102"/>
        <v>1489.8365055046431</v>
      </c>
      <c r="T212" s="117">
        <f t="shared" si="102"/>
        <v>1712.7866758255616</v>
      </c>
      <c r="U212" s="117">
        <f t="shared" si="102"/>
        <v>1532.1109249757719</v>
      </c>
      <c r="V212" s="117">
        <f t="shared" si="102"/>
        <v>1710.5627681516794</v>
      </c>
      <c r="W212" s="117">
        <f t="shared" ref="W212" si="103">W213+W216+W218+W227</f>
        <v>1594.8185289450332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783.48997107310379</v>
      </c>
      <c r="C213" s="122">
        <f t="shared" si="104"/>
        <v>1022.4444535294957</v>
      </c>
      <c r="D213" s="122">
        <f t="shared" si="104"/>
        <v>1075.8091113466626</v>
      </c>
      <c r="E213" s="122">
        <f t="shared" si="104"/>
        <v>976.92026053873064</v>
      </c>
      <c r="F213" s="122">
        <f t="shared" si="104"/>
        <v>1017.5455684510096</v>
      </c>
      <c r="G213" s="122">
        <f t="shared" si="104"/>
        <v>1111.7475872248913</v>
      </c>
      <c r="H213" s="122">
        <f t="shared" si="104"/>
        <v>1033.6038257318814</v>
      </c>
      <c r="I213" s="122">
        <f t="shared" si="104"/>
        <v>1115.946084825332</v>
      </c>
      <c r="J213" s="122">
        <f t="shared" si="104"/>
        <v>1110.2711244191487</v>
      </c>
      <c r="K213" s="122">
        <f t="shared" si="104"/>
        <v>1107.4624878685559</v>
      </c>
      <c r="L213" s="122">
        <f t="shared" si="104"/>
        <v>952.58916627696328</v>
      </c>
      <c r="M213" s="122">
        <f t="shared" si="104"/>
        <v>1110.0705062723443</v>
      </c>
      <c r="N213" s="122">
        <f t="shared" si="104"/>
        <v>913.26699099825385</v>
      </c>
      <c r="O213" s="122">
        <f t="shared" si="104"/>
        <v>1022.6249761333133</v>
      </c>
      <c r="P213" s="122">
        <f t="shared" si="104"/>
        <v>1102.8238842896733</v>
      </c>
      <c r="Q213" s="122">
        <f t="shared" si="104"/>
        <v>1103.8230450872675</v>
      </c>
      <c r="R213" s="122">
        <f t="shared" ref="R213:V213" si="105">SUM(R214:R215)</f>
        <v>1148.2693763372097</v>
      </c>
      <c r="S213" s="122">
        <f t="shared" si="105"/>
        <v>1035.3760605619725</v>
      </c>
      <c r="T213" s="122">
        <f t="shared" si="105"/>
        <v>1217.4246533902501</v>
      </c>
      <c r="U213" s="122">
        <f t="shared" si="105"/>
        <v>1087.1615121548289</v>
      </c>
      <c r="V213" s="122">
        <f t="shared" si="105"/>
        <v>1200.3874798387615</v>
      </c>
      <c r="W213" s="122">
        <f t="shared" ref="W213" si="106">SUM(W214:W215)</f>
        <v>1146.6338888825587</v>
      </c>
      <c r="DA213" s="130" t="s">
        <v>2618</v>
      </c>
    </row>
    <row r="214" spans="1:105" ht="12" customHeight="1" x14ac:dyDescent="0.25">
      <c r="A214" s="97" t="s">
        <v>216</v>
      </c>
      <c r="B214" s="98">
        <v>783.48997107310379</v>
      </c>
      <c r="C214" s="98">
        <v>1022.4444535294957</v>
      </c>
      <c r="D214" s="98">
        <v>1075.8091113466626</v>
      </c>
      <c r="E214" s="98">
        <v>976.92026053873064</v>
      </c>
      <c r="F214" s="98">
        <v>1017.5455684510096</v>
      </c>
      <c r="G214" s="98">
        <v>1111.7475872248913</v>
      </c>
      <c r="H214" s="98">
        <v>1033.6038257318814</v>
      </c>
      <c r="I214" s="98">
        <v>1115.946084825332</v>
      </c>
      <c r="J214" s="98">
        <v>1110.2711244191487</v>
      </c>
      <c r="K214" s="98">
        <v>1107.4624878685559</v>
      </c>
      <c r="L214" s="98">
        <v>952.58916627696328</v>
      </c>
      <c r="M214" s="98">
        <v>1110.0705062723443</v>
      </c>
      <c r="N214" s="98">
        <v>913.26699099825385</v>
      </c>
      <c r="O214" s="98">
        <v>1022.6249761333133</v>
      </c>
      <c r="P214" s="98">
        <v>1102.8238842896733</v>
      </c>
      <c r="Q214" s="98">
        <v>1103.8230450872675</v>
      </c>
      <c r="R214" s="98">
        <v>1148.2693763372097</v>
      </c>
      <c r="S214" s="98">
        <v>1035.3760605619725</v>
      </c>
      <c r="T214" s="98">
        <v>1217.4246533902501</v>
      </c>
      <c r="U214" s="98">
        <v>1087.1615121548289</v>
      </c>
      <c r="V214" s="98">
        <v>1200.3874798387615</v>
      </c>
      <c r="W214" s="98">
        <v>1146.6338888825587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376.06420444101133</v>
      </c>
      <c r="C218" s="122">
        <v>479.0124006828363</v>
      </c>
      <c r="D218" s="122">
        <v>479.01344492956849</v>
      </c>
      <c r="E218" s="122">
        <v>384.15911735404876</v>
      </c>
      <c r="F218" s="122">
        <v>372.74351173204565</v>
      </c>
      <c r="G218" s="122">
        <v>398.87788262967479</v>
      </c>
      <c r="H218" s="122">
        <v>386.62402180175093</v>
      </c>
      <c r="I218" s="122">
        <v>409.3197695240948</v>
      </c>
      <c r="J218" s="122">
        <v>421.50385367261373</v>
      </c>
      <c r="K218" s="122">
        <v>369.05280092892013</v>
      </c>
      <c r="L218" s="122">
        <v>470.17737887998948</v>
      </c>
      <c r="M218" s="122">
        <v>492.26635492885629</v>
      </c>
      <c r="N218" s="122">
        <v>347.60473986580814</v>
      </c>
      <c r="O218" s="122">
        <v>335.18107937410684</v>
      </c>
      <c r="P218" s="122">
        <v>326.54926488159799</v>
      </c>
      <c r="Q218" s="122">
        <v>316.85028908732886</v>
      </c>
      <c r="R218" s="122">
        <v>336.56985112615661</v>
      </c>
      <c r="S218" s="122">
        <v>307.18241504557534</v>
      </c>
      <c r="T218" s="122">
        <v>362.88926541700914</v>
      </c>
      <c r="U218" s="122">
        <v>315.88590726950366</v>
      </c>
      <c r="V218" s="122">
        <v>365.71064458057231</v>
      </c>
      <c r="W218" s="122">
        <v>321.60157577830256</v>
      </c>
      <c r="DA218" s="130" t="s">
        <v>2623</v>
      </c>
    </row>
    <row r="219" spans="1:105" ht="12" customHeight="1" x14ac:dyDescent="0.25">
      <c r="A219" s="97" t="s">
        <v>138</v>
      </c>
      <c r="B219" s="98">
        <v>392.26769554805395</v>
      </c>
      <c r="C219" s="98">
        <v>502.47732656897932</v>
      </c>
      <c r="D219" s="98">
        <v>501.36249488618324</v>
      </c>
      <c r="E219" s="98">
        <v>401.51502527750984</v>
      </c>
      <c r="F219" s="98">
        <v>389.15520810826479</v>
      </c>
      <c r="G219" s="98">
        <v>415.52670915078977</v>
      </c>
      <c r="H219" s="98">
        <v>402.77623467688949</v>
      </c>
      <c r="I219" s="98">
        <v>426.30192583000081</v>
      </c>
      <c r="J219" s="98">
        <v>439.62620015738821</v>
      </c>
      <c r="K219" s="98">
        <v>384.1187841926843</v>
      </c>
      <c r="L219" s="98">
        <v>494.21911158699476</v>
      </c>
      <c r="M219" s="98">
        <v>524.66446929649157</v>
      </c>
      <c r="N219" s="98">
        <v>370.44162969410866</v>
      </c>
      <c r="O219" s="98">
        <v>357.41022921587523</v>
      </c>
      <c r="P219" s="98">
        <v>349.19165741181126</v>
      </c>
      <c r="Q219" s="98">
        <v>339.37310616569721</v>
      </c>
      <c r="R219" s="98">
        <v>360.5147699547378</v>
      </c>
      <c r="S219" s="98">
        <v>329.00874853655989</v>
      </c>
      <c r="T219" s="98">
        <v>390.99009855909412</v>
      </c>
      <c r="U219" s="98">
        <v>339.9523446581639</v>
      </c>
      <c r="V219" s="98">
        <v>393.13457076841092</v>
      </c>
      <c r="W219" s="98">
        <v>345.71662714728581</v>
      </c>
      <c r="DA219" s="63" t="s">
        <v>2624</v>
      </c>
    </row>
    <row r="220" spans="1:105" ht="12" customHeight="1" x14ac:dyDescent="0.25">
      <c r="A220" s="97" t="s">
        <v>137</v>
      </c>
      <c r="B220" s="98">
        <v>67.743322930983283</v>
      </c>
      <c r="C220" s="98">
        <v>96.583485745730769</v>
      </c>
      <c r="D220" s="98">
        <v>101.2288267605085</v>
      </c>
      <c r="E220" s="98">
        <v>68.051179009045626</v>
      </c>
      <c r="F220" s="98">
        <v>66.156256942448081</v>
      </c>
      <c r="G220" s="98">
        <v>81.486985985065886</v>
      </c>
      <c r="H220" s="98">
        <v>72.280289704651082</v>
      </c>
      <c r="I220" s="98">
        <v>78.851277303248409</v>
      </c>
      <c r="J220" s="98">
        <v>80.223980215311556</v>
      </c>
      <c r="K220" s="98">
        <v>71.090907020315413</v>
      </c>
      <c r="L220" s="98">
        <v>83.644551074128174</v>
      </c>
      <c r="M220" s="98">
        <v>73.977281353709401</v>
      </c>
      <c r="N220" s="98">
        <v>47.071274566816754</v>
      </c>
      <c r="O220" s="98">
        <v>37.847699319728228</v>
      </c>
      <c r="P220" s="98">
        <v>38.79950689590185</v>
      </c>
      <c r="Q220" s="98">
        <v>39.50798558774288</v>
      </c>
      <c r="R220" s="98">
        <v>46.70695527055463</v>
      </c>
      <c r="S220" s="98">
        <v>39.826821093871885</v>
      </c>
      <c r="T220" s="98">
        <v>42.823502630132111</v>
      </c>
      <c r="U220" s="98">
        <v>38.403916457255107</v>
      </c>
      <c r="V220" s="98">
        <v>56.473019904593727</v>
      </c>
      <c r="W220" s="98">
        <v>32.762787424424843</v>
      </c>
      <c r="DA220" s="63" t="s">
        <v>2625</v>
      </c>
    </row>
    <row r="221" spans="1:105" ht="12" customHeight="1" x14ac:dyDescent="0.25">
      <c r="A221" s="100" t="s">
        <v>216</v>
      </c>
      <c r="B221" s="101">
        <v>67.743322930983283</v>
      </c>
      <c r="C221" s="101">
        <v>96.583485745730769</v>
      </c>
      <c r="D221" s="101">
        <v>101.2288267605085</v>
      </c>
      <c r="E221" s="101">
        <v>68.051179009045626</v>
      </c>
      <c r="F221" s="101">
        <v>66.156256942448081</v>
      </c>
      <c r="G221" s="101">
        <v>81.486985985065886</v>
      </c>
      <c r="H221" s="101">
        <v>72.280289704651082</v>
      </c>
      <c r="I221" s="101">
        <v>78.851277303248409</v>
      </c>
      <c r="J221" s="101">
        <v>80.223980215311556</v>
      </c>
      <c r="K221" s="101">
        <v>71.090907020315413</v>
      </c>
      <c r="L221" s="101">
        <v>83.644551074128174</v>
      </c>
      <c r="M221" s="101">
        <v>73.977281353709401</v>
      </c>
      <c r="N221" s="101">
        <v>47.071274566816754</v>
      </c>
      <c r="O221" s="101">
        <v>37.847699319728228</v>
      </c>
      <c r="P221" s="101">
        <v>38.79950689590185</v>
      </c>
      <c r="Q221" s="101">
        <v>39.50798558774288</v>
      </c>
      <c r="R221" s="101">
        <v>46.70695527055463</v>
      </c>
      <c r="S221" s="101">
        <v>39.826821093871885</v>
      </c>
      <c r="T221" s="101">
        <v>42.823502630132111</v>
      </c>
      <c r="U221" s="101">
        <v>38.403916457255107</v>
      </c>
      <c r="V221" s="101">
        <v>56.473019904593727</v>
      </c>
      <c r="W221" s="101">
        <v>32.762787424424843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290.80557966424402</v>
      </c>
      <c r="C227" s="122">
        <v>278.4578389282197</v>
      </c>
      <c r="D227" s="122">
        <v>278.74843712450325</v>
      </c>
      <c r="E227" s="122">
        <v>328.76716812832814</v>
      </c>
      <c r="F227" s="122">
        <v>323.16228547659165</v>
      </c>
      <c r="G227" s="122">
        <v>268.51442521590457</v>
      </c>
      <c r="H227" s="122">
        <v>231.23410719627387</v>
      </c>
      <c r="I227" s="122">
        <v>209.27262343757712</v>
      </c>
      <c r="J227" s="122">
        <v>175.88771352184352</v>
      </c>
      <c r="K227" s="122">
        <v>182.3218986221348</v>
      </c>
      <c r="L227" s="122">
        <v>209.0507403689916</v>
      </c>
      <c r="M227" s="122">
        <v>200.15217794620338</v>
      </c>
      <c r="N227" s="122">
        <v>182.63544791402822</v>
      </c>
      <c r="O227" s="122">
        <v>178.82322919521934</v>
      </c>
      <c r="P227" s="122">
        <v>165.07283421335518</v>
      </c>
      <c r="Q227" s="122">
        <v>156.04725536969733</v>
      </c>
      <c r="R227" s="122">
        <v>150.21339736843365</v>
      </c>
      <c r="S227" s="122">
        <v>147.27802989709531</v>
      </c>
      <c r="T227" s="122">
        <v>132.47275701830253</v>
      </c>
      <c r="U227" s="122">
        <v>129.06350555143953</v>
      </c>
      <c r="V227" s="122">
        <v>144.46464373234556</v>
      </c>
      <c r="W227" s="122">
        <v>126.583064284172</v>
      </c>
      <c r="DA227" s="130" t="s">
        <v>2632</v>
      </c>
    </row>
    <row r="228" spans="1:105" ht="12" customHeight="1" x14ac:dyDescent="0.25">
      <c r="A228" s="97" t="s">
        <v>50</v>
      </c>
      <c r="B228" s="98">
        <v>604.65015435863097</v>
      </c>
      <c r="C228" s="98">
        <v>578.23109132903653</v>
      </c>
      <c r="D228" s="98">
        <v>576.47995497212219</v>
      </c>
      <c r="E228" s="98">
        <v>672.20305753727598</v>
      </c>
      <c r="F228" s="98">
        <v>669.17049862235081</v>
      </c>
      <c r="G228" s="98">
        <v>613.11169402789267</v>
      </c>
      <c r="H228" s="98">
        <v>599.30155990979949</v>
      </c>
      <c r="I228" s="98">
        <v>599.56465085458035</v>
      </c>
      <c r="J228" s="98">
        <v>540.12203004486184</v>
      </c>
      <c r="K228" s="98">
        <v>536.55345667766494</v>
      </c>
      <c r="L228" s="98">
        <v>546.84939913028722</v>
      </c>
      <c r="M228" s="98">
        <v>496.02033388158026</v>
      </c>
      <c r="N228" s="98">
        <v>425.06079939513387</v>
      </c>
      <c r="O228" s="98">
        <v>395.5191986755944</v>
      </c>
      <c r="P228" s="98">
        <v>356.60581907981259</v>
      </c>
      <c r="Q228" s="98">
        <v>346.37053383639665</v>
      </c>
      <c r="R228" s="98">
        <v>373.32821576963761</v>
      </c>
      <c r="S228" s="98">
        <v>403.20199132305765</v>
      </c>
      <c r="T228" s="98">
        <v>417.62038525448224</v>
      </c>
      <c r="U228" s="98">
        <v>438.08880053375952</v>
      </c>
      <c r="V228" s="98">
        <v>510.58534260932396</v>
      </c>
      <c r="W228" s="98">
        <v>476.84211136542166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65.817898752879429</v>
      </c>
      <c r="C231" s="118">
        <f t="shared" si="108"/>
        <v>78.65169523745692</v>
      </c>
      <c r="D231" s="118">
        <f t="shared" si="108"/>
        <v>81.144960666937862</v>
      </c>
      <c r="E231" s="118">
        <f t="shared" si="108"/>
        <v>74.691406816288932</v>
      </c>
      <c r="F231" s="118">
        <f t="shared" si="108"/>
        <v>75.583808902009821</v>
      </c>
      <c r="G231" s="118">
        <f t="shared" si="108"/>
        <v>79.008499257144592</v>
      </c>
      <c r="H231" s="118">
        <f t="shared" si="108"/>
        <v>74.137843967085232</v>
      </c>
      <c r="I231" s="118">
        <f t="shared" si="108"/>
        <v>78.114855639501585</v>
      </c>
      <c r="J231" s="118">
        <f t="shared" si="108"/>
        <v>74.864194824659819</v>
      </c>
      <c r="K231" s="118">
        <f t="shared" si="108"/>
        <v>72.384730049670537</v>
      </c>
      <c r="L231" s="118">
        <f t="shared" si="108"/>
        <v>73.360817216246829</v>
      </c>
      <c r="M231" s="118">
        <f t="shared" si="108"/>
        <v>76.233922250303237</v>
      </c>
      <c r="N231" s="118">
        <f t="shared" si="108"/>
        <v>60.455676758015983</v>
      </c>
      <c r="O231" s="118">
        <f t="shared" si="108"/>
        <v>61.719192780730381</v>
      </c>
      <c r="P231" s="118">
        <f t="shared" si="108"/>
        <v>62.472872932431528</v>
      </c>
      <c r="Q231" s="118">
        <f t="shared" si="108"/>
        <v>61.499864136354773</v>
      </c>
      <c r="R231" s="118">
        <f t="shared" ref="R231:V231" si="109">R232+R235+R237+R246</f>
        <v>65.760480183218391</v>
      </c>
      <c r="S231" s="118">
        <f t="shared" si="109"/>
        <v>59.688868555768686</v>
      </c>
      <c r="T231" s="118">
        <f t="shared" si="109"/>
        <v>68.889704891082815</v>
      </c>
      <c r="U231" s="118">
        <f t="shared" si="109"/>
        <v>62.476536022518104</v>
      </c>
      <c r="V231" s="118">
        <f t="shared" si="109"/>
        <v>69.093622855014559</v>
      </c>
      <c r="W231" s="118">
        <f t="shared" ref="W231" si="110">W232+W235+W237+W246</f>
        <v>65.837929788658641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29.121971971013348</v>
      </c>
      <c r="C232" s="123">
        <f t="shared" si="111"/>
        <v>37.894240879553116</v>
      </c>
      <c r="D232" s="123">
        <f t="shared" si="111"/>
        <v>39.762729747762464</v>
      </c>
      <c r="E232" s="123">
        <f t="shared" si="111"/>
        <v>35.962263197036116</v>
      </c>
      <c r="F232" s="123">
        <f t="shared" si="111"/>
        <v>37.34131483547079</v>
      </c>
      <c r="G232" s="123">
        <f t="shared" si="111"/>
        <v>40.698895410122525</v>
      </c>
      <c r="H232" s="123">
        <f t="shared" si="111"/>
        <v>37.727172722282297</v>
      </c>
      <c r="I232" s="123">
        <f t="shared" si="111"/>
        <v>40.639801549274026</v>
      </c>
      <c r="J232" s="123">
        <f t="shared" si="111"/>
        <v>40.344589862378939</v>
      </c>
      <c r="K232" s="123">
        <f t="shared" si="111"/>
        <v>40.059002358771963</v>
      </c>
      <c r="L232" s="123">
        <f t="shared" si="111"/>
        <v>34.244137729075426</v>
      </c>
      <c r="M232" s="123">
        <f t="shared" si="111"/>
        <v>39.671733273873265</v>
      </c>
      <c r="N232" s="123">
        <f t="shared" si="111"/>
        <v>32.428211951044908</v>
      </c>
      <c r="O232" s="123">
        <f t="shared" si="111"/>
        <v>36.160134452599671</v>
      </c>
      <c r="P232" s="123">
        <f t="shared" si="111"/>
        <v>38.695415693301278</v>
      </c>
      <c r="Q232" s="123">
        <f t="shared" si="111"/>
        <v>38.512764971562234</v>
      </c>
      <c r="R232" s="123">
        <f t="shared" ref="R232:V232" si="112">SUM(R233:R234)</f>
        <v>39.862830015655575</v>
      </c>
      <c r="S232" s="123">
        <f t="shared" si="112"/>
        <v>35.722038985985364</v>
      </c>
      <c r="T232" s="123">
        <f t="shared" si="112"/>
        <v>41.732728676247589</v>
      </c>
      <c r="U232" s="123">
        <f t="shared" si="112"/>
        <v>37.02029205690512</v>
      </c>
      <c r="V232" s="123">
        <f t="shared" si="112"/>
        <v>40.632425150547093</v>
      </c>
      <c r="W232" s="123">
        <f t="shared" ref="W232" si="113">SUM(W233:W234)</f>
        <v>38.593043148126405</v>
      </c>
      <c r="DA232" s="130" t="s">
        <v>2786</v>
      </c>
    </row>
    <row r="233" spans="1:105" ht="12" customHeight="1" x14ac:dyDescent="0.25">
      <c r="A233" s="97" t="s">
        <v>216</v>
      </c>
      <c r="B233" s="99">
        <v>28.798787800855695</v>
      </c>
      <c r="C233" s="99">
        <v>37.488361004427368</v>
      </c>
      <c r="D233" s="99">
        <v>39.351116159863281</v>
      </c>
      <c r="E233" s="99">
        <v>35.648034619839571</v>
      </c>
      <c r="F233" s="99">
        <v>37.02826940303239</v>
      </c>
      <c r="G233" s="99">
        <v>40.349977177048245</v>
      </c>
      <c r="H233" s="99">
        <v>37.389755860411789</v>
      </c>
      <c r="I233" s="99">
        <v>40.254267359839943</v>
      </c>
      <c r="J233" s="99">
        <v>39.935802641722205</v>
      </c>
      <c r="K233" s="99">
        <v>39.666394595633811</v>
      </c>
      <c r="L233" s="99">
        <v>33.994079807548069</v>
      </c>
      <c r="M233" s="99">
        <v>39.354168341136543</v>
      </c>
      <c r="N233" s="99">
        <v>32.17624974344929</v>
      </c>
      <c r="O233" s="99">
        <v>35.881133368711026</v>
      </c>
      <c r="P233" s="99">
        <v>38.402231622974959</v>
      </c>
      <c r="Q233" s="99">
        <v>38.22298657158975</v>
      </c>
      <c r="R233" s="99">
        <v>39.551122797105933</v>
      </c>
      <c r="S233" s="99">
        <v>35.445863110377523</v>
      </c>
      <c r="T233" s="99">
        <v>41.413619977886199</v>
      </c>
      <c r="U233" s="99">
        <v>36.739426148365752</v>
      </c>
      <c r="V233" s="99">
        <v>40.313650639007911</v>
      </c>
      <c r="W233" s="99">
        <v>38.280387408737383</v>
      </c>
      <c r="DA233" s="63" t="s">
        <v>2787</v>
      </c>
    </row>
    <row r="234" spans="1:105" ht="12" customHeight="1" x14ac:dyDescent="0.25">
      <c r="A234" s="97" t="s">
        <v>53</v>
      </c>
      <c r="B234" s="99">
        <v>0.32318417015765194</v>
      </c>
      <c r="C234" s="99">
        <v>0.40587987512574614</v>
      </c>
      <c r="D234" s="99">
        <v>0.41161358789918606</v>
      </c>
      <c r="E234" s="99">
        <v>0.31422857719654207</v>
      </c>
      <c r="F234" s="99">
        <v>0.31304543243840072</v>
      </c>
      <c r="G234" s="99">
        <v>0.34891823307428266</v>
      </c>
      <c r="H234" s="99">
        <v>0.33741686187050646</v>
      </c>
      <c r="I234" s="99">
        <v>0.38553418943408585</v>
      </c>
      <c r="J234" s="99">
        <v>0.40878722065673073</v>
      </c>
      <c r="K234" s="99">
        <v>0.39260776313814849</v>
      </c>
      <c r="L234" s="99">
        <v>0.25005792152735823</v>
      </c>
      <c r="M234" s="99">
        <v>0.3175649327367227</v>
      </c>
      <c r="N234" s="99">
        <v>0.25196220759561933</v>
      </c>
      <c r="O234" s="99">
        <v>0.27900108388864642</v>
      </c>
      <c r="P234" s="99">
        <v>0.29318407032632104</v>
      </c>
      <c r="Q234" s="99">
        <v>0.28977839997248123</v>
      </c>
      <c r="R234" s="99">
        <v>0.31170721854964495</v>
      </c>
      <c r="S234" s="99">
        <v>0.27617587560784118</v>
      </c>
      <c r="T234" s="99">
        <v>0.31910869836139133</v>
      </c>
      <c r="U234" s="99">
        <v>0.28086590853936638</v>
      </c>
      <c r="V234" s="99">
        <v>0.31877451153918257</v>
      </c>
      <c r="W234" s="99">
        <v>0.31265573938902524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0.14461413102254633</v>
      </c>
      <c r="C235" s="123">
        <f t="shared" si="114"/>
        <v>0.16024078333912703</v>
      </c>
      <c r="D235" s="123">
        <f t="shared" si="114"/>
        <v>0.12810098972717951</v>
      </c>
      <c r="E235" s="123">
        <f t="shared" si="114"/>
        <v>0.26303759784911324</v>
      </c>
      <c r="F235" s="123">
        <f t="shared" si="114"/>
        <v>0.17967527138340916</v>
      </c>
      <c r="G235" s="123">
        <f t="shared" si="114"/>
        <v>0.19175638820513394</v>
      </c>
      <c r="H235" s="123">
        <f t="shared" si="114"/>
        <v>0.21930396094352886</v>
      </c>
      <c r="I235" s="123">
        <f t="shared" si="114"/>
        <v>0.10696229623178857</v>
      </c>
      <c r="J235" s="123">
        <f t="shared" si="114"/>
        <v>0.10761641000279611</v>
      </c>
      <c r="K235" s="123">
        <f t="shared" si="114"/>
        <v>0.19661537938973414</v>
      </c>
      <c r="L235" s="123">
        <f t="shared" si="114"/>
        <v>0.318216408885585</v>
      </c>
      <c r="M235" s="123">
        <f t="shared" si="114"/>
        <v>0.3659621072474909</v>
      </c>
      <c r="N235" s="123">
        <f t="shared" si="114"/>
        <v>0.39164638140655095</v>
      </c>
      <c r="O235" s="123">
        <f t="shared" si="114"/>
        <v>0.38959290652188761</v>
      </c>
      <c r="P235" s="123">
        <f t="shared" si="114"/>
        <v>0.35858709350874213</v>
      </c>
      <c r="Q235" s="123">
        <f t="shared" si="114"/>
        <v>0.31724181292221143</v>
      </c>
      <c r="R235" s="123">
        <f t="shared" si="114"/>
        <v>0.2804628452261787</v>
      </c>
      <c r="S235" s="123">
        <f t="shared" si="114"/>
        <v>0.20970368481322418</v>
      </c>
      <c r="T235" s="123">
        <f t="shared" si="114"/>
        <v>0.14597390741308702</v>
      </c>
      <c r="U235" s="123">
        <f t="shared" si="114"/>
        <v>9.7975948652547024E-2</v>
      </c>
      <c r="V235" s="123">
        <f t="shared" si="114"/>
        <v>8.2421056849915353E-2</v>
      </c>
      <c r="W235" s="123">
        <f t="shared" si="114"/>
        <v>0.11772087287463791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0.14461413102254633</v>
      </c>
      <c r="C236" s="99">
        <f>RES_hhdet_fecs!C48</f>
        <v>0.16024078333912703</v>
      </c>
      <c r="D236" s="99">
        <f>RES_hhdet_fecs!D48</f>
        <v>0.12810098972717951</v>
      </c>
      <c r="E236" s="99">
        <f>RES_hhdet_fecs!E48</f>
        <v>0.26303759784911324</v>
      </c>
      <c r="F236" s="99">
        <f>RES_hhdet_fecs!F48</f>
        <v>0.17967527138340916</v>
      </c>
      <c r="G236" s="99">
        <f>RES_hhdet_fecs!G48</f>
        <v>0.19175638820513394</v>
      </c>
      <c r="H236" s="99">
        <f>RES_hhdet_fecs!H48</f>
        <v>0.21930396094352886</v>
      </c>
      <c r="I236" s="99">
        <f>RES_hhdet_fecs!I48</f>
        <v>0.10696229623178857</v>
      </c>
      <c r="J236" s="99">
        <f>RES_hhdet_fecs!J48</f>
        <v>0.10761641000279611</v>
      </c>
      <c r="K236" s="99">
        <f>RES_hhdet_fecs!K48</f>
        <v>0.19661537938973414</v>
      </c>
      <c r="L236" s="99">
        <f>RES_hhdet_fecs!L48</f>
        <v>0.318216408885585</v>
      </c>
      <c r="M236" s="99">
        <f>RES_hhdet_fecs!M48</f>
        <v>0.3659621072474909</v>
      </c>
      <c r="N236" s="99">
        <f>RES_hhdet_fecs!N48</f>
        <v>0.39164638140655095</v>
      </c>
      <c r="O236" s="99">
        <f>RES_hhdet_fecs!O48</f>
        <v>0.38959290652188761</v>
      </c>
      <c r="P236" s="99">
        <f>RES_hhdet_fecs!P48</f>
        <v>0.35858709350874213</v>
      </c>
      <c r="Q236" s="99">
        <f>RES_hhdet_fecs!Q48</f>
        <v>0.31724181292221143</v>
      </c>
      <c r="R236" s="99">
        <f>RES_hhdet_fecs!R48</f>
        <v>0.2804628452261787</v>
      </c>
      <c r="S236" s="99">
        <f>RES_hhdet_fecs!S48</f>
        <v>0.20970368481322418</v>
      </c>
      <c r="T236" s="99">
        <f>RES_hhdet_fecs!T48</f>
        <v>0.14597390741308702</v>
      </c>
      <c r="U236" s="99">
        <f>RES_hhdet_fecs!U48</f>
        <v>9.7975948652547024E-2</v>
      </c>
      <c r="V236" s="99">
        <f>RES_hhdet_fecs!V48</f>
        <v>8.2421056849915353E-2</v>
      </c>
      <c r="W236" s="99">
        <f>RES_hhdet_fecs!W48</f>
        <v>0.11772087287463791</v>
      </c>
      <c r="DA236" s="63" t="s">
        <v>2790</v>
      </c>
    </row>
    <row r="237" spans="1:105" ht="12" customHeight="1" x14ac:dyDescent="0.25">
      <c r="A237" s="121" t="s">
        <v>55</v>
      </c>
      <c r="B237" s="123">
        <v>14.209415163479374</v>
      </c>
      <c r="C237" s="123">
        <v>18.035755742337546</v>
      </c>
      <c r="D237" s="123">
        <v>17.977360580559814</v>
      </c>
      <c r="E237" s="123">
        <v>14.40331958476964</v>
      </c>
      <c r="F237" s="123">
        <v>13.934859643919769</v>
      </c>
      <c r="G237" s="123">
        <v>14.859077920161017</v>
      </c>
      <c r="H237" s="123">
        <v>14.355567005991356</v>
      </c>
      <c r="I237" s="123">
        <v>15.148767351213705</v>
      </c>
      <c r="J237" s="123">
        <v>15.553475636726578</v>
      </c>
      <c r="K237" s="123">
        <v>13.582493954681738</v>
      </c>
      <c r="L237" s="123">
        <v>17.242282037455059</v>
      </c>
      <c r="M237" s="123">
        <v>18.036666681776769</v>
      </c>
      <c r="N237" s="123">
        <v>12.714524209832971</v>
      </c>
      <c r="O237" s="123">
        <v>12.218628767312634</v>
      </c>
      <c r="P237" s="123">
        <v>11.828373241619449</v>
      </c>
      <c r="Q237" s="123">
        <v>11.426023270246818</v>
      </c>
      <c r="R237" s="123">
        <v>12.067237529570344</v>
      </c>
      <c r="S237" s="123">
        <v>10.967918072483457</v>
      </c>
      <c r="T237" s="123">
        <v>12.890214101652065</v>
      </c>
      <c r="U237" s="123">
        <v>11.170464132036406</v>
      </c>
      <c r="V237" s="123">
        <v>12.82087095129336</v>
      </c>
      <c r="W237" s="123">
        <v>11.25172999495236</v>
      </c>
      <c r="DA237" s="130" t="s">
        <v>2791</v>
      </c>
    </row>
    <row r="238" spans="1:105" ht="12" customHeight="1" x14ac:dyDescent="0.25">
      <c r="A238" s="97" t="s">
        <v>138</v>
      </c>
      <c r="B238" s="99">
        <v>14.418607183633011</v>
      </c>
      <c r="C238" s="99">
        <v>18.423545015019268</v>
      </c>
      <c r="D238" s="99">
        <v>18.338916789586147</v>
      </c>
      <c r="E238" s="99">
        <v>14.651371355104549</v>
      </c>
      <c r="F238" s="99">
        <v>14.161276243737804</v>
      </c>
      <c r="G238" s="99">
        <v>15.081204963565799</v>
      </c>
      <c r="H238" s="99">
        <v>14.570094175378307</v>
      </c>
      <c r="I238" s="99">
        <v>15.377509659045456</v>
      </c>
      <c r="J238" s="99">
        <v>15.813097161110786</v>
      </c>
      <c r="K238" s="99">
        <v>13.758124931804057</v>
      </c>
      <c r="L238" s="99">
        <v>17.636694302713799</v>
      </c>
      <c r="M238" s="99">
        <v>18.600380543973738</v>
      </c>
      <c r="N238" s="99">
        <v>13.051410496485133</v>
      </c>
      <c r="O238" s="99">
        <v>12.540554358770695</v>
      </c>
      <c r="P238" s="99">
        <v>12.159456373558761</v>
      </c>
      <c r="Q238" s="99">
        <v>11.751751095851239</v>
      </c>
      <c r="R238" s="99">
        <v>12.417612304643486</v>
      </c>
      <c r="S238" s="99">
        <v>11.263539410418399</v>
      </c>
      <c r="T238" s="99">
        <v>13.300466120634802</v>
      </c>
      <c r="U238" s="99">
        <v>11.488315140753134</v>
      </c>
      <c r="V238" s="99">
        <v>13.202978210171668</v>
      </c>
      <c r="W238" s="99">
        <v>11.541754128457997</v>
      </c>
      <c r="DA238" s="63" t="s">
        <v>2792</v>
      </c>
    </row>
    <row r="239" spans="1:105" ht="12" customHeight="1" x14ac:dyDescent="0.25">
      <c r="A239" s="97" t="s">
        <v>137</v>
      </c>
      <c r="B239" s="99">
        <v>8.5643104216021388</v>
      </c>
      <c r="C239" s="99">
        <v>11.111302294194997</v>
      </c>
      <c r="D239" s="99">
        <v>11.158270343796767</v>
      </c>
      <c r="E239" s="99">
        <v>8.6849312792969027</v>
      </c>
      <c r="F239" s="99">
        <v>8.4107939198796693</v>
      </c>
      <c r="G239" s="99">
        <v>9.2060010158218599</v>
      </c>
      <c r="H239" s="99">
        <v>8.846124863845068</v>
      </c>
      <c r="I239" s="99">
        <v>9.449870773936798</v>
      </c>
      <c r="J239" s="99">
        <v>9.7630016554827428</v>
      </c>
      <c r="K239" s="99">
        <v>8.5698542424066098</v>
      </c>
      <c r="L239" s="99">
        <v>10.902449423898904</v>
      </c>
      <c r="M239" s="99">
        <v>11.285590777208</v>
      </c>
      <c r="N239" s="99">
        <v>7.8609693356604531</v>
      </c>
      <c r="O239" s="99">
        <v>7.5198350263291216</v>
      </c>
      <c r="P239" s="99">
        <v>7.4130903115020068</v>
      </c>
      <c r="Q239" s="99">
        <v>7.2537989535365863</v>
      </c>
      <c r="R239" s="99">
        <v>7.7658971406482138</v>
      </c>
      <c r="S239" s="99">
        <v>7.0666567428996752</v>
      </c>
      <c r="T239" s="99">
        <v>8.3137873390812871</v>
      </c>
      <c r="U239" s="99">
        <v>7.3047671053829006</v>
      </c>
      <c r="V239" s="99">
        <v>8.7268055751566198</v>
      </c>
      <c r="W239" s="99">
        <v>7.6615614556675151</v>
      </c>
      <c r="DA239" s="63" t="s">
        <v>2793</v>
      </c>
    </row>
    <row r="240" spans="1:105" ht="12" customHeight="1" x14ac:dyDescent="0.25">
      <c r="A240" s="100" t="s">
        <v>216</v>
      </c>
      <c r="B240" s="102">
        <v>2.4900453790648429</v>
      </c>
      <c r="C240" s="102">
        <v>3.5412746073422436</v>
      </c>
      <c r="D240" s="102">
        <v>3.7027640671243933</v>
      </c>
      <c r="E240" s="102">
        <v>2.4832024508301034</v>
      </c>
      <c r="F240" s="102">
        <v>2.4074122876779445</v>
      </c>
      <c r="G240" s="102">
        <v>2.9575040796186967</v>
      </c>
      <c r="H240" s="102">
        <v>2.6146791626502588</v>
      </c>
      <c r="I240" s="102">
        <v>2.8443133959528617</v>
      </c>
      <c r="J240" s="102">
        <v>2.8856096232244348</v>
      </c>
      <c r="K240" s="102">
        <v>2.5462893785744551</v>
      </c>
      <c r="L240" s="102">
        <v>2.9849379410785</v>
      </c>
      <c r="M240" s="102">
        <v>2.6226391633354869</v>
      </c>
      <c r="N240" s="102">
        <v>1.658416543171946</v>
      </c>
      <c r="O240" s="102">
        <v>1.3279729897903507</v>
      </c>
      <c r="P240" s="102">
        <v>1.3510658155842674</v>
      </c>
      <c r="Q240" s="102">
        <v>1.3680754440776048</v>
      </c>
      <c r="R240" s="102">
        <v>1.6087797527765333</v>
      </c>
      <c r="S240" s="102">
        <v>1.3634621297392664</v>
      </c>
      <c r="T240" s="102">
        <v>1.4567441681976572</v>
      </c>
      <c r="U240" s="102">
        <v>1.2978180672462882</v>
      </c>
      <c r="V240" s="102">
        <v>1.896582256313881</v>
      </c>
      <c r="W240" s="102">
        <v>1.0937860875709287</v>
      </c>
      <c r="DA240" s="131" t="s">
        <v>2794</v>
      </c>
    </row>
    <row r="241" spans="1:105" ht="12" customHeight="1" x14ac:dyDescent="0.25">
      <c r="A241" s="103" t="s">
        <v>52</v>
      </c>
      <c r="B241" s="105">
        <v>6.0742650425372968</v>
      </c>
      <c r="C241" s="105">
        <v>7.5700276868527521</v>
      </c>
      <c r="D241" s="105">
        <v>7.4555062766723754</v>
      </c>
      <c r="E241" s="105">
        <v>6.2017288284667993</v>
      </c>
      <c r="F241" s="105">
        <v>6.0033816322017248</v>
      </c>
      <c r="G241" s="105">
        <v>6.2484969362031633</v>
      </c>
      <c r="H241" s="105">
        <v>6.2314457011948088</v>
      </c>
      <c r="I241" s="105">
        <v>6.6055573779839376</v>
      </c>
      <c r="J241" s="105">
        <v>6.8773920322583058</v>
      </c>
      <c r="K241" s="105">
        <v>6.0235648638321555</v>
      </c>
      <c r="L241" s="105">
        <v>7.9175114828204043</v>
      </c>
      <c r="M241" s="105">
        <v>8.6629516138725151</v>
      </c>
      <c r="N241" s="105">
        <v>6.2025527924885084</v>
      </c>
      <c r="O241" s="105">
        <v>6.1918620365387724</v>
      </c>
      <c r="P241" s="105">
        <v>6.062024495917739</v>
      </c>
      <c r="Q241" s="105">
        <v>5.8857235094589813</v>
      </c>
      <c r="R241" s="105">
        <v>6.1571173878716792</v>
      </c>
      <c r="S241" s="105">
        <v>5.7031946131604085</v>
      </c>
      <c r="T241" s="105">
        <v>6.8570431708836299</v>
      </c>
      <c r="U241" s="105">
        <v>6.0069490381366117</v>
      </c>
      <c r="V241" s="105">
        <v>6.8302233188427381</v>
      </c>
      <c r="W241" s="105">
        <v>6.5677753680965862</v>
      </c>
      <c r="DA241" s="132" t="s">
        <v>2795</v>
      </c>
    </row>
    <row r="242" spans="1:105" ht="12" customHeight="1" x14ac:dyDescent="0.25">
      <c r="A242" s="106" t="s">
        <v>122</v>
      </c>
      <c r="B242" s="102">
        <v>12.767253688079082</v>
      </c>
      <c r="C242" s="102">
        <v>13.035123616061874</v>
      </c>
      <c r="D242" s="102">
        <v>13.196999617527094</v>
      </c>
      <c r="E242" s="102">
        <v>12.128764381455063</v>
      </c>
      <c r="F242" s="102">
        <v>11.989074778696041</v>
      </c>
      <c r="G242" s="102">
        <v>12.759301592459128</v>
      </c>
      <c r="H242" s="102">
        <v>12.112061202820689</v>
      </c>
      <c r="I242" s="102">
        <v>12.416718527655179</v>
      </c>
      <c r="J242" s="102">
        <v>12.375323357619017</v>
      </c>
      <c r="K242" s="102">
        <v>12.508215481611066</v>
      </c>
      <c r="L242" s="102">
        <v>12.273749377135571</v>
      </c>
      <c r="M242" s="102">
        <v>11.502031539998184</v>
      </c>
      <c r="N242" s="102">
        <v>10.855634741889922</v>
      </c>
      <c r="O242" s="102">
        <v>10.667883322424887</v>
      </c>
      <c r="P242" s="102">
        <v>9.9962786250344156</v>
      </c>
      <c r="Q242" s="102">
        <v>9.6254717938247261</v>
      </c>
      <c r="R242" s="102">
        <v>9.6591763636710244</v>
      </c>
      <c r="S242" s="102">
        <v>9.6404518113979822</v>
      </c>
      <c r="T242" s="102">
        <v>9.6132911912836505</v>
      </c>
      <c r="U242" s="102">
        <v>9.4996111177956717</v>
      </c>
      <c r="V242" s="102">
        <v>9.3412433585993071</v>
      </c>
      <c r="W242" s="102">
        <v>9.6610570347184037</v>
      </c>
      <c r="DA242" s="131" t="s">
        <v>2796</v>
      </c>
    </row>
    <row r="243" spans="1:105" ht="12" customHeight="1" x14ac:dyDescent="0.25">
      <c r="A243" s="107" t="s">
        <v>121</v>
      </c>
      <c r="B243" s="105">
        <v>8.8587029837657525</v>
      </c>
      <c r="C243" s="105">
        <v>9.202795554211546</v>
      </c>
      <c r="D243" s="105">
        <v>9.39700657316458</v>
      </c>
      <c r="E243" s="105">
        <v>8.4025928241914336</v>
      </c>
      <c r="F243" s="105">
        <v>8.3584497153855946</v>
      </c>
      <c r="G243" s="105">
        <v>9.2043690182147841</v>
      </c>
      <c r="H243" s="105">
        <v>8.7016522790954589</v>
      </c>
      <c r="I243" s="105">
        <v>8.9797761246271115</v>
      </c>
      <c r="J243" s="105">
        <v>8.9316099796606796</v>
      </c>
      <c r="K243" s="105">
        <v>9.0960721473559349</v>
      </c>
      <c r="L243" s="105">
        <v>8.6988668284313881</v>
      </c>
      <c r="M243" s="105">
        <v>8.0415033746668563</v>
      </c>
      <c r="N243" s="105">
        <v>7.5906891315281193</v>
      </c>
      <c r="O243" s="105">
        <v>7.4107282939272183</v>
      </c>
      <c r="P243" s="105">
        <v>7.0082699547403422</v>
      </c>
      <c r="Q243" s="105">
        <v>6.8469401393921201</v>
      </c>
      <c r="R243" s="105">
        <v>7.0169163528227028</v>
      </c>
      <c r="S243" s="105">
        <v>7.1181652565043168</v>
      </c>
      <c r="T243" s="105">
        <v>7.1546375112500442</v>
      </c>
      <c r="U243" s="105">
        <v>7.1446442671198183</v>
      </c>
      <c r="V243" s="105">
        <v>7.0409646864072934</v>
      </c>
      <c r="W243" s="105">
        <v>7.3220488508348787</v>
      </c>
      <c r="DA243" s="132" t="s">
        <v>2797</v>
      </c>
    </row>
    <row r="244" spans="1:105" ht="12" customHeight="1" x14ac:dyDescent="0.25">
      <c r="A244" s="108" t="s">
        <v>53</v>
      </c>
      <c r="B244" s="99">
        <v>2.1159950740306397</v>
      </c>
      <c r="C244" s="99">
        <v>2.4780632990741895</v>
      </c>
      <c r="D244" s="99">
        <v>2.6855582310898245</v>
      </c>
      <c r="E244" s="99">
        <v>1.7769275792459511</v>
      </c>
      <c r="F244" s="99">
        <v>1.7867938019066445</v>
      </c>
      <c r="G244" s="99">
        <v>2.606998533711625</v>
      </c>
      <c r="H244" s="99">
        <v>2.1255917758727132</v>
      </c>
      <c r="I244" s="99">
        <v>2.2668871297765909</v>
      </c>
      <c r="J244" s="99">
        <v>2.1868254471146171</v>
      </c>
      <c r="K244" s="99">
        <v>2.3817629319129536</v>
      </c>
      <c r="L244" s="99">
        <v>1.6465298646840105</v>
      </c>
      <c r="M244" s="99">
        <v>1.1769594564348569</v>
      </c>
      <c r="N244" s="99">
        <v>1.0909178330127447</v>
      </c>
      <c r="O244" s="99">
        <v>0.92954762096908961</v>
      </c>
      <c r="P244" s="99">
        <v>0.9501537978113398</v>
      </c>
      <c r="Q244" s="99">
        <v>0.97818551831446954</v>
      </c>
      <c r="R244" s="99">
        <v>1.0617005497723015</v>
      </c>
      <c r="S244" s="99">
        <v>1.0465483768939847</v>
      </c>
      <c r="T244" s="99">
        <v>0.7991468690088549</v>
      </c>
      <c r="U244" s="99">
        <v>0.82336313046036114</v>
      </c>
      <c r="V244" s="99">
        <v>0.74378029394159462</v>
      </c>
      <c r="W244" s="99">
        <v>0.70184361327028322</v>
      </c>
      <c r="DA244" s="63" t="s">
        <v>2798</v>
      </c>
    </row>
    <row r="245" spans="1:105" ht="12" customHeight="1" x14ac:dyDescent="0.25">
      <c r="A245" s="108" t="s">
        <v>52</v>
      </c>
      <c r="B245" s="99">
        <v>6.7427079097351141</v>
      </c>
      <c r="C245" s="99">
        <v>6.7247322551373561</v>
      </c>
      <c r="D245" s="99">
        <v>6.7114483420747559</v>
      </c>
      <c r="E245" s="99">
        <v>6.6256652449454831</v>
      </c>
      <c r="F245" s="99">
        <v>6.5716559134789509</v>
      </c>
      <c r="G245" s="99">
        <v>6.5973704845031609</v>
      </c>
      <c r="H245" s="99">
        <v>6.576060503222747</v>
      </c>
      <c r="I245" s="99">
        <v>6.7128889948505197</v>
      </c>
      <c r="J245" s="99">
        <v>6.7447845325460625</v>
      </c>
      <c r="K245" s="99">
        <v>6.7143092154429809</v>
      </c>
      <c r="L245" s="99">
        <v>7.0523369637473774</v>
      </c>
      <c r="M245" s="99">
        <v>6.8645439182319992</v>
      </c>
      <c r="N245" s="99">
        <v>6.4997712985153733</v>
      </c>
      <c r="O245" s="99">
        <v>6.4811806729581276</v>
      </c>
      <c r="P245" s="99">
        <v>6.0581161569290014</v>
      </c>
      <c r="Q245" s="99">
        <v>5.8687546210776498</v>
      </c>
      <c r="R245" s="99">
        <v>5.9552158030504003</v>
      </c>
      <c r="S245" s="99">
        <v>6.0716168796103336</v>
      </c>
      <c r="T245" s="99">
        <v>6.3554906422411879</v>
      </c>
      <c r="U245" s="99">
        <v>6.3212811366594561</v>
      </c>
      <c r="V245" s="99">
        <v>6.2971843924656996</v>
      </c>
      <c r="W245" s="99">
        <v>6.620205237564595</v>
      </c>
      <c r="DA245" s="63" t="s">
        <v>2799</v>
      </c>
    </row>
    <row r="246" spans="1:105" ht="12" customHeight="1" x14ac:dyDescent="0.25">
      <c r="A246" s="121" t="s">
        <v>54</v>
      </c>
      <c r="B246" s="123">
        <v>22.341897487364168</v>
      </c>
      <c r="C246" s="123">
        <v>22.561457832227141</v>
      </c>
      <c r="D246" s="123">
        <v>23.276769348888401</v>
      </c>
      <c r="E246" s="123">
        <v>24.062786436634067</v>
      </c>
      <c r="F246" s="123">
        <v>24.127959151235856</v>
      </c>
      <c r="G246" s="123">
        <v>23.258769538655905</v>
      </c>
      <c r="H246" s="123">
        <v>21.835800277868056</v>
      </c>
      <c r="I246" s="123">
        <v>22.219324442782064</v>
      </c>
      <c r="J246" s="123">
        <v>18.858512915551497</v>
      </c>
      <c r="K246" s="123">
        <v>18.546618356827107</v>
      </c>
      <c r="L246" s="123">
        <v>21.556181040830772</v>
      </c>
      <c r="M246" s="123">
        <v>18.15956018740572</v>
      </c>
      <c r="N246" s="123">
        <v>14.921294215731546</v>
      </c>
      <c r="O246" s="123">
        <v>12.950836654296186</v>
      </c>
      <c r="P246" s="123">
        <v>11.590496904002054</v>
      </c>
      <c r="Q246" s="123">
        <v>11.243834081623513</v>
      </c>
      <c r="R246" s="123">
        <v>13.549949792766297</v>
      </c>
      <c r="S246" s="123">
        <v>12.789207812486636</v>
      </c>
      <c r="T246" s="123">
        <v>14.12078820577007</v>
      </c>
      <c r="U246" s="123">
        <v>14.18780388492403</v>
      </c>
      <c r="V246" s="123">
        <v>15.557905696324193</v>
      </c>
      <c r="W246" s="123">
        <v>15.87543577270524</v>
      </c>
      <c r="DA246" s="130" t="s">
        <v>2800</v>
      </c>
    </row>
    <row r="247" spans="1:105" ht="12" customHeight="1" x14ac:dyDescent="0.25">
      <c r="A247" s="97" t="s">
        <v>50</v>
      </c>
      <c r="B247" s="99">
        <v>26.09959588114825</v>
      </c>
      <c r="C247" s="99">
        <v>24.89699996384492</v>
      </c>
      <c r="D247" s="99">
        <v>24.76252327274063</v>
      </c>
      <c r="E247" s="99">
        <v>28.804862508260467</v>
      </c>
      <c r="F247" s="99">
        <v>28.595993029703905</v>
      </c>
      <c r="G247" s="99">
        <v>26.131572586456606</v>
      </c>
      <c r="H247" s="99">
        <v>25.458498031875127</v>
      </c>
      <c r="I247" s="99">
        <v>25.397652833416693</v>
      </c>
      <c r="J247" s="99">
        <v>22.802184562433098</v>
      </c>
      <c r="K247" s="99">
        <v>22.557770646869564</v>
      </c>
      <c r="L247" s="99">
        <v>22.907754915296742</v>
      </c>
      <c r="M247" s="99">
        <v>20.643232938376439</v>
      </c>
      <c r="N247" s="99">
        <v>17.58642509747418</v>
      </c>
      <c r="O247" s="99">
        <v>16.288875916400638</v>
      </c>
      <c r="P247" s="99">
        <v>14.582351885459374</v>
      </c>
      <c r="Q247" s="99">
        <v>14.08493829545149</v>
      </c>
      <c r="R247" s="99">
        <v>15.100617181141093</v>
      </c>
      <c r="S247" s="99">
        <v>16.208133408542164</v>
      </c>
      <c r="T247" s="99">
        <v>16.681808806690416</v>
      </c>
      <c r="U247" s="99">
        <v>17.384478861652898</v>
      </c>
      <c r="V247" s="99">
        <v>20.136163250984914</v>
      </c>
      <c r="W247" s="99">
        <v>18.694156367065652</v>
      </c>
      <c r="DA247" s="63" t="s">
        <v>2801</v>
      </c>
    </row>
    <row r="248" spans="1:105" ht="12" customHeight="1" x14ac:dyDescent="0.25">
      <c r="A248" s="109" t="s">
        <v>120</v>
      </c>
      <c r="B248" s="110">
        <v>18.860047719300223</v>
      </c>
      <c r="C248" s="110">
        <v>20.391984707164816</v>
      </c>
      <c r="D248" s="110">
        <v>21.885745693685816</v>
      </c>
      <c r="E248" s="110">
        <v>19.523252365804076</v>
      </c>
      <c r="F248" s="110">
        <v>19.954936705828409</v>
      </c>
      <c r="G248" s="110">
        <v>21.020246111589582</v>
      </c>
      <c r="H248" s="110">
        <v>19.559882441031327</v>
      </c>
      <c r="I248" s="110">
        <v>20.515120734455778</v>
      </c>
      <c r="J248" s="110">
        <v>16.954125115213383</v>
      </c>
      <c r="K248" s="110">
        <v>16.482090551350165</v>
      </c>
      <c r="L248" s="110">
        <v>20.719743382503196</v>
      </c>
      <c r="M248" s="110">
        <v>16.479377645148602</v>
      </c>
      <c r="N248" s="110">
        <v>12.913470490354738</v>
      </c>
      <c r="O248" s="110">
        <v>10.196198617135996</v>
      </c>
      <c r="P248" s="110">
        <v>9.0119646387170498</v>
      </c>
      <c r="Q248" s="110">
        <v>8.9143948329994469</v>
      </c>
      <c r="R248" s="110">
        <v>12.505953619561167</v>
      </c>
      <c r="S248" s="110">
        <v>10.821699090965538</v>
      </c>
      <c r="T248" s="110">
        <v>12.93099938696361</v>
      </c>
      <c r="U248" s="110">
        <v>12.852721982878446</v>
      </c>
      <c r="V248" s="110">
        <v>13.751407597260915</v>
      </c>
      <c r="W248" s="110">
        <v>14.856754618946844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34.823421650341942</v>
      </c>
      <c r="C250" s="118">
        <f t="shared" si="115"/>
        <v>41.078875013144021</v>
      </c>
      <c r="D250" s="118">
        <f t="shared" si="115"/>
        <v>42.490642877217354</v>
      </c>
      <c r="E250" s="118">
        <f t="shared" si="115"/>
        <v>39.450433817167678</v>
      </c>
      <c r="F250" s="118">
        <f t="shared" si="115"/>
        <v>39.929298797580657</v>
      </c>
      <c r="G250" s="118">
        <f t="shared" si="115"/>
        <v>42.374335114290545</v>
      </c>
      <c r="H250" s="118">
        <f t="shared" si="115"/>
        <v>40.882953572893797</v>
      </c>
      <c r="I250" s="118">
        <f t="shared" si="115"/>
        <v>43.742204703849858</v>
      </c>
      <c r="J250" s="118">
        <f t="shared" si="115"/>
        <v>42.345455421229907</v>
      </c>
      <c r="K250" s="118">
        <f t="shared" si="115"/>
        <v>41.731845465131173</v>
      </c>
      <c r="L250" s="118">
        <f t="shared" si="115"/>
        <v>43.519306959471692</v>
      </c>
      <c r="M250" s="118">
        <f t="shared" si="115"/>
        <v>44.950698098683247</v>
      </c>
      <c r="N250" s="118">
        <f t="shared" si="115"/>
        <v>36.031978460431304</v>
      </c>
      <c r="O250" s="118">
        <f t="shared" si="115"/>
        <v>36.625650963584178</v>
      </c>
      <c r="P250" s="118">
        <f t="shared" si="115"/>
        <v>36.938177288431376</v>
      </c>
      <c r="Q250" s="118">
        <f t="shared" si="115"/>
        <v>36.405353504495373</v>
      </c>
      <c r="R250" s="118">
        <f t="shared" ref="R250:V250" si="116">R251+R254+R256+R265</f>
        <v>39.356112921021875</v>
      </c>
      <c r="S250" s="118">
        <f t="shared" si="116"/>
        <v>35.813438344741691</v>
      </c>
      <c r="T250" s="118">
        <f t="shared" si="116"/>
        <v>41.642221834160779</v>
      </c>
      <c r="U250" s="118">
        <f t="shared" si="116"/>
        <v>38.215057206923305</v>
      </c>
      <c r="V250" s="118">
        <f t="shared" si="116"/>
        <v>42.939391884500033</v>
      </c>
      <c r="W250" s="118">
        <f t="shared" ref="W250" si="117">W251+W254+W256+W265</f>
        <v>42.580147760552407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13.128494097120578</v>
      </c>
      <c r="C251" s="123">
        <f t="shared" si="118"/>
        <v>17.088319990569477</v>
      </c>
      <c r="D251" s="123">
        <f t="shared" si="118"/>
        <v>18.0148516483907</v>
      </c>
      <c r="E251" s="123">
        <f t="shared" si="118"/>
        <v>16.275894257735409</v>
      </c>
      <c r="F251" s="123">
        <f t="shared" si="118"/>
        <v>16.998560758185562</v>
      </c>
      <c r="G251" s="123">
        <f t="shared" si="118"/>
        <v>19.015361607046707</v>
      </c>
      <c r="H251" s="123">
        <f t="shared" si="118"/>
        <v>18.284782595302833</v>
      </c>
      <c r="I251" s="123">
        <f t="shared" si="118"/>
        <v>20.408798154612654</v>
      </c>
      <c r="J251" s="123">
        <f t="shared" si="118"/>
        <v>20.915422005446679</v>
      </c>
      <c r="K251" s="123">
        <f t="shared" si="118"/>
        <v>21.289575306584116</v>
      </c>
      <c r="L251" s="123">
        <f t="shared" si="118"/>
        <v>18.541533789591099</v>
      </c>
      <c r="M251" s="123">
        <f t="shared" si="118"/>
        <v>21.729530843865504</v>
      </c>
      <c r="N251" s="123">
        <f t="shared" si="118"/>
        <v>17.905017450009446</v>
      </c>
      <c r="O251" s="123">
        <f t="shared" si="118"/>
        <v>20.111913045763853</v>
      </c>
      <c r="P251" s="123">
        <f t="shared" si="118"/>
        <v>21.521086055718193</v>
      </c>
      <c r="Q251" s="123">
        <f t="shared" si="118"/>
        <v>21.42105247735174</v>
      </c>
      <c r="R251" s="123">
        <f t="shared" ref="R251:V251" si="119">SUM(R252:R253)</f>
        <v>22.183303776915778</v>
      </c>
      <c r="S251" s="123">
        <f t="shared" si="119"/>
        <v>19.891655471251493</v>
      </c>
      <c r="T251" s="123">
        <f t="shared" si="119"/>
        <v>23.430413834592695</v>
      </c>
      <c r="U251" s="123">
        <f t="shared" si="119"/>
        <v>20.904759802207039</v>
      </c>
      <c r="V251" s="123">
        <f t="shared" si="119"/>
        <v>23.450789428664738</v>
      </c>
      <c r="W251" s="123">
        <f t="shared" ref="W251" si="120">SUM(W252:W253)</f>
        <v>23.088560739877526</v>
      </c>
      <c r="DA251" s="130" t="s">
        <v>2954</v>
      </c>
    </row>
    <row r="252" spans="1:105" ht="12" customHeight="1" x14ac:dyDescent="0.25">
      <c r="A252" s="97" t="s">
        <v>216</v>
      </c>
      <c r="B252" s="99">
        <v>12.805309926962925</v>
      </c>
      <c r="C252" s="99">
        <v>16.682440115443733</v>
      </c>
      <c r="D252" s="99">
        <v>17.603238060491513</v>
      </c>
      <c r="E252" s="99">
        <v>15.961665680538866</v>
      </c>
      <c r="F252" s="99">
        <v>16.685515325747161</v>
      </c>
      <c r="G252" s="99">
        <v>18.666443373972424</v>
      </c>
      <c r="H252" s="99">
        <v>17.947365733432328</v>
      </c>
      <c r="I252" s="99">
        <v>20.023263965178568</v>
      </c>
      <c r="J252" s="99">
        <v>20.506634784789949</v>
      </c>
      <c r="K252" s="99">
        <v>20.896967543445967</v>
      </c>
      <c r="L252" s="99">
        <v>18.291475868063742</v>
      </c>
      <c r="M252" s="99">
        <v>21.411965911128782</v>
      </c>
      <c r="N252" s="99">
        <v>17.653055242413828</v>
      </c>
      <c r="O252" s="99">
        <v>19.832911961875205</v>
      </c>
      <c r="P252" s="99">
        <v>21.22790198539187</v>
      </c>
      <c r="Q252" s="99">
        <v>21.13127407737926</v>
      </c>
      <c r="R252" s="99">
        <v>21.871596558366132</v>
      </c>
      <c r="S252" s="99">
        <v>19.615479595643652</v>
      </c>
      <c r="T252" s="99">
        <v>23.111305136231305</v>
      </c>
      <c r="U252" s="99">
        <v>20.623893893667674</v>
      </c>
      <c r="V252" s="99">
        <v>23.132014917125556</v>
      </c>
      <c r="W252" s="99">
        <v>22.7759050004885</v>
      </c>
      <c r="DA252" s="63" t="s">
        <v>2955</v>
      </c>
    </row>
    <row r="253" spans="1:105" ht="12" customHeight="1" x14ac:dyDescent="0.25">
      <c r="A253" s="97" t="s">
        <v>53</v>
      </c>
      <c r="B253" s="99">
        <v>0.32318417015765194</v>
      </c>
      <c r="C253" s="99">
        <v>0.40587987512574614</v>
      </c>
      <c r="D253" s="99">
        <v>0.41161358789918606</v>
      </c>
      <c r="E253" s="99">
        <v>0.31422857719654207</v>
      </c>
      <c r="F253" s="99">
        <v>0.31304543243840072</v>
      </c>
      <c r="G253" s="99">
        <v>0.34891823307428266</v>
      </c>
      <c r="H253" s="99">
        <v>0.33741686187050646</v>
      </c>
      <c r="I253" s="99">
        <v>0.38553418943408585</v>
      </c>
      <c r="J253" s="99">
        <v>0.40878722065673073</v>
      </c>
      <c r="K253" s="99">
        <v>0.39260776313814849</v>
      </c>
      <c r="L253" s="99">
        <v>0.25005792152735823</v>
      </c>
      <c r="M253" s="99">
        <v>0.3175649327367227</v>
      </c>
      <c r="N253" s="99">
        <v>0.25196220759561933</v>
      </c>
      <c r="O253" s="99">
        <v>0.27900108388864642</v>
      </c>
      <c r="P253" s="99">
        <v>0.29318407032632104</v>
      </c>
      <c r="Q253" s="99">
        <v>0.28977839997248123</v>
      </c>
      <c r="R253" s="99">
        <v>0.31170721854964495</v>
      </c>
      <c r="S253" s="99">
        <v>0.27617587560784118</v>
      </c>
      <c r="T253" s="99">
        <v>0.31910869836139133</v>
      </c>
      <c r="U253" s="99">
        <v>0.28086590853936638</v>
      </c>
      <c r="V253" s="99">
        <v>0.31877451153918257</v>
      </c>
      <c r="W253" s="99">
        <v>0.31265573938902524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0.25664260789558241</v>
      </c>
      <c r="C254" s="123">
        <f t="shared" si="121"/>
        <v>0.30133830416908214</v>
      </c>
      <c r="D254" s="123">
        <f t="shared" si="121"/>
        <v>0.25490479409713779</v>
      </c>
      <c r="E254" s="123">
        <f t="shared" si="121"/>
        <v>0.53854682766827722</v>
      </c>
      <c r="F254" s="123">
        <f t="shared" si="121"/>
        <v>0.38062316596707207</v>
      </c>
      <c r="G254" s="123">
        <f t="shared" si="121"/>
        <v>0.43001763640693064</v>
      </c>
      <c r="H254" s="123">
        <f t="shared" si="121"/>
        <v>0.53630536736834666</v>
      </c>
      <c r="I254" s="123">
        <f t="shared" si="121"/>
        <v>0.27593332195083797</v>
      </c>
      <c r="J254" s="123">
        <f t="shared" si="121"/>
        <v>0.28766384865138001</v>
      </c>
      <c r="K254" s="123">
        <f t="shared" si="121"/>
        <v>0.54519044966499164</v>
      </c>
      <c r="L254" s="123">
        <f t="shared" si="121"/>
        <v>0.90523229896867963</v>
      </c>
      <c r="M254" s="123">
        <f t="shared" si="121"/>
        <v>1.0683936208409719</v>
      </c>
      <c r="N254" s="123">
        <f t="shared" si="121"/>
        <v>1.1690038533458214</v>
      </c>
      <c r="O254" s="123">
        <f t="shared" si="121"/>
        <v>1.176124999125149</v>
      </c>
      <c r="P254" s="123">
        <f t="shared" si="121"/>
        <v>1.0927633452553955</v>
      </c>
      <c r="Q254" s="123">
        <f t="shared" si="121"/>
        <v>0.97629067987410056</v>
      </c>
      <c r="R254" s="123">
        <f t="shared" si="121"/>
        <v>0.87563078298727992</v>
      </c>
      <c r="S254" s="123">
        <f t="shared" si="121"/>
        <v>0.66940572560704403</v>
      </c>
      <c r="T254" s="123">
        <f t="shared" si="121"/>
        <v>0.48077045423306569</v>
      </c>
      <c r="U254" s="123">
        <f t="shared" si="121"/>
        <v>0.34525585058869307</v>
      </c>
      <c r="V254" s="123">
        <f t="shared" si="121"/>
        <v>0.31342881082976359</v>
      </c>
      <c r="W254" s="123">
        <f t="shared" si="121"/>
        <v>0.46107122583761695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0.25664260789558241</v>
      </c>
      <c r="C255" s="99">
        <f>RES_hhdet_tess!C48</f>
        <v>0.30133830416908214</v>
      </c>
      <c r="D255" s="99">
        <f>RES_hhdet_tess!D48</f>
        <v>0.25490479409713779</v>
      </c>
      <c r="E255" s="99">
        <f>RES_hhdet_tess!E48</f>
        <v>0.53854682766827722</v>
      </c>
      <c r="F255" s="99">
        <f>RES_hhdet_tess!F48</f>
        <v>0.38062316596707207</v>
      </c>
      <c r="G255" s="99">
        <f>RES_hhdet_tess!G48</f>
        <v>0.43001763640693064</v>
      </c>
      <c r="H255" s="99">
        <f>RES_hhdet_tess!H48</f>
        <v>0.53630536736834666</v>
      </c>
      <c r="I255" s="99">
        <f>RES_hhdet_tess!I48</f>
        <v>0.27593332195083797</v>
      </c>
      <c r="J255" s="99">
        <f>RES_hhdet_tess!J48</f>
        <v>0.28766384865138001</v>
      </c>
      <c r="K255" s="99">
        <f>RES_hhdet_tess!K48</f>
        <v>0.54519044966499164</v>
      </c>
      <c r="L255" s="99">
        <f>RES_hhdet_tess!L48</f>
        <v>0.90523229896867963</v>
      </c>
      <c r="M255" s="99">
        <f>RES_hhdet_tess!M48</f>
        <v>1.0683936208409719</v>
      </c>
      <c r="N255" s="99">
        <f>RES_hhdet_tess!N48</f>
        <v>1.1690038533458214</v>
      </c>
      <c r="O255" s="99">
        <f>RES_hhdet_tess!O48</f>
        <v>1.176124999125149</v>
      </c>
      <c r="P255" s="99">
        <f>RES_hhdet_tess!P48</f>
        <v>1.0927633452553955</v>
      </c>
      <c r="Q255" s="99">
        <f>RES_hhdet_tess!Q48</f>
        <v>0.97629067987410056</v>
      </c>
      <c r="R255" s="99">
        <f>RES_hhdet_tess!R48</f>
        <v>0.87563078298727992</v>
      </c>
      <c r="S255" s="99">
        <f>RES_hhdet_tess!S48</f>
        <v>0.66940572560704403</v>
      </c>
      <c r="T255" s="99">
        <f>RES_hhdet_tess!T48</f>
        <v>0.48077045423306569</v>
      </c>
      <c r="U255" s="99">
        <f>RES_hhdet_tess!U48</f>
        <v>0.34525585058869307</v>
      </c>
      <c r="V255" s="99">
        <f>RES_hhdet_tess!V48</f>
        <v>0.31342881082976359</v>
      </c>
      <c r="W255" s="99">
        <f>RES_hhdet_tess!W48</f>
        <v>0.46107122583761695</v>
      </c>
      <c r="DA255" s="63" t="s">
        <v>2958</v>
      </c>
    </row>
    <row r="256" spans="1:105" ht="12" customHeight="1" x14ac:dyDescent="0.25">
      <c r="A256" s="121" t="s">
        <v>55</v>
      </c>
      <c r="B256" s="123">
        <v>7.364455560927742</v>
      </c>
      <c r="C256" s="123">
        <v>9.3451218637278348</v>
      </c>
      <c r="D256" s="123">
        <v>9.3232266379841331</v>
      </c>
      <c r="E256" s="123">
        <v>7.4831954013247701</v>
      </c>
      <c r="F256" s="123">
        <v>7.252155775378351</v>
      </c>
      <c r="G256" s="123">
        <v>7.7838570487203969</v>
      </c>
      <c r="H256" s="123">
        <v>7.6002246631348429</v>
      </c>
      <c r="I256" s="123">
        <v>8.1019611883643741</v>
      </c>
      <c r="J256" s="123">
        <v>8.4092684140718976</v>
      </c>
      <c r="K256" s="123">
        <v>7.4149230842339051</v>
      </c>
      <c r="L256" s="123">
        <v>9.5134041843460064</v>
      </c>
      <c r="M256" s="123">
        <v>10.042785720594324</v>
      </c>
      <c r="N256" s="123">
        <v>7.1230556260591378</v>
      </c>
      <c r="O256" s="123">
        <v>6.9341118885825495</v>
      </c>
      <c r="P256" s="123">
        <v>6.8175253001348315</v>
      </c>
      <c r="Q256" s="123">
        <v>6.6566860212029821</v>
      </c>
      <c r="R256" s="123">
        <v>7.0606910900856805</v>
      </c>
      <c r="S256" s="123">
        <v>6.4885795766650727</v>
      </c>
      <c r="T256" s="123">
        <v>7.6840857871260502</v>
      </c>
      <c r="U256" s="123">
        <v>6.7702786427430102</v>
      </c>
      <c r="V256" s="123">
        <v>7.9290789205569165</v>
      </c>
      <c r="W256" s="123">
        <v>7.2280235878572885</v>
      </c>
      <c r="DA256" s="130" t="s">
        <v>2959</v>
      </c>
    </row>
    <row r="257" spans="1:105" ht="12" customHeight="1" x14ac:dyDescent="0.25">
      <c r="A257" s="97" t="s">
        <v>138</v>
      </c>
      <c r="B257" s="99">
        <v>7.34224653504151</v>
      </c>
      <c r="C257" s="99">
        <v>9.3816419177613586</v>
      </c>
      <c r="D257" s="99">
        <v>9.3526384900332022</v>
      </c>
      <c r="E257" s="99">
        <v>7.4745553710879751</v>
      </c>
      <c r="F257" s="99">
        <v>7.238053057976531</v>
      </c>
      <c r="G257" s="99">
        <v>7.7686855691505876</v>
      </c>
      <c r="H257" s="99">
        <v>7.5890619917093005</v>
      </c>
      <c r="I257" s="99">
        <v>8.0986925651363766</v>
      </c>
      <c r="J257" s="99">
        <v>8.415623492577236</v>
      </c>
      <c r="K257" s="99">
        <v>7.3899551168064646</v>
      </c>
      <c r="L257" s="99">
        <v>9.5504703296793974</v>
      </c>
      <c r="M257" s="99">
        <v>10.112572611283479</v>
      </c>
      <c r="N257" s="99">
        <v>7.1201722774705241</v>
      </c>
      <c r="O257" s="99">
        <v>6.9295950293038837</v>
      </c>
      <c r="P257" s="99">
        <v>6.8208890699939602</v>
      </c>
      <c r="Q257" s="99">
        <v>6.6601284973920691</v>
      </c>
      <c r="R257" s="99">
        <v>7.0708794312197307</v>
      </c>
      <c r="S257" s="99">
        <v>6.4803345478095258</v>
      </c>
      <c r="T257" s="99">
        <v>7.7047470300697976</v>
      </c>
      <c r="U257" s="99">
        <v>6.7666646241562258</v>
      </c>
      <c r="V257" s="99">
        <v>7.9580942953517448</v>
      </c>
      <c r="W257" s="99">
        <v>7.2313069415197315</v>
      </c>
      <c r="DA257" s="63" t="s">
        <v>2960</v>
      </c>
    </row>
    <row r="258" spans="1:105" ht="12" customHeight="1" x14ac:dyDescent="0.25">
      <c r="A258" s="97" t="s">
        <v>137</v>
      </c>
      <c r="B258" s="99">
        <v>7.3422465350415109</v>
      </c>
      <c r="C258" s="99">
        <v>9.3821279366925037</v>
      </c>
      <c r="D258" s="99">
        <v>9.3531322385097901</v>
      </c>
      <c r="E258" s="99">
        <v>7.4750071240987683</v>
      </c>
      <c r="F258" s="99">
        <v>7.2385216963813805</v>
      </c>
      <c r="G258" s="99">
        <v>7.7694428700608551</v>
      </c>
      <c r="H258" s="99">
        <v>7.5896951691999588</v>
      </c>
      <c r="I258" s="99">
        <v>8.0992929833556175</v>
      </c>
      <c r="J258" s="99">
        <v>8.4156588095197993</v>
      </c>
      <c r="K258" s="99">
        <v>7.3902817515783328</v>
      </c>
      <c r="L258" s="99">
        <v>9.550685577656095</v>
      </c>
      <c r="M258" s="99">
        <v>10.114406619877041</v>
      </c>
      <c r="N258" s="99">
        <v>7.1215828141039088</v>
      </c>
      <c r="O258" s="99">
        <v>6.929021864914267</v>
      </c>
      <c r="P258" s="99">
        <v>6.8191018643017909</v>
      </c>
      <c r="Q258" s="99">
        <v>6.657540134490799</v>
      </c>
      <c r="R258" s="99">
        <v>7.0676142176182735</v>
      </c>
      <c r="S258" s="99">
        <v>6.4750648792791132</v>
      </c>
      <c r="T258" s="99">
        <v>7.7029330949121189</v>
      </c>
      <c r="U258" s="99">
        <v>6.7609594835573832</v>
      </c>
      <c r="V258" s="99">
        <v>7.9496309967411918</v>
      </c>
      <c r="W258" s="99">
        <v>7.2152236960244576</v>
      </c>
      <c r="DA258" s="63" t="s">
        <v>2961</v>
      </c>
    </row>
    <row r="259" spans="1:105" ht="12" customHeight="1" x14ac:dyDescent="0.25">
      <c r="A259" s="100" t="s">
        <v>216</v>
      </c>
      <c r="B259" s="102">
        <v>1.2679814925042139</v>
      </c>
      <c r="C259" s="102">
        <v>1.8121002498397494</v>
      </c>
      <c r="D259" s="102">
        <v>1.8976259618374176</v>
      </c>
      <c r="E259" s="102">
        <v>1.273278295631969</v>
      </c>
      <c r="F259" s="102">
        <v>1.2351400641796553</v>
      </c>
      <c r="G259" s="102">
        <v>1.5209459338576925</v>
      </c>
      <c r="H259" s="102">
        <v>1.3582494680051482</v>
      </c>
      <c r="I259" s="102">
        <v>1.4937356053716799</v>
      </c>
      <c r="J259" s="102">
        <v>1.5382667772614922</v>
      </c>
      <c r="K259" s="102">
        <v>1.3667168877461786</v>
      </c>
      <c r="L259" s="102">
        <v>1.6331740948356896</v>
      </c>
      <c r="M259" s="102">
        <v>1.451455006004527</v>
      </c>
      <c r="N259" s="102">
        <v>0.91903002161540148</v>
      </c>
      <c r="O259" s="102">
        <v>0.73715982837549665</v>
      </c>
      <c r="P259" s="102">
        <v>0.75707736838405171</v>
      </c>
      <c r="Q259" s="102">
        <v>0.77181662503181792</v>
      </c>
      <c r="R259" s="102">
        <v>0.91049682974659529</v>
      </c>
      <c r="S259" s="102">
        <v>0.77187026611870491</v>
      </c>
      <c r="T259" s="102">
        <v>0.84588992402848895</v>
      </c>
      <c r="U259" s="102">
        <v>0.75401044542077156</v>
      </c>
      <c r="V259" s="102">
        <v>1.1194076778984552</v>
      </c>
      <c r="W259" s="102">
        <v>0.64744832792786966</v>
      </c>
      <c r="DA259" s="131" t="s">
        <v>2962</v>
      </c>
    </row>
    <row r="260" spans="1:105" ht="12" customHeight="1" x14ac:dyDescent="0.25">
      <c r="A260" s="103" t="s">
        <v>52</v>
      </c>
      <c r="B260" s="105">
        <v>6.0742650425372968</v>
      </c>
      <c r="C260" s="105">
        <v>7.5700276868527521</v>
      </c>
      <c r="D260" s="105">
        <v>7.4555062766723754</v>
      </c>
      <c r="E260" s="105">
        <v>6.2017288284667993</v>
      </c>
      <c r="F260" s="105">
        <v>6.0033816322017248</v>
      </c>
      <c r="G260" s="105">
        <v>6.2484969362031633</v>
      </c>
      <c r="H260" s="105">
        <v>6.2314457011948088</v>
      </c>
      <c r="I260" s="105">
        <v>6.6055573779839376</v>
      </c>
      <c r="J260" s="105">
        <v>6.8773920322583058</v>
      </c>
      <c r="K260" s="105">
        <v>6.0235648638321555</v>
      </c>
      <c r="L260" s="105">
        <v>7.9175114828204043</v>
      </c>
      <c r="M260" s="105">
        <v>8.6629516138725151</v>
      </c>
      <c r="N260" s="105">
        <v>6.2025527924885084</v>
      </c>
      <c r="O260" s="105">
        <v>6.1918620365387724</v>
      </c>
      <c r="P260" s="105">
        <v>6.062024495917739</v>
      </c>
      <c r="Q260" s="105">
        <v>5.8857235094589813</v>
      </c>
      <c r="R260" s="105">
        <v>6.1571173878716792</v>
      </c>
      <c r="S260" s="105">
        <v>5.7031946131604085</v>
      </c>
      <c r="T260" s="105">
        <v>6.8570431708836299</v>
      </c>
      <c r="U260" s="105">
        <v>6.0069490381366117</v>
      </c>
      <c r="V260" s="105">
        <v>6.8302233188427381</v>
      </c>
      <c r="W260" s="105">
        <v>6.5677753680965862</v>
      </c>
      <c r="DA260" s="132" t="s">
        <v>2963</v>
      </c>
    </row>
    <row r="261" spans="1:105" ht="12" customHeight="1" x14ac:dyDescent="0.25">
      <c r="A261" s="106" t="s">
        <v>122</v>
      </c>
      <c r="B261" s="102">
        <v>8.0822244156820098</v>
      </c>
      <c r="C261" s="102">
        <v>8.3019008340618772</v>
      </c>
      <c r="D261" s="102">
        <v>8.4265614658926395</v>
      </c>
      <c r="E261" s="102">
        <v>7.7651566021095579</v>
      </c>
      <c r="F261" s="102">
        <v>7.7243553147487898</v>
      </c>
      <c r="G261" s="102">
        <v>8.2949258926959839</v>
      </c>
      <c r="H261" s="102">
        <v>7.9733082786091423</v>
      </c>
      <c r="I261" s="102">
        <v>8.2109153614025931</v>
      </c>
      <c r="J261" s="102">
        <v>8.192582636188849</v>
      </c>
      <c r="K261" s="102">
        <v>8.2952466017918773</v>
      </c>
      <c r="L261" s="102">
        <v>8.1422304283312066</v>
      </c>
      <c r="M261" s="102">
        <v>7.6402553926265426</v>
      </c>
      <c r="N261" s="102">
        <v>7.2161476035053775</v>
      </c>
      <c r="O261" s="102">
        <v>7.1024398957723305</v>
      </c>
      <c r="P261" s="102">
        <v>6.6896430117662975</v>
      </c>
      <c r="Q261" s="102">
        <v>6.5285534648172234</v>
      </c>
      <c r="R261" s="102">
        <v>6.6883225103970307</v>
      </c>
      <c r="S261" s="102">
        <v>6.801025624700765</v>
      </c>
      <c r="T261" s="102">
        <v>6.9180450911993896</v>
      </c>
      <c r="U261" s="102">
        <v>6.8995482856187538</v>
      </c>
      <c r="V261" s="102">
        <v>6.8297408994729603</v>
      </c>
      <c r="W261" s="102">
        <v>7.1351107953093562</v>
      </c>
      <c r="DA261" s="131" t="s">
        <v>2964</v>
      </c>
    </row>
    <row r="262" spans="1:105" ht="12" customHeight="1" x14ac:dyDescent="0.25">
      <c r="A262" s="107" t="s">
        <v>121</v>
      </c>
      <c r="B262" s="105">
        <v>8.0822244156820062</v>
      </c>
      <c r="C262" s="105">
        <v>8.3045253176977525</v>
      </c>
      <c r="D262" s="105">
        <v>8.4278837222609351</v>
      </c>
      <c r="E262" s="105">
        <v>7.7642504546232454</v>
      </c>
      <c r="F262" s="105">
        <v>7.7233350237475928</v>
      </c>
      <c r="G262" s="105">
        <v>8.2955460626338304</v>
      </c>
      <c r="H262" s="105">
        <v>7.9741575658910735</v>
      </c>
      <c r="I262" s="105">
        <v>8.2108759637348445</v>
      </c>
      <c r="J262" s="105">
        <v>8.1931580240654789</v>
      </c>
      <c r="K262" s="105">
        <v>8.2954900387919537</v>
      </c>
      <c r="L262" s="105">
        <v>8.1477429114647766</v>
      </c>
      <c r="M262" s="105">
        <v>7.6493383983432084</v>
      </c>
      <c r="N262" s="105">
        <v>7.2278100614640293</v>
      </c>
      <c r="O262" s="105">
        <v>7.1023866361070889</v>
      </c>
      <c r="P262" s="105">
        <v>6.6972598929799849</v>
      </c>
      <c r="Q262" s="105">
        <v>6.53503009001974</v>
      </c>
      <c r="R262" s="105">
        <v>6.6905709881897106</v>
      </c>
      <c r="S262" s="105">
        <v>6.8086607993550547</v>
      </c>
      <c r="T262" s="105">
        <v>6.9284462433858121</v>
      </c>
      <c r="U262" s="105">
        <v>6.9176293921629286</v>
      </c>
      <c r="V262" s="105">
        <v>6.8388797913567139</v>
      </c>
      <c r="W262" s="105">
        <v>7.136826538177921</v>
      </c>
      <c r="DA262" s="132" t="s">
        <v>2965</v>
      </c>
    </row>
    <row r="263" spans="1:105" ht="12" customHeight="1" x14ac:dyDescent="0.25">
      <c r="A263" s="108" t="s">
        <v>53</v>
      </c>
      <c r="B263" s="99">
        <v>1.3395165059468945</v>
      </c>
      <c r="C263" s="99">
        <v>1.579793062560396</v>
      </c>
      <c r="D263" s="99">
        <v>1.7164353801861794</v>
      </c>
      <c r="E263" s="99">
        <v>1.1385852096777616</v>
      </c>
      <c r="F263" s="99">
        <v>1.151679110268641</v>
      </c>
      <c r="G263" s="99">
        <v>1.6981755781306707</v>
      </c>
      <c r="H263" s="99">
        <v>1.3980970626683265</v>
      </c>
      <c r="I263" s="99">
        <v>1.4979869688843235</v>
      </c>
      <c r="J263" s="99">
        <v>1.448373491519418</v>
      </c>
      <c r="K263" s="99">
        <v>1.5811808233489721</v>
      </c>
      <c r="L263" s="99">
        <v>1.0954059477173976</v>
      </c>
      <c r="M263" s="99">
        <v>0.78479448011120989</v>
      </c>
      <c r="N263" s="99">
        <v>0.72803876294865566</v>
      </c>
      <c r="O263" s="99">
        <v>0.62120596314896093</v>
      </c>
      <c r="P263" s="99">
        <v>0.63914373605098507</v>
      </c>
      <c r="Q263" s="99">
        <v>0.66627546894209</v>
      </c>
      <c r="R263" s="99">
        <v>0.73535518513931075</v>
      </c>
      <c r="S263" s="99">
        <v>0.73704391974472239</v>
      </c>
      <c r="T263" s="99">
        <v>0.57295560114462329</v>
      </c>
      <c r="U263" s="99">
        <v>0.5963482555034727</v>
      </c>
      <c r="V263" s="99">
        <v>0.54169539889101459</v>
      </c>
      <c r="W263" s="99">
        <v>0.51662130061332678</v>
      </c>
      <c r="DA263" s="63" t="s">
        <v>2966</v>
      </c>
    </row>
    <row r="264" spans="1:105" ht="12" customHeight="1" x14ac:dyDescent="0.25">
      <c r="A264" s="108" t="s">
        <v>52</v>
      </c>
      <c r="B264" s="99">
        <v>6.7427079097351141</v>
      </c>
      <c r="C264" s="99">
        <v>6.7247322551373561</v>
      </c>
      <c r="D264" s="99">
        <v>6.7114483420747559</v>
      </c>
      <c r="E264" s="99">
        <v>6.6256652449454831</v>
      </c>
      <c r="F264" s="99">
        <v>6.5716559134789509</v>
      </c>
      <c r="G264" s="99">
        <v>6.5973704845031609</v>
      </c>
      <c r="H264" s="99">
        <v>6.576060503222747</v>
      </c>
      <c r="I264" s="99">
        <v>6.7128889948505197</v>
      </c>
      <c r="J264" s="99">
        <v>6.7447845325460625</v>
      </c>
      <c r="K264" s="99">
        <v>6.7143092154429809</v>
      </c>
      <c r="L264" s="99">
        <v>7.0523369637473774</v>
      </c>
      <c r="M264" s="99">
        <v>6.8645439182319992</v>
      </c>
      <c r="N264" s="99">
        <v>6.4997712985153733</v>
      </c>
      <c r="O264" s="99">
        <v>6.4811806729581276</v>
      </c>
      <c r="P264" s="99">
        <v>6.0581161569290014</v>
      </c>
      <c r="Q264" s="99">
        <v>5.8687546210776498</v>
      </c>
      <c r="R264" s="99">
        <v>5.9552158030504003</v>
      </c>
      <c r="S264" s="99">
        <v>6.0716168796103336</v>
      </c>
      <c r="T264" s="99">
        <v>6.3554906422411879</v>
      </c>
      <c r="U264" s="99">
        <v>6.3212811366594561</v>
      </c>
      <c r="V264" s="99">
        <v>6.2971843924656996</v>
      </c>
      <c r="W264" s="99">
        <v>6.620205237564595</v>
      </c>
      <c r="DA264" s="63" t="s">
        <v>2967</v>
      </c>
    </row>
    <row r="265" spans="1:105" ht="12" customHeight="1" x14ac:dyDescent="0.25">
      <c r="A265" s="121" t="s">
        <v>54</v>
      </c>
      <c r="B265" s="123">
        <v>14.073829384398035</v>
      </c>
      <c r="C265" s="123">
        <v>14.344094854677627</v>
      </c>
      <c r="D265" s="123">
        <v>14.897659796745385</v>
      </c>
      <c r="E265" s="123">
        <v>15.152797330439221</v>
      </c>
      <c r="F265" s="123">
        <v>15.297959098049672</v>
      </c>
      <c r="G265" s="123">
        <v>15.145098822116516</v>
      </c>
      <c r="H265" s="123">
        <v>14.461640947087773</v>
      </c>
      <c r="I265" s="123">
        <v>14.955512038921993</v>
      </c>
      <c r="J265" s="123">
        <v>12.73310115305995</v>
      </c>
      <c r="K265" s="123">
        <v>12.482156624648162</v>
      </c>
      <c r="L265" s="123">
        <v>14.559136686565909</v>
      </c>
      <c r="M265" s="123">
        <v>12.109987913382449</v>
      </c>
      <c r="N265" s="123">
        <v>9.8349015310169037</v>
      </c>
      <c r="O265" s="123">
        <v>8.4035010301126221</v>
      </c>
      <c r="P265" s="123">
        <v>7.5068025873229534</v>
      </c>
      <c r="Q265" s="123">
        <v>7.3513243260665497</v>
      </c>
      <c r="R265" s="123">
        <v>9.2364872710331412</v>
      </c>
      <c r="S265" s="123">
        <v>8.7637975712180776</v>
      </c>
      <c r="T265" s="123">
        <v>10.046951758208962</v>
      </c>
      <c r="U265" s="123">
        <v>10.194762911384569</v>
      </c>
      <c r="V265" s="123">
        <v>11.246094724448618</v>
      </c>
      <c r="W265" s="123">
        <v>11.802492206979975</v>
      </c>
      <c r="DA265" s="130" t="s">
        <v>2968</v>
      </c>
    </row>
    <row r="266" spans="1:105" ht="12" customHeight="1" x14ac:dyDescent="0.25">
      <c r="A266" s="97" t="s">
        <v>50</v>
      </c>
      <c r="B266" s="99">
        <v>14.578295498367085</v>
      </c>
      <c r="C266" s="99">
        <v>13.921454760789082</v>
      </c>
      <c r="D266" s="99">
        <v>13.870985159053012</v>
      </c>
      <c r="E266" s="99">
        <v>16.16546691416977</v>
      </c>
      <c r="F266" s="99">
        <v>16.088530832305896</v>
      </c>
      <c r="G266" s="99">
        <v>14.75539338126039</v>
      </c>
      <c r="H266" s="99">
        <v>14.441957187337966</v>
      </c>
      <c r="I266" s="99">
        <v>14.444392631805405</v>
      </c>
      <c r="J266" s="99">
        <v>12.987340595232325</v>
      </c>
      <c r="K266" s="99">
        <v>12.872231602533367</v>
      </c>
      <c r="L266" s="99">
        <v>13.095652555144749</v>
      </c>
      <c r="M266" s="99">
        <v>11.810480154930206</v>
      </c>
      <c r="N266" s="99">
        <v>10.0678623794772</v>
      </c>
      <c r="O266" s="99">
        <v>9.3295324790870282</v>
      </c>
      <c r="P266" s="99">
        <v>8.3552804656909441</v>
      </c>
      <c r="Q266" s="99">
        <v>8.0732604265985835</v>
      </c>
      <c r="R266" s="99">
        <v>8.6620929327087985</v>
      </c>
      <c r="S266" s="99">
        <v>9.320166108318146</v>
      </c>
      <c r="T266" s="99">
        <v>9.6364815140841689</v>
      </c>
      <c r="U266" s="99">
        <v>10.077992636034864</v>
      </c>
      <c r="V266" s="99">
        <v>11.734548960405734</v>
      </c>
      <c r="W266" s="99">
        <v>10.95471177243528</v>
      </c>
      <c r="DA266" s="63" t="s">
        <v>2969</v>
      </c>
    </row>
    <row r="267" spans="1:105" ht="12" customHeight="1" x14ac:dyDescent="0.25">
      <c r="A267" s="109" t="s">
        <v>120</v>
      </c>
      <c r="B267" s="110">
        <v>13.606395589066086</v>
      </c>
      <c r="C267" s="110">
        <v>14.736683073426603</v>
      </c>
      <c r="D267" s="110">
        <v>15.858874628016912</v>
      </c>
      <c r="E267" s="110">
        <v>14.183380558459561</v>
      </c>
      <c r="F267" s="110">
        <v>14.559586542806862</v>
      </c>
      <c r="G267" s="110">
        <v>15.44876208914051</v>
      </c>
      <c r="H267" s="110">
        <v>14.474007040798199</v>
      </c>
      <c r="I267" s="110">
        <v>15.229571696058837</v>
      </c>
      <c r="J267" s="110">
        <v>12.610329650919123</v>
      </c>
      <c r="K267" s="110">
        <v>12.281386227557039</v>
      </c>
      <c r="L267" s="110">
        <v>15.464831345963768</v>
      </c>
      <c r="M267" s="110">
        <v>12.312602250084154</v>
      </c>
      <c r="N267" s="110">
        <v>9.6593963346954954</v>
      </c>
      <c r="O267" s="110">
        <v>7.6393154550923734</v>
      </c>
      <c r="P267" s="110">
        <v>6.7755413466171106</v>
      </c>
      <c r="Q267" s="110">
        <v>6.7594043678359181</v>
      </c>
      <c r="R267" s="110">
        <v>9.623201724188565</v>
      </c>
      <c r="S267" s="110">
        <v>8.4436209782008902</v>
      </c>
      <c r="T267" s="110">
        <v>10.237646400312556</v>
      </c>
      <c r="U267" s="110">
        <v>10.243531673442387</v>
      </c>
      <c r="V267" s="110">
        <v>11.05335946694052</v>
      </c>
      <c r="W267" s="110">
        <v>12.108878711879992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14.221231797191692</v>
      </c>
      <c r="C269" s="118">
        <f t="shared" si="122"/>
        <v>17.40911230863593</v>
      </c>
      <c r="D269" s="118">
        <f t="shared" si="122"/>
        <v>17.891233171436216</v>
      </c>
      <c r="E269" s="118">
        <f t="shared" si="122"/>
        <v>16.449187514896774</v>
      </c>
      <c r="F269" s="118">
        <f t="shared" si="122"/>
        <v>16.633055565089517</v>
      </c>
      <c r="G269" s="118">
        <f t="shared" si="122"/>
        <v>17.22534404392616</v>
      </c>
      <c r="H269" s="118">
        <f t="shared" si="122"/>
        <v>15.936311245010854</v>
      </c>
      <c r="I269" s="118">
        <f t="shared" si="122"/>
        <v>16.690654260576551</v>
      </c>
      <c r="J269" s="118">
        <f t="shared" si="122"/>
        <v>16.376402937864938</v>
      </c>
      <c r="K269" s="118">
        <f t="shared" si="122"/>
        <v>15.842320764257314</v>
      </c>
      <c r="L269" s="118">
        <f t="shared" si="122"/>
        <v>15.528094951592934</v>
      </c>
      <c r="M269" s="118">
        <f t="shared" si="122"/>
        <v>17.040515368872651</v>
      </c>
      <c r="N269" s="118">
        <f t="shared" si="122"/>
        <v>13.566796793027162</v>
      </c>
      <c r="O269" s="118">
        <f t="shared" si="122"/>
        <v>14.375551386737421</v>
      </c>
      <c r="P269" s="118">
        <f t="shared" si="122"/>
        <v>14.81087849382785</v>
      </c>
      <c r="Q269" s="118">
        <f t="shared" si="122"/>
        <v>14.564668646626354</v>
      </c>
      <c r="R269" s="118">
        <f t="shared" ref="R269:V269" si="123">R270+R273+R275+R284</f>
        <v>15.023373977351646</v>
      </c>
      <c r="S269" s="118">
        <f t="shared" si="123"/>
        <v>13.604444271893106</v>
      </c>
      <c r="T269" s="118">
        <f t="shared" si="123"/>
        <v>15.541630716613385</v>
      </c>
      <c r="U269" s="118">
        <f t="shared" si="123"/>
        <v>13.810887728967076</v>
      </c>
      <c r="V269" s="118">
        <f t="shared" si="123"/>
        <v>15.32425094417129</v>
      </c>
      <c r="W269" s="118">
        <f t="shared" ref="W269" si="124">W270+W273+W275+W284</f>
        <v>14.202814063134905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7.6823646337562659</v>
      </c>
      <c r="C270" s="123">
        <f t="shared" si="125"/>
        <v>10.000395181541045</v>
      </c>
      <c r="D270" s="123">
        <f t="shared" si="125"/>
        <v>10.497303746805127</v>
      </c>
      <c r="E270" s="123">
        <f t="shared" si="125"/>
        <v>9.50946971518837</v>
      </c>
      <c r="F270" s="123">
        <f t="shared" si="125"/>
        <v>9.8776611459529065</v>
      </c>
      <c r="G270" s="123">
        <f t="shared" si="125"/>
        <v>10.763759911749398</v>
      </c>
      <c r="H270" s="123">
        <f t="shared" si="125"/>
        <v>9.9740912733234364</v>
      </c>
      <c r="I270" s="123">
        <f t="shared" si="125"/>
        <v>10.738228360910913</v>
      </c>
      <c r="J270" s="123">
        <f t="shared" si="125"/>
        <v>10.647446590628252</v>
      </c>
      <c r="K270" s="123">
        <f t="shared" si="125"/>
        <v>10.576550911839458</v>
      </c>
      <c r="L270" s="123">
        <f t="shared" si="125"/>
        <v>9.0646760240929307</v>
      </c>
      <c r="M270" s="123">
        <f t="shared" si="125"/>
        <v>10.494473537333505</v>
      </c>
      <c r="N270" s="123">
        <f t="shared" si="125"/>
        <v>8.5833363815625354</v>
      </c>
      <c r="O270" s="123">
        <f t="shared" si="125"/>
        <v>9.5669124883367012</v>
      </c>
      <c r="P270" s="123">
        <f t="shared" si="125"/>
        <v>10.24417930774481</v>
      </c>
      <c r="Q270" s="123">
        <f t="shared" si="125"/>
        <v>10.196363897837283</v>
      </c>
      <c r="R270" s="123">
        <f t="shared" ref="R270:V270" si="126">SUM(R271:R272)</f>
        <v>10.550657517355969</v>
      </c>
      <c r="S270" s="123">
        <f t="shared" si="126"/>
        <v>9.4545380411365407</v>
      </c>
      <c r="T270" s="123">
        <f t="shared" si="126"/>
        <v>11.046772289475291</v>
      </c>
      <c r="U270" s="123">
        <f t="shared" si="126"/>
        <v>9.7999859819952988</v>
      </c>
      <c r="V270" s="123">
        <f t="shared" si="126"/>
        <v>10.753793613295462</v>
      </c>
      <c r="W270" s="123">
        <f t="shared" ref="W270" si="127">SUM(W271:W272)</f>
        <v>10.211461446375987</v>
      </c>
      <c r="DA270" s="130" t="s">
        <v>3122</v>
      </c>
    </row>
    <row r="271" spans="1:105" ht="12" customHeight="1" x14ac:dyDescent="0.25">
      <c r="A271" s="97" t="s">
        <v>216</v>
      </c>
      <c r="B271" s="99">
        <v>7.6823646337562659</v>
      </c>
      <c r="C271" s="99">
        <v>10.000395181541045</v>
      </c>
      <c r="D271" s="99">
        <v>10.497303746805127</v>
      </c>
      <c r="E271" s="99">
        <v>9.50946971518837</v>
      </c>
      <c r="F271" s="99">
        <v>9.8776611459529065</v>
      </c>
      <c r="G271" s="99">
        <v>10.763759911749398</v>
      </c>
      <c r="H271" s="99">
        <v>9.9740912733234364</v>
      </c>
      <c r="I271" s="99">
        <v>10.738228360910913</v>
      </c>
      <c r="J271" s="99">
        <v>10.647446590628252</v>
      </c>
      <c r="K271" s="99">
        <v>10.576550911839458</v>
      </c>
      <c r="L271" s="99">
        <v>9.0646760240929307</v>
      </c>
      <c r="M271" s="99">
        <v>10.494473537333505</v>
      </c>
      <c r="N271" s="99">
        <v>8.5833363815625354</v>
      </c>
      <c r="O271" s="99">
        <v>9.5669124883367012</v>
      </c>
      <c r="P271" s="99">
        <v>10.24417930774481</v>
      </c>
      <c r="Q271" s="99">
        <v>10.196363897837283</v>
      </c>
      <c r="R271" s="99">
        <v>10.550657517355969</v>
      </c>
      <c r="S271" s="99">
        <v>9.4545380411365407</v>
      </c>
      <c r="T271" s="99">
        <v>11.046772289475291</v>
      </c>
      <c r="U271" s="99">
        <v>9.7999859819952988</v>
      </c>
      <c r="V271" s="99">
        <v>10.753793613295462</v>
      </c>
      <c r="W271" s="99">
        <v>10.211461446375987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3.6874273454481101</v>
      </c>
      <c r="C275" s="123">
        <v>4.6851575038143158</v>
      </c>
      <c r="D275" s="123">
        <v>4.6740165863950232</v>
      </c>
      <c r="E275" s="123">
        <v>3.7394551427127354</v>
      </c>
      <c r="F275" s="123">
        <v>3.6183481284739467</v>
      </c>
      <c r="G275" s="123">
        <v>3.8618709966799991</v>
      </c>
      <c r="H275" s="123">
        <v>3.7308523690684989</v>
      </c>
      <c r="I275" s="123">
        <v>3.9386931121077566</v>
      </c>
      <c r="J275" s="123">
        <v>4.0422016487829122</v>
      </c>
      <c r="K275" s="123">
        <v>3.5245489404287231</v>
      </c>
      <c r="L275" s="123">
        <v>4.4741277397281767</v>
      </c>
      <c r="M275" s="123">
        <v>4.6538271271330052</v>
      </c>
      <c r="N275" s="123">
        <v>3.2669618408440613</v>
      </c>
      <c r="O275" s="123">
        <v>3.1357028519321894</v>
      </c>
      <c r="P275" s="123">
        <v>3.0333304074330969</v>
      </c>
      <c r="Q275" s="123">
        <v>2.9268467106645049</v>
      </c>
      <c r="R275" s="123">
        <v>3.0925088686304387</v>
      </c>
      <c r="S275" s="123">
        <v>2.8050366811071834</v>
      </c>
      <c r="T275" s="123">
        <v>3.2928157567642411</v>
      </c>
      <c r="U275" s="123">
        <v>2.8474862552990468</v>
      </c>
      <c r="V275" s="123">
        <v>3.2762560923519328</v>
      </c>
      <c r="W275" s="123">
        <v>2.8640546245797034</v>
      </c>
      <c r="DA275" s="130" t="s">
        <v>3127</v>
      </c>
    </row>
    <row r="276" spans="1:105" ht="12" customHeight="1" x14ac:dyDescent="0.25">
      <c r="A276" s="97" t="s">
        <v>138</v>
      </c>
      <c r="B276" s="99">
        <v>3.8463076523059416</v>
      </c>
      <c r="C276" s="99">
        <v>4.9146648682065397</v>
      </c>
      <c r="D276" s="99">
        <v>4.8920894427899979</v>
      </c>
      <c r="E276" s="99">
        <v>3.9083998226876755</v>
      </c>
      <c r="F276" s="99">
        <v>3.7776620507794916</v>
      </c>
      <c r="G276" s="99">
        <v>4.0230622360808157</v>
      </c>
      <c r="H276" s="99">
        <v>3.886718322223913</v>
      </c>
      <c r="I276" s="99">
        <v>4.1021044766469714</v>
      </c>
      <c r="J276" s="99">
        <v>4.2159940784423293</v>
      </c>
      <c r="K276" s="99">
        <v>3.6684329462272434</v>
      </c>
      <c r="L276" s="99">
        <v>4.7029047673933002</v>
      </c>
      <c r="M276" s="99">
        <v>4.9601150178295965</v>
      </c>
      <c r="N276" s="99">
        <v>3.4815942640423745</v>
      </c>
      <c r="O276" s="99">
        <v>3.3436621099100603</v>
      </c>
      <c r="P276" s="99">
        <v>3.2436565822105381</v>
      </c>
      <c r="Q276" s="99">
        <v>3.134897122329277</v>
      </c>
      <c r="R276" s="99">
        <v>3.312522258386692</v>
      </c>
      <c r="S276" s="99">
        <v>3.0043438779309546</v>
      </c>
      <c r="T276" s="99">
        <v>3.5477995079152422</v>
      </c>
      <c r="U276" s="99">
        <v>3.0644280311148271</v>
      </c>
      <c r="V276" s="99">
        <v>3.5219361308757255</v>
      </c>
      <c r="W276" s="99">
        <v>3.0788135984067626</v>
      </c>
      <c r="DA276" s="63" t="s">
        <v>3128</v>
      </c>
    </row>
    <row r="277" spans="1:105" ht="12" customHeight="1" x14ac:dyDescent="0.25">
      <c r="A277" s="97" t="s">
        <v>137</v>
      </c>
      <c r="B277" s="99">
        <v>0.66424450531933743</v>
      </c>
      <c r="C277" s="99">
        <v>0.94467041425461695</v>
      </c>
      <c r="D277" s="99">
        <v>0.98774934254610269</v>
      </c>
      <c r="E277" s="99">
        <v>0.66241908578343578</v>
      </c>
      <c r="F277" s="99">
        <v>0.64220130186096758</v>
      </c>
      <c r="G277" s="99">
        <v>0.78894378827908407</v>
      </c>
      <c r="H277" s="99">
        <v>0.69749181342858213</v>
      </c>
      <c r="I277" s="99">
        <v>0.75874904150438616</v>
      </c>
      <c r="J277" s="99">
        <v>0.76934410509597106</v>
      </c>
      <c r="K277" s="99">
        <v>0.67893640254698473</v>
      </c>
      <c r="L277" s="99">
        <v>0.79594728085246569</v>
      </c>
      <c r="M277" s="99">
        <v>0.69937235260614028</v>
      </c>
      <c r="N277" s="99">
        <v>0.4423991970565484</v>
      </c>
      <c r="O277" s="99">
        <v>0.35407469573627698</v>
      </c>
      <c r="P277" s="99">
        <v>0.36041031696525949</v>
      </c>
      <c r="Q277" s="99">
        <v>0.36494780546214189</v>
      </c>
      <c r="R277" s="99">
        <v>0.42915808685066764</v>
      </c>
      <c r="S277" s="99">
        <v>0.36367867621468236</v>
      </c>
      <c r="T277" s="99">
        <v>0.38857557293212952</v>
      </c>
      <c r="U277" s="99">
        <v>0.34618392826365924</v>
      </c>
      <c r="V277" s="99">
        <v>0.50591930603533219</v>
      </c>
      <c r="W277" s="99">
        <v>0.29177224212897163</v>
      </c>
      <c r="DA277" s="63" t="s">
        <v>3129</v>
      </c>
    </row>
    <row r="278" spans="1:105" ht="12" customHeight="1" x14ac:dyDescent="0.25">
      <c r="A278" s="100" t="s">
        <v>216</v>
      </c>
      <c r="B278" s="102">
        <v>0.66424450531933743</v>
      </c>
      <c r="C278" s="102">
        <v>0.94467041425461695</v>
      </c>
      <c r="D278" s="102">
        <v>0.98774934254610269</v>
      </c>
      <c r="E278" s="102">
        <v>0.66241908578343578</v>
      </c>
      <c r="F278" s="102">
        <v>0.64220130186096758</v>
      </c>
      <c r="G278" s="102">
        <v>0.78894378827908407</v>
      </c>
      <c r="H278" s="102">
        <v>0.69749181342858213</v>
      </c>
      <c r="I278" s="102">
        <v>0.75874904150438616</v>
      </c>
      <c r="J278" s="102">
        <v>0.76934410509597106</v>
      </c>
      <c r="K278" s="102">
        <v>0.67893640254698473</v>
      </c>
      <c r="L278" s="102">
        <v>0.79594728085246569</v>
      </c>
      <c r="M278" s="102">
        <v>0.69937235260614028</v>
      </c>
      <c r="N278" s="102">
        <v>0.4423991970565484</v>
      </c>
      <c r="O278" s="102">
        <v>0.35407469573627698</v>
      </c>
      <c r="P278" s="102">
        <v>0.36041031696525949</v>
      </c>
      <c r="Q278" s="102">
        <v>0.36494780546214189</v>
      </c>
      <c r="R278" s="102">
        <v>0.42915808685066764</v>
      </c>
      <c r="S278" s="102">
        <v>0.36367867621468236</v>
      </c>
      <c r="T278" s="102">
        <v>0.38857557293212952</v>
      </c>
      <c r="U278" s="102">
        <v>0.34618392826365924</v>
      </c>
      <c r="V278" s="102">
        <v>0.50591930603533219</v>
      </c>
      <c r="W278" s="102">
        <v>0.29177224212897163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2.8514398179873162</v>
      </c>
      <c r="C284" s="123">
        <v>2.7235596232805688</v>
      </c>
      <c r="D284" s="123">
        <v>2.7199128382360662</v>
      </c>
      <c r="E284" s="123">
        <v>3.2002626569956694</v>
      </c>
      <c r="F284" s="123">
        <v>3.1370462906626631</v>
      </c>
      <c r="G284" s="123">
        <v>2.5997131354967649</v>
      </c>
      <c r="H284" s="123">
        <v>2.2313676026189189</v>
      </c>
      <c r="I284" s="123">
        <v>2.0137327875578821</v>
      </c>
      <c r="J284" s="123">
        <v>1.6867546984537722</v>
      </c>
      <c r="K284" s="123">
        <v>1.7412209119891329</v>
      </c>
      <c r="L284" s="123">
        <v>1.9892911877718265</v>
      </c>
      <c r="M284" s="123">
        <v>1.8922147044061399</v>
      </c>
      <c r="N284" s="123">
        <v>1.716498570620566</v>
      </c>
      <c r="O284" s="123">
        <v>1.6729360464685299</v>
      </c>
      <c r="P284" s="123">
        <v>1.5333687786499433</v>
      </c>
      <c r="Q284" s="123">
        <v>1.4414580381245661</v>
      </c>
      <c r="R284" s="123">
        <v>1.3802075913652376</v>
      </c>
      <c r="S284" s="123">
        <v>1.344869549649383</v>
      </c>
      <c r="T284" s="123">
        <v>1.2020426703738523</v>
      </c>
      <c r="U284" s="123">
        <v>1.1634154916727308</v>
      </c>
      <c r="V284" s="123">
        <v>1.294201238523895</v>
      </c>
      <c r="W284" s="123">
        <v>1.1272979921792166</v>
      </c>
      <c r="DA284" s="130" t="s">
        <v>3136</v>
      </c>
    </row>
    <row r="285" spans="1:105" ht="12" customHeight="1" x14ac:dyDescent="0.25">
      <c r="A285" s="97" t="s">
        <v>50</v>
      </c>
      <c r="B285" s="99">
        <v>5.9287842003616369</v>
      </c>
      <c r="C285" s="99">
        <v>5.6556025117870137</v>
      </c>
      <c r="D285" s="99">
        <v>5.6250547866357614</v>
      </c>
      <c r="E285" s="99">
        <v>6.5433125673764492</v>
      </c>
      <c r="F285" s="99">
        <v>6.4958657766275385</v>
      </c>
      <c r="G285" s="99">
        <v>5.9360480287394841</v>
      </c>
      <c r="H285" s="99">
        <v>5.7831524129207548</v>
      </c>
      <c r="I285" s="99">
        <v>5.769330817638938</v>
      </c>
      <c r="J285" s="99">
        <v>5.1797442452023024</v>
      </c>
      <c r="K285" s="99">
        <v>5.1242231801428915</v>
      </c>
      <c r="L285" s="99">
        <v>5.203725606558808</v>
      </c>
      <c r="M285" s="99">
        <v>4.6893167942815923</v>
      </c>
      <c r="N285" s="99">
        <v>3.9949323251422353</v>
      </c>
      <c r="O285" s="99">
        <v>3.7001810531695689</v>
      </c>
      <c r="P285" s="99">
        <v>3.312527054300952</v>
      </c>
      <c r="Q285" s="99">
        <v>3.1995345831947608</v>
      </c>
      <c r="R285" s="99">
        <v>3.4302561988680109</v>
      </c>
      <c r="S285" s="99">
        <v>3.6818395850844392</v>
      </c>
      <c r="T285" s="99">
        <v>3.7894396885277959</v>
      </c>
      <c r="U285" s="99">
        <v>3.949058218213072</v>
      </c>
      <c r="V285" s="99">
        <v>4.5741308440937338</v>
      </c>
      <c r="W285" s="99">
        <v>4.2465645603426339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0.10686748614439252</v>
      </c>
      <c r="D290" s="117">
        <f t="shared" si="129"/>
        <v>0.68496946948150805</v>
      </c>
      <c r="E290" s="117">
        <f t="shared" si="129"/>
        <v>3.6566480277003273E-2</v>
      </c>
      <c r="F290" s="117">
        <f t="shared" si="129"/>
        <v>0.50873322015121425</v>
      </c>
      <c r="G290" s="117">
        <f t="shared" si="129"/>
        <v>2.1927920272518646</v>
      </c>
      <c r="H290" s="117">
        <f t="shared" si="129"/>
        <v>3.747295941500346</v>
      </c>
      <c r="I290" s="117">
        <f t="shared" si="129"/>
        <v>4.3839185551327926</v>
      </c>
      <c r="J290" s="117">
        <f t="shared" si="129"/>
        <v>6.189639647318649</v>
      </c>
      <c r="K290" s="117">
        <f t="shared" si="129"/>
        <v>7.9824426818938017</v>
      </c>
      <c r="L290" s="117">
        <f t="shared" si="129"/>
        <v>7.0051821245255299</v>
      </c>
      <c r="M290" s="117">
        <f t="shared" si="129"/>
        <v>2.3214344638228113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4.1252444703602424E-4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0.66726300932211213</v>
      </c>
      <c r="U290" s="117">
        <f t="shared" si="130"/>
        <v>0.29982941978797373</v>
      </c>
      <c r="V290" s="117">
        <f t="shared" si="130"/>
        <v>1.4718825056899698</v>
      </c>
      <c r="W290" s="117">
        <f t="shared" ref="W290" si="131">W291+W294+W296+W305</f>
        <v>2.1100344691182022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5.5100576452435546E-2</v>
      </c>
      <c r="D291" s="122">
        <f t="shared" si="132"/>
        <v>0.32240120503519037</v>
      </c>
      <c r="E291" s="122">
        <f t="shared" si="132"/>
        <v>1.6901595058752786E-2</v>
      </c>
      <c r="F291" s="122">
        <f t="shared" si="132"/>
        <v>0.24013829956337662</v>
      </c>
      <c r="G291" s="122">
        <f t="shared" si="132"/>
        <v>1.0818036832181501</v>
      </c>
      <c r="H291" s="122">
        <f t="shared" si="132"/>
        <v>1.833532740901668</v>
      </c>
      <c r="I291" s="122">
        <f t="shared" si="132"/>
        <v>2.2103335845528838</v>
      </c>
      <c r="J291" s="122">
        <f t="shared" si="132"/>
        <v>3.2558367484831643</v>
      </c>
      <c r="K291" s="122">
        <f t="shared" si="132"/>
        <v>4.2839395832793326</v>
      </c>
      <c r="L291" s="122">
        <f t="shared" si="132"/>
        <v>3.1762574166739892</v>
      </c>
      <c r="M291" s="122">
        <f t="shared" si="132"/>
        <v>1.1951905067141009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2.7058973455694663E-4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0.36938499874617647</v>
      </c>
      <c r="U291" s="122">
        <f t="shared" si="133"/>
        <v>0.15682999695376823</v>
      </c>
      <c r="V291" s="122">
        <f t="shared" si="133"/>
        <v>0.75785520251892824</v>
      </c>
      <c r="W291" s="122">
        <f t="shared" ref="W291" si="134">SUM(W292:W293)</f>
        <v>1.0881163113748167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5.4428816916639471E-2</v>
      </c>
      <c r="D292" s="98">
        <v>0.31857926434779932</v>
      </c>
      <c r="E292" s="98">
        <v>1.6730637557392101E-2</v>
      </c>
      <c r="F292" s="98">
        <v>0.23779602369751676</v>
      </c>
      <c r="G292" s="98">
        <v>1.0711688576441056</v>
      </c>
      <c r="H292" s="98">
        <v>1.8151926209873182</v>
      </c>
      <c r="I292" s="98">
        <v>2.1874265583592289</v>
      </c>
      <c r="J292" s="98">
        <v>3.2204806207462675</v>
      </c>
      <c r="K292" s="98">
        <v>4.2394849879496759</v>
      </c>
      <c r="L292" s="98">
        <v>3.1518661333889368</v>
      </c>
      <c r="M292" s="98">
        <v>1.1850174473353854</v>
      </c>
      <c r="N292" s="98">
        <v>0</v>
      </c>
      <c r="O292" s="98">
        <v>0</v>
      </c>
      <c r="P292" s="98">
        <v>0</v>
      </c>
      <c r="Q292" s="98">
        <v>2.6810226300824126E-4</v>
      </c>
      <c r="R292" s="98">
        <v>0</v>
      </c>
      <c r="S292" s="98">
        <v>0</v>
      </c>
      <c r="T292" s="98">
        <v>0.36583351227266503</v>
      </c>
      <c r="U292" s="98">
        <v>0.15533245600656759</v>
      </c>
      <c r="V292" s="98">
        <v>0.75049027329801765</v>
      </c>
      <c r="W292" s="98">
        <v>1.0775425772423852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6.7175953579607414E-4</v>
      </c>
      <c r="D293" s="98">
        <v>3.8219406873910822E-3</v>
      </c>
      <c r="E293" s="98">
        <v>1.709575013606861E-4</v>
      </c>
      <c r="F293" s="98">
        <v>2.3422758658598669E-3</v>
      </c>
      <c r="G293" s="98">
        <v>1.063482557404442E-2</v>
      </c>
      <c r="H293" s="98">
        <v>1.8340119914349893E-2</v>
      </c>
      <c r="I293" s="98">
        <v>2.2907026193654981E-2</v>
      </c>
      <c r="J293" s="98">
        <v>3.5356127736896614E-2</v>
      </c>
      <c r="K293" s="98">
        <v>4.4454595329656912E-2</v>
      </c>
      <c r="L293" s="98">
        <v>2.4391283285052447E-2</v>
      </c>
      <c r="M293" s="98">
        <v>1.017305937871541E-2</v>
      </c>
      <c r="N293" s="98">
        <v>0</v>
      </c>
      <c r="O293" s="98">
        <v>0</v>
      </c>
      <c r="P293" s="98">
        <v>0</v>
      </c>
      <c r="Q293" s="98">
        <v>2.4874715487053807E-6</v>
      </c>
      <c r="R293" s="98">
        <v>0</v>
      </c>
      <c r="S293" s="98">
        <v>0</v>
      </c>
      <c r="T293" s="98">
        <v>3.5514864735114661E-3</v>
      </c>
      <c r="U293" s="98">
        <v>1.4975409472006566E-3</v>
      </c>
      <c r="V293" s="98">
        <v>7.3649292209105851E-3</v>
      </c>
      <c r="W293" s="98">
        <v>1.0573734132431348E-2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4.977328205411233E-4</v>
      </c>
      <c r="D294" s="122">
        <f t="shared" si="135"/>
        <v>1.6399708288624697E-3</v>
      </c>
      <c r="E294" s="122">
        <f t="shared" si="135"/>
        <v>2.0300611415749348E-4</v>
      </c>
      <c r="F294" s="122">
        <f t="shared" si="135"/>
        <v>2.5031644246456966E-3</v>
      </c>
      <c r="G294" s="122">
        <f t="shared" si="135"/>
        <v>1.2098393169112114E-2</v>
      </c>
      <c r="H294" s="122">
        <f t="shared" si="135"/>
        <v>2.2824937539104525E-2</v>
      </c>
      <c r="I294" s="122">
        <f t="shared" si="135"/>
        <v>7.5876201887920746E-3</v>
      </c>
      <c r="J294" s="122">
        <f t="shared" si="135"/>
        <v>8.06505615312819E-3</v>
      </c>
      <c r="K294" s="122">
        <f t="shared" si="135"/>
        <v>1.3964535993034788E-2</v>
      </c>
      <c r="L294" s="122">
        <f t="shared" si="135"/>
        <v>2.9837181931958591E-2</v>
      </c>
      <c r="M294" s="122">
        <f t="shared" si="135"/>
        <v>1.0893506206824586E-2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1.2314563761905391E-3</v>
      </c>
      <c r="U294" s="122">
        <f t="shared" si="135"/>
        <v>5.4290906931152641E-4</v>
      </c>
      <c r="V294" s="122">
        <f t="shared" si="135"/>
        <v>1.259349394173333E-3</v>
      </c>
      <c r="W294" s="122">
        <f t="shared" si="135"/>
        <v>3.1782727970806239E-3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4.977328205411233E-4</v>
      </c>
      <c r="D295" s="98">
        <v>1.6399708288624697E-3</v>
      </c>
      <c r="E295" s="98">
        <v>2.0300611415749348E-4</v>
      </c>
      <c r="F295" s="98">
        <v>2.5031644246456966E-3</v>
      </c>
      <c r="G295" s="98">
        <v>1.2098393169112114E-2</v>
      </c>
      <c r="H295" s="98">
        <v>2.2824937539104525E-2</v>
      </c>
      <c r="I295" s="98">
        <v>7.5876201887920746E-3</v>
      </c>
      <c r="J295" s="98">
        <v>8.06505615312819E-3</v>
      </c>
      <c r="K295" s="98">
        <v>1.3964535993034788E-2</v>
      </c>
      <c r="L295" s="98">
        <v>2.9837181931958591E-2</v>
      </c>
      <c r="M295" s="98">
        <v>1.0893506206824586E-2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1.2314563761905391E-3</v>
      </c>
      <c r="U295" s="98">
        <v>5.4290906931152641E-4</v>
      </c>
      <c r="V295" s="98">
        <v>1.259349394173333E-3</v>
      </c>
      <c r="W295" s="98">
        <v>3.1782727970806239E-3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1.6006124969200078E-2</v>
      </c>
      <c r="D296" s="122">
        <v>0.15460245074441531</v>
      </c>
      <c r="E296" s="122">
        <v>6.6528776909444438E-3</v>
      </c>
      <c r="F296" s="122">
        <v>9.5150783589146887E-2</v>
      </c>
      <c r="G296" s="122">
        <v>0.42416746224263951</v>
      </c>
      <c r="H296" s="122">
        <v>0.74024308312095499</v>
      </c>
      <c r="I296" s="122">
        <v>0.8661941238745845</v>
      </c>
      <c r="J296" s="122">
        <v>1.3042356639024999</v>
      </c>
      <c r="K296" s="122">
        <v>1.5076456547209436</v>
      </c>
      <c r="L296" s="122">
        <v>1.6215881118517348</v>
      </c>
      <c r="M296" s="122">
        <v>0.49738807804729063</v>
      </c>
      <c r="N296" s="122">
        <v>0</v>
      </c>
      <c r="O296" s="122">
        <v>0</v>
      </c>
      <c r="P296" s="122">
        <v>0</v>
      </c>
      <c r="Q296" s="122">
        <v>6.1018095933232852E-5</v>
      </c>
      <c r="R296" s="122">
        <v>0</v>
      </c>
      <c r="S296" s="122">
        <v>0</v>
      </c>
      <c r="T296" s="122">
        <v>0.11975289311482248</v>
      </c>
      <c r="U296" s="122">
        <v>5.4043290474982422E-2</v>
      </c>
      <c r="V296" s="122">
        <v>0.27985549726688874</v>
      </c>
      <c r="W296" s="122">
        <v>0.38140333653652708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0.14948949531115269</v>
      </c>
      <c r="E297" s="98">
        <v>4.9435275710151124E-3</v>
      </c>
      <c r="F297" s="98">
        <v>8.824729904154377E-2</v>
      </c>
      <c r="G297" s="98">
        <v>0.40852658873645514</v>
      </c>
      <c r="H297" s="98">
        <v>0.71073577896698237</v>
      </c>
      <c r="I297" s="98">
        <v>0.83940037643298904</v>
      </c>
      <c r="J297" s="98">
        <v>1.2632916327422186</v>
      </c>
      <c r="K297" s="98">
        <v>1.4671611462537948</v>
      </c>
      <c r="L297" s="98">
        <v>1.5230086027374046</v>
      </c>
      <c r="M297" s="98">
        <v>0.3890338620038451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8.9837608372692584E-2</v>
      </c>
      <c r="U297" s="98">
        <v>4.9542408668532038E-2</v>
      </c>
      <c r="V297" s="98">
        <v>0.26664615544012732</v>
      </c>
      <c r="W297" s="98">
        <v>0.37065144229923064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1.3569817063063146E-3</v>
      </c>
      <c r="E298" s="98">
        <v>0</v>
      </c>
      <c r="F298" s="98">
        <v>0</v>
      </c>
      <c r="G298" s="98">
        <v>9.5795559997009154E-4</v>
      </c>
      <c r="H298" s="98">
        <v>5.545934043077648E-3</v>
      </c>
      <c r="I298" s="98">
        <v>6.8459557717409723E-3</v>
      </c>
      <c r="J298" s="98">
        <v>1.8580366715278001E-2</v>
      </c>
      <c r="K298" s="98">
        <v>9.787479554361482E-3</v>
      </c>
      <c r="L298" s="98">
        <v>7.8403066361722326E-2</v>
      </c>
      <c r="M298" s="98">
        <v>8.6448514801515552E-2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1.4479220391694855E-2</v>
      </c>
      <c r="U298" s="98">
        <v>0</v>
      </c>
      <c r="V298" s="98">
        <v>8.1403113650698744E-3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4.4094588562495411E-4</v>
      </c>
      <c r="E299" s="101">
        <v>0</v>
      </c>
      <c r="F299" s="101">
        <v>0</v>
      </c>
      <c r="G299" s="101">
        <v>2.9938320033617009E-4</v>
      </c>
      <c r="H299" s="101">
        <v>1.5988066239082809E-3</v>
      </c>
      <c r="I299" s="101">
        <v>2.0177862099879972E-3</v>
      </c>
      <c r="J299" s="101">
        <v>5.4093101033354492E-3</v>
      </c>
      <c r="K299" s="101">
        <v>2.8626198155493852E-3</v>
      </c>
      <c r="L299" s="101">
        <v>2.1273794168616387E-2</v>
      </c>
      <c r="M299" s="101">
        <v>1.9783872407991475E-2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2.1068554411818362E-3</v>
      </c>
      <c r="U299" s="101">
        <v>0</v>
      </c>
      <c r="V299" s="101">
        <v>1.4616063897938385E-3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9.1603582068136048E-4</v>
      </c>
      <c r="E300" s="104">
        <v>0</v>
      </c>
      <c r="F300" s="104">
        <v>0</v>
      </c>
      <c r="G300" s="104">
        <v>6.585723996339214E-4</v>
      </c>
      <c r="H300" s="104">
        <v>3.9471274191693667E-3</v>
      </c>
      <c r="I300" s="104">
        <v>4.8281695617529751E-3</v>
      </c>
      <c r="J300" s="104">
        <v>1.3171056611942553E-2</v>
      </c>
      <c r="K300" s="104">
        <v>6.9248597388120977E-3</v>
      </c>
      <c r="L300" s="104">
        <v>5.7129272193105936E-2</v>
      </c>
      <c r="M300" s="104">
        <v>6.6664642393524071E-2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1.2372364950513019E-2</v>
      </c>
      <c r="U300" s="104">
        <v>0</v>
      </c>
      <c r="V300" s="104">
        <v>6.6787049752760359E-3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5.6665013614693848E-3</v>
      </c>
      <c r="D301" s="101">
        <v>1.4640767819154381E-3</v>
      </c>
      <c r="E301" s="101">
        <v>8.2894031597135944E-4</v>
      </c>
      <c r="F301" s="101">
        <v>2.8830970356400589E-3</v>
      </c>
      <c r="G301" s="101">
        <v>4.1973582167864482E-3</v>
      </c>
      <c r="H301" s="101">
        <v>1.2320706454225271E-2</v>
      </c>
      <c r="I301" s="101">
        <v>9.5017149719955497E-3</v>
      </c>
      <c r="J301" s="101">
        <v>4.7870601430505021E-3</v>
      </c>
      <c r="K301" s="101">
        <v>8.2549006502097202E-3</v>
      </c>
      <c r="L301" s="101">
        <v>0</v>
      </c>
      <c r="M301" s="101">
        <v>2.8248761938594815E-3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3.3959312622299201E-3</v>
      </c>
      <c r="U301" s="101">
        <v>5.0415679611930586E-4</v>
      </c>
      <c r="V301" s="101">
        <v>9.9195757086481431E-4</v>
      </c>
      <c r="W301" s="101">
        <v>1.6345186249484703E-3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1.0339623607730691E-2</v>
      </c>
      <c r="D302" s="104">
        <v>2.2918969450408683E-3</v>
      </c>
      <c r="E302" s="104">
        <v>8.8040980395797188E-4</v>
      </c>
      <c r="F302" s="104">
        <v>4.0203875119630512E-3</v>
      </c>
      <c r="G302" s="104">
        <v>1.0485559689427808E-2</v>
      </c>
      <c r="H302" s="104">
        <v>1.1640663656669707E-2</v>
      </c>
      <c r="I302" s="104">
        <v>1.044607669785888E-2</v>
      </c>
      <c r="J302" s="104">
        <v>1.7576604301953069E-2</v>
      </c>
      <c r="K302" s="104">
        <v>2.2442128262577594E-2</v>
      </c>
      <c r="L302" s="104">
        <v>2.0176442752607784E-2</v>
      </c>
      <c r="M302" s="104">
        <v>1.9080825048070515E-2</v>
      </c>
      <c r="N302" s="104">
        <v>0</v>
      </c>
      <c r="O302" s="104">
        <v>0</v>
      </c>
      <c r="P302" s="104">
        <v>0</v>
      </c>
      <c r="Q302" s="104">
        <v>6.1018095933232852E-5</v>
      </c>
      <c r="R302" s="104">
        <v>0</v>
      </c>
      <c r="S302" s="104">
        <v>0</v>
      </c>
      <c r="T302" s="104">
        <v>1.204013308820512E-2</v>
      </c>
      <c r="U302" s="104">
        <v>3.996725010331075E-3</v>
      </c>
      <c r="V302" s="104">
        <v>4.0770728908267337E-3</v>
      </c>
      <c r="W302" s="104">
        <v>9.1173756123480044E-3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2.7275083314008079E-3</v>
      </c>
      <c r="D303" s="98">
        <v>6.4233950412365332E-4</v>
      </c>
      <c r="E303" s="98">
        <v>1.8231775837035128E-4</v>
      </c>
      <c r="F303" s="98">
        <v>8.4433164560855384E-4</v>
      </c>
      <c r="G303" s="98">
        <v>2.9402944470223224E-3</v>
      </c>
      <c r="H303" s="98">
        <v>2.8299425278371293E-3</v>
      </c>
      <c r="I303" s="98">
        <v>2.6293589714971046E-3</v>
      </c>
      <c r="J303" s="98">
        <v>4.2901777301688091E-3</v>
      </c>
      <c r="K303" s="98">
        <v>5.8566088697635035E-3</v>
      </c>
      <c r="L303" s="98">
        <v>3.8016949075716732E-3</v>
      </c>
      <c r="M303" s="98">
        <v>2.7711981656677932E-3</v>
      </c>
      <c r="N303" s="98">
        <v>0</v>
      </c>
      <c r="O303" s="98">
        <v>0</v>
      </c>
      <c r="P303" s="98">
        <v>0</v>
      </c>
      <c r="Q303" s="98">
        <v>8.385201839276526E-6</v>
      </c>
      <c r="R303" s="98">
        <v>0</v>
      </c>
      <c r="S303" s="98">
        <v>0</v>
      </c>
      <c r="T303" s="98">
        <v>1.3107791567394291E-3</v>
      </c>
      <c r="U303" s="98">
        <v>4.488645094315263E-4</v>
      </c>
      <c r="V303" s="98">
        <v>4.182344424660116E-4</v>
      </c>
      <c r="W303" s="98">
        <v>8.5107459883516066E-4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7.6121152763298826E-3</v>
      </c>
      <c r="D304" s="98">
        <v>1.6495574409172149E-3</v>
      </c>
      <c r="E304" s="98">
        <v>6.9809204558762058E-4</v>
      </c>
      <c r="F304" s="98">
        <v>3.1760558663544974E-3</v>
      </c>
      <c r="G304" s="98">
        <v>7.545265242405487E-3</v>
      </c>
      <c r="H304" s="98">
        <v>8.8107211288325771E-3</v>
      </c>
      <c r="I304" s="98">
        <v>7.8167177263617754E-3</v>
      </c>
      <c r="J304" s="98">
        <v>1.3286426571784261E-2</v>
      </c>
      <c r="K304" s="98">
        <v>1.658551939281409E-2</v>
      </c>
      <c r="L304" s="98">
        <v>1.6374747845036113E-2</v>
      </c>
      <c r="M304" s="98">
        <v>1.6309626882402721E-2</v>
      </c>
      <c r="N304" s="98">
        <v>0</v>
      </c>
      <c r="O304" s="98">
        <v>0</v>
      </c>
      <c r="P304" s="98">
        <v>0</v>
      </c>
      <c r="Q304" s="98">
        <v>5.2632894093956322E-5</v>
      </c>
      <c r="R304" s="98">
        <v>0</v>
      </c>
      <c r="S304" s="98">
        <v>0</v>
      </c>
      <c r="T304" s="98">
        <v>1.0729353931465692E-2</v>
      </c>
      <c r="U304" s="98">
        <v>3.5478605008995483E-3</v>
      </c>
      <c r="V304" s="98">
        <v>3.6588384483607224E-3</v>
      </c>
      <c r="W304" s="98">
        <v>8.2663010135128438E-3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3.5263051902215778E-2</v>
      </c>
      <c r="D305" s="122">
        <v>0.20632584287303996</v>
      </c>
      <c r="E305" s="122">
        <v>1.2809001413148551E-2</v>
      </c>
      <c r="F305" s="122">
        <v>0.17094097257404511</v>
      </c>
      <c r="G305" s="122">
        <v>0.67472248862196316</v>
      </c>
      <c r="H305" s="122">
        <v>1.1506951799386185</v>
      </c>
      <c r="I305" s="122">
        <v>1.299803226516532</v>
      </c>
      <c r="J305" s="122">
        <v>1.6215021787798571</v>
      </c>
      <c r="K305" s="122">
        <v>2.1768929079004913</v>
      </c>
      <c r="L305" s="122">
        <v>2.1774994140678476</v>
      </c>
      <c r="M305" s="122">
        <v>0.61796237285459532</v>
      </c>
      <c r="N305" s="122">
        <v>0</v>
      </c>
      <c r="O305" s="122">
        <v>0</v>
      </c>
      <c r="P305" s="122">
        <v>0</v>
      </c>
      <c r="Q305" s="122">
        <v>8.0916616545844729E-5</v>
      </c>
      <c r="R305" s="122">
        <v>0</v>
      </c>
      <c r="S305" s="122">
        <v>0</v>
      </c>
      <c r="T305" s="122">
        <v>0.17689366108492272</v>
      </c>
      <c r="U305" s="122">
        <v>8.8413223289911538E-2</v>
      </c>
      <c r="V305" s="122">
        <v>0.43291245650997945</v>
      </c>
      <c r="W305" s="122">
        <v>0.63733654840977783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1.9056562675228182E-2</v>
      </c>
      <c r="D306" s="98">
        <v>0.10903960530267037</v>
      </c>
      <c r="E306" s="98">
        <v>8.0584967017122058E-3</v>
      </c>
      <c r="F306" s="98">
        <v>9.0076392267567376E-2</v>
      </c>
      <c r="G306" s="98">
        <v>0.24716733898035539</v>
      </c>
      <c r="H306" s="98">
        <v>0.42413906969206883</v>
      </c>
      <c r="I306" s="98">
        <v>0.42565161718164091</v>
      </c>
      <c r="J306" s="98">
        <v>0.56658876775771005</v>
      </c>
      <c r="K306" s="98">
        <v>1.0569075260804415</v>
      </c>
      <c r="L306" s="98">
        <v>1.2250338716047644</v>
      </c>
      <c r="M306" s="98">
        <v>0.39980550575817081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6.311057721930266E-2</v>
      </c>
      <c r="U306" s="98">
        <v>3.6411711317168416E-2</v>
      </c>
      <c r="V306" s="98">
        <v>0.18431519463967014</v>
      </c>
      <c r="W306" s="98">
        <v>0.15327620664695316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1.6206489226987596E-2</v>
      </c>
      <c r="D307" s="33">
        <v>9.7286237570369583E-2</v>
      </c>
      <c r="E307" s="33">
        <v>4.7505047114363439E-3</v>
      </c>
      <c r="F307" s="33">
        <v>8.0864580306477751E-2</v>
      </c>
      <c r="G307" s="33">
        <v>0.42755514964160779</v>
      </c>
      <c r="H307" s="33">
        <v>0.72655611024654965</v>
      </c>
      <c r="I307" s="33">
        <v>0.874151609334891</v>
      </c>
      <c r="J307" s="33">
        <v>1.054913411022147</v>
      </c>
      <c r="K307" s="33">
        <v>1.1199853818200496</v>
      </c>
      <c r="L307" s="33">
        <v>0.95246554246308335</v>
      </c>
      <c r="M307" s="33">
        <v>0.21815686709642446</v>
      </c>
      <c r="N307" s="33">
        <v>0</v>
      </c>
      <c r="O307" s="33">
        <v>0</v>
      </c>
      <c r="P307" s="33">
        <v>0</v>
      </c>
      <c r="Q307" s="33">
        <v>8.0916616545844729E-5</v>
      </c>
      <c r="R307" s="33">
        <v>0</v>
      </c>
      <c r="S307" s="33">
        <v>0</v>
      </c>
      <c r="T307" s="33">
        <v>0.11378308386562005</v>
      </c>
      <c r="U307" s="33">
        <v>5.2001511972743122E-2</v>
      </c>
      <c r="V307" s="33">
        <v>0.24859726187030931</v>
      </c>
      <c r="W307" s="33">
        <v>0.4840603417628247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6.5220364019004246E-2</v>
      </c>
      <c r="D309" s="117">
        <f t="shared" si="136"/>
        <v>0.38777668617558131</v>
      </c>
      <c r="E309" s="117">
        <f t="shared" si="136"/>
        <v>2.141330841778671E-2</v>
      </c>
      <c r="F309" s="117">
        <f t="shared" si="136"/>
        <v>0.29712636930104486</v>
      </c>
      <c r="G309" s="117">
        <f t="shared" si="136"/>
        <v>1.3003049281243575</v>
      </c>
      <c r="H309" s="117">
        <f t="shared" si="136"/>
        <v>2.2423062843097035</v>
      </c>
      <c r="I309" s="117">
        <f t="shared" si="136"/>
        <v>2.6034459043854463</v>
      </c>
      <c r="J309" s="117">
        <f t="shared" si="136"/>
        <v>3.6666948920796618</v>
      </c>
      <c r="K309" s="117">
        <f t="shared" si="136"/>
        <v>4.7342755829608123</v>
      </c>
      <c r="L309" s="117">
        <f t="shared" si="136"/>
        <v>4.2462148898451151</v>
      </c>
      <c r="M309" s="117">
        <f t="shared" si="136"/>
        <v>1.4409278021961895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3.0540674989132724E-4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0.48889089902612126</v>
      </c>
      <c r="U309" s="117">
        <f t="shared" si="137"/>
        <v>0.21934213478580353</v>
      </c>
      <c r="V309" s="117">
        <f t="shared" si="137"/>
        <v>1.0793599696345784</v>
      </c>
      <c r="W309" s="117">
        <f t="shared" ref="W309" si="138">W310+W313+W315+W324</f>
        <v>1.5895131614620466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2.828236285635824E-2</v>
      </c>
      <c r="D310" s="122">
        <f t="shared" si="139"/>
        <v>0.1672726472508049</v>
      </c>
      <c r="E310" s="122">
        <f t="shared" si="139"/>
        <v>8.854975061586487E-3</v>
      </c>
      <c r="F310" s="122">
        <f t="shared" si="139"/>
        <v>0.12718702939735521</v>
      </c>
      <c r="G310" s="122">
        <f t="shared" si="139"/>
        <v>0.57957720390974865</v>
      </c>
      <c r="H310" s="122">
        <f t="shared" si="139"/>
        <v>0.99385994981593495</v>
      </c>
      <c r="I310" s="122">
        <f t="shared" si="139"/>
        <v>1.2126158631870394</v>
      </c>
      <c r="J310" s="122">
        <f t="shared" si="139"/>
        <v>1.8089810413047105</v>
      </c>
      <c r="K310" s="122">
        <f t="shared" si="139"/>
        <v>2.4105979143907894</v>
      </c>
      <c r="L310" s="122">
        <f t="shared" si="139"/>
        <v>1.8085881880443</v>
      </c>
      <c r="M310" s="122">
        <f t="shared" si="139"/>
        <v>0.69609640347014679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1.8387933188187066E-4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0.26076631013076684</v>
      </c>
      <c r="U310" s="122">
        <f t="shared" si="140"/>
        <v>0.11146149405602035</v>
      </c>
      <c r="V310" s="122">
        <f t="shared" si="140"/>
        <v>0.54180431014593433</v>
      </c>
      <c r="W310" s="122">
        <f t="shared" ref="W310" si="141">SUM(W311:W312)</f>
        <v>0.78083422757895804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2.7610603320562165E-2</v>
      </c>
      <c r="D311" s="98">
        <v>0.16345070656341382</v>
      </c>
      <c r="E311" s="98">
        <v>8.6840175602258003E-3</v>
      </c>
      <c r="F311" s="98">
        <v>0.12484475353149534</v>
      </c>
      <c r="G311" s="98">
        <v>0.56894237833570427</v>
      </c>
      <c r="H311" s="98">
        <v>0.97551982990158503</v>
      </c>
      <c r="I311" s="98">
        <v>1.1897088369933844</v>
      </c>
      <c r="J311" s="98">
        <v>1.7736249135678139</v>
      </c>
      <c r="K311" s="98">
        <v>2.3661433190611323</v>
      </c>
      <c r="L311" s="98">
        <v>1.7841969047592476</v>
      </c>
      <c r="M311" s="98">
        <v>0.68592334409143141</v>
      </c>
      <c r="N311" s="98">
        <v>0</v>
      </c>
      <c r="O311" s="98">
        <v>0</v>
      </c>
      <c r="P311" s="98">
        <v>0</v>
      </c>
      <c r="Q311" s="98">
        <v>1.8139186033316529E-4</v>
      </c>
      <c r="R311" s="98">
        <v>0</v>
      </c>
      <c r="S311" s="98">
        <v>0</v>
      </c>
      <c r="T311" s="98">
        <v>0.2572148236572554</v>
      </c>
      <c r="U311" s="98">
        <v>0.10996395310881969</v>
      </c>
      <c r="V311" s="98">
        <v>0.53443938092502374</v>
      </c>
      <c r="W311" s="98">
        <v>0.7702604934465267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6.7175953579607414E-4</v>
      </c>
      <c r="D312" s="98">
        <v>3.8219406873910822E-3</v>
      </c>
      <c r="E312" s="98">
        <v>1.709575013606861E-4</v>
      </c>
      <c r="F312" s="98">
        <v>2.3422758658598669E-3</v>
      </c>
      <c r="G312" s="98">
        <v>1.063482557404442E-2</v>
      </c>
      <c r="H312" s="98">
        <v>1.8340119914349893E-2</v>
      </c>
      <c r="I312" s="98">
        <v>2.2907026193654981E-2</v>
      </c>
      <c r="J312" s="98">
        <v>3.5356127736896614E-2</v>
      </c>
      <c r="K312" s="98">
        <v>4.4454595329656912E-2</v>
      </c>
      <c r="L312" s="98">
        <v>2.4391283285052447E-2</v>
      </c>
      <c r="M312" s="98">
        <v>1.017305937871541E-2</v>
      </c>
      <c r="N312" s="98">
        <v>0</v>
      </c>
      <c r="O312" s="98">
        <v>0</v>
      </c>
      <c r="P312" s="98">
        <v>0</v>
      </c>
      <c r="Q312" s="98">
        <v>2.4874715487053807E-6</v>
      </c>
      <c r="R312" s="98">
        <v>0</v>
      </c>
      <c r="S312" s="98">
        <v>0</v>
      </c>
      <c r="T312" s="98">
        <v>3.5514864735114661E-3</v>
      </c>
      <c r="U312" s="98">
        <v>1.4975409472006566E-3</v>
      </c>
      <c r="V312" s="98">
        <v>7.3649292209105851E-3</v>
      </c>
      <c r="W312" s="98">
        <v>1.0573734132431348E-2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1.1338456397458688E-3</v>
      </c>
      <c r="D313" s="122">
        <f t="shared" si="142"/>
        <v>3.8587738823512466E-3</v>
      </c>
      <c r="E313" s="122">
        <f t="shared" si="142"/>
        <v>4.9303608750424362E-4</v>
      </c>
      <c r="F313" s="122">
        <f t="shared" si="142"/>
        <v>6.2691269118511873E-3</v>
      </c>
      <c r="G313" s="122">
        <f t="shared" si="142"/>
        <v>3.122602074356539E-2</v>
      </c>
      <c r="H313" s="122">
        <f t="shared" si="142"/>
        <v>6.0672530909693517E-2</v>
      </c>
      <c r="I313" s="122">
        <f t="shared" si="142"/>
        <v>2.0760658853022234E-2</v>
      </c>
      <c r="J313" s="122">
        <f t="shared" si="142"/>
        <v>2.2707203335447991E-2</v>
      </c>
      <c r="K313" s="122">
        <f t="shared" si="142"/>
        <v>4.0453172326276134E-2</v>
      </c>
      <c r="L313" s="122">
        <f t="shared" si="142"/>
        <v>8.8923523315525457E-2</v>
      </c>
      <c r="M313" s="122">
        <f t="shared" si="142"/>
        <v>3.3551516676524264E-2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4.730794906255927E-3</v>
      </c>
      <c r="U313" s="122">
        <f t="shared" si="142"/>
        <v>2.1133106775116433E-3</v>
      </c>
      <c r="V313" s="122">
        <f t="shared" si="142"/>
        <v>4.9675158408669286E-3</v>
      </c>
      <c r="W313" s="122">
        <f t="shared" si="142"/>
        <v>1.2698346803703546E-2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1.1338456397458688E-3</v>
      </c>
      <c r="D314" s="98">
        <v>3.8587738823512466E-3</v>
      </c>
      <c r="E314" s="98">
        <v>4.9303608750424362E-4</v>
      </c>
      <c r="F314" s="98">
        <v>6.2691269118511873E-3</v>
      </c>
      <c r="G314" s="98">
        <v>3.122602074356539E-2</v>
      </c>
      <c r="H314" s="98">
        <v>6.0672530909693517E-2</v>
      </c>
      <c r="I314" s="98">
        <v>2.0760658853022234E-2</v>
      </c>
      <c r="J314" s="98">
        <v>2.2707203335447991E-2</v>
      </c>
      <c r="K314" s="98">
        <v>4.0453172326276134E-2</v>
      </c>
      <c r="L314" s="98">
        <v>8.8923523315525457E-2</v>
      </c>
      <c r="M314" s="98">
        <v>3.3551516676524264E-2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4.730794906255927E-3</v>
      </c>
      <c r="U314" s="98">
        <v>2.1133106775116433E-3</v>
      </c>
      <c r="V314" s="98">
        <v>4.9675158408669286E-3</v>
      </c>
      <c r="W314" s="98">
        <v>1.2698346803703546E-2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1.311555154763022E-2</v>
      </c>
      <c r="D315" s="122">
        <v>8.3226619266876745E-2</v>
      </c>
      <c r="E315" s="122">
        <v>3.9878640442726557E-3</v>
      </c>
      <c r="F315" s="122">
        <v>5.2670798860197744E-2</v>
      </c>
      <c r="G315" s="122">
        <v>0.23182204600557274</v>
      </c>
      <c r="H315" s="122">
        <v>0.40610502779500646</v>
      </c>
      <c r="I315" s="122">
        <v>0.47597777455413587</v>
      </c>
      <c r="J315" s="122">
        <v>0.7234429958865437</v>
      </c>
      <c r="K315" s="122">
        <v>0.8397785116330112</v>
      </c>
      <c r="L315" s="122">
        <v>0.93147696513108214</v>
      </c>
      <c r="M315" s="122">
        <v>0.31754803929377806</v>
      </c>
      <c r="N315" s="122">
        <v>0</v>
      </c>
      <c r="O315" s="122">
        <v>0</v>
      </c>
      <c r="P315" s="122">
        <v>0</v>
      </c>
      <c r="Q315" s="122">
        <v>5.8608268506149882E-5</v>
      </c>
      <c r="R315" s="122">
        <v>0</v>
      </c>
      <c r="S315" s="122">
        <v>0</v>
      </c>
      <c r="T315" s="122">
        <v>9.3182049510898715E-2</v>
      </c>
      <c r="U315" s="122">
        <v>4.0850811849713599E-2</v>
      </c>
      <c r="V315" s="122">
        <v>0.21218069035345674</v>
      </c>
      <c r="W315" s="122">
        <v>0.28951781689331113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7.904443707595972E-2</v>
      </c>
      <c r="E316" s="98">
        <v>2.6243735754512948E-3</v>
      </c>
      <c r="F316" s="98">
        <v>4.7037539738165594E-2</v>
      </c>
      <c r="G316" s="98">
        <v>0.21874324058848399</v>
      </c>
      <c r="H316" s="98">
        <v>0.38245832143819786</v>
      </c>
      <c r="I316" s="98">
        <v>0.4541933670915691</v>
      </c>
      <c r="J316" s="98">
        <v>0.68800284821484803</v>
      </c>
      <c r="K316" s="98">
        <v>0.80528589991532773</v>
      </c>
      <c r="L316" s="98">
        <v>0.84364526918052929</v>
      </c>
      <c r="M316" s="98">
        <v>0.21963894284470584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6.5080837595995478E-2</v>
      </c>
      <c r="U316" s="98">
        <v>3.6592312862199508E-2</v>
      </c>
      <c r="V316" s="98">
        <v>0.19968733942812258</v>
      </c>
      <c r="W316" s="98">
        <v>0.27936754364390526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1.149191463073744E-3</v>
      </c>
      <c r="E317" s="98">
        <v>0</v>
      </c>
      <c r="F317" s="98">
        <v>0</v>
      </c>
      <c r="G317" s="98">
        <v>8.1887543308355615E-4</v>
      </c>
      <c r="H317" s="98">
        <v>4.8074709051452429E-3</v>
      </c>
      <c r="I317" s="98">
        <v>5.9199788324133962E-3</v>
      </c>
      <c r="J317" s="98">
        <v>1.6117027804590799E-2</v>
      </c>
      <c r="K317" s="98">
        <v>8.4960759478605961E-3</v>
      </c>
      <c r="L317" s="98">
        <v>6.8913536428787364E-2</v>
      </c>
      <c r="M317" s="98">
        <v>7.7834129796712753E-2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1.3898629054038207E-2</v>
      </c>
      <c r="U317" s="98">
        <v>0</v>
      </c>
      <c r="V317" s="98">
        <v>7.7732802590911075E-3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2.3315564239238356E-4</v>
      </c>
      <c r="E318" s="101">
        <v>0</v>
      </c>
      <c r="F318" s="101">
        <v>0</v>
      </c>
      <c r="G318" s="101">
        <v>1.6030303344963479E-4</v>
      </c>
      <c r="H318" s="101">
        <v>8.6034348597587593E-4</v>
      </c>
      <c r="I318" s="101">
        <v>1.0918092706604207E-3</v>
      </c>
      <c r="J318" s="101">
        <v>2.9459711926482454E-3</v>
      </c>
      <c r="K318" s="101">
        <v>1.571216209048498E-3</v>
      </c>
      <c r="L318" s="101">
        <v>1.1784264235681432E-2</v>
      </c>
      <c r="M318" s="101">
        <v>1.1169487403188684E-2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1.526264103525187E-3</v>
      </c>
      <c r="U318" s="101">
        <v>0</v>
      </c>
      <c r="V318" s="101">
        <v>1.0945752838150717E-3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9.1603582068136048E-4</v>
      </c>
      <c r="E319" s="104">
        <v>0</v>
      </c>
      <c r="F319" s="104">
        <v>0</v>
      </c>
      <c r="G319" s="104">
        <v>6.585723996339214E-4</v>
      </c>
      <c r="H319" s="104">
        <v>3.9471274191693667E-3</v>
      </c>
      <c r="I319" s="104">
        <v>4.8281695617529751E-3</v>
      </c>
      <c r="J319" s="104">
        <v>1.3171056611942553E-2</v>
      </c>
      <c r="K319" s="104">
        <v>6.9248597388120977E-3</v>
      </c>
      <c r="L319" s="104">
        <v>5.7129272193105936E-2</v>
      </c>
      <c r="M319" s="104">
        <v>6.6664642393524071E-2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1.2372364950513019E-2</v>
      </c>
      <c r="U319" s="104">
        <v>0</v>
      </c>
      <c r="V319" s="104">
        <v>6.6787049752760359E-3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3.7151766873192737E-3</v>
      </c>
      <c r="D320" s="101">
        <v>9.6156328079198875E-4</v>
      </c>
      <c r="E320" s="101">
        <v>5.4543503107381901E-4</v>
      </c>
      <c r="F320" s="101">
        <v>1.9006011994403126E-3</v>
      </c>
      <c r="G320" s="101">
        <v>2.7724992689665403E-3</v>
      </c>
      <c r="H320" s="101">
        <v>8.1553193721192081E-3</v>
      </c>
      <c r="I320" s="101">
        <v>6.3034036014483971E-3</v>
      </c>
      <c r="J320" s="101">
        <v>3.1835690849424257E-3</v>
      </c>
      <c r="K320" s="101">
        <v>5.5052228891421789E-3</v>
      </c>
      <c r="L320" s="101">
        <v>0</v>
      </c>
      <c r="M320" s="101">
        <v>1.9007286169874474E-3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2.5059639647028254E-3</v>
      </c>
      <c r="U320" s="101">
        <v>3.7593411660779327E-4</v>
      </c>
      <c r="V320" s="101">
        <v>7.4649219611418953E-4</v>
      </c>
      <c r="W320" s="101">
        <v>1.2388944735556887E-3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9.400374860310947E-3</v>
      </c>
      <c r="D321" s="104">
        <v>2.0714274470513012E-3</v>
      </c>
      <c r="E321" s="104">
        <v>8.1805543774754225E-4</v>
      </c>
      <c r="F321" s="104">
        <v>3.7326579225918353E-3</v>
      </c>
      <c r="G321" s="104">
        <v>9.4874307150386566E-3</v>
      </c>
      <c r="H321" s="104">
        <v>1.068391607954414E-2</v>
      </c>
      <c r="I321" s="104">
        <v>9.5610250287049697E-3</v>
      </c>
      <c r="J321" s="104">
        <v>1.6139550782162455E-2</v>
      </c>
      <c r="K321" s="104">
        <v>2.049131288068072E-2</v>
      </c>
      <c r="L321" s="104">
        <v>1.8918159521765478E-2</v>
      </c>
      <c r="M321" s="104">
        <v>1.8174238035372034E-2</v>
      </c>
      <c r="N321" s="104">
        <v>0</v>
      </c>
      <c r="O321" s="104">
        <v>0</v>
      </c>
      <c r="P321" s="104">
        <v>0</v>
      </c>
      <c r="Q321" s="104">
        <v>5.8608268506149882E-5</v>
      </c>
      <c r="R321" s="104">
        <v>0</v>
      </c>
      <c r="S321" s="104">
        <v>0</v>
      </c>
      <c r="T321" s="104">
        <v>1.1696618896162192E-2</v>
      </c>
      <c r="U321" s="104">
        <v>3.8825648709062935E-3</v>
      </c>
      <c r="V321" s="104">
        <v>3.9735784701288458E-3</v>
      </c>
      <c r="W321" s="104">
        <v>8.911378775850208E-3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1.7882595839810635E-3</v>
      </c>
      <c r="D322" s="98">
        <v>4.2187000613408632E-4</v>
      </c>
      <c r="E322" s="98">
        <v>1.1996339215992167E-4</v>
      </c>
      <c r="F322" s="98">
        <v>5.5660205623733793E-4</v>
      </c>
      <c r="G322" s="98">
        <v>1.942165472633169E-3</v>
      </c>
      <c r="H322" s="98">
        <v>1.873194950711563E-3</v>
      </c>
      <c r="I322" s="98">
        <v>1.744307302343195E-3</v>
      </c>
      <c r="J322" s="98">
        <v>2.8531242103781939E-3</v>
      </c>
      <c r="K322" s="98">
        <v>3.9057934878666311E-3</v>
      </c>
      <c r="L322" s="98">
        <v>2.5434116767293646E-3</v>
      </c>
      <c r="M322" s="98">
        <v>1.8646111529693143E-3</v>
      </c>
      <c r="N322" s="98">
        <v>0</v>
      </c>
      <c r="O322" s="98">
        <v>0</v>
      </c>
      <c r="P322" s="98">
        <v>0</v>
      </c>
      <c r="Q322" s="98">
        <v>5.9753744121935618E-6</v>
      </c>
      <c r="R322" s="98">
        <v>0</v>
      </c>
      <c r="S322" s="98">
        <v>0</v>
      </c>
      <c r="T322" s="98">
        <v>9.6726496469650043E-4</v>
      </c>
      <c r="U322" s="98">
        <v>3.3470437000674514E-4</v>
      </c>
      <c r="V322" s="98">
        <v>3.1474002176812358E-4</v>
      </c>
      <c r="W322" s="98">
        <v>6.4507776233736454E-4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7.6121152763298826E-3</v>
      </c>
      <c r="D323" s="98">
        <v>1.6495574409172149E-3</v>
      </c>
      <c r="E323" s="98">
        <v>6.9809204558762058E-4</v>
      </c>
      <c r="F323" s="98">
        <v>3.1760558663544974E-3</v>
      </c>
      <c r="G323" s="98">
        <v>7.545265242405487E-3</v>
      </c>
      <c r="H323" s="98">
        <v>8.8107211288325771E-3</v>
      </c>
      <c r="I323" s="98">
        <v>7.8167177263617754E-3</v>
      </c>
      <c r="J323" s="98">
        <v>1.3286426571784261E-2</v>
      </c>
      <c r="K323" s="98">
        <v>1.658551939281409E-2</v>
      </c>
      <c r="L323" s="98">
        <v>1.6374747845036113E-2</v>
      </c>
      <c r="M323" s="98">
        <v>1.6309626882402721E-2</v>
      </c>
      <c r="N323" s="98">
        <v>0</v>
      </c>
      <c r="O323" s="98">
        <v>0</v>
      </c>
      <c r="P323" s="98">
        <v>0</v>
      </c>
      <c r="Q323" s="98">
        <v>5.2632894093956322E-5</v>
      </c>
      <c r="R323" s="98">
        <v>0</v>
      </c>
      <c r="S323" s="98">
        <v>0</v>
      </c>
      <c r="T323" s="98">
        <v>1.0729353931465692E-2</v>
      </c>
      <c r="U323" s="98">
        <v>3.5478605008995483E-3</v>
      </c>
      <c r="V323" s="98">
        <v>3.6588384483607224E-3</v>
      </c>
      <c r="W323" s="98">
        <v>8.2663010135128438E-3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2.2688603975269908E-2</v>
      </c>
      <c r="D324" s="122">
        <v>0.13341864577554841</v>
      </c>
      <c r="E324" s="122">
        <v>8.0774332244233239E-3</v>
      </c>
      <c r="F324" s="122">
        <v>0.11099941413164069</v>
      </c>
      <c r="G324" s="122">
        <v>0.45767965746547057</v>
      </c>
      <c r="H324" s="122">
        <v>0.78166877578906846</v>
      </c>
      <c r="I324" s="122">
        <v>0.89409160779124908</v>
      </c>
      <c r="J324" s="122">
        <v>1.1115636515529594</v>
      </c>
      <c r="K324" s="122">
        <v>1.4434459846107357</v>
      </c>
      <c r="L324" s="122">
        <v>1.417226213354208</v>
      </c>
      <c r="M324" s="122">
        <v>0.39373184275574036</v>
      </c>
      <c r="N324" s="122">
        <v>0</v>
      </c>
      <c r="O324" s="122">
        <v>0</v>
      </c>
      <c r="P324" s="122">
        <v>0</v>
      </c>
      <c r="Q324" s="122">
        <v>6.2919149503306706E-5</v>
      </c>
      <c r="R324" s="122">
        <v>0</v>
      </c>
      <c r="S324" s="122">
        <v>0</v>
      </c>
      <c r="T324" s="122">
        <v>0.1302117444781998</v>
      </c>
      <c r="U324" s="122">
        <v>6.4916518202557949E-2</v>
      </c>
      <c r="V324" s="122">
        <v>0.3204074532943203</v>
      </c>
      <c r="W324" s="122">
        <v>0.506462770186074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1.0769862013680395E-2</v>
      </c>
      <c r="D325" s="98">
        <v>6.1727178275896799E-2</v>
      </c>
      <c r="E325" s="98">
        <v>4.5694226865754563E-3</v>
      </c>
      <c r="F325" s="98">
        <v>5.1160038735775279E-2</v>
      </c>
      <c r="G325" s="98">
        <v>0.14060895902565798</v>
      </c>
      <c r="H325" s="98">
        <v>0.24166997457876915</v>
      </c>
      <c r="I325" s="98">
        <v>0.24291244578741003</v>
      </c>
      <c r="J325" s="98">
        <v>0.32383596457681429</v>
      </c>
      <c r="K325" s="98">
        <v>0.60496408671576418</v>
      </c>
      <c r="L325" s="98">
        <v>0.70217978525810854</v>
      </c>
      <c r="M325" s="98">
        <v>0.22933779151034955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3.6982859825100807E-2</v>
      </c>
      <c r="U325" s="98">
        <v>2.1533318041197364E-2</v>
      </c>
      <c r="V325" s="98">
        <v>0.10992494678779437</v>
      </c>
      <c r="W325" s="98">
        <v>9.2124738250185592E-2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1.1918741961589515E-2</v>
      </c>
      <c r="D326" s="33">
        <v>7.1691467499651607E-2</v>
      </c>
      <c r="E326" s="33">
        <v>3.5080105378478671E-3</v>
      </c>
      <c r="F326" s="33">
        <v>5.9839375395865403E-2</v>
      </c>
      <c r="G326" s="33">
        <v>0.31707069843981256</v>
      </c>
      <c r="H326" s="33">
        <v>0.53999880121029931</v>
      </c>
      <c r="I326" s="33">
        <v>0.65117916200383907</v>
      </c>
      <c r="J326" s="33">
        <v>0.78772768697614526</v>
      </c>
      <c r="K326" s="33">
        <v>0.83848189789497141</v>
      </c>
      <c r="L326" s="33">
        <v>0.71504642809609953</v>
      </c>
      <c r="M326" s="33">
        <v>0.16439405124539083</v>
      </c>
      <c r="N326" s="33">
        <v>0</v>
      </c>
      <c r="O326" s="33">
        <v>0</v>
      </c>
      <c r="P326" s="33">
        <v>0</v>
      </c>
      <c r="Q326" s="33">
        <v>6.2919149503306706E-5</v>
      </c>
      <c r="R326" s="33">
        <v>0</v>
      </c>
      <c r="S326" s="33">
        <v>0</v>
      </c>
      <c r="T326" s="33">
        <v>9.3228884653099003E-2</v>
      </c>
      <c r="U326" s="33">
        <v>4.3383200161360581E-2</v>
      </c>
      <c r="V326" s="33">
        <v>0.21048250650652592</v>
      </c>
      <c r="W326" s="33">
        <v>0.41433803193588842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0.61029192668462939</v>
      </c>
      <c r="D328" s="119">
        <f t="shared" si="143"/>
        <v>0.566122584221325</v>
      </c>
      <c r="E328" s="119">
        <f t="shared" si="143"/>
        <v>0.58559938653033494</v>
      </c>
      <c r="F328" s="119">
        <f t="shared" si="143"/>
        <v>0.58405143900908996</v>
      </c>
      <c r="G328" s="119">
        <f t="shared" si="143"/>
        <v>0.59299053989811146</v>
      </c>
      <c r="H328" s="119">
        <f t="shared" si="143"/>
        <v>0.59837982356203412</v>
      </c>
      <c r="I328" s="119">
        <f t="shared" si="143"/>
        <v>0.59386274440187126</v>
      </c>
      <c r="J328" s="119">
        <f t="shared" si="143"/>
        <v>0.59239230407671206</v>
      </c>
      <c r="K328" s="119">
        <f t="shared" si="143"/>
        <v>0.59308607297605109</v>
      </c>
      <c r="L328" s="119">
        <f t="shared" si="143"/>
        <v>0.60615338964263066</v>
      </c>
      <c r="M328" s="119">
        <f t="shared" si="143"/>
        <v>0.62070578543205934</v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>
        <f t="shared" si="143"/>
        <v>0.74033612331503151</v>
      </c>
      <c r="R328" s="119" t="str">
        <f t="shared" ref="R328:V328" si="144">IF(R309=0,"",R309/R290)</f>
        <v/>
      </c>
      <c r="S328" s="119" t="str">
        <f t="shared" si="144"/>
        <v/>
      </c>
      <c r="T328" s="119">
        <f t="shared" si="144"/>
        <v>0.73268095517957277</v>
      </c>
      <c r="U328" s="119">
        <f t="shared" si="144"/>
        <v>0.73155641277934869</v>
      </c>
      <c r="V328" s="119">
        <f t="shared" si="144"/>
        <v>0.73331938212595993</v>
      </c>
      <c r="W328" s="119">
        <f t="shared" ref="W328" si="145">IF(W309=0,"",W309/W290)</f>
        <v>0.75331146705215435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0.51328615192932536</v>
      </c>
      <c r="D329" s="124">
        <f t="shared" si="146"/>
        <v>0.51883381525372074</v>
      </c>
      <c r="E329" s="124">
        <f t="shared" si="146"/>
        <v>0.52391357329323684</v>
      </c>
      <c r="F329" s="124">
        <f t="shared" si="146"/>
        <v>0.52964075130293142</v>
      </c>
      <c r="G329" s="124">
        <f t="shared" si="146"/>
        <v>0.53575081403459646</v>
      </c>
      <c r="H329" s="124">
        <f t="shared" si="146"/>
        <v>0.54204646998950723</v>
      </c>
      <c r="I329" s="124">
        <f t="shared" si="146"/>
        <v>0.54861215142434383</v>
      </c>
      <c r="J329" s="124">
        <f t="shared" si="146"/>
        <v>0.55561171552826849</v>
      </c>
      <c r="K329" s="124">
        <f t="shared" si="146"/>
        <v>0.56270586163250458</v>
      </c>
      <c r="L329" s="124">
        <f t="shared" si="146"/>
        <v>0.56940856825709019</v>
      </c>
      <c r="M329" s="124">
        <f t="shared" si="146"/>
        <v>0.58241460215736018</v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>
        <f t="shared" si="146"/>
        <v>0.67955028738598566</v>
      </c>
      <c r="R329" s="124" t="str">
        <f t="shared" ref="R329:V329" si="147">IF(R310=0,"",R310/R291)</f>
        <v/>
      </c>
      <c r="S329" s="124" t="str">
        <f t="shared" si="147"/>
        <v/>
      </c>
      <c r="T329" s="124">
        <f t="shared" si="147"/>
        <v>0.70594721230125768</v>
      </c>
      <c r="U329" s="124">
        <f t="shared" si="147"/>
        <v>0.71071540024883106</v>
      </c>
      <c r="V329" s="124">
        <f t="shared" si="147"/>
        <v>0.71491797950994762</v>
      </c>
      <c r="W329" s="124">
        <f t="shared" ref="W329" si="148">IF(W310=0,"",W310/W291)</f>
        <v>0.71760180360901593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0.50727913786642143</v>
      </c>
      <c r="D330" s="111">
        <f t="shared" si="149"/>
        <v>0.51306134722243391</v>
      </c>
      <c r="E330" s="111">
        <f t="shared" si="149"/>
        <v>0.51904881272076442</v>
      </c>
      <c r="F330" s="111">
        <f t="shared" si="149"/>
        <v>0.52500774230901937</v>
      </c>
      <c r="G330" s="111">
        <f t="shared" si="149"/>
        <v>0.5311416349304795</v>
      </c>
      <c r="H330" s="111">
        <f t="shared" si="149"/>
        <v>0.53741945544654157</v>
      </c>
      <c r="I330" s="111">
        <f t="shared" si="149"/>
        <v>0.54388515694249195</v>
      </c>
      <c r="J330" s="111">
        <f t="shared" si="149"/>
        <v>0.55073298753675459</v>
      </c>
      <c r="K330" s="111">
        <f t="shared" si="149"/>
        <v>0.55812046175105345</v>
      </c>
      <c r="L330" s="111">
        <f t="shared" si="149"/>
        <v>0.56607635897304132</v>
      </c>
      <c r="M330" s="111">
        <f t="shared" si="149"/>
        <v>0.57882974266226173</v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>
        <f t="shared" si="149"/>
        <v>0.67657713253837559</v>
      </c>
      <c r="R330" s="111" t="str">
        <f t="shared" ref="R330:V330" si="150">IF(R311=0,"",R311/R292)</f>
        <v/>
      </c>
      <c r="S330" s="111" t="str">
        <f t="shared" si="150"/>
        <v/>
      </c>
      <c r="T330" s="111">
        <f t="shared" si="150"/>
        <v>0.70309256814489607</v>
      </c>
      <c r="U330" s="111">
        <f t="shared" si="150"/>
        <v>0.70792644329379772</v>
      </c>
      <c r="V330" s="111">
        <f t="shared" si="150"/>
        <v>0.712120329789803</v>
      </c>
      <c r="W330" s="111">
        <f t="shared" ref="W330" si="151">IF(W311=0,"",W311/W292)</f>
        <v>0.71483068021103569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>
        <f t="shared" si="152"/>
        <v>1</v>
      </c>
      <c r="R331" s="111" t="str">
        <f t="shared" ref="R331:V331" si="153">IF(R312=0,"",R312/R293)</f>
        <v/>
      </c>
      <c r="S331" s="111" t="str">
        <f t="shared" si="153"/>
        <v/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2.3529527564998225</v>
      </c>
      <c r="E332" s="124">
        <f t="shared" si="155"/>
        <v>2.4286760502284328</v>
      </c>
      <c r="F332" s="124">
        <f t="shared" si="155"/>
        <v>2.5044806685995202</v>
      </c>
      <c r="G332" s="124">
        <f t="shared" si="155"/>
        <v>2.5810056184392485</v>
      </c>
      <c r="H332" s="124">
        <f t="shared" si="155"/>
        <v>2.6581685406913862</v>
      </c>
      <c r="I332" s="124">
        <f t="shared" si="155"/>
        <v>2.736122570247848</v>
      </c>
      <c r="J332" s="124">
        <f t="shared" si="155"/>
        <v>2.8155046789898117</v>
      </c>
      <c r="K332" s="124">
        <f t="shared" si="155"/>
        <v>2.8968504464776568</v>
      </c>
      <c r="L332" s="124">
        <f t="shared" si="155"/>
        <v>2.9802922916215326</v>
      </c>
      <c r="M332" s="124">
        <f t="shared" si="155"/>
        <v>3.0799557130196376</v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>
        <f t="shared" si="156"/>
        <v>3.8416260597800882</v>
      </c>
      <c r="U332" s="124">
        <f t="shared" si="156"/>
        <v>3.8925683820157468</v>
      </c>
      <c r="V332" s="124">
        <f t="shared" si="156"/>
        <v>3.944509652246051</v>
      </c>
      <c r="W332" s="124">
        <f t="shared" ref="W332" si="157">IF(W313=0,"",W313/W294)</f>
        <v>3.9953608813464681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2.3529527564998225</v>
      </c>
      <c r="E333" s="111">
        <f t="shared" si="158"/>
        <v>2.4286760502284328</v>
      </c>
      <c r="F333" s="111">
        <f t="shared" si="158"/>
        <v>2.5044806685995202</v>
      </c>
      <c r="G333" s="111">
        <f t="shared" si="158"/>
        <v>2.5810056184392485</v>
      </c>
      <c r="H333" s="111">
        <f t="shared" si="158"/>
        <v>2.6581685406913862</v>
      </c>
      <c r="I333" s="111">
        <f t="shared" si="158"/>
        <v>2.736122570247848</v>
      </c>
      <c r="J333" s="111">
        <f t="shared" si="158"/>
        <v>2.8155046789898117</v>
      </c>
      <c r="K333" s="111">
        <f t="shared" si="158"/>
        <v>2.8968504464776568</v>
      </c>
      <c r="L333" s="111">
        <f t="shared" si="158"/>
        <v>2.9802922916215326</v>
      </c>
      <c r="M333" s="111">
        <f t="shared" si="158"/>
        <v>3.0799557130196376</v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>
        <f t="shared" si="159"/>
        <v>3.8416260597800882</v>
      </c>
      <c r="U333" s="111">
        <f t="shared" si="159"/>
        <v>3.8925683820157468</v>
      </c>
      <c r="V333" s="111">
        <f t="shared" si="159"/>
        <v>3.944509652246051</v>
      </c>
      <c r="W333" s="111">
        <f t="shared" ref="W333" si="160">IF(W314=0,"",W314/W295)</f>
        <v>3.9953608813464681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0.81940829356686473</v>
      </c>
      <c r="D334" s="124">
        <f t="shared" si="161"/>
        <v>0.53832664919694451</v>
      </c>
      <c r="E334" s="124">
        <f t="shared" si="161"/>
        <v>0.59941941360213669</v>
      </c>
      <c r="F334" s="124">
        <f t="shared" si="161"/>
        <v>0.55355086814235643</v>
      </c>
      <c r="G334" s="124">
        <f t="shared" si="161"/>
        <v>0.54653425036397996</v>
      </c>
      <c r="H334" s="124">
        <f t="shared" si="161"/>
        <v>0.54861036469644298</v>
      </c>
      <c r="I334" s="124">
        <f t="shared" si="161"/>
        <v>0.54950473737345773</v>
      </c>
      <c r="J334" s="124">
        <f t="shared" si="161"/>
        <v>0.55468732830221534</v>
      </c>
      <c r="K334" s="124">
        <f t="shared" si="161"/>
        <v>0.55701318741800065</v>
      </c>
      <c r="L334" s="124">
        <f t="shared" si="161"/>
        <v>0.57442266523982077</v>
      </c>
      <c r="M334" s="124">
        <f t="shared" si="161"/>
        <v>0.63843114322411698</v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>
        <f t="shared" si="161"/>
        <v>0.96050634831804904</v>
      </c>
      <c r="R334" s="124" t="str">
        <f t="shared" ref="R334:V334" si="162">IF(R315=0,"",R315/R296)</f>
        <v/>
      </c>
      <c r="S334" s="124" t="str">
        <f t="shared" si="162"/>
        <v/>
      </c>
      <c r="T334" s="124">
        <f t="shared" si="162"/>
        <v>0.77811940143736746</v>
      </c>
      <c r="U334" s="124">
        <f t="shared" si="162"/>
        <v>0.75589053683961283</v>
      </c>
      <c r="V334" s="124">
        <f t="shared" si="162"/>
        <v>0.7581794619925124</v>
      </c>
      <c r="W334" s="124">
        <f t="shared" ref="W334" si="163">IF(W315=0,"",W315/W296)</f>
        <v>0.75908569527048153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>
        <f t="shared" si="164"/>
        <v>0.52876248536015091</v>
      </c>
      <c r="E335" s="111">
        <f t="shared" si="164"/>
        <v>0.53087062583377109</v>
      </c>
      <c r="F335" s="111">
        <f t="shared" si="164"/>
        <v>0.53301959662269038</v>
      </c>
      <c r="G335" s="111">
        <f t="shared" si="164"/>
        <v>0.53544431774940748</v>
      </c>
      <c r="H335" s="111">
        <f t="shared" si="164"/>
        <v>0.53811603799386776</v>
      </c>
      <c r="I335" s="111">
        <f t="shared" si="164"/>
        <v>0.54109264165647919</v>
      </c>
      <c r="J335" s="111">
        <f t="shared" si="164"/>
        <v>0.54461126028469364</v>
      </c>
      <c r="K335" s="111">
        <f t="shared" si="164"/>
        <v>0.54887351806686036</v>
      </c>
      <c r="L335" s="111">
        <f t="shared" si="164"/>
        <v>0.55393335773953578</v>
      </c>
      <c r="M335" s="111">
        <f t="shared" si="164"/>
        <v>0.56457538609462998</v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>
        <f t="shared" si="165"/>
        <v>0.72442753958906281</v>
      </c>
      <c r="U335" s="111">
        <f t="shared" si="165"/>
        <v>0.73860584992997991</v>
      </c>
      <c r="V335" s="111">
        <f t="shared" si="165"/>
        <v>0.74888512492714465</v>
      </c>
      <c r="W335" s="111">
        <f t="shared" ref="W335" si="166">IF(W316=0,"",W316/W297)</f>
        <v>0.75372037381246459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>
        <f t="shared" si="167"/>
        <v>0.84687321703239993</v>
      </c>
      <c r="E336" s="111" t="str">
        <f t="shared" si="167"/>
        <v/>
      </c>
      <c r="F336" s="111" t="str">
        <f t="shared" si="167"/>
        <v/>
      </c>
      <c r="G336" s="111">
        <f t="shared" si="167"/>
        <v>0.8548156439704746</v>
      </c>
      <c r="H336" s="111">
        <f t="shared" si="167"/>
        <v>0.86684602950622114</v>
      </c>
      <c r="I336" s="111">
        <f t="shared" si="167"/>
        <v>0.86474102810452513</v>
      </c>
      <c r="J336" s="111">
        <f t="shared" si="167"/>
        <v>0.86742248156697133</v>
      </c>
      <c r="K336" s="111">
        <f t="shared" si="167"/>
        <v>0.86805555001896151</v>
      </c>
      <c r="L336" s="111">
        <f t="shared" si="167"/>
        <v>0.87896481128488224</v>
      </c>
      <c r="M336" s="111">
        <f t="shared" si="167"/>
        <v>0.9003524233518494</v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0.95990175424157032</v>
      </c>
      <c r="U336" s="111" t="str">
        <f t="shared" si="168"/>
        <v/>
      </c>
      <c r="V336" s="111">
        <f t="shared" si="168"/>
        <v>0.9549119082159806</v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>
        <f t="shared" si="170"/>
        <v>0.52876248536015091</v>
      </c>
      <c r="E337" s="112" t="str">
        <f t="shared" si="170"/>
        <v/>
      </c>
      <c r="F337" s="112" t="str">
        <f t="shared" si="170"/>
        <v/>
      </c>
      <c r="G337" s="112">
        <f t="shared" si="170"/>
        <v>0.53544431774940748</v>
      </c>
      <c r="H337" s="112">
        <f t="shared" si="170"/>
        <v>0.53811603799386776</v>
      </c>
      <c r="I337" s="112">
        <f t="shared" si="170"/>
        <v>0.54109264165647919</v>
      </c>
      <c r="J337" s="112">
        <f t="shared" si="170"/>
        <v>0.54461126028469364</v>
      </c>
      <c r="K337" s="112">
        <f t="shared" si="170"/>
        <v>0.54887351806686036</v>
      </c>
      <c r="L337" s="112">
        <f t="shared" si="170"/>
        <v>0.55393335773953578</v>
      </c>
      <c r="M337" s="112">
        <f t="shared" si="170"/>
        <v>0.56457538609462998</v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0.72442753958906281</v>
      </c>
      <c r="U337" s="112" t="str">
        <f t="shared" si="171"/>
        <v/>
      </c>
      <c r="V337" s="112">
        <f t="shared" si="171"/>
        <v>0.74888512492714465</v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 t="str">
        <f t="shared" si="174"/>
        <v/>
      </c>
      <c r="V338" s="113">
        <f t="shared" si="174"/>
        <v>1</v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0.65563854137253541</v>
      </c>
      <c r="D339" s="112">
        <f t="shared" si="176"/>
        <v>0.65677107421509984</v>
      </c>
      <c r="E339" s="112">
        <f t="shared" si="176"/>
        <v>0.6579907148498062</v>
      </c>
      <c r="F339" s="112">
        <f t="shared" si="176"/>
        <v>0.65922207124685683</v>
      </c>
      <c r="G339" s="112">
        <f t="shared" si="176"/>
        <v>0.66053434702773639</v>
      </c>
      <c r="H339" s="112">
        <f t="shared" si="176"/>
        <v>0.66191978539691754</v>
      </c>
      <c r="I339" s="112">
        <f t="shared" si="176"/>
        <v>0.66339641001929117</v>
      </c>
      <c r="J339" s="112">
        <f t="shared" si="176"/>
        <v>0.66503636674882693</v>
      </c>
      <c r="K339" s="112">
        <f t="shared" si="176"/>
        <v>0.66690359126276288</v>
      </c>
      <c r="L339" s="112" t="str">
        <f t="shared" si="176"/>
        <v/>
      </c>
      <c r="M339" s="112">
        <f t="shared" si="176"/>
        <v>0.6728537771386649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0.73793129813154623</v>
      </c>
      <c r="U339" s="112">
        <f t="shared" si="177"/>
        <v>0.745669044831899</v>
      </c>
      <c r="V339" s="112">
        <f t="shared" si="177"/>
        <v>0.75254448177998001</v>
      </c>
      <c r="W339" s="112">
        <f t="shared" ref="W339" si="178">IF(W320=0,"",W320/W301)</f>
        <v>0.7579567798407596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0.90916025736976636</v>
      </c>
      <c r="D340" s="113">
        <f t="shared" si="179"/>
        <v>0.90380479433570871</v>
      </c>
      <c r="E340" s="113">
        <f t="shared" si="179"/>
        <v>0.92917574755516208</v>
      </c>
      <c r="F340" s="113">
        <f t="shared" si="179"/>
        <v>0.92843237411442336</v>
      </c>
      <c r="G340" s="113">
        <f t="shared" si="179"/>
        <v>0.90480918482629713</v>
      </c>
      <c r="H340" s="113">
        <f t="shared" si="179"/>
        <v>0.91780987705306794</v>
      </c>
      <c r="I340" s="113">
        <f t="shared" si="179"/>
        <v>0.91527425130476803</v>
      </c>
      <c r="J340" s="113">
        <f t="shared" si="179"/>
        <v>0.91824054890790641</v>
      </c>
      <c r="K340" s="113">
        <f t="shared" si="179"/>
        <v>0.91307351249970925</v>
      </c>
      <c r="L340" s="113">
        <f t="shared" si="179"/>
        <v>0.93763602205449847</v>
      </c>
      <c r="M340" s="113">
        <f t="shared" si="179"/>
        <v>0.95248701193923702</v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>
        <f t="shared" si="179"/>
        <v>0.96050634831804904</v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0.97146923630109661</v>
      </c>
      <c r="U340" s="113">
        <f t="shared" si="180"/>
        <v>0.97143657891656532</v>
      </c>
      <c r="V340" s="113">
        <f t="shared" si="180"/>
        <v>0.97461550885422077</v>
      </c>
      <c r="W340" s="113">
        <f t="shared" ref="W340" si="181">IF(W321=0,"",W321/W302)</f>
        <v>0.97740612592303344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0.65563854137253541</v>
      </c>
      <c r="D341" s="111">
        <f t="shared" si="182"/>
        <v>0.65677107421509984</v>
      </c>
      <c r="E341" s="111">
        <f t="shared" si="182"/>
        <v>0.6579907148498062</v>
      </c>
      <c r="F341" s="111">
        <f t="shared" si="182"/>
        <v>0.65922207124685683</v>
      </c>
      <c r="G341" s="111">
        <f t="shared" si="182"/>
        <v>0.66053434702773639</v>
      </c>
      <c r="H341" s="111">
        <f t="shared" si="182"/>
        <v>0.66191978539691754</v>
      </c>
      <c r="I341" s="111">
        <f t="shared" si="182"/>
        <v>0.66339641001929117</v>
      </c>
      <c r="J341" s="111">
        <f t="shared" si="182"/>
        <v>0.66503636674882693</v>
      </c>
      <c r="K341" s="111">
        <f t="shared" si="182"/>
        <v>0.66690359126276288</v>
      </c>
      <c r="L341" s="111">
        <f t="shared" si="182"/>
        <v>0.66902046023308193</v>
      </c>
      <c r="M341" s="111">
        <f t="shared" si="182"/>
        <v>0.6728537771386649</v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>
        <f t="shared" si="182"/>
        <v>0.71260949071073476</v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0.73793129813154623</v>
      </c>
      <c r="U341" s="111">
        <f t="shared" si="183"/>
        <v>0.745669044831899</v>
      </c>
      <c r="V341" s="111">
        <f t="shared" si="183"/>
        <v>0.75254448177998001</v>
      </c>
      <c r="W341" s="111">
        <f t="shared" ref="W341" si="184">IF(W322=0,"",W322/W303)</f>
        <v>0.75795677984075949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0.64341010636814033</v>
      </c>
      <c r="D343" s="124">
        <f t="shared" si="188"/>
        <v>0.64664049795083556</v>
      </c>
      <c r="E343" s="124">
        <f t="shared" si="188"/>
        <v>0.63060600618966045</v>
      </c>
      <c r="F343" s="124">
        <f t="shared" si="188"/>
        <v>0.64934352753585733</v>
      </c>
      <c r="G343" s="124">
        <f t="shared" si="188"/>
        <v>0.67832281446587672</v>
      </c>
      <c r="H343" s="124">
        <f t="shared" si="188"/>
        <v>0.67930133837074469</v>
      </c>
      <c r="I343" s="124">
        <f t="shared" si="188"/>
        <v>0.68786689365852038</v>
      </c>
      <c r="J343" s="124">
        <f t="shared" si="188"/>
        <v>0.68551474435229276</v>
      </c>
      <c r="K343" s="124">
        <f t="shared" si="188"/>
        <v>0.66307624935159082</v>
      </c>
      <c r="L343" s="124">
        <f t="shared" si="188"/>
        <v>0.65085033052047903</v>
      </c>
      <c r="M343" s="124">
        <f t="shared" si="188"/>
        <v>0.63714533449172361</v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>
        <f t="shared" si="188"/>
        <v>0.77758008415562896</v>
      </c>
      <c r="R343" s="124" t="str">
        <f t="shared" ref="R343:V343" si="189">IF(R324=0,"",R324/R305)</f>
        <v/>
      </c>
      <c r="S343" s="124" t="str">
        <f t="shared" si="189"/>
        <v/>
      </c>
      <c r="T343" s="124">
        <f t="shared" si="189"/>
        <v>0.73610181212591919</v>
      </c>
      <c r="U343" s="124">
        <f t="shared" si="189"/>
        <v>0.73423992234389335</v>
      </c>
      <c r="V343" s="124">
        <f t="shared" si="189"/>
        <v>0.74012066060042858</v>
      </c>
      <c r="W343" s="124">
        <f t="shared" ref="W343" si="190">IF(W324=0,"",W324/W305)</f>
        <v>0.7946551495434433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0.56515239380920712</v>
      </c>
      <c r="D344" s="111">
        <f t="shared" si="191"/>
        <v>0.56609869509849653</v>
      </c>
      <c r="E344" s="111">
        <f t="shared" si="191"/>
        <v>0.56703165065570871</v>
      </c>
      <c r="F344" s="111">
        <f t="shared" si="191"/>
        <v>0.56796278634036501</v>
      </c>
      <c r="G344" s="111">
        <f t="shared" si="191"/>
        <v>0.56888163139076164</v>
      </c>
      <c r="H344" s="111">
        <f t="shared" si="191"/>
        <v>0.56978946729483115</v>
      </c>
      <c r="I344" s="111">
        <f t="shared" si="191"/>
        <v>0.5706837140565838</v>
      </c>
      <c r="J344" s="111">
        <f t="shared" si="191"/>
        <v>0.57155380234310615</v>
      </c>
      <c r="K344" s="111">
        <f t="shared" si="191"/>
        <v>0.57239074544135682</v>
      </c>
      <c r="L344" s="111">
        <f t="shared" si="191"/>
        <v>0.57319213903716004</v>
      </c>
      <c r="M344" s="111">
        <f t="shared" si="191"/>
        <v>0.57362339489408742</v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>
        <f t="shared" si="192"/>
        <v>0.58600097566195974</v>
      </c>
      <c r="U344" s="111">
        <f t="shared" si="192"/>
        <v>0.59138439975064372</v>
      </c>
      <c r="V344" s="111">
        <f t="shared" si="192"/>
        <v>0.59639655321252194</v>
      </c>
      <c r="W344" s="111">
        <f t="shared" ref="W344" si="193">IF(W325=0,"",W325/W306)</f>
        <v>0.60103743604759197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0.73543022147832116</v>
      </c>
      <c r="D345" s="45">
        <f t="shared" si="194"/>
        <v>0.7369127359642762</v>
      </c>
      <c r="E345" s="45">
        <f t="shared" si="194"/>
        <v>0.73845007024257825</v>
      </c>
      <c r="F345" s="45">
        <f t="shared" si="194"/>
        <v>0.73999487994710955</v>
      </c>
      <c r="G345" s="45">
        <f t="shared" si="194"/>
        <v>0.74159017545594452</v>
      </c>
      <c r="H345" s="45">
        <f t="shared" si="194"/>
        <v>0.7432306928463599</v>
      </c>
      <c r="I345" s="45">
        <f t="shared" si="194"/>
        <v>0.74492702987677017</v>
      </c>
      <c r="J345" s="45">
        <f t="shared" si="194"/>
        <v>0.74672260182272687</v>
      </c>
      <c r="K345" s="45">
        <f t="shared" si="194"/>
        <v>0.74865432308802404</v>
      </c>
      <c r="L345" s="45">
        <f t="shared" si="194"/>
        <v>0.75073206978909057</v>
      </c>
      <c r="M345" s="45">
        <f t="shared" si="194"/>
        <v>0.7535589112247808</v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>
        <f t="shared" si="194"/>
        <v>0.77758008415562896</v>
      </c>
      <c r="R345" s="45" t="str">
        <f t="shared" ref="R345:V345" si="195">IF(R326=0,"",R326/R307)</f>
        <v/>
      </c>
      <c r="S345" s="45" t="str">
        <f t="shared" si="195"/>
        <v/>
      </c>
      <c r="T345" s="45">
        <f t="shared" si="195"/>
        <v>0.81935628290057649</v>
      </c>
      <c r="U345" s="45">
        <f t="shared" si="195"/>
        <v>0.83426805328468379</v>
      </c>
      <c r="V345" s="45">
        <f t="shared" si="195"/>
        <v>0.8466807112957363</v>
      </c>
      <c r="W345" s="45">
        <f t="shared" ref="W345" si="196">IF(W326=0,"",W326/W307)</f>
        <v>0.85596359831291824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0.21920596134399553</v>
      </c>
      <c r="D347" s="117">
        <f t="shared" si="197"/>
        <v>1.7415818677566093</v>
      </c>
      <c r="E347" s="117">
        <f t="shared" si="197"/>
        <v>8.8531844496824497E-2</v>
      </c>
      <c r="F347" s="117">
        <f t="shared" si="197"/>
        <v>1.2494931245811596</v>
      </c>
      <c r="G347" s="117">
        <f t="shared" si="197"/>
        <v>5.2445479587604771</v>
      </c>
      <c r="H347" s="117">
        <f t="shared" si="197"/>
        <v>8.9619685465583512</v>
      </c>
      <c r="I347" s="117">
        <f t="shared" si="197"/>
        <v>10.521261383122965</v>
      </c>
      <c r="J347" s="117">
        <f t="shared" si="197"/>
        <v>15.416556335133674</v>
      </c>
      <c r="K347" s="117">
        <f t="shared" si="197"/>
        <v>20.497370624948452</v>
      </c>
      <c r="L347" s="117">
        <f t="shared" si="197"/>
        <v>17.800041375670443</v>
      </c>
      <c r="M347" s="117">
        <f t="shared" si="197"/>
        <v>5.999262161127711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8.3176550107931242E-4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1.5868557905721674</v>
      </c>
      <c r="U347" s="117">
        <f t="shared" si="198"/>
        <v>0.73176224287132197</v>
      </c>
      <c r="V347" s="117">
        <f t="shared" si="198"/>
        <v>3.6469735706686186</v>
      </c>
      <c r="W347" s="117">
        <f t="shared" ref="W347" si="199">W348+W351+W353+W362</f>
        <v>4.8977458243881289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0.1688609848639403</v>
      </c>
      <c r="D348" s="122">
        <f t="shared" si="200"/>
        <v>0.98836629900278195</v>
      </c>
      <c r="E348" s="122">
        <f t="shared" si="200"/>
        <v>5.1905444494039145E-2</v>
      </c>
      <c r="F348" s="122">
        <f t="shared" si="200"/>
        <v>0.73774285448442045</v>
      </c>
      <c r="G348" s="122">
        <f t="shared" si="200"/>
        <v>3.3232144019295995</v>
      </c>
      <c r="H348" s="122">
        <f t="shared" si="200"/>
        <v>5.6314877129723238</v>
      </c>
      <c r="I348" s="122">
        <f t="shared" si="200"/>
        <v>6.7863132782729769</v>
      </c>
      <c r="J348" s="122">
        <f t="shared" si="200"/>
        <v>9.9858136605950438</v>
      </c>
      <c r="K348" s="122">
        <f t="shared" si="200"/>
        <v>13.146621300847594</v>
      </c>
      <c r="L348" s="122">
        <f t="shared" si="200"/>
        <v>9.7745433187139028</v>
      </c>
      <c r="M348" s="122">
        <f t="shared" si="200"/>
        <v>3.6751441419034645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8.3176550107931242E-4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1.1348942854819741</v>
      </c>
      <c r="U348" s="122">
        <f t="shared" si="201"/>
        <v>0.48187568160815603</v>
      </c>
      <c r="V348" s="122">
        <f t="shared" si="201"/>
        <v>2.3282754136206125</v>
      </c>
      <c r="W348" s="122">
        <f t="shared" ref="W348" si="202">SUM(W349:W350)</f>
        <v>3.3429180636676867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0.1688609848639403</v>
      </c>
      <c r="D349" s="98">
        <v>0.98836629900278195</v>
      </c>
      <c r="E349" s="98">
        <v>5.1905444494039145E-2</v>
      </c>
      <c r="F349" s="98">
        <v>0.73774285448442045</v>
      </c>
      <c r="G349" s="98">
        <v>3.3232144019295995</v>
      </c>
      <c r="H349" s="98">
        <v>5.6314877129723238</v>
      </c>
      <c r="I349" s="98">
        <v>6.7863132782729769</v>
      </c>
      <c r="J349" s="98">
        <v>9.9858136605950438</v>
      </c>
      <c r="K349" s="98">
        <v>13.146621300847594</v>
      </c>
      <c r="L349" s="98">
        <v>9.7745433187139028</v>
      </c>
      <c r="M349" s="98">
        <v>3.6751441419034645</v>
      </c>
      <c r="N349" s="98">
        <v>0</v>
      </c>
      <c r="O349" s="98">
        <v>0</v>
      </c>
      <c r="P349" s="98">
        <v>0</v>
      </c>
      <c r="Q349" s="98">
        <v>8.3176550107931242E-4</v>
      </c>
      <c r="R349" s="98">
        <v>0</v>
      </c>
      <c r="S349" s="98">
        <v>0</v>
      </c>
      <c r="T349" s="98">
        <v>1.1348942854819741</v>
      </c>
      <c r="U349" s="98">
        <v>0.48187568160815603</v>
      </c>
      <c r="V349" s="98">
        <v>2.3282754136206125</v>
      </c>
      <c r="W349" s="98">
        <v>3.3429180636676867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0.46514701946117726</v>
      </c>
      <c r="E353" s="122">
        <v>1.5336892874635563E-2</v>
      </c>
      <c r="F353" s="122">
        <v>0.27378007959570699</v>
      </c>
      <c r="G353" s="122">
        <v>1.2683493812649747</v>
      </c>
      <c r="H353" s="122">
        <v>2.2099602102273854</v>
      </c>
      <c r="I353" s="122">
        <v>2.6104315264450326</v>
      </c>
      <c r="J353" s="122">
        <v>3.9338883533915547</v>
      </c>
      <c r="K353" s="122">
        <v>4.5585361926487016</v>
      </c>
      <c r="L353" s="122">
        <v>4.7891168425529624</v>
      </c>
      <c r="M353" s="122">
        <v>1.2678835278825038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0.28523151396337243</v>
      </c>
      <c r="U353" s="122">
        <v>0.15369152435630909</v>
      </c>
      <c r="V353" s="122">
        <v>0.83176122633314498</v>
      </c>
      <c r="W353" s="122">
        <v>1.1498918260450905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0.46377902065583176</v>
      </c>
      <c r="E354" s="98">
        <v>1.5336892874635563E-2</v>
      </c>
      <c r="F354" s="98">
        <v>0.27378007959570699</v>
      </c>
      <c r="G354" s="98">
        <v>1.2674205691958476</v>
      </c>
      <c r="H354" s="98">
        <v>2.2050000424998077</v>
      </c>
      <c r="I354" s="98">
        <v>2.6041715085727852</v>
      </c>
      <c r="J354" s="98">
        <v>3.9171155889860465</v>
      </c>
      <c r="K354" s="98">
        <v>4.5496592232172022</v>
      </c>
      <c r="L354" s="98">
        <v>4.7231427136228854</v>
      </c>
      <c r="M354" s="98">
        <v>1.206526977438553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0.27869559497202601</v>
      </c>
      <c r="U354" s="98">
        <v>0.15369152435630909</v>
      </c>
      <c r="V354" s="98">
        <v>0.82722682749704379</v>
      </c>
      <c r="W354" s="98">
        <v>1.1498918260450905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1.3679988053455069E-3</v>
      </c>
      <c r="E355" s="98">
        <v>0</v>
      </c>
      <c r="F355" s="98">
        <v>0</v>
      </c>
      <c r="G355" s="98">
        <v>9.2881206912710107E-4</v>
      </c>
      <c r="H355" s="98">
        <v>4.9601677275775743E-3</v>
      </c>
      <c r="I355" s="98">
        <v>6.2600178722475178E-3</v>
      </c>
      <c r="J355" s="98">
        <v>1.6772764405508192E-2</v>
      </c>
      <c r="K355" s="98">
        <v>8.8769694314994197E-3</v>
      </c>
      <c r="L355" s="98">
        <v>6.5974128930076717E-2</v>
      </c>
      <c r="M355" s="98">
        <v>6.1356550443950865E-2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6.5359189913464042E-3</v>
      </c>
      <c r="U355" s="98">
        <v>0</v>
      </c>
      <c r="V355" s="98">
        <v>4.5343988361011686E-3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1.3679988053455069E-3</v>
      </c>
      <c r="E356" s="101">
        <v>0</v>
      </c>
      <c r="F356" s="101">
        <v>0</v>
      </c>
      <c r="G356" s="101">
        <v>9.2881206912710107E-4</v>
      </c>
      <c r="H356" s="101">
        <v>4.9601677275775743E-3</v>
      </c>
      <c r="I356" s="101">
        <v>6.2600178722475178E-3</v>
      </c>
      <c r="J356" s="101">
        <v>1.6772764405508192E-2</v>
      </c>
      <c r="K356" s="101">
        <v>8.8769694314994197E-3</v>
      </c>
      <c r="L356" s="101">
        <v>6.5974128930076717E-2</v>
      </c>
      <c r="M356" s="101">
        <v>6.1356550443950865E-2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6.5359189913464042E-3</v>
      </c>
      <c r="U356" s="101">
        <v>0</v>
      </c>
      <c r="V356" s="101">
        <v>4.5343988361011686E-3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5.0344976480055224E-2</v>
      </c>
      <c r="D362" s="122">
        <v>0.28806854929265008</v>
      </c>
      <c r="E362" s="122">
        <v>2.1289507128149789E-2</v>
      </c>
      <c r="F362" s="122">
        <v>0.23797019050103208</v>
      </c>
      <c r="G362" s="122">
        <v>0.65298417556590282</v>
      </c>
      <c r="H362" s="122">
        <v>1.1205206233586418</v>
      </c>
      <c r="I362" s="122">
        <v>1.1245165784049556</v>
      </c>
      <c r="J362" s="122">
        <v>1.496854321147076</v>
      </c>
      <c r="K362" s="122">
        <v>2.792213131452157</v>
      </c>
      <c r="L362" s="122">
        <v>3.2363812144035768</v>
      </c>
      <c r="M362" s="122">
        <v>1.0562344913417434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0.16672999112682091</v>
      </c>
      <c r="U362" s="122">
        <v>9.6195036906856796E-2</v>
      </c>
      <c r="V362" s="122">
        <v>0.48693693071486116</v>
      </c>
      <c r="W362" s="122">
        <v>0.40493593467535149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5.0344976480055224E-2</v>
      </c>
      <c r="D363" s="98">
        <v>0.28806854929265008</v>
      </c>
      <c r="E363" s="98">
        <v>2.1289507128149789E-2</v>
      </c>
      <c r="F363" s="98">
        <v>0.23797019050103208</v>
      </c>
      <c r="G363" s="98">
        <v>0.65298417556590282</v>
      </c>
      <c r="H363" s="98">
        <v>1.1205206233586418</v>
      </c>
      <c r="I363" s="98">
        <v>1.1245165784049556</v>
      </c>
      <c r="J363" s="98">
        <v>1.496854321147076</v>
      </c>
      <c r="K363" s="98">
        <v>2.792213131452157</v>
      </c>
      <c r="L363" s="98">
        <v>3.2363812144035768</v>
      </c>
      <c r="M363" s="98">
        <v>1.0562344913417434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0.16672999112682091</v>
      </c>
      <c r="U363" s="98">
        <v>9.6195036906856796E-2</v>
      </c>
      <c r="V363" s="98">
        <v>0.48693693071486116</v>
      </c>
      <c r="W363" s="98">
        <v>0.40493593467535149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6904.827021440472</v>
      </c>
      <c r="D366" s="117">
        <f t="shared" si="204"/>
        <v>7825.3388311099607</v>
      </c>
      <c r="E366" s="117">
        <f t="shared" si="204"/>
        <v>7087.8027603591345</v>
      </c>
      <c r="F366" s="117">
        <f t="shared" si="204"/>
        <v>7189.0247270457148</v>
      </c>
      <c r="G366" s="117">
        <f t="shared" si="204"/>
        <v>7536.1026232089798</v>
      </c>
      <c r="H366" s="117">
        <f t="shared" si="204"/>
        <v>7185.6639405851656</v>
      </c>
      <c r="I366" s="117">
        <f t="shared" si="204"/>
        <v>7647.3635512515939</v>
      </c>
      <c r="J366" s="117">
        <f t="shared" si="204"/>
        <v>7384.6439370451262</v>
      </c>
      <c r="K366" s="117">
        <f t="shared" si="204"/>
        <v>7251.0980543954483</v>
      </c>
      <c r="L366" s="117">
        <f t="shared" si="204"/>
        <v>7372.2077737971149</v>
      </c>
      <c r="M366" s="117">
        <f t="shared" si="204"/>
        <v>7493.2786051233134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4797.6593190289623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5681.0166899093447</v>
      </c>
      <c r="U366" s="117">
        <f t="shared" si="205"/>
        <v>5220.0840600810398</v>
      </c>
      <c r="V366" s="117">
        <f t="shared" si="205"/>
        <v>5783.1059260724141</v>
      </c>
      <c r="W366" s="117">
        <f t="shared" ref="W366" si="206">W367+W370+W372+W381</f>
        <v>5558.2561440191821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3560.1094674545852</v>
      </c>
      <c r="D367" s="122">
        <f t="shared" si="207"/>
        <v>3683.2279121407314</v>
      </c>
      <c r="E367" s="122">
        <f t="shared" si="207"/>
        <v>3276.0925088882486</v>
      </c>
      <c r="F367" s="122">
        <f t="shared" si="207"/>
        <v>3393.4488747534269</v>
      </c>
      <c r="G367" s="122">
        <f t="shared" si="207"/>
        <v>3717.900956213678</v>
      </c>
      <c r="H367" s="122">
        <f t="shared" si="207"/>
        <v>3515.9086194041884</v>
      </c>
      <c r="I367" s="122">
        <f t="shared" si="207"/>
        <v>3855.7341515449289</v>
      </c>
      <c r="J367" s="122">
        <f t="shared" si="207"/>
        <v>3884.4256652502258</v>
      </c>
      <c r="K367" s="122">
        <f t="shared" si="207"/>
        <v>3891.4486724625981</v>
      </c>
      <c r="L367" s="122">
        <f t="shared" si="207"/>
        <v>3342.6724962373087</v>
      </c>
      <c r="M367" s="122">
        <f t="shared" si="207"/>
        <v>3857.914402743545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3146.9586128972896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3144.9103480366271</v>
      </c>
      <c r="U367" s="122">
        <f t="shared" si="208"/>
        <v>2730.43842001845</v>
      </c>
      <c r="V367" s="122">
        <f t="shared" si="208"/>
        <v>2977.6540558429506</v>
      </c>
      <c r="W367" s="122">
        <f t="shared" ref="W367" si="209">SUM(W368:W369)</f>
        <v>2866.3177126362666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3516.7063374473169</v>
      </c>
      <c r="D368" s="98">
        <v>3639.5646801226976</v>
      </c>
      <c r="E368" s="98">
        <v>3242.9552465411689</v>
      </c>
      <c r="F368" s="98">
        <v>3360.3496422869016</v>
      </c>
      <c r="G368" s="98">
        <v>3681.3516000002805</v>
      </c>
      <c r="H368" s="98">
        <v>3480.7403432947258</v>
      </c>
      <c r="I368" s="98">
        <v>3815.774842315559</v>
      </c>
      <c r="J368" s="98">
        <v>3842.2434980795133</v>
      </c>
      <c r="K368" s="98">
        <v>3851.0669694489366</v>
      </c>
      <c r="L368" s="98">
        <v>3317.0032695062291</v>
      </c>
      <c r="M368" s="98">
        <v>3825.0771336415578</v>
      </c>
      <c r="N368" s="98">
        <v>0</v>
      </c>
      <c r="O368" s="98">
        <v>0</v>
      </c>
      <c r="P368" s="98">
        <v>0</v>
      </c>
      <c r="Q368" s="98">
        <v>3118.029318785846</v>
      </c>
      <c r="R368" s="98">
        <v>0</v>
      </c>
      <c r="S368" s="98">
        <v>0</v>
      </c>
      <c r="T368" s="98">
        <v>3114.6733145908452</v>
      </c>
      <c r="U368" s="98">
        <v>2704.3659631083547</v>
      </c>
      <c r="V368" s="98">
        <v>2948.7168508297109</v>
      </c>
      <c r="W368" s="98">
        <v>2838.4643654199185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43.403130007268565</v>
      </c>
      <c r="D369" s="98">
        <v>43.663232018033682</v>
      </c>
      <c r="E369" s="98">
        <v>33.137262347079655</v>
      </c>
      <c r="F369" s="98">
        <v>33.099232466525216</v>
      </c>
      <c r="G369" s="98">
        <v>36.549356213397346</v>
      </c>
      <c r="H369" s="98">
        <v>35.168276109462361</v>
      </c>
      <c r="I369" s="98">
        <v>39.959309229369644</v>
      </c>
      <c r="J369" s="98">
        <v>42.182167170712724</v>
      </c>
      <c r="K369" s="98">
        <v>40.381703013661635</v>
      </c>
      <c r="L369" s="98">
        <v>25.669226731079537</v>
      </c>
      <c r="M369" s="98">
        <v>32.837269101987296</v>
      </c>
      <c r="N369" s="98">
        <v>0</v>
      </c>
      <c r="O369" s="98">
        <v>0</v>
      </c>
      <c r="P369" s="98">
        <v>0</v>
      </c>
      <c r="Q369" s="98">
        <v>28.929294111443578</v>
      </c>
      <c r="R369" s="98">
        <v>0</v>
      </c>
      <c r="S369" s="98">
        <v>0</v>
      </c>
      <c r="T369" s="98">
        <v>30.237033445782103</v>
      </c>
      <c r="U369" s="98">
        <v>26.072456910095262</v>
      </c>
      <c r="V369" s="98">
        <v>28.937205013239904</v>
      </c>
      <c r="W369" s="98">
        <v>27.853347216348038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32.159070571629243</v>
      </c>
      <c r="D370" s="122">
        <f t="shared" si="210"/>
        <v>18.735619587102676</v>
      </c>
      <c r="E370" s="122">
        <f t="shared" si="210"/>
        <v>39.349351794194149</v>
      </c>
      <c r="F370" s="122">
        <f t="shared" si="210"/>
        <v>35.372785247423394</v>
      </c>
      <c r="G370" s="122">
        <f t="shared" si="210"/>
        <v>41.579288580606942</v>
      </c>
      <c r="H370" s="122">
        <f t="shared" si="210"/>
        <v>43.768181958744535</v>
      </c>
      <c r="I370" s="122">
        <f t="shared" si="210"/>
        <v>13.235941622266662</v>
      </c>
      <c r="J370" s="122">
        <f t="shared" si="210"/>
        <v>9.6221381884366899</v>
      </c>
      <c r="K370" s="122">
        <f t="shared" si="210"/>
        <v>12.685117050612716</v>
      </c>
      <c r="L370" s="122">
        <f t="shared" si="210"/>
        <v>31.400454788587311</v>
      </c>
      <c r="M370" s="122">
        <f t="shared" si="210"/>
        <v>35.162774683699674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10.484507800216669</v>
      </c>
      <c r="U370" s="122">
        <f t="shared" si="210"/>
        <v>9.4521444252889992</v>
      </c>
      <c r="V370" s="122">
        <f t="shared" si="210"/>
        <v>4.9480518426472511</v>
      </c>
      <c r="W370" s="122">
        <f t="shared" si="210"/>
        <v>8.3722112412338969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32.159070571629243</v>
      </c>
      <c r="D371" s="98">
        <f>RES_hhdet_in_fech!D48</f>
        <v>18.735619587102676</v>
      </c>
      <c r="E371" s="98">
        <f>RES_hhdet_in_fech!E48</f>
        <v>39.349351794194149</v>
      </c>
      <c r="F371" s="98">
        <f>RES_hhdet_in_fech!F48</f>
        <v>35.372785247423394</v>
      </c>
      <c r="G371" s="98">
        <f>RES_hhdet_in_fech!G48</f>
        <v>41.579288580606942</v>
      </c>
      <c r="H371" s="98">
        <f>RES_hhdet_in_fech!H48</f>
        <v>43.768181958744535</v>
      </c>
      <c r="I371" s="98">
        <f>RES_hhdet_in_fech!I48</f>
        <v>13.235941622266662</v>
      </c>
      <c r="J371" s="98">
        <f>RES_hhdet_in_fech!J48</f>
        <v>9.6221381884366899</v>
      </c>
      <c r="K371" s="98">
        <f>RES_hhdet_in_fech!K48</f>
        <v>12.685117050612716</v>
      </c>
      <c r="L371" s="98">
        <f>RES_hhdet_in_fech!L48</f>
        <v>31.400454788587311</v>
      </c>
      <c r="M371" s="98">
        <f>RES_hhdet_in_fech!M48</f>
        <v>35.162774683699674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10.484507800216669</v>
      </c>
      <c r="U371" s="98">
        <f>RES_hhdet_in_fech!U48</f>
        <v>9.4521444252889992</v>
      </c>
      <c r="V371" s="98">
        <f>RES_hhdet_in_fech!V48</f>
        <v>4.9480518426472511</v>
      </c>
      <c r="W371" s="98">
        <f>RES_hhdet_in_fech!W48</f>
        <v>8.3722112412338969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1034.1735188433161</v>
      </c>
      <c r="D372" s="122">
        <v>1766.2342850270629</v>
      </c>
      <c r="E372" s="122">
        <v>1289.5494590947312</v>
      </c>
      <c r="F372" s="122">
        <v>1344.5973428211159</v>
      </c>
      <c r="G372" s="122">
        <v>1457.7622889721918</v>
      </c>
      <c r="H372" s="122">
        <v>1419.4603555971487</v>
      </c>
      <c r="I372" s="122">
        <v>1511.0000990942581</v>
      </c>
      <c r="J372" s="122">
        <v>1556.0382407864254</v>
      </c>
      <c r="K372" s="122">
        <v>1369.5164386787919</v>
      </c>
      <c r="L372" s="122">
        <v>1706.5487051701814</v>
      </c>
      <c r="M372" s="122">
        <v>1605.5019005523147</v>
      </c>
      <c r="N372" s="122">
        <v>0</v>
      </c>
      <c r="O372" s="122">
        <v>0</v>
      </c>
      <c r="P372" s="122">
        <v>0</v>
      </c>
      <c r="Q372" s="122">
        <v>709.64045570349811</v>
      </c>
      <c r="R372" s="122">
        <v>0</v>
      </c>
      <c r="S372" s="122">
        <v>0</v>
      </c>
      <c r="T372" s="122">
        <v>1019.565261292376</v>
      </c>
      <c r="U372" s="122">
        <v>940.90339554497848</v>
      </c>
      <c r="V372" s="122">
        <v>1099.5673760857824</v>
      </c>
      <c r="W372" s="122">
        <v>1004.6932738210216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1805.361194671553</v>
      </c>
      <c r="E373" s="98">
        <v>1437.3306412726438</v>
      </c>
      <c r="F373" s="98">
        <v>1386.9136322339918</v>
      </c>
      <c r="G373" s="98">
        <v>1482.8852144210277</v>
      </c>
      <c r="H373" s="98">
        <v>1443.8178357006122</v>
      </c>
      <c r="I373" s="98">
        <v>1533.735487496569</v>
      </c>
      <c r="J373" s="98">
        <v>1585.9328247832473</v>
      </c>
      <c r="K373" s="98">
        <v>1385.1030222365155</v>
      </c>
      <c r="L373" s="98">
        <v>1775.6982506101267</v>
      </c>
      <c r="M373" s="98">
        <v>1851.2536068349912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1112.6851814424012</v>
      </c>
      <c r="U373" s="98">
        <v>960.29702135837931</v>
      </c>
      <c r="V373" s="98">
        <v>1117.1090734037034</v>
      </c>
      <c r="W373" s="98">
        <v>1012.1334289598619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1127.2640888816027</v>
      </c>
      <c r="E374" s="98">
        <v>0</v>
      </c>
      <c r="F374" s="98">
        <v>0</v>
      </c>
      <c r="G374" s="98">
        <v>928.41863563768038</v>
      </c>
      <c r="H374" s="98">
        <v>895.82240168045894</v>
      </c>
      <c r="I374" s="98">
        <v>959.25862199213873</v>
      </c>
      <c r="J374" s="98">
        <v>995.80490736720344</v>
      </c>
      <c r="K374" s="98">
        <v>875.60297859403101</v>
      </c>
      <c r="L374" s="98">
        <v>1120.1814026865241</v>
      </c>
      <c r="M374" s="98">
        <v>1163.6530406731781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841.96666577705594</v>
      </c>
      <c r="U374" s="98">
        <v>0</v>
      </c>
      <c r="V374" s="98">
        <v>876.59093681261709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366.30004641558691</v>
      </c>
      <c r="E375" s="101">
        <v>0</v>
      </c>
      <c r="F375" s="101">
        <v>0</v>
      </c>
      <c r="G375" s="101">
        <v>290.15221832580488</v>
      </c>
      <c r="H375" s="101">
        <v>258.25168105629587</v>
      </c>
      <c r="I375" s="101">
        <v>282.73317617060735</v>
      </c>
      <c r="J375" s="101">
        <v>289.90910830318558</v>
      </c>
      <c r="K375" s="101">
        <v>256.09437272953346</v>
      </c>
      <c r="L375" s="101">
        <v>303.94868081204987</v>
      </c>
      <c r="M375" s="101">
        <v>266.30374549182966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122.51364390472378</v>
      </c>
      <c r="U375" s="101">
        <v>0</v>
      </c>
      <c r="V375" s="101">
        <v>157.39335475279947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760.96404246601583</v>
      </c>
      <c r="E376" s="104">
        <v>0</v>
      </c>
      <c r="F376" s="104">
        <v>0</v>
      </c>
      <c r="G376" s="104">
        <v>638.26641731187544</v>
      </c>
      <c r="H376" s="104">
        <v>637.57072062416296</v>
      </c>
      <c r="I376" s="104">
        <v>676.52544582153132</v>
      </c>
      <c r="J376" s="104">
        <v>705.89579906401787</v>
      </c>
      <c r="K376" s="104">
        <v>619.50860586449767</v>
      </c>
      <c r="L376" s="104">
        <v>816.23272187447435</v>
      </c>
      <c r="M376" s="104">
        <v>897.34929518134834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719.45302187233199</v>
      </c>
      <c r="U376" s="104">
        <v>0</v>
      </c>
      <c r="V376" s="104">
        <v>719.19758205981759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1292.1845261546853</v>
      </c>
      <c r="D377" s="101">
        <v>1309.7856133597343</v>
      </c>
      <c r="E377" s="101">
        <v>1205.0719843433637</v>
      </c>
      <c r="F377" s="101">
        <v>1197.514947303353</v>
      </c>
      <c r="G377" s="101">
        <v>1284.6125279270102</v>
      </c>
      <c r="H377" s="101">
        <v>1235.2570350227577</v>
      </c>
      <c r="I377" s="101">
        <v>1270.1717830380255</v>
      </c>
      <c r="J377" s="101">
        <v>1265.3070332653942</v>
      </c>
      <c r="K377" s="101">
        <v>1280.0599274925205</v>
      </c>
      <c r="L377" s="101">
        <v>0</v>
      </c>
      <c r="M377" s="101">
        <v>1173.3325048066347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987.36701449334942</v>
      </c>
      <c r="U377" s="101">
        <v>977.22392314458784</v>
      </c>
      <c r="V377" s="101">
        <v>961.37221242981593</v>
      </c>
      <c r="W377" s="101">
        <v>1000.4974530605637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932.1691671155653</v>
      </c>
      <c r="D378" s="104">
        <v>951.95576681518924</v>
      </c>
      <c r="E378" s="104">
        <v>853.26383500260101</v>
      </c>
      <c r="F378" s="104">
        <v>850.12921389327789</v>
      </c>
      <c r="G378" s="104">
        <v>938.05430144650325</v>
      </c>
      <c r="H378" s="104">
        <v>890.66393636229395</v>
      </c>
      <c r="I378" s="104">
        <v>920.36266663711194</v>
      </c>
      <c r="J378" s="104">
        <v>916.66326471620721</v>
      </c>
      <c r="K378" s="104">
        <v>935.49086628594046</v>
      </c>
      <c r="L378" s="104">
        <v>895.61843211003247</v>
      </c>
      <c r="M378" s="104">
        <v>831.12357793655463</v>
      </c>
      <c r="N378" s="104">
        <v>0</v>
      </c>
      <c r="O378" s="104">
        <v>0</v>
      </c>
      <c r="P378" s="104">
        <v>0</v>
      </c>
      <c r="Q378" s="104">
        <v>709.64045570349811</v>
      </c>
      <c r="R378" s="104">
        <v>0</v>
      </c>
      <c r="S378" s="104">
        <v>0</v>
      </c>
      <c r="T378" s="104">
        <v>748.80613805254313</v>
      </c>
      <c r="U378" s="104">
        <v>749.70825597016778</v>
      </c>
      <c r="V378" s="104">
        <v>740.88058937992048</v>
      </c>
      <c r="W378" s="104">
        <v>773.97867424530864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245.89861933481703</v>
      </c>
      <c r="D379" s="98">
        <v>266.80030117707457</v>
      </c>
      <c r="E379" s="98">
        <v>176.69629415393209</v>
      </c>
      <c r="F379" s="98">
        <v>178.5377643350451</v>
      </c>
      <c r="G379" s="98">
        <v>263.04326476053546</v>
      </c>
      <c r="H379" s="98">
        <v>216.52783946543298</v>
      </c>
      <c r="I379" s="98">
        <v>231.66246089781308</v>
      </c>
      <c r="J379" s="98">
        <v>223.74334978414012</v>
      </c>
      <c r="K379" s="98">
        <v>244.13032672168296</v>
      </c>
      <c r="L379" s="98">
        <v>168.75462509564332</v>
      </c>
      <c r="M379" s="98">
        <v>120.7079950064286</v>
      </c>
      <c r="N379" s="98">
        <v>0</v>
      </c>
      <c r="O379" s="98">
        <v>0</v>
      </c>
      <c r="P379" s="98">
        <v>0</v>
      </c>
      <c r="Q379" s="98">
        <v>97.519897390785999</v>
      </c>
      <c r="R379" s="98">
        <v>0</v>
      </c>
      <c r="S379" s="98">
        <v>0</v>
      </c>
      <c r="T379" s="98">
        <v>81.520650229302461</v>
      </c>
      <c r="U379" s="98">
        <v>84.198294269171782</v>
      </c>
      <c r="V379" s="98">
        <v>76.00104009187055</v>
      </c>
      <c r="W379" s="98">
        <v>72.24815755075123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686.27054778074842</v>
      </c>
      <c r="D380" s="98">
        <v>685.15546563811461</v>
      </c>
      <c r="E380" s="98">
        <v>676.56754084866895</v>
      </c>
      <c r="F380" s="98">
        <v>671.59144955823274</v>
      </c>
      <c r="G380" s="98">
        <v>675.01103668596784</v>
      </c>
      <c r="H380" s="98">
        <v>674.13609689686098</v>
      </c>
      <c r="I380" s="98">
        <v>688.70020573929889</v>
      </c>
      <c r="J380" s="98">
        <v>692.91991493206706</v>
      </c>
      <c r="K380" s="98">
        <v>691.36053956425758</v>
      </c>
      <c r="L380" s="98">
        <v>726.86380701438929</v>
      </c>
      <c r="M380" s="98">
        <v>710.41558293012599</v>
      </c>
      <c r="N380" s="98">
        <v>0</v>
      </c>
      <c r="O380" s="98">
        <v>0</v>
      </c>
      <c r="P380" s="98">
        <v>0</v>
      </c>
      <c r="Q380" s="98">
        <v>612.12055831271209</v>
      </c>
      <c r="R380" s="98">
        <v>0</v>
      </c>
      <c r="S380" s="98">
        <v>0</v>
      </c>
      <c r="T380" s="98">
        <v>667.2854878232406</v>
      </c>
      <c r="U380" s="98">
        <v>665.50996170099586</v>
      </c>
      <c r="V380" s="98">
        <v>664.87954928805004</v>
      </c>
      <c r="W380" s="98">
        <v>701.73051669455754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2278.3849645709415</v>
      </c>
      <c r="D381" s="122">
        <v>2357.1410143550634</v>
      </c>
      <c r="E381" s="122">
        <v>2482.8114405819601</v>
      </c>
      <c r="F381" s="122">
        <v>2415.6057242237484</v>
      </c>
      <c r="G381" s="122">
        <v>2318.8600894425035</v>
      </c>
      <c r="H381" s="122">
        <v>2206.5267836250837</v>
      </c>
      <c r="I381" s="122">
        <v>2267.3933589901403</v>
      </c>
      <c r="J381" s="122">
        <v>1934.5578928200389</v>
      </c>
      <c r="K381" s="122">
        <v>1977.4478262034454</v>
      </c>
      <c r="L381" s="122">
        <v>2291.5861176010376</v>
      </c>
      <c r="M381" s="122">
        <v>1994.6995271437534</v>
      </c>
      <c r="N381" s="122">
        <v>0</v>
      </c>
      <c r="O381" s="122">
        <v>0</v>
      </c>
      <c r="P381" s="122">
        <v>0</v>
      </c>
      <c r="Q381" s="122">
        <v>941.06025042817419</v>
      </c>
      <c r="R381" s="122">
        <v>0</v>
      </c>
      <c r="S381" s="122">
        <v>0</v>
      </c>
      <c r="T381" s="122">
        <v>1506.0565727801252</v>
      </c>
      <c r="U381" s="122">
        <v>1539.2901000923221</v>
      </c>
      <c r="V381" s="122">
        <v>1700.936442301034</v>
      </c>
      <c r="W381" s="122">
        <v>1678.8729463206605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2518.4979990102697</v>
      </c>
      <c r="D382" s="98">
        <v>2511.1497221189238</v>
      </c>
      <c r="E382" s="98">
        <v>2928.7598950285296</v>
      </c>
      <c r="F382" s="98">
        <v>2918.0736547961246</v>
      </c>
      <c r="G382" s="98">
        <v>2678.9898903462563</v>
      </c>
      <c r="H382" s="98">
        <v>2626.5907244508844</v>
      </c>
      <c r="I382" s="98">
        <v>2630.3551051129029</v>
      </c>
      <c r="J382" s="98">
        <v>2369.4452963042677</v>
      </c>
      <c r="K382" s="98">
        <v>2354.7575724742405</v>
      </c>
      <c r="L382" s="98">
        <v>2400.9342647056637</v>
      </c>
      <c r="M382" s="98">
        <v>2177.8632468231972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1812.2864520012097</v>
      </c>
      <c r="U382" s="98">
        <v>1890.4830474047708</v>
      </c>
      <c r="V382" s="98">
        <v>2196.2968377657417</v>
      </c>
      <c r="W382" s="98">
        <v>2046.6157098783758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2048.7116272811495</v>
      </c>
      <c r="D383" s="33">
        <v>2205.5340018389829</v>
      </c>
      <c r="E383" s="33">
        <v>1973.1560640715959</v>
      </c>
      <c r="F383" s="33">
        <v>2026.8428210438281</v>
      </c>
      <c r="G383" s="33">
        <v>2151.6514021340972</v>
      </c>
      <c r="H383" s="33">
        <v>2018.1150136535398</v>
      </c>
      <c r="I383" s="33">
        <v>2124.6359909226294</v>
      </c>
      <c r="J383" s="33">
        <v>1760.964973473169</v>
      </c>
      <c r="K383" s="33">
        <v>1717.7146235747298</v>
      </c>
      <c r="L383" s="33">
        <v>2164.7790226393709</v>
      </c>
      <c r="M383" s="33">
        <v>1728.3135996808014</v>
      </c>
      <c r="N383" s="33">
        <v>0</v>
      </c>
      <c r="O383" s="33">
        <v>0</v>
      </c>
      <c r="P383" s="33">
        <v>0</v>
      </c>
      <c r="Q383" s="33">
        <v>941.06025042817419</v>
      </c>
      <c r="R383" s="33">
        <v>0</v>
      </c>
      <c r="S383" s="33">
        <v>0</v>
      </c>
      <c r="T383" s="33">
        <v>1377.0002761260782</v>
      </c>
      <c r="U383" s="33">
        <v>1362.1116762229785</v>
      </c>
      <c r="V383" s="33">
        <v>1457.2510864675892</v>
      </c>
      <c r="W383" s="33">
        <v>1588.4937287532875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4213.9601863389962</v>
      </c>
      <c r="D385" s="117">
        <f t="shared" si="211"/>
        <v>4430.1010414754528</v>
      </c>
      <c r="E385" s="117">
        <f t="shared" si="211"/>
        <v>4150.6129483143241</v>
      </c>
      <c r="F385" s="117">
        <f t="shared" si="211"/>
        <v>4198.7602369029782</v>
      </c>
      <c r="G385" s="117">
        <f t="shared" si="211"/>
        <v>4468.8375632642656</v>
      </c>
      <c r="H385" s="117">
        <f t="shared" si="211"/>
        <v>4299.7563209434211</v>
      </c>
      <c r="I385" s="117">
        <f t="shared" si="211"/>
        <v>4541.4843059851119</v>
      </c>
      <c r="J385" s="117">
        <f t="shared" si="211"/>
        <v>4374.6062366522838</v>
      </c>
      <c r="K385" s="117">
        <f t="shared" si="211"/>
        <v>4300.5252698456798</v>
      </c>
      <c r="L385" s="117">
        <f t="shared" si="211"/>
        <v>4468.6887312368744</v>
      </c>
      <c r="M385" s="117">
        <f t="shared" si="211"/>
        <v>4651.1213820543117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3551.8805012361363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4162.3727347538734</v>
      </c>
      <c r="U385" s="117">
        <f t="shared" si="212"/>
        <v>3818.7859693995438</v>
      </c>
      <c r="V385" s="117">
        <f t="shared" si="212"/>
        <v>4240.8636644764001</v>
      </c>
      <c r="W385" s="117">
        <f t="shared" ref="W385" si="213">W386+W389+W391+W400</f>
        <v>4187.0980901027415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1827.354888996924</v>
      </c>
      <c r="D386" s="122">
        <f t="shared" si="214"/>
        <v>1910.9831901049715</v>
      </c>
      <c r="E386" s="122">
        <f t="shared" si="214"/>
        <v>1716.3893327708474</v>
      </c>
      <c r="F386" s="122">
        <f t="shared" si="214"/>
        <v>1797.308811532492</v>
      </c>
      <c r="G386" s="122">
        <f t="shared" si="214"/>
        <v>1991.8684637914826</v>
      </c>
      <c r="H386" s="122">
        <f t="shared" si="214"/>
        <v>1905.7858559537219</v>
      </c>
      <c r="I386" s="122">
        <f t="shared" si="214"/>
        <v>2115.3026081993803</v>
      </c>
      <c r="J386" s="122">
        <f t="shared" si="214"/>
        <v>2158.2324077117132</v>
      </c>
      <c r="K386" s="122">
        <f t="shared" si="214"/>
        <v>2189.7409782367317</v>
      </c>
      <c r="L386" s="122">
        <f t="shared" si="214"/>
        <v>1903.3463602348395</v>
      </c>
      <c r="M386" s="122">
        <f t="shared" si="214"/>
        <v>2246.9056820310316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2138.516629786156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2220.1406931338347</v>
      </c>
      <c r="U386" s="122">
        <f t="shared" si="215"/>
        <v>1940.5646345381988</v>
      </c>
      <c r="V386" s="122">
        <f t="shared" si="215"/>
        <v>2128.7784212828428</v>
      </c>
      <c r="W386" s="122">
        <f t="shared" ref="W386" si="216">SUM(W387:W388)</f>
        <v>2056.8747603042539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1783.9517589896554</v>
      </c>
      <c r="D387" s="98">
        <v>1867.3199580869377</v>
      </c>
      <c r="E387" s="98">
        <v>1683.2520704237677</v>
      </c>
      <c r="F387" s="98">
        <v>1764.2095790659669</v>
      </c>
      <c r="G387" s="98">
        <v>1955.3191075780853</v>
      </c>
      <c r="H387" s="98">
        <v>1870.6175798442596</v>
      </c>
      <c r="I387" s="98">
        <v>2075.3432989700104</v>
      </c>
      <c r="J387" s="98">
        <v>2116.0502405410007</v>
      </c>
      <c r="K387" s="98">
        <v>2149.3592752230702</v>
      </c>
      <c r="L387" s="98">
        <v>1877.6771335037599</v>
      </c>
      <c r="M387" s="98">
        <v>2214.0684129290444</v>
      </c>
      <c r="N387" s="98">
        <v>0</v>
      </c>
      <c r="O387" s="98">
        <v>0</v>
      </c>
      <c r="P387" s="98">
        <v>0</v>
      </c>
      <c r="Q387" s="98">
        <v>2109.5873356747124</v>
      </c>
      <c r="R387" s="98">
        <v>0</v>
      </c>
      <c r="S387" s="98">
        <v>0</v>
      </c>
      <c r="T387" s="98">
        <v>2189.9036596880528</v>
      </c>
      <c r="U387" s="98">
        <v>1914.4921776281035</v>
      </c>
      <c r="V387" s="98">
        <v>2099.8412162696031</v>
      </c>
      <c r="W387" s="98">
        <v>2029.021413087906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43.403130007268565</v>
      </c>
      <c r="D388" s="98">
        <v>43.663232018033682</v>
      </c>
      <c r="E388" s="98">
        <v>33.137262347079655</v>
      </c>
      <c r="F388" s="98">
        <v>33.099232466525216</v>
      </c>
      <c r="G388" s="98">
        <v>36.549356213397346</v>
      </c>
      <c r="H388" s="98">
        <v>35.168276109462361</v>
      </c>
      <c r="I388" s="98">
        <v>39.959309229369644</v>
      </c>
      <c r="J388" s="98">
        <v>42.182167170712724</v>
      </c>
      <c r="K388" s="98">
        <v>40.381703013661635</v>
      </c>
      <c r="L388" s="98">
        <v>25.669226731079537</v>
      </c>
      <c r="M388" s="98">
        <v>32.837269101987296</v>
      </c>
      <c r="N388" s="98">
        <v>0</v>
      </c>
      <c r="O388" s="98">
        <v>0</v>
      </c>
      <c r="P388" s="98">
        <v>0</v>
      </c>
      <c r="Q388" s="98">
        <v>28.929294111443578</v>
      </c>
      <c r="R388" s="98">
        <v>0</v>
      </c>
      <c r="S388" s="98">
        <v>0</v>
      </c>
      <c r="T388" s="98">
        <v>30.237033445782103</v>
      </c>
      <c r="U388" s="98">
        <v>26.072456910095262</v>
      </c>
      <c r="V388" s="98">
        <v>28.937205013239904</v>
      </c>
      <c r="W388" s="98">
        <v>27.853347216348038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73.259026612469185</v>
      </c>
      <c r="D389" s="122">
        <f t="shared" si="217"/>
        <v>44.084027752205301</v>
      </c>
      <c r="E389" s="122">
        <f t="shared" si="217"/>
        <v>95.566828294572559</v>
      </c>
      <c r="F389" s="122">
        <f t="shared" si="217"/>
        <v>88.590456846694167</v>
      </c>
      <c r="G389" s="122">
        <f t="shared" si="217"/>
        <v>107.31637743725339</v>
      </c>
      <c r="H389" s="122">
        <f t="shared" si="217"/>
        <v>116.34320436599104</v>
      </c>
      <c r="I389" s="122">
        <f t="shared" si="217"/>
        <v>36.215158611166729</v>
      </c>
      <c r="J389" s="122">
        <f t="shared" si="217"/>
        <v>27.091175091430049</v>
      </c>
      <c r="K389" s="122">
        <f t="shared" si="217"/>
        <v>36.746886991688775</v>
      </c>
      <c r="L389" s="122">
        <f t="shared" si="217"/>
        <v>93.582533359837214</v>
      </c>
      <c r="M389" s="122">
        <f t="shared" si="217"/>
        <v>108.2997887726831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40.27755838927996</v>
      </c>
      <c r="U389" s="122">
        <f t="shared" si="217"/>
        <v>36.793118532126371</v>
      </c>
      <c r="V389" s="122">
        <f t="shared" si="217"/>
        <v>19.517638253135939</v>
      </c>
      <c r="W389" s="122">
        <f t="shared" si="217"/>
        <v>33.450005283595068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73.259026612469185</v>
      </c>
      <c r="D390" s="98">
        <f>RES_hhdet_in_tesh!D48</f>
        <v>44.084027752205301</v>
      </c>
      <c r="E390" s="98">
        <f>RES_hhdet_in_tesh!E48</f>
        <v>95.566828294572559</v>
      </c>
      <c r="F390" s="98">
        <f>RES_hhdet_in_tesh!F48</f>
        <v>88.590456846694167</v>
      </c>
      <c r="G390" s="98">
        <f>RES_hhdet_in_tesh!G48</f>
        <v>107.31637743725339</v>
      </c>
      <c r="H390" s="98">
        <f>RES_hhdet_in_tesh!H48</f>
        <v>116.34320436599104</v>
      </c>
      <c r="I390" s="98">
        <f>RES_hhdet_in_tesh!I48</f>
        <v>36.215158611166729</v>
      </c>
      <c r="J390" s="98">
        <f>RES_hhdet_in_tesh!J48</f>
        <v>27.091175091430049</v>
      </c>
      <c r="K390" s="98">
        <f>RES_hhdet_in_tesh!K48</f>
        <v>36.746886991688775</v>
      </c>
      <c r="L390" s="98">
        <f>RES_hhdet_in_tesh!L48</f>
        <v>93.582533359837214</v>
      </c>
      <c r="M390" s="98">
        <f>RES_hhdet_in_tesh!M48</f>
        <v>108.2997887726831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40.27755838927996</v>
      </c>
      <c r="U390" s="98">
        <f>RES_hhdet_in_tesh!U48</f>
        <v>36.793118532126371</v>
      </c>
      <c r="V390" s="98">
        <f>RES_hhdet_in_tesh!V48</f>
        <v>19.517638253135939</v>
      </c>
      <c r="W390" s="98">
        <f>RES_hhdet_in_tesh!W48</f>
        <v>33.450005283595068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847.41035832744137</v>
      </c>
      <c r="D391" s="122">
        <v>950.81098435537979</v>
      </c>
      <c r="E391" s="122">
        <v>772.98098058151641</v>
      </c>
      <c r="F391" s="122">
        <v>744.30302642053437</v>
      </c>
      <c r="G391" s="122">
        <v>796.71701981229637</v>
      </c>
      <c r="H391" s="122">
        <v>778.73066335629426</v>
      </c>
      <c r="I391" s="122">
        <v>830.30171262405884</v>
      </c>
      <c r="J391" s="122">
        <v>863.11469451790151</v>
      </c>
      <c r="K391" s="122">
        <v>762.83871672982264</v>
      </c>
      <c r="L391" s="122">
        <v>980.28025558542072</v>
      </c>
      <c r="M391" s="122">
        <v>1025.0024138181068</v>
      </c>
      <c r="N391" s="122">
        <v>0</v>
      </c>
      <c r="O391" s="122">
        <v>0</v>
      </c>
      <c r="P391" s="122">
        <v>0</v>
      </c>
      <c r="Q391" s="122">
        <v>681.61416272652309</v>
      </c>
      <c r="R391" s="122">
        <v>0</v>
      </c>
      <c r="S391" s="122">
        <v>0</v>
      </c>
      <c r="T391" s="122">
        <v>793.34351084315665</v>
      </c>
      <c r="U391" s="122">
        <v>711.21997277270827</v>
      </c>
      <c r="V391" s="122">
        <v>833.66940162523724</v>
      </c>
      <c r="W391" s="122">
        <v>762.64829229200654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954.60727226730171</v>
      </c>
      <c r="E392" s="98">
        <v>763.03661706246407</v>
      </c>
      <c r="F392" s="98">
        <v>739.25214480387274</v>
      </c>
      <c r="G392" s="98">
        <v>794.0024619363511</v>
      </c>
      <c r="H392" s="98">
        <v>776.94153333209454</v>
      </c>
      <c r="I392" s="98">
        <v>829.8929865318064</v>
      </c>
      <c r="J392" s="98">
        <v>863.71687443206849</v>
      </c>
      <c r="K392" s="98">
        <v>760.24636869999688</v>
      </c>
      <c r="L392" s="98">
        <v>983.61849429268739</v>
      </c>
      <c r="M392" s="98">
        <v>1045.1722198379414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806.0597883295286</v>
      </c>
      <c r="U392" s="98">
        <v>709.28099764563376</v>
      </c>
      <c r="V392" s="98">
        <v>836.58636799317924</v>
      </c>
      <c r="W392" s="98">
        <v>762.86558642371881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954.64976539626002</v>
      </c>
      <c r="E393" s="98">
        <v>0</v>
      </c>
      <c r="F393" s="98">
        <v>0</v>
      </c>
      <c r="G393" s="98">
        <v>793.62677389681312</v>
      </c>
      <c r="H393" s="98">
        <v>776.54009203943292</v>
      </c>
      <c r="I393" s="98">
        <v>829.51028699961194</v>
      </c>
      <c r="J393" s="98">
        <v>863.78356390502756</v>
      </c>
      <c r="K393" s="98">
        <v>760.07202518168253</v>
      </c>
      <c r="L393" s="98">
        <v>984.60003521719545</v>
      </c>
      <c r="M393" s="98">
        <v>1047.6978351108442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808.20527949232167</v>
      </c>
      <c r="U393" s="98">
        <v>0</v>
      </c>
      <c r="V393" s="98">
        <v>837.06712419657003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193.68572293024434</v>
      </c>
      <c r="E394" s="101">
        <v>0</v>
      </c>
      <c r="F394" s="101">
        <v>0</v>
      </c>
      <c r="G394" s="101">
        <v>155.3603565849377</v>
      </c>
      <c r="H394" s="101">
        <v>138.96937141526996</v>
      </c>
      <c r="I394" s="101">
        <v>152.98484117808064</v>
      </c>
      <c r="J394" s="101">
        <v>157.88776484100961</v>
      </c>
      <c r="K394" s="101">
        <v>140.56341931718487</v>
      </c>
      <c r="L394" s="101">
        <v>168.36731334272122</v>
      </c>
      <c r="M394" s="101">
        <v>150.34853992949581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88.752257619989621</v>
      </c>
      <c r="U394" s="101">
        <v>0</v>
      </c>
      <c r="V394" s="101">
        <v>117.86954213675261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760.96404246601583</v>
      </c>
      <c r="E395" s="104">
        <v>0</v>
      </c>
      <c r="F395" s="104">
        <v>0</v>
      </c>
      <c r="G395" s="104">
        <v>638.26641731187544</v>
      </c>
      <c r="H395" s="104">
        <v>637.57072062416296</v>
      </c>
      <c r="I395" s="104">
        <v>676.52544582153132</v>
      </c>
      <c r="J395" s="104">
        <v>705.89579906401787</v>
      </c>
      <c r="K395" s="104">
        <v>619.50860586449767</v>
      </c>
      <c r="L395" s="104">
        <v>816.23272187447435</v>
      </c>
      <c r="M395" s="104">
        <v>897.34929518134834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719.45302187233199</v>
      </c>
      <c r="U395" s="104">
        <v>0</v>
      </c>
      <c r="V395" s="104">
        <v>719.19758205981759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847.20597791221871</v>
      </c>
      <c r="D396" s="101">
        <v>860.229304277756</v>
      </c>
      <c r="E396" s="101">
        <v>792.92617642356447</v>
      </c>
      <c r="F396" s="101">
        <v>789.42828391038699</v>
      </c>
      <c r="G396" s="101">
        <v>848.53069731791743</v>
      </c>
      <c r="H396" s="101">
        <v>817.64107153229645</v>
      </c>
      <c r="I396" s="101">
        <v>842.62740097522828</v>
      </c>
      <c r="J396" s="101">
        <v>841.47519222455492</v>
      </c>
      <c r="K396" s="101">
        <v>853.67656267631389</v>
      </c>
      <c r="L396" s="101">
        <v>0</v>
      </c>
      <c r="M396" s="101">
        <v>789.4812076987148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728.60902273734644</v>
      </c>
      <c r="U396" s="101">
        <v>728.68562935810598</v>
      </c>
      <c r="V396" s="101">
        <v>723.47535340066861</v>
      </c>
      <c r="W396" s="101">
        <v>758.33382776066628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847.49115988694814</v>
      </c>
      <c r="D397" s="104">
        <v>860.38218604309407</v>
      </c>
      <c r="E397" s="104">
        <v>792.83206175032637</v>
      </c>
      <c r="F397" s="104">
        <v>789.28748435896443</v>
      </c>
      <c r="G397" s="104">
        <v>848.7601478146122</v>
      </c>
      <c r="H397" s="104">
        <v>817.46015792827859</v>
      </c>
      <c r="I397" s="104">
        <v>842.38425063514239</v>
      </c>
      <c r="J397" s="104">
        <v>841.71737935672354</v>
      </c>
      <c r="K397" s="104">
        <v>854.17193119109947</v>
      </c>
      <c r="L397" s="104">
        <v>839.7641039623378</v>
      </c>
      <c r="M397" s="104">
        <v>791.63441330103649</v>
      </c>
      <c r="N397" s="104">
        <v>0</v>
      </c>
      <c r="O397" s="104">
        <v>0</v>
      </c>
      <c r="P397" s="104">
        <v>0</v>
      </c>
      <c r="Q397" s="104">
        <v>681.61416272652309</v>
      </c>
      <c r="R397" s="104">
        <v>0</v>
      </c>
      <c r="S397" s="104">
        <v>0</v>
      </c>
      <c r="T397" s="104">
        <v>727.44212707147744</v>
      </c>
      <c r="U397" s="104">
        <v>728.29402336516443</v>
      </c>
      <c r="V397" s="104">
        <v>722.07371261872618</v>
      </c>
      <c r="W397" s="104">
        <v>756.49149754115274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161.22061210619975</v>
      </c>
      <c r="D398" s="98">
        <v>175.22672040497943</v>
      </c>
      <c r="E398" s="98">
        <v>116.26452090165742</v>
      </c>
      <c r="F398" s="98">
        <v>117.69603480073164</v>
      </c>
      <c r="G398" s="98">
        <v>173.7491111286443</v>
      </c>
      <c r="H398" s="98">
        <v>143.32406103141761</v>
      </c>
      <c r="I398" s="98">
        <v>153.68404489584361</v>
      </c>
      <c r="J398" s="98">
        <v>148.79746442465648</v>
      </c>
      <c r="K398" s="98">
        <v>162.81139162684201</v>
      </c>
      <c r="L398" s="98">
        <v>112.90029694794852</v>
      </c>
      <c r="M398" s="98">
        <v>81.218830370910581</v>
      </c>
      <c r="N398" s="98">
        <v>0</v>
      </c>
      <c r="O398" s="98">
        <v>0</v>
      </c>
      <c r="P398" s="98">
        <v>0</v>
      </c>
      <c r="Q398" s="98">
        <v>69.493604413811127</v>
      </c>
      <c r="R398" s="98">
        <v>0</v>
      </c>
      <c r="S398" s="98">
        <v>0</v>
      </c>
      <c r="T398" s="98">
        <v>60.156639248236893</v>
      </c>
      <c r="U398" s="98">
        <v>62.784061664168483</v>
      </c>
      <c r="V398" s="98">
        <v>57.194163330676211</v>
      </c>
      <c r="W398" s="98">
        <v>54.760980846595253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686.27054778074842</v>
      </c>
      <c r="D399" s="98">
        <v>685.15546563811461</v>
      </c>
      <c r="E399" s="98">
        <v>676.56754084866895</v>
      </c>
      <c r="F399" s="98">
        <v>671.59144955823274</v>
      </c>
      <c r="G399" s="98">
        <v>675.01103668596784</v>
      </c>
      <c r="H399" s="98">
        <v>674.13609689686098</v>
      </c>
      <c r="I399" s="98">
        <v>688.70020573929889</v>
      </c>
      <c r="J399" s="98">
        <v>692.91991493206706</v>
      </c>
      <c r="K399" s="98">
        <v>691.36053956425758</v>
      </c>
      <c r="L399" s="98">
        <v>726.86380701438929</v>
      </c>
      <c r="M399" s="98">
        <v>710.41558293012599</v>
      </c>
      <c r="N399" s="98">
        <v>0</v>
      </c>
      <c r="O399" s="98">
        <v>0</v>
      </c>
      <c r="P399" s="98">
        <v>0</v>
      </c>
      <c r="Q399" s="98">
        <v>612.12055831271209</v>
      </c>
      <c r="R399" s="98">
        <v>0</v>
      </c>
      <c r="S399" s="98">
        <v>0</v>
      </c>
      <c r="T399" s="98">
        <v>667.2854878232406</v>
      </c>
      <c r="U399" s="98">
        <v>665.50996170099586</v>
      </c>
      <c r="V399" s="98">
        <v>664.87954928805004</v>
      </c>
      <c r="W399" s="98">
        <v>701.73051669455754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1465.9359124021614</v>
      </c>
      <c r="D400" s="122">
        <v>1524.2228392628958</v>
      </c>
      <c r="E400" s="122">
        <v>1565.6758066673874</v>
      </c>
      <c r="F400" s="122">
        <v>1568.5579421032578</v>
      </c>
      <c r="G400" s="122">
        <v>1572.9357022232336</v>
      </c>
      <c r="H400" s="122">
        <v>1498.8965972674139</v>
      </c>
      <c r="I400" s="122">
        <v>1559.6648265505062</v>
      </c>
      <c r="J400" s="122">
        <v>1326.167959331239</v>
      </c>
      <c r="K400" s="122">
        <v>1311.198687887437</v>
      </c>
      <c r="L400" s="122">
        <v>1491.4795820567767</v>
      </c>
      <c r="M400" s="122">
        <v>1270.9134974324897</v>
      </c>
      <c r="N400" s="122">
        <v>0</v>
      </c>
      <c r="O400" s="122">
        <v>0</v>
      </c>
      <c r="P400" s="122">
        <v>0</v>
      </c>
      <c r="Q400" s="122">
        <v>731.74970872345705</v>
      </c>
      <c r="R400" s="122">
        <v>0</v>
      </c>
      <c r="S400" s="122">
        <v>0</v>
      </c>
      <c r="T400" s="122">
        <v>1108.6109723876016</v>
      </c>
      <c r="U400" s="122">
        <v>1130.2082435565103</v>
      </c>
      <c r="V400" s="122">
        <v>1258.8982033151842</v>
      </c>
      <c r="W400" s="122">
        <v>1334.1250322228857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1423.3351729443523</v>
      </c>
      <c r="D401" s="98">
        <v>1421.5585808884748</v>
      </c>
      <c r="E401" s="98">
        <v>1660.6995576522675</v>
      </c>
      <c r="F401" s="98">
        <v>1657.3572437244193</v>
      </c>
      <c r="G401" s="98">
        <v>1524.0281392995362</v>
      </c>
      <c r="H401" s="98">
        <v>1496.603729686414</v>
      </c>
      <c r="I401" s="98">
        <v>1501.1008206735276</v>
      </c>
      <c r="J401" s="98">
        <v>1354.2654685466919</v>
      </c>
      <c r="K401" s="98">
        <v>1347.8414422422104</v>
      </c>
      <c r="L401" s="98">
        <v>1376.1966468742505</v>
      </c>
      <c r="M401" s="98">
        <v>1249.2733092577823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1062.0016290516603</v>
      </c>
      <c r="U401" s="98">
        <v>1118.0021822282381</v>
      </c>
      <c r="V401" s="98">
        <v>1309.8638638750497</v>
      </c>
      <c r="W401" s="98">
        <v>1230.0926588400212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1506.6844457965876</v>
      </c>
      <c r="D402" s="33">
        <v>1625.286095557404</v>
      </c>
      <c r="E402" s="33">
        <v>1457.0772341132392</v>
      </c>
      <c r="F402" s="33">
        <v>1499.8533100299883</v>
      </c>
      <c r="G402" s="33">
        <v>1595.6435408286543</v>
      </c>
      <c r="H402" s="33">
        <v>1499.9250198413615</v>
      </c>
      <c r="I402" s="33">
        <v>1582.6987782872827</v>
      </c>
      <c r="J402" s="33">
        <v>1314.9523467105739</v>
      </c>
      <c r="K402" s="33">
        <v>1285.9744787707393</v>
      </c>
      <c r="L402" s="33">
        <v>1625.1690363020593</v>
      </c>
      <c r="M402" s="33">
        <v>1302.3861144304465</v>
      </c>
      <c r="N402" s="33">
        <v>0</v>
      </c>
      <c r="O402" s="33">
        <v>0</v>
      </c>
      <c r="P402" s="33">
        <v>0</v>
      </c>
      <c r="Q402" s="33">
        <v>731.74970872345705</v>
      </c>
      <c r="R402" s="33">
        <v>0</v>
      </c>
      <c r="S402" s="33">
        <v>0</v>
      </c>
      <c r="T402" s="33">
        <v>1128.2538277997312</v>
      </c>
      <c r="U402" s="33">
        <v>1136.3662564788817</v>
      </c>
      <c r="V402" s="33">
        <v>1233.8263864268631</v>
      </c>
      <c r="W402" s="33">
        <v>1359.6928079611689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1217.8108963555308</v>
      </c>
      <c r="D404" s="117">
        <f t="shared" si="218"/>
        <v>1710.7876893483392</v>
      </c>
      <c r="E404" s="117">
        <f t="shared" si="218"/>
        <v>1475.5307416137416</v>
      </c>
      <c r="F404" s="117">
        <f t="shared" si="218"/>
        <v>1518.2176483367675</v>
      </c>
      <c r="G404" s="117">
        <f t="shared" si="218"/>
        <v>1549.8073164185807</v>
      </c>
      <c r="H404" s="117">
        <f t="shared" si="218"/>
        <v>1477.6535113863729</v>
      </c>
      <c r="I404" s="117">
        <f t="shared" si="218"/>
        <v>1578.1103019533473</v>
      </c>
      <c r="J404" s="117">
        <f t="shared" si="218"/>
        <v>1581.5096773834298</v>
      </c>
      <c r="K404" s="117">
        <f t="shared" si="218"/>
        <v>1600.9818499530149</v>
      </c>
      <c r="L404" s="117">
        <f t="shared" si="218"/>
        <v>1610.7177066030627</v>
      </c>
      <c r="M404" s="117">
        <f t="shared" si="218"/>
        <v>1665.0741496330036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831.76550107931246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1161.6806665974873</v>
      </c>
      <c r="U404" s="117">
        <f t="shared" si="219"/>
        <v>1095.4524593882065</v>
      </c>
      <c r="V404" s="117">
        <f t="shared" si="219"/>
        <v>1232.0856657664251</v>
      </c>
      <c r="W404" s="117">
        <f t="shared" ref="W404" si="220">W405+W408+W410+W419</f>
        <v>1109.3422025794177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938.11658257744614</v>
      </c>
      <c r="D405" s="122">
        <f t="shared" si="221"/>
        <v>970.89027406953039</v>
      </c>
      <c r="E405" s="122">
        <f t="shared" si="221"/>
        <v>865.09074156731913</v>
      </c>
      <c r="F405" s="122">
        <f t="shared" si="221"/>
        <v>896.40687057645266</v>
      </c>
      <c r="G405" s="122">
        <f t="shared" si="221"/>
        <v>982.03735281607555</v>
      </c>
      <c r="H405" s="122">
        <f t="shared" si="221"/>
        <v>928.5222939772998</v>
      </c>
      <c r="I405" s="122">
        <f t="shared" si="221"/>
        <v>1017.8960969360998</v>
      </c>
      <c r="J405" s="122">
        <f t="shared" si="221"/>
        <v>1024.3961490146742</v>
      </c>
      <c r="K405" s="122">
        <f t="shared" si="221"/>
        <v>1026.8391237090989</v>
      </c>
      <c r="L405" s="122">
        <f t="shared" si="221"/>
        <v>884.49401128530485</v>
      </c>
      <c r="M405" s="122">
        <f t="shared" si="221"/>
        <v>1020.0233532898875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831.76550107931246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830.81572875693564</v>
      </c>
      <c r="U405" s="122">
        <f t="shared" si="222"/>
        <v>721.37078085053292</v>
      </c>
      <c r="V405" s="122">
        <f t="shared" si="222"/>
        <v>786.5795316285853</v>
      </c>
      <c r="W405" s="122">
        <f t="shared" ref="W405" si="223">SUM(W406:W407)</f>
        <v>757.17283435281695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938.11658257744614</v>
      </c>
      <c r="D406" s="98">
        <v>970.89027406953039</v>
      </c>
      <c r="E406" s="98">
        <v>865.09074156731913</v>
      </c>
      <c r="F406" s="98">
        <v>896.40687057645266</v>
      </c>
      <c r="G406" s="98">
        <v>982.03735281607555</v>
      </c>
      <c r="H406" s="98">
        <v>928.5222939772998</v>
      </c>
      <c r="I406" s="98">
        <v>1017.8960969360998</v>
      </c>
      <c r="J406" s="98">
        <v>1024.3961490146742</v>
      </c>
      <c r="K406" s="98">
        <v>1026.8391237090989</v>
      </c>
      <c r="L406" s="98">
        <v>884.49401128530485</v>
      </c>
      <c r="M406" s="98">
        <v>1020.0233532898875</v>
      </c>
      <c r="N406" s="98">
        <v>0</v>
      </c>
      <c r="O406" s="98">
        <v>0</v>
      </c>
      <c r="P406" s="98">
        <v>0</v>
      </c>
      <c r="Q406" s="98">
        <v>831.76550107931246</v>
      </c>
      <c r="R406" s="98">
        <v>0</v>
      </c>
      <c r="S406" s="98">
        <v>0</v>
      </c>
      <c r="T406" s="98">
        <v>830.81572875693564</v>
      </c>
      <c r="U406" s="98">
        <v>721.37078085053292</v>
      </c>
      <c r="V406" s="98">
        <v>786.5795316285853</v>
      </c>
      <c r="W406" s="98">
        <v>757.17283435281695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456.92241597365148</v>
      </c>
      <c r="E410" s="122">
        <v>255.61488124392605</v>
      </c>
      <c r="F410" s="122">
        <v>332.6610930689028</v>
      </c>
      <c r="G410" s="122">
        <v>374.80773678042982</v>
      </c>
      <c r="H410" s="122">
        <v>364.37925972421857</v>
      </c>
      <c r="I410" s="122">
        <v>391.54515170916943</v>
      </c>
      <c r="J410" s="122">
        <v>403.55850978575654</v>
      </c>
      <c r="K410" s="122">
        <v>356.05219031857388</v>
      </c>
      <c r="L410" s="122">
        <v>433.36502059116486</v>
      </c>
      <c r="M410" s="122">
        <v>351.89662167152477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208.80784331140003</v>
      </c>
      <c r="U410" s="122">
        <v>230.07713226992379</v>
      </c>
      <c r="V410" s="122">
        <v>281.00041430173815</v>
      </c>
      <c r="W410" s="122">
        <v>260.45114972708734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481.59815229058336</v>
      </c>
      <c r="E411" s="98">
        <v>383.4223218658891</v>
      </c>
      <c r="F411" s="98">
        <v>369.97308053473921</v>
      </c>
      <c r="G411" s="98">
        <v>395.57445979895363</v>
      </c>
      <c r="H411" s="98">
        <v>385.15284585149476</v>
      </c>
      <c r="I411" s="98">
        <v>409.13927864458526</v>
      </c>
      <c r="J411" s="98">
        <v>422.83199362975461</v>
      </c>
      <c r="K411" s="98">
        <v>369.32049867823707</v>
      </c>
      <c r="L411" s="98">
        <v>473.49801640329684</v>
      </c>
      <c r="M411" s="98">
        <v>493.66897603868779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296.80042063048563</v>
      </c>
      <c r="U411" s="98">
        <v>256.15254059384847</v>
      </c>
      <c r="V411" s="98">
        <v>297.99237301766703</v>
      </c>
      <c r="W411" s="98">
        <v>269.99103687370052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97.714200381821925</v>
      </c>
      <c r="E412" s="98">
        <v>0</v>
      </c>
      <c r="F412" s="98">
        <v>0</v>
      </c>
      <c r="G412" s="98">
        <v>77.401005760591758</v>
      </c>
      <c r="H412" s="98">
        <v>68.891218438577425</v>
      </c>
      <c r="I412" s="98">
        <v>75.421902075271291</v>
      </c>
      <c r="J412" s="98">
        <v>77.293845186673693</v>
      </c>
      <c r="K412" s="98">
        <v>68.284380242303229</v>
      </c>
      <c r="L412" s="98">
        <v>81.049298439897697</v>
      </c>
      <c r="M412" s="98">
        <v>71.014525976794985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32.679594956732018</v>
      </c>
      <c r="U412" s="98">
        <v>0</v>
      </c>
      <c r="V412" s="98">
        <v>41.985174408344157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97.714200381821925</v>
      </c>
      <c r="E413" s="101">
        <v>0</v>
      </c>
      <c r="F413" s="101">
        <v>0</v>
      </c>
      <c r="G413" s="101">
        <v>77.401005760591758</v>
      </c>
      <c r="H413" s="101">
        <v>68.891218438577425</v>
      </c>
      <c r="I413" s="101">
        <v>75.421902075271291</v>
      </c>
      <c r="J413" s="101">
        <v>77.293845186673693</v>
      </c>
      <c r="K413" s="101">
        <v>68.284380242303229</v>
      </c>
      <c r="L413" s="101">
        <v>81.049298439897697</v>
      </c>
      <c r="M413" s="101">
        <v>71.014525976794985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32.679594956732018</v>
      </c>
      <c r="U413" s="101">
        <v>0</v>
      </c>
      <c r="V413" s="101">
        <v>41.985174408344157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279.69431377808456</v>
      </c>
      <c r="D419" s="122">
        <v>282.97499930515727</v>
      </c>
      <c r="E419" s="122">
        <v>354.82511880249643</v>
      </c>
      <c r="F419" s="122">
        <v>289.14968469141201</v>
      </c>
      <c r="G419" s="122">
        <v>192.96222682207531</v>
      </c>
      <c r="H419" s="122">
        <v>184.75195768485437</v>
      </c>
      <c r="I419" s="122">
        <v>168.66905330807793</v>
      </c>
      <c r="J419" s="122">
        <v>153.55501858299917</v>
      </c>
      <c r="K419" s="122">
        <v>218.09053592534227</v>
      </c>
      <c r="L419" s="122">
        <v>292.85867472659277</v>
      </c>
      <c r="M419" s="122">
        <v>293.15417467159131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122.05709452915147</v>
      </c>
      <c r="U419" s="122">
        <v>144.0045462677497</v>
      </c>
      <c r="V419" s="122">
        <v>164.50571983610175</v>
      </c>
      <c r="W419" s="122">
        <v>91.718218499513355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572.10200545517296</v>
      </c>
      <c r="D420" s="98">
        <v>570.43277087653485</v>
      </c>
      <c r="E420" s="98">
        <v>665.29709775468086</v>
      </c>
      <c r="F420" s="98">
        <v>662.86961142348764</v>
      </c>
      <c r="G420" s="98">
        <v>608.55934349105576</v>
      </c>
      <c r="H420" s="98">
        <v>596.65634896626295</v>
      </c>
      <c r="I420" s="98">
        <v>597.51146567744718</v>
      </c>
      <c r="J420" s="98">
        <v>538.24319350847748</v>
      </c>
      <c r="K420" s="98">
        <v>534.90673016324854</v>
      </c>
      <c r="L420" s="98">
        <v>545.39622757053871</v>
      </c>
      <c r="M420" s="98">
        <v>494.72341514835756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411.67899043659486</v>
      </c>
      <c r="U420" s="98">
        <v>429.44212904846785</v>
      </c>
      <c r="V420" s="98">
        <v>498.91078966686592</v>
      </c>
      <c r="W420" s="98">
        <v>464.90922465597185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63.315883732992873</v>
      </c>
      <c r="D423" s="118">
        <f t="shared" si="225"/>
        <v>71.680733793019812</v>
      </c>
      <c r="E423" s="118">
        <f t="shared" si="225"/>
        <v>64.663248592953366</v>
      </c>
      <c r="F423" s="118">
        <f t="shared" si="225"/>
        <v>64.588988552275723</v>
      </c>
      <c r="G423" s="118">
        <f t="shared" si="225"/>
        <v>67.535443612154182</v>
      </c>
      <c r="H423" s="118">
        <f t="shared" si="225"/>
        <v>63.897347072530152</v>
      </c>
      <c r="I423" s="118">
        <f t="shared" si="225"/>
        <v>67.46956598211365</v>
      </c>
      <c r="J423" s="118">
        <f t="shared" si="225"/>
        <v>64.571873489265798</v>
      </c>
      <c r="K423" s="118">
        <f t="shared" si="225"/>
        <v>62.775556002891946</v>
      </c>
      <c r="L423" s="118">
        <f t="shared" si="225"/>
        <v>62.933588708522521</v>
      </c>
      <c r="M423" s="118">
        <f t="shared" si="225"/>
        <v>62.441654719056039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38.323416073094926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44.385025561616004</v>
      </c>
      <c r="U423" s="118">
        <f t="shared" si="226"/>
        <v>40.460749250419013</v>
      </c>
      <c r="V423" s="118">
        <f t="shared" si="226"/>
        <v>44.620237045499181</v>
      </c>
      <c r="W423" s="118">
        <f t="shared" ref="W423" si="227">W424+W427+W429+W438</f>
        <v>42.474200856423067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32.645492264780408</v>
      </c>
      <c r="D424" s="123">
        <f t="shared" si="228"/>
        <v>33.738664250494999</v>
      </c>
      <c r="E424" s="123">
        <f t="shared" si="228"/>
        <v>29.888357715109329</v>
      </c>
      <c r="F424" s="123">
        <f t="shared" si="228"/>
        <v>30.48806185067226</v>
      </c>
      <c r="G424" s="123">
        <f t="shared" si="228"/>
        <v>33.318295004457511</v>
      </c>
      <c r="H424" s="123">
        <f t="shared" si="228"/>
        <v>31.264645158325443</v>
      </c>
      <c r="I424" s="123">
        <f t="shared" si="228"/>
        <v>34.017568015917512</v>
      </c>
      <c r="J424" s="123">
        <f t="shared" si="228"/>
        <v>33.965705695941658</v>
      </c>
      <c r="K424" s="123">
        <f t="shared" si="228"/>
        <v>33.689773912583306</v>
      </c>
      <c r="L424" s="123">
        <f t="shared" si="228"/>
        <v>28.535057952814338</v>
      </c>
      <c r="M424" s="123">
        <f t="shared" si="228"/>
        <v>32.148085206264859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25.137717429940853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24.570765024248477</v>
      </c>
      <c r="U424" s="123">
        <f t="shared" si="229"/>
        <v>21.163564223209402</v>
      </c>
      <c r="V424" s="123">
        <f t="shared" si="229"/>
        <v>22.974441677128087</v>
      </c>
      <c r="W424" s="123">
        <f t="shared" ref="W424" si="230">SUM(W425:W426)</f>
        <v>21.903372405000798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32.247494237508342</v>
      </c>
      <c r="D425" s="99">
        <v>33.338705529425333</v>
      </c>
      <c r="E425" s="99">
        <v>29.586040748161089</v>
      </c>
      <c r="F425" s="99">
        <v>30.190685498797052</v>
      </c>
      <c r="G425" s="99">
        <v>32.990754748037894</v>
      </c>
      <c r="H425" s="99">
        <v>30.951916986915037</v>
      </c>
      <c r="I425" s="99">
        <v>33.665023347080705</v>
      </c>
      <c r="J425" s="99">
        <v>33.596861702206709</v>
      </c>
      <c r="K425" s="99">
        <v>33.340173915450514</v>
      </c>
      <c r="L425" s="99">
        <v>28.315930032505126</v>
      </c>
      <c r="M425" s="99">
        <v>31.874451523702852</v>
      </c>
      <c r="N425" s="99">
        <v>0</v>
      </c>
      <c r="O425" s="99">
        <v>0</v>
      </c>
      <c r="P425" s="99">
        <v>0</v>
      </c>
      <c r="Q425" s="99">
        <v>24.906631956544174</v>
      </c>
      <c r="R425" s="99">
        <v>0</v>
      </c>
      <c r="S425" s="99">
        <v>0</v>
      </c>
      <c r="T425" s="99">
        <v>24.3345271154984</v>
      </c>
      <c r="U425" s="99">
        <v>20.961477220540456</v>
      </c>
      <c r="V425" s="99">
        <v>22.751173252923056</v>
      </c>
      <c r="W425" s="99">
        <v>21.69052711080473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0.3979980272720699</v>
      </c>
      <c r="D426" s="99">
        <v>0.39995872106966562</v>
      </c>
      <c r="E426" s="99">
        <v>0.3023169669482384</v>
      </c>
      <c r="F426" s="99">
        <v>0.29737635187520695</v>
      </c>
      <c r="G426" s="99">
        <v>0.32754025641961904</v>
      </c>
      <c r="H426" s="99">
        <v>0.31272817141040543</v>
      </c>
      <c r="I426" s="99">
        <v>0.35254466883680396</v>
      </c>
      <c r="J426" s="99">
        <v>0.36884399373495186</v>
      </c>
      <c r="K426" s="99">
        <v>0.34959999713279533</v>
      </c>
      <c r="L426" s="99">
        <v>0.21912792030921255</v>
      </c>
      <c r="M426" s="99">
        <v>0.27363368256201065</v>
      </c>
      <c r="N426" s="99">
        <v>0</v>
      </c>
      <c r="O426" s="99">
        <v>0</v>
      </c>
      <c r="P426" s="99">
        <v>0</v>
      </c>
      <c r="Q426" s="99">
        <v>0.23108547339667709</v>
      </c>
      <c r="R426" s="99">
        <v>0</v>
      </c>
      <c r="S426" s="99">
        <v>0</v>
      </c>
      <c r="T426" s="99">
        <v>0.23623790875007847</v>
      </c>
      <c r="U426" s="99">
        <v>0.20208700266894586</v>
      </c>
      <c r="V426" s="99">
        <v>0.22326842420503223</v>
      </c>
      <c r="W426" s="99">
        <v>0.21284529419606679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0.29489224957435728</v>
      </c>
      <c r="D427" s="123">
        <f t="shared" si="231"/>
        <v>0.17161978401897565</v>
      </c>
      <c r="E427" s="123">
        <f t="shared" si="231"/>
        <v>0.35899093175536195</v>
      </c>
      <c r="F427" s="123">
        <f t="shared" si="231"/>
        <v>0.31780283253342173</v>
      </c>
      <c r="G427" s="123">
        <f t="shared" si="231"/>
        <v>0.37261643581139919</v>
      </c>
      <c r="H427" s="123">
        <f t="shared" si="231"/>
        <v>0.38920143447785632</v>
      </c>
      <c r="I427" s="123">
        <f t="shared" si="231"/>
        <v>0.11677530833129669</v>
      </c>
      <c r="J427" s="123">
        <f t="shared" si="231"/>
        <v>8.4136688931352913E-2</v>
      </c>
      <c r="K427" s="123">
        <f t="shared" si="231"/>
        <v>0.10981995690035802</v>
      </c>
      <c r="L427" s="123">
        <f t="shared" si="231"/>
        <v>0.26805312161022854</v>
      </c>
      <c r="M427" s="123">
        <f t="shared" si="231"/>
        <v>0.29301217150291825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8.1914060830017579E-2</v>
      </c>
      <c r="U427" s="123">
        <f t="shared" si="231"/>
        <v>7.3263349989890175E-2</v>
      </c>
      <c r="V427" s="123">
        <f t="shared" si="231"/>
        <v>3.8177278603347985E-2</v>
      </c>
      <c r="W427" s="123">
        <f t="shared" si="231"/>
        <v>6.3977436926005812E-2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0.29489224957435728</v>
      </c>
      <c r="D428" s="99">
        <f>RES_hhdet_in_fecs!D48</f>
        <v>0.17161978401897565</v>
      </c>
      <c r="E428" s="99">
        <f>RES_hhdet_in_fecs!E48</f>
        <v>0.35899093175536195</v>
      </c>
      <c r="F428" s="99">
        <f>RES_hhdet_in_fecs!F48</f>
        <v>0.31780283253342173</v>
      </c>
      <c r="G428" s="99">
        <f>RES_hhdet_in_fecs!G48</f>
        <v>0.37261643581139919</v>
      </c>
      <c r="H428" s="99">
        <f>RES_hhdet_in_fecs!H48</f>
        <v>0.38920143447785632</v>
      </c>
      <c r="I428" s="99">
        <f>RES_hhdet_in_fecs!I48</f>
        <v>0.11677530833129669</v>
      </c>
      <c r="J428" s="99">
        <f>RES_hhdet_in_fecs!J48</f>
        <v>8.4136688931352913E-2</v>
      </c>
      <c r="K428" s="99">
        <f>RES_hhdet_in_fecs!K48</f>
        <v>0.10981995690035802</v>
      </c>
      <c r="L428" s="99">
        <f>RES_hhdet_in_fecs!L48</f>
        <v>0.26805312161022854</v>
      </c>
      <c r="M428" s="99">
        <f>RES_hhdet_in_fecs!M48</f>
        <v>0.29301217150291825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8.1914060830017579E-2</v>
      </c>
      <c r="U428" s="99">
        <f>RES_hhdet_in_fecs!U48</f>
        <v>7.3263349989890175E-2</v>
      </c>
      <c r="V428" s="99">
        <f>RES_hhdet_in_fecs!V48</f>
        <v>3.8177278603347985E-2</v>
      </c>
      <c r="W428" s="99">
        <f>RES_hhdet_in_fecs!W48</f>
        <v>6.3977436926005812E-2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9.4831644696528947</v>
      </c>
      <c r="D429" s="123">
        <v>16.178848268883417</v>
      </c>
      <c r="E429" s="123">
        <v>11.76478241080823</v>
      </c>
      <c r="F429" s="123">
        <v>12.080384430473689</v>
      </c>
      <c r="G429" s="123">
        <v>13.06386441230342</v>
      </c>
      <c r="H429" s="123">
        <v>12.622320184640019</v>
      </c>
      <c r="I429" s="123">
        <v>13.330936891072138</v>
      </c>
      <c r="J429" s="123">
        <v>13.606113616999266</v>
      </c>
      <c r="K429" s="123">
        <v>11.856432673813767</v>
      </c>
      <c r="L429" s="123">
        <v>14.568123636445613</v>
      </c>
      <c r="M429" s="123">
        <v>13.378682497743073</v>
      </c>
      <c r="N429" s="123">
        <v>0</v>
      </c>
      <c r="O429" s="123">
        <v>0</v>
      </c>
      <c r="P429" s="123">
        <v>0</v>
      </c>
      <c r="Q429" s="123">
        <v>5.6685655728740318</v>
      </c>
      <c r="R429" s="123">
        <v>0</v>
      </c>
      <c r="S429" s="123">
        <v>0</v>
      </c>
      <c r="T429" s="123">
        <v>7.9657273784421756</v>
      </c>
      <c r="U429" s="123">
        <v>7.2929201748184438</v>
      </c>
      <c r="V429" s="123">
        <v>8.4838420038704303</v>
      </c>
      <c r="W429" s="123">
        <v>7.6775058229889401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16.53725391174456</v>
      </c>
      <c r="E430" s="99">
        <v>13.113015656515351</v>
      </c>
      <c r="F430" s="99">
        <v>12.460570399535754</v>
      </c>
      <c r="G430" s="99">
        <v>13.289005708786952</v>
      </c>
      <c r="H430" s="99">
        <v>12.838915112102841</v>
      </c>
      <c r="I430" s="99">
        <v>13.531521939456251</v>
      </c>
      <c r="J430" s="99">
        <v>13.867514073448277</v>
      </c>
      <c r="K430" s="99">
        <v>11.991371746721287</v>
      </c>
      <c r="L430" s="99">
        <v>15.158425644422982</v>
      </c>
      <c r="M430" s="99">
        <v>15.426536848151178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8.6932608925569639</v>
      </c>
      <c r="U430" s="99">
        <v>7.4432397141325835</v>
      </c>
      <c r="V430" s="99">
        <v>8.6191870420751187</v>
      </c>
      <c r="W430" s="99">
        <v>7.7343608213160842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10.325829822002982</v>
      </c>
      <c r="E431" s="99">
        <v>0</v>
      </c>
      <c r="F431" s="99">
        <v>0</v>
      </c>
      <c r="G431" s="99">
        <v>8.3201049070749811</v>
      </c>
      <c r="H431" s="99">
        <v>7.9659549053253391</v>
      </c>
      <c r="I431" s="99">
        <v>8.4631471299435734</v>
      </c>
      <c r="J431" s="99">
        <v>8.7073918589275063</v>
      </c>
      <c r="K431" s="99">
        <v>7.5804331160173994</v>
      </c>
      <c r="L431" s="99">
        <v>9.5625405358454074</v>
      </c>
      <c r="M431" s="99">
        <v>9.696746271894229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6.5781732429903448</v>
      </c>
      <c r="U431" s="99">
        <v>0</v>
      </c>
      <c r="V431" s="99">
        <v>6.7634409420335757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3.3553379198229805</v>
      </c>
      <c r="E432" s="102">
        <v>0</v>
      </c>
      <c r="F432" s="102">
        <v>0</v>
      </c>
      <c r="G432" s="102">
        <v>2.6002245138402551</v>
      </c>
      <c r="H432" s="102">
        <v>2.2964610414517503</v>
      </c>
      <c r="I432" s="102">
        <v>2.4944393655579939</v>
      </c>
      <c r="J432" s="102">
        <v>2.53498671355436</v>
      </c>
      <c r="K432" s="102">
        <v>2.2171078803110555</v>
      </c>
      <c r="L432" s="102">
        <v>2.5946883014762356</v>
      </c>
      <c r="M432" s="102">
        <v>2.2191149432269857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0.95718275674431419</v>
      </c>
      <c r="U432" s="102">
        <v>0</v>
      </c>
      <c r="V432" s="102">
        <v>1.2143870245907575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6.9704919021800027</v>
      </c>
      <c r="E433" s="105">
        <v>0</v>
      </c>
      <c r="F433" s="105">
        <v>0</v>
      </c>
      <c r="G433" s="105">
        <v>5.7198803932347255</v>
      </c>
      <c r="H433" s="105">
        <v>5.669493863873587</v>
      </c>
      <c r="I433" s="105">
        <v>5.9687077643855782</v>
      </c>
      <c r="J433" s="105">
        <v>6.1724051453731468</v>
      </c>
      <c r="K433" s="105">
        <v>5.3633252357063448</v>
      </c>
      <c r="L433" s="105">
        <v>6.9678522343691736</v>
      </c>
      <c r="M433" s="105">
        <v>7.4776313286672424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5.6209904862460291</v>
      </c>
      <c r="U433" s="105">
        <v>0</v>
      </c>
      <c r="V433" s="105">
        <v>5.5490539174428184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11.849073838567252</v>
      </c>
      <c r="D434" s="102">
        <v>11.997741682943749</v>
      </c>
      <c r="E434" s="102">
        <v>10.994079820027356</v>
      </c>
      <c r="F434" s="102">
        <v>10.758939099426398</v>
      </c>
      <c r="G434" s="102">
        <v>11.512167665564393</v>
      </c>
      <c r="H434" s="102">
        <v>10.984322136863812</v>
      </c>
      <c r="I434" s="102">
        <v>11.206206995386976</v>
      </c>
      <c r="J434" s="102">
        <v>11.063938406999728</v>
      </c>
      <c r="K434" s="102">
        <v>11.081973111183386</v>
      </c>
      <c r="L434" s="102">
        <v>0</v>
      </c>
      <c r="M434" s="102">
        <v>9.7774054584982792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7.7141667713852682</v>
      </c>
      <c r="U434" s="102">
        <v>7.5744397333038496</v>
      </c>
      <c r="V434" s="102">
        <v>7.4175808909499885</v>
      </c>
      <c r="W434" s="102">
        <v>7.6454428649100814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8.5478049517100079</v>
      </c>
      <c r="D435" s="105">
        <v>8.7199914759640862</v>
      </c>
      <c r="E435" s="105">
        <v>7.7844733189717417</v>
      </c>
      <c r="F435" s="105">
        <v>7.6378908334444677</v>
      </c>
      <c r="G435" s="105">
        <v>8.4064557700387095</v>
      </c>
      <c r="H435" s="105">
        <v>7.9200840920613444</v>
      </c>
      <c r="I435" s="105">
        <v>8.1199839981432262</v>
      </c>
      <c r="J435" s="105">
        <v>8.0153714743891502</v>
      </c>
      <c r="K435" s="105">
        <v>8.0989056865847555</v>
      </c>
      <c r="L435" s="105">
        <v>7.6455362865001835</v>
      </c>
      <c r="M435" s="105">
        <v>6.9257709765252713</v>
      </c>
      <c r="N435" s="105">
        <v>0</v>
      </c>
      <c r="O435" s="105">
        <v>0</v>
      </c>
      <c r="P435" s="105">
        <v>0</v>
      </c>
      <c r="Q435" s="105">
        <v>5.6685655728740318</v>
      </c>
      <c r="R435" s="105">
        <v>0</v>
      </c>
      <c r="S435" s="105">
        <v>0</v>
      </c>
      <c r="T435" s="105">
        <v>5.8503224673130561</v>
      </c>
      <c r="U435" s="105">
        <v>5.8109711274088163</v>
      </c>
      <c r="V435" s="105">
        <v>5.7163517222643456</v>
      </c>
      <c r="W435" s="105">
        <v>5.9144675626107341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2.2548411920475178</v>
      </c>
      <c r="D436" s="99">
        <v>2.4439122416707861</v>
      </c>
      <c r="E436" s="99">
        <v>1.6120308056865833</v>
      </c>
      <c r="F436" s="99">
        <v>1.6040525738355551</v>
      </c>
      <c r="G436" s="99">
        <v>2.3572852524701422</v>
      </c>
      <c r="H436" s="99">
        <v>1.9254385709640023</v>
      </c>
      <c r="I436" s="99">
        <v>2.0438632982952321</v>
      </c>
      <c r="J436" s="99">
        <v>1.9564284208545117</v>
      </c>
      <c r="K436" s="99">
        <v>2.113530513882846</v>
      </c>
      <c r="L436" s="99">
        <v>1.4405907286251158</v>
      </c>
      <c r="M436" s="99">
        <v>1.0058623658898267</v>
      </c>
      <c r="N436" s="99">
        <v>0</v>
      </c>
      <c r="O436" s="99">
        <v>0</v>
      </c>
      <c r="P436" s="99">
        <v>0</v>
      </c>
      <c r="Q436" s="99">
        <v>0.77898311543076337</v>
      </c>
      <c r="R436" s="99">
        <v>0</v>
      </c>
      <c r="S436" s="99">
        <v>0</v>
      </c>
      <c r="T436" s="99">
        <v>0.63690996554436918</v>
      </c>
      <c r="U436" s="99">
        <v>0.65261900623206881</v>
      </c>
      <c r="V436" s="99">
        <v>0.58639500433755098</v>
      </c>
      <c r="W436" s="99">
        <v>0.55209451954082445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6.2929637596624914</v>
      </c>
      <c r="D437" s="99">
        <v>6.2760792342932996</v>
      </c>
      <c r="E437" s="99">
        <v>6.1724425132851586</v>
      </c>
      <c r="F437" s="99">
        <v>6.0338382596089124</v>
      </c>
      <c r="G437" s="99">
        <v>6.0491705175685686</v>
      </c>
      <c r="H437" s="99">
        <v>5.9946455210973424</v>
      </c>
      <c r="I437" s="99">
        <v>6.0761206998479933</v>
      </c>
      <c r="J437" s="99">
        <v>6.0589430535346382</v>
      </c>
      <c r="K437" s="99">
        <v>5.9853751727019109</v>
      </c>
      <c r="L437" s="99">
        <v>6.2049455578750692</v>
      </c>
      <c r="M437" s="99">
        <v>5.9199086106354448</v>
      </c>
      <c r="N437" s="99">
        <v>0</v>
      </c>
      <c r="O437" s="99">
        <v>0</v>
      </c>
      <c r="P437" s="99">
        <v>0</v>
      </c>
      <c r="Q437" s="99">
        <v>4.889582457443268</v>
      </c>
      <c r="R437" s="99">
        <v>0</v>
      </c>
      <c r="S437" s="99">
        <v>0</v>
      </c>
      <c r="T437" s="99">
        <v>5.2134125017686861</v>
      </c>
      <c r="U437" s="99">
        <v>5.1583521211767458</v>
      </c>
      <c r="V437" s="99">
        <v>5.1299567179267962</v>
      </c>
      <c r="W437" s="99">
        <v>5.362373043069911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20.892334748985206</v>
      </c>
      <c r="D438" s="123">
        <v>21.59160148962242</v>
      </c>
      <c r="E438" s="123">
        <v>22.651117535280452</v>
      </c>
      <c r="F438" s="123">
        <v>21.70273943859635</v>
      </c>
      <c r="G438" s="123">
        <v>20.780667759581839</v>
      </c>
      <c r="H438" s="123">
        <v>19.621180295086827</v>
      </c>
      <c r="I438" s="123">
        <v>20.004285766792705</v>
      </c>
      <c r="J438" s="123">
        <v>16.915917487393518</v>
      </c>
      <c r="K438" s="123">
        <v>17.119529459594514</v>
      </c>
      <c r="L438" s="123">
        <v>19.562353997652334</v>
      </c>
      <c r="M438" s="123">
        <v>16.621874843545193</v>
      </c>
      <c r="N438" s="123">
        <v>0</v>
      </c>
      <c r="O438" s="123">
        <v>0</v>
      </c>
      <c r="P438" s="123">
        <v>0</v>
      </c>
      <c r="Q438" s="123">
        <v>7.517133070280039</v>
      </c>
      <c r="R438" s="123">
        <v>0</v>
      </c>
      <c r="S438" s="123">
        <v>0</v>
      </c>
      <c r="T438" s="123">
        <v>11.766619098095337</v>
      </c>
      <c r="U438" s="123">
        <v>11.931001502401273</v>
      </c>
      <c r="V438" s="123">
        <v>13.12377608589731</v>
      </c>
      <c r="W438" s="123">
        <v>12.829345191507318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23.094123283894081</v>
      </c>
      <c r="D439" s="99">
        <v>23.002333653594725</v>
      </c>
      <c r="E439" s="99">
        <v>26.719582297138572</v>
      </c>
      <c r="F439" s="99">
        <v>26.217106358705916</v>
      </c>
      <c r="G439" s="99">
        <v>24.008002507796196</v>
      </c>
      <c r="H439" s="99">
        <v>23.356530520415507</v>
      </c>
      <c r="I439" s="99">
        <v>23.206549045488927</v>
      </c>
      <c r="J439" s="99">
        <v>20.718605151044823</v>
      </c>
      <c r="K439" s="99">
        <v>20.386045638216789</v>
      </c>
      <c r="L439" s="99">
        <v>20.495815387655604</v>
      </c>
      <c r="M439" s="99">
        <v>18.148182130913643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14.159152293975687</v>
      </c>
      <c r="U439" s="99">
        <v>14.653089809060459</v>
      </c>
      <c r="V439" s="99">
        <v>16.945787743843674</v>
      </c>
      <c r="W439" s="99">
        <v>15.639503557392189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18.786276150376722</v>
      </c>
      <c r="D440" s="110">
        <v>20.202869047505438</v>
      </c>
      <c r="E440" s="110">
        <v>18.001443521728319</v>
      </c>
      <c r="F440" s="110">
        <v>18.209942618942613</v>
      </c>
      <c r="G440" s="110">
        <v>19.282212465408751</v>
      </c>
      <c r="H440" s="110">
        <v>17.945759296002215</v>
      </c>
      <c r="I440" s="110">
        <v>18.744795800124724</v>
      </c>
      <c r="J440" s="110">
        <v>15.398008144403091</v>
      </c>
      <c r="K440" s="110">
        <v>14.870918823644587</v>
      </c>
      <c r="L440" s="110">
        <v>18.479852553783001</v>
      </c>
      <c r="M440" s="110">
        <v>14.402075076153062</v>
      </c>
      <c r="N440" s="110">
        <v>0</v>
      </c>
      <c r="O440" s="110">
        <v>0</v>
      </c>
      <c r="P440" s="110">
        <v>0</v>
      </c>
      <c r="Q440" s="110">
        <v>7.517133070280039</v>
      </c>
      <c r="R440" s="110">
        <v>0</v>
      </c>
      <c r="S440" s="110">
        <v>0</v>
      </c>
      <c r="T440" s="110">
        <v>10.758319468197792</v>
      </c>
      <c r="U440" s="110">
        <v>10.557695690032675</v>
      </c>
      <c r="V440" s="110">
        <v>11.243592931584987</v>
      </c>
      <c r="W440" s="110">
        <v>12.138699611178389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38.641172673148198</v>
      </c>
      <c r="D442" s="118">
        <f t="shared" si="232"/>
        <v>40.580082253785228</v>
      </c>
      <c r="E442" s="118">
        <f t="shared" si="232"/>
        <v>37.866758707092039</v>
      </c>
      <c r="F442" s="118">
        <f t="shared" si="232"/>
        <v>37.723291708098259</v>
      </c>
      <c r="G442" s="118">
        <f t="shared" si="232"/>
        <v>40.047879169829756</v>
      </c>
      <c r="H442" s="118">
        <f t="shared" si="232"/>
        <v>38.234883267342639</v>
      </c>
      <c r="I442" s="118">
        <f t="shared" si="232"/>
        <v>40.067661617741145</v>
      </c>
      <c r="J442" s="118">
        <f t="shared" si="232"/>
        <v>38.251880914856123</v>
      </c>
      <c r="K442" s="118">
        <f t="shared" si="232"/>
        <v>37.231307988643351</v>
      </c>
      <c r="L442" s="118">
        <f t="shared" si="232"/>
        <v>38.147408118046116</v>
      </c>
      <c r="M442" s="118">
        <f t="shared" si="232"/>
        <v>38.75789633606913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28.37220928774407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32.520062924154566</v>
      </c>
      <c r="U442" s="118">
        <f t="shared" si="233"/>
        <v>29.599320580001255</v>
      </c>
      <c r="V442" s="118">
        <f t="shared" si="233"/>
        <v>32.720884660519324</v>
      </c>
      <c r="W442" s="118">
        <f t="shared" ref="W442" si="234">W443+W446+W448+W457</f>
        <v>31.996302559019931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16.756479102427694</v>
      </c>
      <c r="D443" s="123">
        <f t="shared" si="235"/>
        <v>17.504759894648632</v>
      </c>
      <c r="E443" s="123">
        <f t="shared" si="235"/>
        <v>15.65891629038941</v>
      </c>
      <c r="F443" s="123">
        <f t="shared" si="235"/>
        <v>16.147719984360297</v>
      </c>
      <c r="G443" s="123">
        <f t="shared" si="235"/>
        <v>17.850303670882944</v>
      </c>
      <c r="H443" s="123">
        <f t="shared" si="235"/>
        <v>16.946890543544846</v>
      </c>
      <c r="I443" s="123">
        <f t="shared" si="235"/>
        <v>18.662451175436448</v>
      </c>
      <c r="J443" s="123">
        <f t="shared" si="235"/>
        <v>18.871744010850428</v>
      </c>
      <c r="K443" s="123">
        <f t="shared" si="235"/>
        <v>18.95743325768446</v>
      </c>
      <c r="L443" s="123">
        <f t="shared" si="235"/>
        <v>16.248106494045107</v>
      </c>
      <c r="M443" s="123">
        <f t="shared" si="235"/>
        <v>18.723514255527665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17.082343103744009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17.345663072977455</v>
      </c>
      <c r="U443" s="123">
        <f t="shared" si="236"/>
        <v>15.041271017590113</v>
      </c>
      <c r="V443" s="123">
        <f t="shared" si="236"/>
        <v>16.424841424181544</v>
      </c>
      <c r="W443" s="123">
        <f t="shared" ref="W443" si="237">SUM(W444:W445)</f>
        <v>15.717899542948521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16.358481075155623</v>
      </c>
      <c r="D444" s="99">
        <v>17.104801173578966</v>
      </c>
      <c r="E444" s="99">
        <v>15.356599323441172</v>
      </c>
      <c r="F444" s="99">
        <v>15.850343632485089</v>
      </c>
      <c r="G444" s="99">
        <v>17.522763414463324</v>
      </c>
      <c r="H444" s="99">
        <v>16.63416237213444</v>
      </c>
      <c r="I444" s="99">
        <v>18.309906506599646</v>
      </c>
      <c r="J444" s="99">
        <v>18.502900017115476</v>
      </c>
      <c r="K444" s="99">
        <v>18.607833260551665</v>
      </c>
      <c r="L444" s="99">
        <v>16.028978573735895</v>
      </c>
      <c r="M444" s="99">
        <v>18.449880572965654</v>
      </c>
      <c r="N444" s="99">
        <v>0</v>
      </c>
      <c r="O444" s="99">
        <v>0</v>
      </c>
      <c r="P444" s="99">
        <v>0</v>
      </c>
      <c r="Q444" s="99">
        <v>16.85125763034733</v>
      </c>
      <c r="R444" s="99">
        <v>0</v>
      </c>
      <c r="S444" s="99">
        <v>0</v>
      </c>
      <c r="T444" s="99">
        <v>17.109425164227378</v>
      </c>
      <c r="U444" s="99">
        <v>14.839184014921166</v>
      </c>
      <c r="V444" s="99">
        <v>16.201572999976513</v>
      </c>
      <c r="W444" s="99">
        <v>15.505054248752455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0.3979980272720699</v>
      </c>
      <c r="D445" s="99">
        <v>0.39995872106966562</v>
      </c>
      <c r="E445" s="99">
        <v>0.3023169669482384</v>
      </c>
      <c r="F445" s="99">
        <v>0.29737635187520695</v>
      </c>
      <c r="G445" s="99">
        <v>0.32754025641961904</v>
      </c>
      <c r="H445" s="99">
        <v>0.31272817141040543</v>
      </c>
      <c r="I445" s="99">
        <v>0.35254466883680396</v>
      </c>
      <c r="J445" s="99">
        <v>0.36884399373495186</v>
      </c>
      <c r="K445" s="99">
        <v>0.34959999713279533</v>
      </c>
      <c r="L445" s="99">
        <v>0.21912792030921255</v>
      </c>
      <c r="M445" s="99">
        <v>0.27363368256201065</v>
      </c>
      <c r="N445" s="99">
        <v>0</v>
      </c>
      <c r="O445" s="99">
        <v>0</v>
      </c>
      <c r="P445" s="99">
        <v>0</v>
      </c>
      <c r="Q445" s="99">
        <v>0.23108547339667709</v>
      </c>
      <c r="R445" s="99">
        <v>0</v>
      </c>
      <c r="S445" s="99">
        <v>0</v>
      </c>
      <c r="T445" s="99">
        <v>0.23623790875007847</v>
      </c>
      <c r="U445" s="99">
        <v>0.20208700266894586</v>
      </c>
      <c r="V445" s="99">
        <v>0.22326842420503223</v>
      </c>
      <c r="W445" s="99">
        <v>0.21284529419606679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0.67177063190493402</v>
      </c>
      <c r="D446" s="123">
        <f t="shared" si="238"/>
        <v>0.40381324387735285</v>
      </c>
      <c r="E446" s="123">
        <f t="shared" si="238"/>
        <v>0.8718726782034375</v>
      </c>
      <c r="F446" s="123">
        <f t="shared" si="238"/>
        <v>0.79593105050612523</v>
      </c>
      <c r="G446" s="123">
        <f t="shared" si="238"/>
        <v>0.96172511435202879</v>
      </c>
      <c r="H446" s="123">
        <f t="shared" si="238"/>
        <v>1.0345630091209976</v>
      </c>
      <c r="I446" s="123">
        <f t="shared" si="238"/>
        <v>0.31951155677291243</v>
      </c>
      <c r="J446" s="123">
        <f t="shared" si="238"/>
        <v>0.23688724136093442</v>
      </c>
      <c r="K446" s="123">
        <f t="shared" si="238"/>
        <v>0.31813199117895913</v>
      </c>
      <c r="L446" s="123">
        <f t="shared" si="238"/>
        <v>0.79887665208005343</v>
      </c>
      <c r="M446" s="123">
        <f t="shared" si="238"/>
        <v>0.90246451160470298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0.3146831907470069</v>
      </c>
      <c r="U446" s="123">
        <f t="shared" si="238"/>
        <v>0.28518259973120025</v>
      </c>
      <c r="V446" s="123">
        <f t="shared" si="238"/>
        <v>0.15059064394739277</v>
      </c>
      <c r="W446" s="123">
        <f t="shared" si="238"/>
        <v>0.25561294878297464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0.67177063190493402</v>
      </c>
      <c r="D447" s="99">
        <f>RES_hhdet_in_tess!D48</f>
        <v>0.40381324387735285</v>
      </c>
      <c r="E447" s="99">
        <f>RES_hhdet_in_tess!E48</f>
        <v>0.8718726782034375</v>
      </c>
      <c r="F447" s="99">
        <f>RES_hhdet_in_tess!F48</f>
        <v>0.79593105050612523</v>
      </c>
      <c r="G447" s="99">
        <f>RES_hhdet_in_tess!G48</f>
        <v>0.96172511435202879</v>
      </c>
      <c r="H447" s="99">
        <f>RES_hhdet_in_tess!H48</f>
        <v>1.0345630091209976</v>
      </c>
      <c r="I447" s="99">
        <f>RES_hhdet_in_tess!I48</f>
        <v>0.31951155677291243</v>
      </c>
      <c r="J447" s="99">
        <f>RES_hhdet_in_tess!J48</f>
        <v>0.23688724136093442</v>
      </c>
      <c r="K447" s="99">
        <f>RES_hhdet_in_tess!K48</f>
        <v>0.31813199117895913</v>
      </c>
      <c r="L447" s="99">
        <f>RES_hhdet_in_tess!L48</f>
        <v>0.79887665208005343</v>
      </c>
      <c r="M447" s="99">
        <f>RES_hhdet_in_tess!M48</f>
        <v>0.90246451160470298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0.3146831907470069</v>
      </c>
      <c r="U447" s="99">
        <f>RES_hhdet_in_tess!U48</f>
        <v>0.28518259973120025</v>
      </c>
      <c r="V447" s="99">
        <f>RES_hhdet_in_tess!V48</f>
        <v>0.15059064394739277</v>
      </c>
      <c r="W447" s="99">
        <f>RES_hhdet_in_tess!W48</f>
        <v>0.25561294878297464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7.7705836156921988</v>
      </c>
      <c r="D448" s="123">
        <v>8.7095051764537974</v>
      </c>
      <c r="E448" s="123">
        <v>7.0520389738434019</v>
      </c>
      <c r="F448" s="123">
        <v>6.6871072889821166</v>
      </c>
      <c r="G448" s="123">
        <v>7.1398493434349257</v>
      </c>
      <c r="H448" s="123">
        <v>6.9247356798106336</v>
      </c>
      <c r="I448" s="123">
        <v>7.3254129752707335</v>
      </c>
      <c r="J448" s="123">
        <v>7.5471388107897148</v>
      </c>
      <c r="K448" s="123">
        <v>6.604189355047934</v>
      </c>
      <c r="L448" s="123">
        <v>8.3682604067903199</v>
      </c>
      <c r="M448" s="123">
        <v>8.5413675618665952</v>
      </c>
      <c r="N448" s="123">
        <v>0</v>
      </c>
      <c r="O448" s="123">
        <v>0</v>
      </c>
      <c r="P448" s="123">
        <v>0</v>
      </c>
      <c r="Q448" s="123">
        <v>5.4446932186026444</v>
      </c>
      <c r="R448" s="123">
        <v>0</v>
      </c>
      <c r="S448" s="123">
        <v>0</v>
      </c>
      <c r="T448" s="123">
        <v>6.1982870197266751</v>
      </c>
      <c r="U448" s="123">
        <v>5.5126493460719557</v>
      </c>
      <c r="V448" s="123">
        <v>6.432274766123963</v>
      </c>
      <c r="W448" s="123">
        <v>5.8278848455867305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8.7442794794059342</v>
      </c>
      <c r="E449" s="99">
        <v>6.9613148281423447</v>
      </c>
      <c r="F449" s="99">
        <v>6.6417282080491837</v>
      </c>
      <c r="G449" s="99">
        <v>7.1155225953094119</v>
      </c>
      <c r="H449" s="99">
        <v>6.9088261322643749</v>
      </c>
      <c r="I449" s="99">
        <v>7.3218069518529871</v>
      </c>
      <c r="J449" s="99">
        <v>7.552404316556391</v>
      </c>
      <c r="K449" s="99">
        <v>6.5817463970704644</v>
      </c>
      <c r="L449" s="99">
        <v>8.3967576152603112</v>
      </c>
      <c r="M449" s="99">
        <v>8.7094429971479865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6.2976375994008613</v>
      </c>
      <c r="U449" s="99">
        <v>5.4976203952894771</v>
      </c>
      <c r="V449" s="99">
        <v>6.4547809647748524</v>
      </c>
      <c r="W449" s="99">
        <v>5.8295453294428405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8.7446687198887592</v>
      </c>
      <c r="E450" s="99">
        <v>0</v>
      </c>
      <c r="F450" s="99">
        <v>0</v>
      </c>
      <c r="G450" s="99">
        <v>7.1121558340432047</v>
      </c>
      <c r="H450" s="99">
        <v>6.9052563809068745</v>
      </c>
      <c r="I450" s="99">
        <v>7.3184305501472657</v>
      </c>
      <c r="J450" s="99">
        <v>7.5529874542469413</v>
      </c>
      <c r="K450" s="99">
        <v>6.5802370379064339</v>
      </c>
      <c r="L450" s="99">
        <v>8.4051366374933973</v>
      </c>
      <c r="M450" s="99">
        <v>8.7304890045279802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6.3144000356513894</v>
      </c>
      <c r="U450" s="99">
        <v>0</v>
      </c>
      <c r="V450" s="99">
        <v>6.4584902960633697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1.7741768177087576</v>
      </c>
      <c r="E451" s="102">
        <v>0</v>
      </c>
      <c r="F451" s="102">
        <v>0</v>
      </c>
      <c r="G451" s="102">
        <v>1.3922754408084801</v>
      </c>
      <c r="H451" s="102">
        <v>1.2357625170332875</v>
      </c>
      <c r="I451" s="102">
        <v>1.3497227857616869</v>
      </c>
      <c r="J451" s="102">
        <v>1.3805823088737934</v>
      </c>
      <c r="K451" s="102">
        <v>1.2169118022000887</v>
      </c>
      <c r="L451" s="102">
        <v>1.4372844031242242</v>
      </c>
      <c r="M451" s="102">
        <v>1.2528576758607384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0.69340954940535993</v>
      </c>
      <c r="U451" s="102">
        <v>0</v>
      </c>
      <c r="V451" s="102">
        <v>0.90943637862055282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6.9704919021800027</v>
      </c>
      <c r="E452" s="105">
        <v>0</v>
      </c>
      <c r="F452" s="105">
        <v>0</v>
      </c>
      <c r="G452" s="105">
        <v>5.7198803932347255</v>
      </c>
      <c r="H452" s="105">
        <v>5.669493863873587</v>
      </c>
      <c r="I452" s="105">
        <v>5.9687077643855782</v>
      </c>
      <c r="J452" s="105">
        <v>6.1724051453731468</v>
      </c>
      <c r="K452" s="105">
        <v>5.3633252357063448</v>
      </c>
      <c r="L452" s="105">
        <v>6.9678522343691736</v>
      </c>
      <c r="M452" s="105">
        <v>7.4776313286672424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5.6209904862460291</v>
      </c>
      <c r="U452" s="105">
        <v>0</v>
      </c>
      <c r="V452" s="105">
        <v>5.5490539174428184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7.7687094881337018</v>
      </c>
      <c r="D453" s="102">
        <v>7.8797696932622454</v>
      </c>
      <c r="E453" s="102">
        <v>7.2340024398956295</v>
      </c>
      <c r="F453" s="102">
        <v>7.0925301175426627</v>
      </c>
      <c r="G453" s="102">
        <v>7.6041821518473967</v>
      </c>
      <c r="H453" s="102">
        <v>7.2707401515635048</v>
      </c>
      <c r="I453" s="102">
        <v>7.4341574906727894</v>
      </c>
      <c r="J453" s="102">
        <v>7.3579214001239039</v>
      </c>
      <c r="K453" s="102">
        <v>7.3906076661255744</v>
      </c>
      <c r="L453" s="102">
        <v>0</v>
      </c>
      <c r="M453" s="102">
        <v>6.5787641933667667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5.6925250996115686</v>
      </c>
      <c r="U453" s="102">
        <v>5.6480252410694662</v>
      </c>
      <c r="V453" s="102">
        <v>5.5820595676410409</v>
      </c>
      <c r="W453" s="102">
        <v>5.7949152543437563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7.771324549843234</v>
      </c>
      <c r="D454" s="105">
        <v>7.8811701025428551</v>
      </c>
      <c r="E454" s="105">
        <v>7.2331438154787824</v>
      </c>
      <c r="F454" s="105">
        <v>7.0912651197216396</v>
      </c>
      <c r="G454" s="105">
        <v>7.6062383925670476</v>
      </c>
      <c r="H454" s="105">
        <v>7.2691314067847825</v>
      </c>
      <c r="I454" s="105">
        <v>7.4320122745072368</v>
      </c>
      <c r="J454" s="105">
        <v>7.360039102343868</v>
      </c>
      <c r="K454" s="105">
        <v>7.3948962626538126</v>
      </c>
      <c r="L454" s="105">
        <v>7.1687302301473546</v>
      </c>
      <c r="M454" s="105">
        <v>6.5967069028060479</v>
      </c>
      <c r="N454" s="105">
        <v>0</v>
      </c>
      <c r="O454" s="105">
        <v>0</v>
      </c>
      <c r="P454" s="105">
        <v>0</v>
      </c>
      <c r="Q454" s="105">
        <v>5.4446932186026444</v>
      </c>
      <c r="R454" s="105">
        <v>0</v>
      </c>
      <c r="S454" s="105">
        <v>0</v>
      </c>
      <c r="T454" s="105">
        <v>5.6834082994357606</v>
      </c>
      <c r="U454" s="105">
        <v>5.6449899121929565</v>
      </c>
      <c r="V454" s="105">
        <v>5.5712450425843665</v>
      </c>
      <c r="W454" s="105">
        <v>5.7808368272688053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1.4783607901807434</v>
      </c>
      <c r="D455" s="99">
        <v>1.605090868249555</v>
      </c>
      <c r="E455" s="99">
        <v>1.0607013021936242</v>
      </c>
      <c r="F455" s="99">
        <v>1.0574268601127266</v>
      </c>
      <c r="G455" s="99">
        <v>1.5570678749984785</v>
      </c>
      <c r="H455" s="99">
        <v>1.2744858856874399</v>
      </c>
      <c r="I455" s="99">
        <v>1.3558915746592446</v>
      </c>
      <c r="J455" s="99">
        <v>1.3010960488092294</v>
      </c>
      <c r="K455" s="99">
        <v>1.4095210899519026</v>
      </c>
      <c r="L455" s="99">
        <v>0.96378467227228604</v>
      </c>
      <c r="M455" s="99">
        <v>0.67679829217060361</v>
      </c>
      <c r="N455" s="99">
        <v>0</v>
      </c>
      <c r="O455" s="99">
        <v>0</v>
      </c>
      <c r="P455" s="99">
        <v>0</v>
      </c>
      <c r="Q455" s="99">
        <v>0.55511076115937785</v>
      </c>
      <c r="R455" s="99">
        <v>0</v>
      </c>
      <c r="S455" s="99">
        <v>0</v>
      </c>
      <c r="T455" s="99">
        <v>0.46999579766707472</v>
      </c>
      <c r="U455" s="99">
        <v>0.48663779101620996</v>
      </c>
      <c r="V455" s="99">
        <v>0.44128832465757151</v>
      </c>
      <c r="W455" s="99">
        <v>0.41846378419889452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6.2929637596624914</v>
      </c>
      <c r="D456" s="99">
        <v>6.2760792342932996</v>
      </c>
      <c r="E456" s="99">
        <v>6.1724425132851586</v>
      </c>
      <c r="F456" s="99">
        <v>6.0338382596089124</v>
      </c>
      <c r="G456" s="99">
        <v>6.0491705175685686</v>
      </c>
      <c r="H456" s="99">
        <v>5.9946455210973424</v>
      </c>
      <c r="I456" s="99">
        <v>6.0761206998479933</v>
      </c>
      <c r="J456" s="99">
        <v>6.0589430535346382</v>
      </c>
      <c r="K456" s="99">
        <v>5.9853751727019109</v>
      </c>
      <c r="L456" s="99">
        <v>6.2049455578750692</v>
      </c>
      <c r="M456" s="99">
        <v>5.9199086106354448</v>
      </c>
      <c r="N456" s="99">
        <v>0</v>
      </c>
      <c r="O456" s="99">
        <v>0</v>
      </c>
      <c r="P456" s="99">
        <v>0</v>
      </c>
      <c r="Q456" s="99">
        <v>4.889582457443268</v>
      </c>
      <c r="R456" s="99">
        <v>0</v>
      </c>
      <c r="S456" s="99">
        <v>0</v>
      </c>
      <c r="T456" s="99">
        <v>5.2134125017686861</v>
      </c>
      <c r="U456" s="99">
        <v>5.1583521211767458</v>
      </c>
      <c r="V456" s="99">
        <v>5.1299567179267962</v>
      </c>
      <c r="W456" s="99">
        <v>5.362373043069911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13.44233932312337</v>
      </c>
      <c r="D457" s="123">
        <v>13.962003938805445</v>
      </c>
      <c r="E457" s="123">
        <v>14.283930764655791</v>
      </c>
      <c r="F457" s="123">
        <v>14.092533384249721</v>
      </c>
      <c r="G457" s="123">
        <v>14.096001041159857</v>
      </c>
      <c r="H457" s="123">
        <v>13.328694034866164</v>
      </c>
      <c r="I457" s="123">
        <v>13.76028591026105</v>
      </c>
      <c r="J457" s="123">
        <v>11.596110851855045</v>
      </c>
      <c r="K457" s="123">
        <v>11.351553384731996</v>
      </c>
      <c r="L457" s="123">
        <v>12.732164565130637</v>
      </c>
      <c r="M457" s="123">
        <v>10.590550007070169</v>
      </c>
      <c r="N457" s="123">
        <v>0</v>
      </c>
      <c r="O457" s="123">
        <v>0</v>
      </c>
      <c r="P457" s="123">
        <v>0</v>
      </c>
      <c r="Q457" s="123">
        <v>5.8451729653974152</v>
      </c>
      <c r="R457" s="123">
        <v>0</v>
      </c>
      <c r="S457" s="123">
        <v>0</v>
      </c>
      <c r="T457" s="123">
        <v>8.6614296407034281</v>
      </c>
      <c r="U457" s="123">
        <v>8.760217616607985</v>
      </c>
      <c r="V457" s="123">
        <v>9.7131778262664259</v>
      </c>
      <c r="W457" s="123">
        <v>10.194905221701703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13.051699056817689</v>
      </c>
      <c r="D458" s="99">
        <v>13.021591065520205</v>
      </c>
      <c r="E458" s="99">
        <v>15.150848854777539</v>
      </c>
      <c r="F458" s="99">
        <v>14.890340777272312</v>
      </c>
      <c r="G458" s="99">
        <v>13.657711633068597</v>
      </c>
      <c r="H458" s="99">
        <v>13.308305083083015</v>
      </c>
      <c r="I458" s="99">
        <v>13.243599599715893</v>
      </c>
      <c r="J458" s="99">
        <v>11.841797553325133</v>
      </c>
      <c r="K458" s="99">
        <v>11.668783859460429</v>
      </c>
      <c r="L458" s="99">
        <v>11.748040263361055</v>
      </c>
      <c r="M458" s="99">
        <v>10.410221845090899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8.2972770588160287</v>
      </c>
      <c r="U458" s="99">
        <v>8.665608721223494</v>
      </c>
      <c r="V458" s="99">
        <v>10.106409401899365</v>
      </c>
      <c r="W458" s="99">
        <v>9.3999271191921938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13.815995230024456</v>
      </c>
      <c r="D459" s="110">
        <v>14.887751504125225</v>
      </c>
      <c r="E459" s="110">
        <v>13.293167233088083</v>
      </c>
      <c r="F459" s="110">
        <v>13.47526430214819</v>
      </c>
      <c r="G459" s="110">
        <v>14.299499325401277</v>
      </c>
      <c r="H459" s="110">
        <v>13.337839115221733</v>
      </c>
      <c r="I459" s="110">
        <v>13.963505061033464</v>
      </c>
      <c r="J459" s="110">
        <v>11.498040704476214</v>
      </c>
      <c r="K459" s="110">
        <v>11.133177665612592</v>
      </c>
      <c r="L459" s="110">
        <v>13.873417957098724</v>
      </c>
      <c r="M459" s="110">
        <v>10.852812013763455</v>
      </c>
      <c r="N459" s="110">
        <v>0</v>
      </c>
      <c r="O459" s="110">
        <v>0</v>
      </c>
      <c r="P459" s="110">
        <v>0</v>
      </c>
      <c r="Q459" s="110">
        <v>5.8451729653974152</v>
      </c>
      <c r="R459" s="110">
        <v>0</v>
      </c>
      <c r="S459" s="110">
        <v>0</v>
      </c>
      <c r="T459" s="110">
        <v>8.8148966497194507</v>
      </c>
      <c r="U459" s="110">
        <v>8.807948230495656</v>
      </c>
      <c r="V459" s="110">
        <v>9.5197332608340908</v>
      </c>
      <c r="W459" s="110">
        <v>10.390284998023878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11.167082518213865</v>
      </c>
      <c r="D461" s="118">
        <f t="shared" si="239"/>
        <v>15.670952987879714</v>
      </c>
      <c r="E461" s="118">
        <f t="shared" si="239"/>
        <v>13.46152176879704</v>
      </c>
      <c r="F461" s="118">
        <f t="shared" si="239"/>
        <v>13.640256645574741</v>
      </c>
      <c r="G461" s="118">
        <f t="shared" si="239"/>
        <v>13.88873398636421</v>
      </c>
      <c r="H461" s="118">
        <f t="shared" si="239"/>
        <v>13.1397933511359</v>
      </c>
      <c r="I461" s="118">
        <f t="shared" si="239"/>
        <v>13.923022807941264</v>
      </c>
      <c r="J461" s="118">
        <f t="shared" si="239"/>
        <v>13.828837745007766</v>
      </c>
      <c r="K461" s="118">
        <f t="shared" si="239"/>
        <v>13.860318123875974</v>
      </c>
      <c r="L461" s="118">
        <f t="shared" si="239"/>
        <v>13.750052736329925</v>
      </c>
      <c r="M461" s="118">
        <f t="shared" si="239"/>
        <v>13.875099353962815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6.6440931407277253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9.0760560821706324</v>
      </c>
      <c r="U461" s="118">
        <f t="shared" si="240"/>
        <v>8.4908263477988779</v>
      </c>
      <c r="V461" s="118">
        <f t="shared" si="240"/>
        <v>9.5063025249126607</v>
      </c>
      <c r="W461" s="118">
        <f t="shared" ref="W461" si="241">W462+W465+W467+W476</f>
        <v>8.4771954206474458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8.602341562797724</v>
      </c>
      <c r="D462" s="123">
        <f t="shared" si="242"/>
        <v>8.8934330870294982</v>
      </c>
      <c r="E462" s="123">
        <f t="shared" si="242"/>
        <v>7.8923722299794248</v>
      </c>
      <c r="F462" s="123">
        <f t="shared" si="242"/>
        <v>8.0536672636590918</v>
      </c>
      <c r="G462" s="123">
        <f t="shared" si="242"/>
        <v>8.8006137365865946</v>
      </c>
      <c r="H462" s="123">
        <f t="shared" si="242"/>
        <v>8.2567333754294445</v>
      </c>
      <c r="I462" s="123">
        <f t="shared" si="242"/>
        <v>8.9804816280672597</v>
      </c>
      <c r="J462" s="123">
        <f t="shared" si="242"/>
        <v>8.957395793348784</v>
      </c>
      <c r="K462" s="123">
        <f t="shared" si="242"/>
        <v>8.8897428269207612</v>
      </c>
      <c r="L462" s="123">
        <f t="shared" si="242"/>
        <v>7.5505715559492783</v>
      </c>
      <c r="M462" s="123">
        <f t="shared" si="242"/>
        <v>8.4998769414436754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6.6440931407277253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6.4910524595655898</v>
      </c>
      <c r="U462" s="123">
        <f t="shared" si="243"/>
        <v>5.5913280216639381</v>
      </c>
      <c r="V462" s="123">
        <f t="shared" si="243"/>
        <v>6.0689473105054299</v>
      </c>
      <c r="W462" s="123">
        <f t="shared" ref="W462" si="244">SUM(W463:W464)</f>
        <v>5.7860433589290343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8.602341562797724</v>
      </c>
      <c r="D463" s="99">
        <v>8.8934330870294982</v>
      </c>
      <c r="E463" s="99">
        <v>7.8923722299794248</v>
      </c>
      <c r="F463" s="99">
        <v>8.0536672636590918</v>
      </c>
      <c r="G463" s="99">
        <v>8.8006137365865946</v>
      </c>
      <c r="H463" s="99">
        <v>8.2567333754294445</v>
      </c>
      <c r="I463" s="99">
        <v>8.9804816280672597</v>
      </c>
      <c r="J463" s="99">
        <v>8.957395793348784</v>
      </c>
      <c r="K463" s="99">
        <v>8.8897428269207612</v>
      </c>
      <c r="L463" s="99">
        <v>7.5505715559492783</v>
      </c>
      <c r="M463" s="99">
        <v>8.4998769414436754</v>
      </c>
      <c r="N463" s="99">
        <v>0</v>
      </c>
      <c r="O463" s="99">
        <v>0</v>
      </c>
      <c r="P463" s="99">
        <v>0</v>
      </c>
      <c r="Q463" s="99">
        <v>6.6440931407277253</v>
      </c>
      <c r="R463" s="99">
        <v>0</v>
      </c>
      <c r="S463" s="99">
        <v>0</v>
      </c>
      <c r="T463" s="99">
        <v>6.4910524595655898</v>
      </c>
      <c r="U463" s="99">
        <v>5.5913280216639381</v>
      </c>
      <c r="V463" s="99">
        <v>6.0689473105054299</v>
      </c>
      <c r="W463" s="99">
        <v>5.7860433589290343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4.1854461219317063</v>
      </c>
      <c r="E467" s="123">
        <v>2.3320187043546818</v>
      </c>
      <c r="F467" s="123">
        <v>2.9887563818193361</v>
      </c>
      <c r="G467" s="123">
        <v>3.3588723559546336</v>
      </c>
      <c r="H467" s="123">
        <v>3.2401832617201354</v>
      </c>
      <c r="I467" s="123">
        <v>3.4544429947880464</v>
      </c>
      <c r="J467" s="123">
        <v>3.5287454969466681</v>
      </c>
      <c r="K467" s="123">
        <v>3.0824813077444304</v>
      </c>
      <c r="L467" s="123">
        <v>3.6994638245928697</v>
      </c>
      <c r="M467" s="123">
        <v>2.932362254913655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1.6313878252292713</v>
      </c>
      <c r="U467" s="123">
        <v>1.783322461838738</v>
      </c>
      <c r="V467" s="123">
        <v>2.1680918966916449</v>
      </c>
      <c r="W467" s="123">
        <v>1.9902743162885883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4.4114778534969785</v>
      </c>
      <c r="E468" s="99">
        <v>3.4980280565320228</v>
      </c>
      <c r="F468" s="99">
        <v>3.3239817597801538</v>
      </c>
      <c r="G468" s="99">
        <v>3.54497516287601</v>
      </c>
      <c r="H468" s="99">
        <v>3.4249089953045488</v>
      </c>
      <c r="I468" s="99">
        <v>3.6096687925693538</v>
      </c>
      <c r="J468" s="99">
        <v>3.6972742670650054</v>
      </c>
      <c r="K468" s="99">
        <v>3.1973501770173782</v>
      </c>
      <c r="L468" s="99">
        <v>4.0420631556994424</v>
      </c>
      <c r="M468" s="99">
        <v>4.1137543886652823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2.3188620937835518</v>
      </c>
      <c r="U468" s="99">
        <v>1.9854323408471282</v>
      </c>
      <c r="V468" s="99">
        <v>2.29919536176115</v>
      </c>
      <c r="W468" s="99">
        <v>2.0631747138798113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0.89506994349197788</v>
      </c>
      <c r="E469" s="99">
        <v>0</v>
      </c>
      <c r="F469" s="99">
        <v>0</v>
      </c>
      <c r="G469" s="99">
        <v>0.69363589131202685</v>
      </c>
      <c r="H469" s="99">
        <v>0.61260394741766833</v>
      </c>
      <c r="I469" s="99">
        <v>0.66541664515625121</v>
      </c>
      <c r="J469" s="99">
        <v>0.67586310666318727</v>
      </c>
      <c r="K469" s="99">
        <v>0.5911642490374327</v>
      </c>
      <c r="L469" s="99">
        <v>0.69188543915707479</v>
      </c>
      <c r="M469" s="99">
        <v>0.59176560018049618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0.2553213160021458</v>
      </c>
      <c r="U469" s="99">
        <v>0</v>
      </c>
      <c r="V469" s="99">
        <v>0.32394157368811161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0.89506994349197788</v>
      </c>
      <c r="E470" s="102">
        <v>0</v>
      </c>
      <c r="F470" s="102">
        <v>0</v>
      </c>
      <c r="G470" s="102">
        <v>0.69363589131202685</v>
      </c>
      <c r="H470" s="102">
        <v>0.61260394741766833</v>
      </c>
      <c r="I470" s="102">
        <v>0.66541664515625121</v>
      </c>
      <c r="J470" s="102">
        <v>0.67586310666318727</v>
      </c>
      <c r="K470" s="102">
        <v>0.5911642490374327</v>
      </c>
      <c r="L470" s="102">
        <v>0.69188543915707479</v>
      </c>
      <c r="M470" s="102">
        <v>0.59176560018049618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0.2553213160021458</v>
      </c>
      <c r="U470" s="102">
        <v>0</v>
      </c>
      <c r="V470" s="102">
        <v>0.32394157368811161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2.5647409554161413</v>
      </c>
      <c r="D476" s="123">
        <v>2.5920737789185093</v>
      </c>
      <c r="E476" s="123">
        <v>3.2371308344629326</v>
      </c>
      <c r="F476" s="123">
        <v>2.5978330000963128</v>
      </c>
      <c r="G476" s="123">
        <v>1.7292478938229809</v>
      </c>
      <c r="H476" s="123">
        <v>1.6428767139863194</v>
      </c>
      <c r="I476" s="123">
        <v>1.4880981850859587</v>
      </c>
      <c r="J476" s="123">
        <v>1.3426964547123146</v>
      </c>
      <c r="K476" s="123">
        <v>1.888093989210782</v>
      </c>
      <c r="L476" s="123">
        <v>2.5000173557877781</v>
      </c>
      <c r="M476" s="123">
        <v>2.4428601576054856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0.95361579737577207</v>
      </c>
      <c r="U476" s="123">
        <v>1.1161758642962023</v>
      </c>
      <c r="V476" s="123">
        <v>1.2692633177155854</v>
      </c>
      <c r="W476" s="123">
        <v>0.70087774542982328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5.2460610451693803</v>
      </c>
      <c r="D477" s="99">
        <v>5.2252101127505792</v>
      </c>
      <c r="E477" s="99">
        <v>6.0696203146179988</v>
      </c>
      <c r="F477" s="99">
        <v>5.9554778804436355</v>
      </c>
      <c r="G477" s="99">
        <v>5.4536578496709849</v>
      </c>
      <c r="H477" s="99">
        <v>5.3056694730175868</v>
      </c>
      <c r="I477" s="99">
        <v>5.2715996811732664</v>
      </c>
      <c r="J477" s="99">
        <v>4.7064383461113426</v>
      </c>
      <c r="K477" s="99">
        <v>4.6308941271773261</v>
      </c>
      <c r="L477" s="99">
        <v>4.6558294234598483</v>
      </c>
      <c r="M477" s="99">
        <v>4.1225410528583435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3.2163930350995176</v>
      </c>
      <c r="U477" s="99">
        <v>3.3285958810261747</v>
      </c>
      <c r="V477" s="99">
        <v>3.8494051438915293</v>
      </c>
      <c r="W477" s="99">
        <v>3.5526696280972097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174632</v>
      </c>
      <c r="C5" s="120">
        <v>198745</v>
      </c>
      <c r="D5" s="120">
        <v>226700</v>
      </c>
      <c r="E5" s="120">
        <v>249942</v>
      </c>
      <c r="F5" s="120">
        <v>274623</v>
      </c>
      <c r="G5" s="120">
        <v>297082</v>
      </c>
      <c r="H5" s="120">
        <v>317201</v>
      </c>
      <c r="I5" s="120">
        <v>338273</v>
      </c>
      <c r="J5" s="120">
        <v>372032</v>
      </c>
      <c r="K5" s="120">
        <v>412557</v>
      </c>
      <c r="L5" s="120">
        <v>464018</v>
      </c>
      <c r="M5" s="120">
        <v>476921</v>
      </c>
      <c r="N5" s="120">
        <v>481366</v>
      </c>
      <c r="O5" s="120">
        <v>472908</v>
      </c>
      <c r="P5" s="120">
        <v>477958</v>
      </c>
      <c r="Q5" s="120">
        <v>480226</v>
      </c>
      <c r="R5" s="120">
        <v>474320</v>
      </c>
      <c r="S5" s="120">
        <v>481073</v>
      </c>
      <c r="T5" s="120">
        <v>493842</v>
      </c>
      <c r="U5" s="120">
        <v>504585</v>
      </c>
      <c r="V5" s="120">
        <v>505512</v>
      </c>
      <c r="W5" s="120">
        <v>496237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174632</v>
      </c>
      <c r="C7" s="52">
        <v>198745</v>
      </c>
      <c r="D7" s="52">
        <v>226700</v>
      </c>
      <c r="E7" s="52">
        <v>249942</v>
      </c>
      <c r="F7" s="52">
        <v>274623</v>
      </c>
      <c r="G7" s="52">
        <v>297082</v>
      </c>
      <c r="H7" s="52">
        <v>317201</v>
      </c>
      <c r="I7" s="52">
        <v>338273</v>
      </c>
      <c r="J7" s="52">
        <v>372032</v>
      </c>
      <c r="K7" s="52">
        <v>412557</v>
      </c>
      <c r="L7" s="52">
        <v>464018</v>
      </c>
      <c r="M7" s="52">
        <v>476921</v>
      </c>
      <c r="N7" s="52">
        <v>481366</v>
      </c>
      <c r="O7" s="52">
        <v>472908</v>
      </c>
      <c r="P7" s="52">
        <v>477958</v>
      </c>
      <c r="Q7" s="52">
        <v>480226</v>
      </c>
      <c r="R7" s="52">
        <v>474320</v>
      </c>
      <c r="S7" s="52">
        <v>481073</v>
      </c>
      <c r="T7" s="52">
        <v>493842</v>
      </c>
      <c r="U7" s="52">
        <v>504585</v>
      </c>
      <c r="V7" s="52">
        <v>505512</v>
      </c>
      <c r="W7" s="52">
        <v>496237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3504</v>
      </c>
      <c r="C9" s="52">
        <v>4946</v>
      </c>
      <c r="D9" s="52">
        <v>6476</v>
      </c>
      <c r="E9" s="52">
        <v>8428</v>
      </c>
      <c r="F9" s="52">
        <v>10314</v>
      </c>
      <c r="G9" s="52">
        <v>12059</v>
      </c>
      <c r="H9" s="52">
        <v>13930</v>
      </c>
      <c r="I9" s="52">
        <v>15038</v>
      </c>
      <c r="J9" s="52">
        <v>16032</v>
      </c>
      <c r="K9" s="52">
        <v>17460</v>
      </c>
      <c r="L9" s="52">
        <v>19051</v>
      </c>
      <c r="M9" s="52">
        <v>22878</v>
      </c>
      <c r="N9" s="52">
        <v>27721</v>
      </c>
      <c r="O9" s="52">
        <v>30113</v>
      </c>
      <c r="P9" s="52">
        <v>32568</v>
      </c>
      <c r="Q9" s="52">
        <v>32510</v>
      </c>
      <c r="R9" s="52">
        <v>35380</v>
      </c>
      <c r="S9" s="52">
        <v>37873</v>
      </c>
      <c r="T9" s="52">
        <v>40264</v>
      </c>
      <c r="U9" s="52">
        <v>42885</v>
      </c>
      <c r="V9" s="52">
        <v>45908</v>
      </c>
      <c r="W9" s="52">
        <v>49246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166491</v>
      </c>
      <c r="C11" s="52">
        <v>189513</v>
      </c>
      <c r="D11" s="52">
        <v>216381</v>
      </c>
      <c r="E11" s="52">
        <v>238569</v>
      </c>
      <c r="F11" s="52">
        <v>262248</v>
      </c>
      <c r="G11" s="52">
        <v>284089</v>
      </c>
      <c r="H11" s="52">
        <v>303432</v>
      </c>
      <c r="I11" s="52">
        <v>323914</v>
      </c>
      <c r="J11" s="52">
        <v>355827</v>
      </c>
      <c r="K11" s="52">
        <v>394837</v>
      </c>
      <c r="L11" s="52">
        <v>439121</v>
      </c>
      <c r="M11" s="52">
        <v>448972</v>
      </c>
      <c r="N11" s="52">
        <v>449776</v>
      </c>
      <c r="O11" s="52">
        <v>441789</v>
      </c>
      <c r="P11" s="52">
        <v>442936</v>
      </c>
      <c r="Q11" s="52">
        <v>443222</v>
      </c>
      <c r="R11" s="52">
        <v>438388</v>
      </c>
      <c r="S11" s="52">
        <v>445880</v>
      </c>
      <c r="T11" s="52">
        <v>455603</v>
      </c>
      <c r="U11" s="52">
        <v>465780</v>
      </c>
      <c r="V11" s="52">
        <v>467019</v>
      </c>
      <c r="W11" s="52">
        <v>457111</v>
      </c>
      <c r="DA11" s="63" t="s">
        <v>1086</v>
      </c>
    </row>
    <row r="12" spans="1:105" ht="12" customHeight="1" x14ac:dyDescent="0.25">
      <c r="A12" s="97" t="s">
        <v>133</v>
      </c>
      <c r="B12" s="52">
        <v>2531</v>
      </c>
      <c r="C12" s="52">
        <v>2929</v>
      </c>
      <c r="D12" s="52">
        <v>3346</v>
      </c>
      <c r="E12" s="52">
        <v>4001</v>
      </c>
      <c r="F12" s="52">
        <v>4431</v>
      </c>
      <c r="G12" s="52">
        <v>4441</v>
      </c>
      <c r="H12" s="52">
        <v>4590</v>
      </c>
      <c r="I12" s="52">
        <v>4529</v>
      </c>
      <c r="J12" s="52">
        <v>5555</v>
      </c>
      <c r="K12" s="52">
        <v>6273</v>
      </c>
      <c r="L12" s="52">
        <v>12606</v>
      </c>
      <c r="M12" s="52">
        <v>14623</v>
      </c>
      <c r="N12" s="52">
        <v>17851</v>
      </c>
      <c r="O12" s="52">
        <v>18247</v>
      </c>
      <c r="P12" s="52">
        <v>21514</v>
      </c>
      <c r="Q12" s="52">
        <v>23147</v>
      </c>
      <c r="R12" s="52">
        <v>22450</v>
      </c>
      <c r="S12" s="52">
        <v>22368</v>
      </c>
      <c r="T12" s="52">
        <v>23670</v>
      </c>
      <c r="U12" s="52">
        <v>24395</v>
      </c>
      <c r="V12" s="52">
        <v>25593</v>
      </c>
      <c r="W12" s="52">
        <v>24035</v>
      </c>
      <c r="DA12" s="63" t="s">
        <v>1087</v>
      </c>
    </row>
    <row r="13" spans="1:105" ht="12" customHeight="1" x14ac:dyDescent="0.25">
      <c r="A13" s="97" t="s">
        <v>122</v>
      </c>
      <c r="B13" s="52">
        <v>1799</v>
      </c>
      <c r="C13" s="52">
        <v>1960</v>
      </c>
      <c r="D13" s="52">
        <v>2186</v>
      </c>
      <c r="E13" s="52">
        <v>2390</v>
      </c>
      <c r="F13" s="52">
        <v>2599</v>
      </c>
      <c r="G13" s="52">
        <v>2640</v>
      </c>
      <c r="H13" s="52">
        <v>3057</v>
      </c>
      <c r="I13" s="52">
        <v>3393</v>
      </c>
      <c r="J13" s="52">
        <v>3377</v>
      </c>
      <c r="K13" s="52">
        <v>3379</v>
      </c>
      <c r="L13" s="52">
        <v>2866</v>
      </c>
      <c r="M13" s="52">
        <v>2593</v>
      </c>
      <c r="N13" s="52">
        <v>2224</v>
      </c>
      <c r="O13" s="52">
        <v>1874</v>
      </c>
      <c r="P13" s="52">
        <v>1498</v>
      </c>
      <c r="Q13" s="52">
        <v>1302</v>
      </c>
      <c r="R13" s="52">
        <v>1207</v>
      </c>
      <c r="S13" s="52">
        <v>1037</v>
      </c>
      <c r="T13" s="52">
        <v>1608</v>
      </c>
      <c r="U13" s="52">
        <v>1577</v>
      </c>
      <c r="V13" s="52">
        <v>1469</v>
      </c>
      <c r="W13" s="52">
        <v>1775</v>
      </c>
      <c r="DA13" s="63" t="s">
        <v>1088</v>
      </c>
    </row>
    <row r="14" spans="1:105" ht="12" customHeight="1" x14ac:dyDescent="0.25">
      <c r="A14" s="97" t="s">
        <v>121</v>
      </c>
      <c r="B14" s="52">
        <v>3811</v>
      </c>
      <c r="C14" s="52">
        <v>4343</v>
      </c>
      <c r="D14" s="52">
        <v>4787</v>
      </c>
      <c r="E14" s="52">
        <v>4982</v>
      </c>
      <c r="F14" s="52">
        <v>5345</v>
      </c>
      <c r="G14" s="52">
        <v>5912</v>
      </c>
      <c r="H14" s="52">
        <v>6122</v>
      </c>
      <c r="I14" s="52">
        <v>6437</v>
      </c>
      <c r="J14" s="52">
        <v>7273</v>
      </c>
      <c r="K14" s="52">
        <v>8068</v>
      </c>
      <c r="L14" s="52">
        <v>9425</v>
      </c>
      <c r="M14" s="52">
        <v>10733</v>
      </c>
      <c r="N14" s="52">
        <v>11515</v>
      </c>
      <c r="O14" s="52">
        <v>10998</v>
      </c>
      <c r="P14" s="52">
        <v>12010</v>
      </c>
      <c r="Q14" s="52">
        <v>12555</v>
      </c>
      <c r="R14" s="52">
        <v>12275</v>
      </c>
      <c r="S14" s="52">
        <v>11788</v>
      </c>
      <c r="T14" s="52">
        <v>12961</v>
      </c>
      <c r="U14" s="52">
        <v>12833</v>
      </c>
      <c r="V14" s="52">
        <v>11431</v>
      </c>
      <c r="W14" s="52">
        <v>13316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169006</v>
      </c>
      <c r="C16" s="52">
        <v>192427</v>
      </c>
      <c r="D16" s="52">
        <v>219771</v>
      </c>
      <c r="E16" s="52">
        <v>242590</v>
      </c>
      <c r="F16" s="52">
        <v>266706</v>
      </c>
      <c r="G16" s="52">
        <v>288562</v>
      </c>
      <c r="H16" s="52">
        <v>308047</v>
      </c>
      <c r="I16" s="52">
        <v>328456</v>
      </c>
      <c r="J16" s="52">
        <v>361390</v>
      </c>
      <c r="K16" s="52">
        <v>401115</v>
      </c>
      <c r="L16" s="52">
        <v>451730</v>
      </c>
      <c r="M16" s="52">
        <v>464475</v>
      </c>
      <c r="N16" s="52">
        <v>468908</v>
      </c>
      <c r="O16" s="52">
        <v>460690</v>
      </c>
      <c r="P16" s="52">
        <v>465679</v>
      </c>
      <c r="Q16" s="52">
        <v>467914</v>
      </c>
      <c r="R16" s="52">
        <v>462139</v>
      </c>
      <c r="S16" s="52">
        <v>468728</v>
      </c>
      <c r="T16" s="52">
        <v>481211</v>
      </c>
      <c r="U16" s="52">
        <v>491708</v>
      </c>
      <c r="V16" s="52">
        <v>492613</v>
      </c>
      <c r="W16" s="52">
        <v>483555</v>
      </c>
      <c r="DA16" s="63" t="s">
        <v>1090</v>
      </c>
    </row>
    <row r="17" spans="1:105" ht="12" customHeight="1" x14ac:dyDescent="0.25">
      <c r="A17" s="109" t="s">
        <v>120</v>
      </c>
      <c r="B17" s="36">
        <v>5626</v>
      </c>
      <c r="C17" s="36">
        <v>6318</v>
      </c>
      <c r="D17" s="36">
        <v>6929</v>
      </c>
      <c r="E17" s="36">
        <v>7352</v>
      </c>
      <c r="F17" s="36">
        <v>7917</v>
      </c>
      <c r="G17" s="36">
        <v>8520</v>
      </c>
      <c r="H17" s="36">
        <v>9154</v>
      </c>
      <c r="I17" s="36">
        <v>9817</v>
      </c>
      <c r="J17" s="36">
        <v>10642</v>
      </c>
      <c r="K17" s="36">
        <v>11442</v>
      </c>
      <c r="L17" s="36">
        <v>12288</v>
      </c>
      <c r="M17" s="36">
        <v>12446</v>
      </c>
      <c r="N17" s="36">
        <v>12458</v>
      </c>
      <c r="O17" s="36">
        <v>12218</v>
      </c>
      <c r="P17" s="36">
        <v>12279</v>
      </c>
      <c r="Q17" s="36">
        <v>12312</v>
      </c>
      <c r="R17" s="36">
        <v>12181</v>
      </c>
      <c r="S17" s="36">
        <v>12345</v>
      </c>
      <c r="T17" s="36">
        <v>12631</v>
      </c>
      <c r="U17" s="36">
        <v>12877</v>
      </c>
      <c r="V17" s="36">
        <v>12899</v>
      </c>
      <c r="W17" s="36">
        <v>12682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13643</v>
      </c>
      <c r="D21" s="52">
        <v>13653</v>
      </c>
      <c r="E21" s="52">
        <v>13716</v>
      </c>
      <c r="F21" s="52">
        <v>13900</v>
      </c>
      <c r="G21" s="52">
        <v>14249</v>
      </c>
      <c r="H21" s="52">
        <v>14828</v>
      </c>
      <c r="I21" s="52">
        <v>15683</v>
      </c>
      <c r="J21" s="52">
        <v>16881</v>
      </c>
      <c r="K21" s="52">
        <v>18452</v>
      </c>
      <c r="L21" s="52">
        <v>20492</v>
      </c>
      <c r="M21" s="52">
        <v>23089</v>
      </c>
      <c r="N21" s="52">
        <v>26324</v>
      </c>
      <c r="O21" s="52">
        <v>27530</v>
      </c>
      <c r="P21" s="52">
        <v>21301</v>
      </c>
      <c r="Q21" s="52">
        <v>26758</v>
      </c>
      <c r="R21" s="52">
        <v>33040</v>
      </c>
      <c r="S21" s="52">
        <v>40186</v>
      </c>
      <c r="T21" s="52">
        <v>40688</v>
      </c>
      <c r="U21" s="52">
        <v>40453</v>
      </c>
      <c r="V21" s="52">
        <v>41108</v>
      </c>
      <c r="W21" s="52">
        <v>41522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547</v>
      </c>
      <c r="D23" s="52">
        <v>552</v>
      </c>
      <c r="E23" s="52">
        <v>577</v>
      </c>
      <c r="F23" s="52">
        <v>655</v>
      </c>
      <c r="G23" s="52">
        <v>810</v>
      </c>
      <c r="H23" s="52">
        <v>1066</v>
      </c>
      <c r="I23" s="52">
        <v>1135</v>
      </c>
      <c r="J23" s="52">
        <v>1488</v>
      </c>
      <c r="K23" s="52">
        <v>2261</v>
      </c>
      <c r="L23" s="52">
        <v>2396</v>
      </c>
      <c r="M23" s="52">
        <v>2579</v>
      </c>
      <c r="N23" s="52">
        <v>2652</v>
      </c>
      <c r="O23" s="52">
        <v>2884</v>
      </c>
      <c r="P23" s="52">
        <v>3023</v>
      </c>
      <c r="Q23" s="52">
        <v>3292</v>
      </c>
      <c r="R23" s="52">
        <v>3994</v>
      </c>
      <c r="S23" s="52">
        <v>4940</v>
      </c>
      <c r="T23" s="52">
        <v>5559</v>
      </c>
      <c r="U23" s="52">
        <v>6249</v>
      </c>
      <c r="V23" s="52">
        <v>6122</v>
      </c>
      <c r="W23" s="52">
        <v>5578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13007</v>
      </c>
      <c r="D25" s="52">
        <v>13015</v>
      </c>
      <c r="E25" s="52">
        <v>13080</v>
      </c>
      <c r="F25" s="52">
        <v>13249</v>
      </c>
      <c r="G25" s="52">
        <v>13589</v>
      </c>
      <c r="H25" s="52">
        <v>14139</v>
      </c>
      <c r="I25" s="52">
        <v>15021</v>
      </c>
      <c r="J25" s="52">
        <v>16493</v>
      </c>
      <c r="K25" s="52">
        <v>17989</v>
      </c>
      <c r="L25" s="52">
        <v>19998</v>
      </c>
      <c r="M25" s="52">
        <v>22548</v>
      </c>
      <c r="N25" s="52">
        <v>25705</v>
      </c>
      <c r="O25" s="52">
        <v>26857</v>
      </c>
      <c r="P25" s="52">
        <v>20677</v>
      </c>
      <c r="Q25" s="52">
        <v>25986</v>
      </c>
      <c r="R25" s="52">
        <v>32080</v>
      </c>
      <c r="S25" s="52">
        <v>38991</v>
      </c>
      <c r="T25" s="52">
        <v>39339</v>
      </c>
      <c r="U25" s="52">
        <v>38983</v>
      </c>
      <c r="V25" s="52">
        <v>39502</v>
      </c>
      <c r="W25" s="52">
        <v>39729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198</v>
      </c>
      <c r="D26" s="52">
        <v>197</v>
      </c>
      <c r="E26" s="52">
        <v>199</v>
      </c>
      <c r="F26" s="52">
        <v>202</v>
      </c>
      <c r="G26" s="52">
        <v>209</v>
      </c>
      <c r="H26" s="52">
        <v>215</v>
      </c>
      <c r="I26" s="52">
        <v>232</v>
      </c>
      <c r="J26" s="52">
        <v>257</v>
      </c>
      <c r="K26" s="52">
        <v>278</v>
      </c>
      <c r="L26" s="52">
        <v>310</v>
      </c>
      <c r="M26" s="52">
        <v>354</v>
      </c>
      <c r="N26" s="52">
        <v>408</v>
      </c>
      <c r="O26" s="52">
        <v>453</v>
      </c>
      <c r="P26" s="52">
        <v>390</v>
      </c>
      <c r="Q26" s="52">
        <v>531</v>
      </c>
      <c r="R26" s="52">
        <v>697</v>
      </c>
      <c r="S26" s="52">
        <v>916</v>
      </c>
      <c r="T26" s="52">
        <v>1074</v>
      </c>
      <c r="U26" s="52">
        <v>1217</v>
      </c>
      <c r="V26" s="52">
        <v>1374</v>
      </c>
      <c r="W26" s="52">
        <v>1558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281</v>
      </c>
      <c r="D27" s="52">
        <v>282</v>
      </c>
      <c r="E27" s="52">
        <v>288</v>
      </c>
      <c r="F27" s="52">
        <v>305</v>
      </c>
      <c r="G27" s="52">
        <v>339</v>
      </c>
      <c r="H27" s="52">
        <v>398</v>
      </c>
      <c r="I27" s="52">
        <v>313</v>
      </c>
      <c r="J27" s="52">
        <v>321</v>
      </c>
      <c r="K27" s="52">
        <v>488</v>
      </c>
      <c r="L27" s="52">
        <v>513</v>
      </c>
      <c r="M27" s="52">
        <v>520</v>
      </c>
      <c r="N27" s="52">
        <v>526</v>
      </c>
      <c r="O27" s="52">
        <v>519</v>
      </c>
      <c r="P27" s="52">
        <v>555</v>
      </c>
      <c r="Q27" s="52">
        <v>401</v>
      </c>
      <c r="R27" s="52">
        <v>269</v>
      </c>
      <c r="S27" s="52">
        <v>245</v>
      </c>
      <c r="T27" s="52">
        <v>134</v>
      </c>
      <c r="U27" s="52">
        <v>194</v>
      </c>
      <c r="V27" s="52">
        <v>174</v>
      </c>
      <c r="W27" s="52">
        <v>195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595</v>
      </c>
      <c r="D28" s="52">
        <v>598</v>
      </c>
      <c r="E28" s="52">
        <v>613</v>
      </c>
      <c r="F28" s="52">
        <v>654</v>
      </c>
      <c r="G28" s="52">
        <v>727</v>
      </c>
      <c r="H28" s="52">
        <v>852</v>
      </c>
      <c r="I28" s="52">
        <v>678</v>
      </c>
      <c r="J28" s="52">
        <v>699</v>
      </c>
      <c r="K28" s="52">
        <v>1042</v>
      </c>
      <c r="L28" s="52">
        <v>1020</v>
      </c>
      <c r="M28" s="52">
        <v>1033</v>
      </c>
      <c r="N28" s="52">
        <v>1177</v>
      </c>
      <c r="O28" s="52">
        <v>1312</v>
      </c>
      <c r="P28" s="52">
        <v>1370</v>
      </c>
      <c r="Q28" s="52">
        <v>1574</v>
      </c>
      <c r="R28" s="52">
        <v>1878</v>
      </c>
      <c r="S28" s="52">
        <v>2017</v>
      </c>
      <c r="T28" s="52">
        <v>2082</v>
      </c>
      <c r="U28" s="52">
        <v>1924</v>
      </c>
      <c r="V28" s="52">
        <v>1744</v>
      </c>
      <c r="W28" s="52">
        <v>1675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26407</v>
      </c>
      <c r="D30" s="52">
        <v>26505</v>
      </c>
      <c r="E30" s="52">
        <v>27195</v>
      </c>
      <c r="F30" s="52">
        <v>29090</v>
      </c>
      <c r="G30" s="52">
        <v>32791</v>
      </c>
      <c r="H30" s="52">
        <v>38927</v>
      </c>
      <c r="I30" s="52">
        <v>32284</v>
      </c>
      <c r="J30" s="52">
        <v>38995</v>
      </c>
      <c r="K30" s="52">
        <v>51803</v>
      </c>
      <c r="L30" s="52">
        <v>54152</v>
      </c>
      <c r="M30" s="52">
        <v>55861</v>
      </c>
      <c r="N30" s="52">
        <v>60175</v>
      </c>
      <c r="O30" s="52">
        <v>63062</v>
      </c>
      <c r="P30" s="52">
        <v>60702</v>
      </c>
      <c r="Q30" s="52">
        <v>71126</v>
      </c>
      <c r="R30" s="52">
        <v>81055</v>
      </c>
      <c r="S30" s="52">
        <v>86760</v>
      </c>
      <c r="T30" s="52">
        <v>81731</v>
      </c>
      <c r="U30" s="52">
        <v>68666</v>
      </c>
      <c r="V30" s="52">
        <v>67290</v>
      </c>
      <c r="W30" s="52">
        <v>68014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879</v>
      </c>
      <c r="D31" s="36">
        <v>882</v>
      </c>
      <c r="E31" s="36">
        <v>904</v>
      </c>
      <c r="F31" s="36">
        <v>960</v>
      </c>
      <c r="G31" s="36">
        <v>1069</v>
      </c>
      <c r="H31" s="36">
        <v>1248</v>
      </c>
      <c r="I31" s="36">
        <v>986</v>
      </c>
      <c r="J31" s="36">
        <v>1013</v>
      </c>
      <c r="K31" s="36">
        <v>1523</v>
      </c>
      <c r="L31" s="36">
        <v>1526</v>
      </c>
      <c r="M31" s="36">
        <v>1568</v>
      </c>
      <c r="N31" s="36">
        <v>1707</v>
      </c>
      <c r="O31" s="36">
        <v>1820</v>
      </c>
      <c r="P31" s="36">
        <v>1904</v>
      </c>
      <c r="Q31" s="36">
        <v>1917</v>
      </c>
      <c r="R31" s="36">
        <v>2024</v>
      </c>
      <c r="S31" s="36">
        <v>2081</v>
      </c>
      <c r="T31" s="36">
        <v>1949</v>
      </c>
      <c r="U31" s="36">
        <v>1759</v>
      </c>
      <c r="V31" s="36">
        <v>1789</v>
      </c>
      <c r="W31" s="36">
        <v>1841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37756</v>
      </c>
      <c r="D35" s="52">
        <v>41608</v>
      </c>
      <c r="E35" s="52">
        <v>36958</v>
      </c>
      <c r="F35" s="52">
        <v>38581</v>
      </c>
      <c r="G35" s="52">
        <v>36708</v>
      </c>
      <c r="H35" s="52">
        <v>34947</v>
      </c>
      <c r="I35" s="52">
        <v>36755</v>
      </c>
      <c r="J35" s="52">
        <v>50640</v>
      </c>
      <c r="K35" s="52">
        <v>58977</v>
      </c>
      <c r="L35" s="52">
        <v>71953</v>
      </c>
      <c r="M35" s="52">
        <v>35992</v>
      </c>
      <c r="N35" s="52">
        <v>30769</v>
      </c>
      <c r="O35" s="52">
        <v>19072</v>
      </c>
      <c r="P35" s="52">
        <v>26351</v>
      </c>
      <c r="Q35" s="52">
        <v>29026</v>
      </c>
      <c r="R35" s="52">
        <v>27134</v>
      </c>
      <c r="S35" s="52">
        <v>46939</v>
      </c>
      <c r="T35" s="52">
        <v>53457</v>
      </c>
      <c r="U35" s="52">
        <v>51196</v>
      </c>
      <c r="V35" s="52">
        <v>42035</v>
      </c>
      <c r="W35" s="52">
        <v>32247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1989</v>
      </c>
      <c r="D37" s="52">
        <v>2082</v>
      </c>
      <c r="E37" s="52">
        <v>2529</v>
      </c>
      <c r="F37" s="52">
        <v>2541</v>
      </c>
      <c r="G37" s="52">
        <v>2555</v>
      </c>
      <c r="H37" s="52">
        <v>2937</v>
      </c>
      <c r="I37" s="52">
        <v>2243</v>
      </c>
      <c r="J37" s="52">
        <v>2482</v>
      </c>
      <c r="K37" s="52">
        <v>3689</v>
      </c>
      <c r="L37" s="52">
        <v>3987</v>
      </c>
      <c r="M37" s="52">
        <v>6406</v>
      </c>
      <c r="N37" s="52">
        <v>7495</v>
      </c>
      <c r="O37" s="52">
        <v>5276</v>
      </c>
      <c r="P37" s="52">
        <v>5478</v>
      </c>
      <c r="Q37" s="52">
        <v>3234</v>
      </c>
      <c r="R37" s="52">
        <v>6864</v>
      </c>
      <c r="S37" s="52">
        <v>7433</v>
      </c>
      <c r="T37" s="52">
        <v>7950</v>
      </c>
      <c r="U37" s="52">
        <v>8870</v>
      </c>
      <c r="V37" s="52">
        <v>9145</v>
      </c>
      <c r="W37" s="52">
        <v>8916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36029</v>
      </c>
      <c r="D39" s="52">
        <v>39883</v>
      </c>
      <c r="E39" s="52">
        <v>35268</v>
      </c>
      <c r="F39" s="52">
        <v>36928</v>
      </c>
      <c r="G39" s="52">
        <v>35430</v>
      </c>
      <c r="H39" s="52">
        <v>33482</v>
      </c>
      <c r="I39" s="52">
        <v>35503</v>
      </c>
      <c r="J39" s="52">
        <v>48406</v>
      </c>
      <c r="K39" s="52">
        <v>56999</v>
      </c>
      <c r="L39" s="52">
        <v>64282</v>
      </c>
      <c r="M39" s="52">
        <v>32399</v>
      </c>
      <c r="N39" s="52">
        <v>26509</v>
      </c>
      <c r="O39" s="52">
        <v>18870</v>
      </c>
      <c r="P39" s="52">
        <v>21824</v>
      </c>
      <c r="Q39" s="52">
        <v>26272</v>
      </c>
      <c r="R39" s="52">
        <v>27246</v>
      </c>
      <c r="S39" s="52">
        <v>46483</v>
      </c>
      <c r="T39" s="52">
        <v>49062</v>
      </c>
      <c r="U39" s="52">
        <v>49160</v>
      </c>
      <c r="V39" s="52">
        <v>40741</v>
      </c>
      <c r="W39" s="52">
        <v>29821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596</v>
      </c>
      <c r="D40" s="52">
        <v>614</v>
      </c>
      <c r="E40" s="52">
        <v>854</v>
      </c>
      <c r="F40" s="52">
        <v>632</v>
      </c>
      <c r="G40" s="52">
        <v>219</v>
      </c>
      <c r="H40" s="52">
        <v>364</v>
      </c>
      <c r="I40" s="52">
        <v>171</v>
      </c>
      <c r="J40" s="52">
        <v>1283</v>
      </c>
      <c r="K40" s="52">
        <v>996</v>
      </c>
      <c r="L40" s="52">
        <v>6643</v>
      </c>
      <c r="M40" s="52">
        <v>2371</v>
      </c>
      <c r="N40" s="52">
        <v>3636</v>
      </c>
      <c r="O40" s="52">
        <v>849</v>
      </c>
      <c r="P40" s="52">
        <v>3657</v>
      </c>
      <c r="Q40" s="52">
        <v>2164</v>
      </c>
      <c r="R40" s="52">
        <v>0</v>
      </c>
      <c r="S40" s="52">
        <v>834</v>
      </c>
      <c r="T40" s="52">
        <v>2376</v>
      </c>
      <c r="U40" s="52">
        <v>1942</v>
      </c>
      <c r="V40" s="52">
        <v>2572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442</v>
      </c>
      <c r="D41" s="52">
        <v>508</v>
      </c>
      <c r="E41" s="52">
        <v>492</v>
      </c>
      <c r="F41" s="52">
        <v>514</v>
      </c>
      <c r="G41" s="52">
        <v>380</v>
      </c>
      <c r="H41" s="52">
        <v>815</v>
      </c>
      <c r="I41" s="52">
        <v>649</v>
      </c>
      <c r="J41" s="52">
        <v>305</v>
      </c>
      <c r="K41" s="52">
        <v>490</v>
      </c>
      <c r="L41" s="52">
        <v>0</v>
      </c>
      <c r="M41" s="52">
        <v>247</v>
      </c>
      <c r="N41" s="52">
        <v>157</v>
      </c>
      <c r="O41" s="52">
        <v>169</v>
      </c>
      <c r="P41" s="52">
        <v>179</v>
      </c>
      <c r="Q41" s="52">
        <v>205</v>
      </c>
      <c r="R41" s="52">
        <v>174</v>
      </c>
      <c r="S41" s="52">
        <v>75</v>
      </c>
      <c r="T41" s="52">
        <v>705</v>
      </c>
      <c r="U41" s="52">
        <v>163</v>
      </c>
      <c r="V41" s="52">
        <v>66</v>
      </c>
      <c r="W41" s="52">
        <v>501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1127</v>
      </c>
      <c r="D42" s="52">
        <v>1042</v>
      </c>
      <c r="E42" s="52">
        <v>808</v>
      </c>
      <c r="F42" s="52">
        <v>1017</v>
      </c>
      <c r="G42" s="52">
        <v>1294</v>
      </c>
      <c r="H42" s="52">
        <v>1062</v>
      </c>
      <c r="I42" s="52">
        <v>993</v>
      </c>
      <c r="J42" s="52">
        <v>1535</v>
      </c>
      <c r="K42" s="52">
        <v>1837</v>
      </c>
      <c r="L42" s="52">
        <v>2377</v>
      </c>
      <c r="M42" s="52">
        <v>2341</v>
      </c>
      <c r="N42" s="52">
        <v>1959</v>
      </c>
      <c r="O42" s="52">
        <v>795</v>
      </c>
      <c r="P42" s="52">
        <v>2382</v>
      </c>
      <c r="Q42" s="52">
        <v>2119</v>
      </c>
      <c r="R42" s="52">
        <v>1598</v>
      </c>
      <c r="S42" s="52">
        <v>1530</v>
      </c>
      <c r="T42" s="52">
        <v>3255</v>
      </c>
      <c r="U42" s="52">
        <v>1796</v>
      </c>
      <c r="V42" s="52">
        <v>342</v>
      </c>
      <c r="W42" s="52">
        <v>3560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49828</v>
      </c>
      <c r="D44" s="52">
        <v>53849</v>
      </c>
      <c r="E44" s="52">
        <v>50014</v>
      </c>
      <c r="F44" s="52">
        <v>53206</v>
      </c>
      <c r="G44" s="52">
        <v>54647</v>
      </c>
      <c r="H44" s="52">
        <v>58412</v>
      </c>
      <c r="I44" s="52">
        <v>52693</v>
      </c>
      <c r="J44" s="52">
        <v>71929</v>
      </c>
      <c r="K44" s="52">
        <v>91528</v>
      </c>
      <c r="L44" s="52">
        <v>104767</v>
      </c>
      <c r="M44" s="52">
        <v>68606</v>
      </c>
      <c r="N44" s="52">
        <v>64608</v>
      </c>
      <c r="O44" s="52">
        <v>54844</v>
      </c>
      <c r="P44" s="52">
        <v>65691</v>
      </c>
      <c r="Q44" s="52">
        <v>73361</v>
      </c>
      <c r="R44" s="52">
        <v>75280</v>
      </c>
      <c r="S44" s="52">
        <v>93349</v>
      </c>
      <c r="T44" s="52">
        <v>94214</v>
      </c>
      <c r="U44" s="52">
        <v>79163</v>
      </c>
      <c r="V44" s="52">
        <v>68195</v>
      </c>
      <c r="W44" s="52">
        <v>58956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1571</v>
      </c>
      <c r="D45" s="36">
        <v>1493</v>
      </c>
      <c r="E45" s="36">
        <v>1327</v>
      </c>
      <c r="F45" s="36">
        <v>1525</v>
      </c>
      <c r="G45" s="36">
        <v>1672</v>
      </c>
      <c r="H45" s="36">
        <v>1882</v>
      </c>
      <c r="I45" s="36">
        <v>1649</v>
      </c>
      <c r="J45" s="36">
        <v>1838</v>
      </c>
      <c r="K45" s="36">
        <v>2323</v>
      </c>
      <c r="L45" s="36">
        <v>2372</v>
      </c>
      <c r="M45" s="36">
        <v>1726</v>
      </c>
      <c r="N45" s="36">
        <v>1719</v>
      </c>
      <c r="O45" s="36">
        <v>1580</v>
      </c>
      <c r="P45" s="36">
        <v>1965</v>
      </c>
      <c r="Q45" s="36">
        <v>1950</v>
      </c>
      <c r="R45" s="36">
        <v>1893</v>
      </c>
      <c r="S45" s="36">
        <v>2245</v>
      </c>
      <c r="T45" s="36">
        <v>2235</v>
      </c>
      <c r="U45" s="36">
        <v>2005</v>
      </c>
      <c r="V45" s="36">
        <v>1811</v>
      </c>
      <c r="W45" s="36">
        <v>1624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15010</v>
      </c>
      <c r="D49" s="52">
        <v>16238</v>
      </c>
      <c r="E49" s="52">
        <v>14199</v>
      </c>
      <c r="F49" s="52">
        <v>14316</v>
      </c>
      <c r="G49" s="52">
        <v>12246</v>
      </c>
      <c r="H49" s="52">
        <v>12087</v>
      </c>
      <c r="I49" s="52">
        <v>10584</v>
      </c>
      <c r="J49" s="52">
        <v>16499</v>
      </c>
      <c r="K49" s="52">
        <v>22507</v>
      </c>
      <c r="L49" s="52">
        <v>22215</v>
      </c>
      <c r="M49" s="52">
        <v>14292</v>
      </c>
      <c r="N49" s="52">
        <v>9510</v>
      </c>
      <c r="O49" s="52">
        <v>4592</v>
      </c>
      <c r="P49" s="52">
        <v>14293</v>
      </c>
      <c r="Q49" s="52">
        <v>12999</v>
      </c>
      <c r="R49" s="52">
        <v>10424</v>
      </c>
      <c r="S49" s="52">
        <v>16402</v>
      </c>
      <c r="T49" s="52">
        <v>18629</v>
      </c>
      <c r="U49" s="52">
        <v>17672</v>
      </c>
      <c r="V49" s="52">
        <v>13053</v>
      </c>
      <c r="W49" s="52">
        <v>8911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866</v>
      </c>
      <c r="D51" s="52">
        <v>759</v>
      </c>
      <c r="E51" s="52">
        <v>742</v>
      </c>
      <c r="F51" s="52">
        <v>933</v>
      </c>
      <c r="G51" s="52">
        <v>797</v>
      </c>
      <c r="H51" s="52">
        <v>717</v>
      </c>
      <c r="I51" s="52">
        <v>417</v>
      </c>
      <c r="J51" s="52">
        <v>521</v>
      </c>
      <c r="K51" s="52">
        <v>591</v>
      </c>
      <c r="L51" s="52">
        <v>976</v>
      </c>
      <c r="M51" s="52">
        <v>820</v>
      </c>
      <c r="N51" s="52">
        <v>658</v>
      </c>
      <c r="O51" s="52">
        <v>330</v>
      </c>
      <c r="P51" s="52">
        <v>579</v>
      </c>
      <c r="Q51" s="52">
        <v>627</v>
      </c>
      <c r="R51" s="52">
        <v>367</v>
      </c>
      <c r="S51" s="52">
        <v>621</v>
      </c>
      <c r="T51" s="52">
        <v>549</v>
      </c>
      <c r="U51" s="52">
        <v>464</v>
      </c>
      <c r="V51" s="52">
        <v>182</v>
      </c>
      <c r="W51" s="52">
        <v>204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14152</v>
      </c>
      <c r="D53" s="52">
        <v>15396</v>
      </c>
      <c r="E53" s="52">
        <v>13376</v>
      </c>
      <c r="F53" s="52">
        <v>13516</v>
      </c>
      <c r="G53" s="52">
        <v>11615</v>
      </c>
      <c r="H53" s="52">
        <v>11315</v>
      </c>
      <c r="I53" s="52">
        <v>10062</v>
      </c>
      <c r="J53" s="52">
        <v>15489</v>
      </c>
      <c r="K53" s="52">
        <v>21248</v>
      </c>
      <c r="L53" s="52">
        <v>19468</v>
      </c>
      <c r="M53" s="52">
        <v>12359</v>
      </c>
      <c r="N53" s="52">
        <v>7787</v>
      </c>
      <c r="O53" s="52">
        <v>4172</v>
      </c>
      <c r="P53" s="52">
        <v>11051</v>
      </c>
      <c r="Q53" s="52">
        <v>11046</v>
      </c>
      <c r="R53" s="52">
        <v>9743</v>
      </c>
      <c r="S53" s="52">
        <v>15561</v>
      </c>
      <c r="T53" s="52">
        <v>16450</v>
      </c>
      <c r="U53" s="52">
        <v>16346</v>
      </c>
      <c r="V53" s="52">
        <v>12155</v>
      </c>
      <c r="W53" s="52">
        <v>7788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234</v>
      </c>
      <c r="D54" s="52">
        <v>237</v>
      </c>
      <c r="E54" s="52">
        <v>324</v>
      </c>
      <c r="F54" s="52">
        <v>232</v>
      </c>
      <c r="G54" s="52">
        <v>72</v>
      </c>
      <c r="H54" s="52">
        <v>123</v>
      </c>
      <c r="I54" s="52">
        <v>49</v>
      </c>
      <c r="J54" s="52">
        <v>411</v>
      </c>
      <c r="K54" s="52">
        <v>371</v>
      </c>
      <c r="L54" s="52">
        <v>2013</v>
      </c>
      <c r="M54" s="52">
        <v>905</v>
      </c>
      <c r="N54" s="52">
        <v>1069</v>
      </c>
      <c r="O54" s="52">
        <v>188</v>
      </c>
      <c r="P54" s="52">
        <v>1853</v>
      </c>
      <c r="Q54" s="52">
        <v>912</v>
      </c>
      <c r="R54" s="52">
        <v>0</v>
      </c>
      <c r="S54" s="52">
        <v>280</v>
      </c>
      <c r="T54" s="52">
        <v>799</v>
      </c>
      <c r="U54" s="52">
        <v>649</v>
      </c>
      <c r="V54" s="52">
        <v>771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176</v>
      </c>
      <c r="D55" s="52">
        <v>198</v>
      </c>
      <c r="E55" s="52">
        <v>189</v>
      </c>
      <c r="F55" s="52">
        <v>191</v>
      </c>
      <c r="G55" s="52">
        <v>127</v>
      </c>
      <c r="H55" s="52">
        <v>282</v>
      </c>
      <c r="I55" s="52">
        <v>187</v>
      </c>
      <c r="J55" s="52">
        <v>99</v>
      </c>
      <c r="K55" s="52">
        <v>187</v>
      </c>
      <c r="L55" s="52">
        <v>0</v>
      </c>
      <c r="M55" s="52">
        <v>98</v>
      </c>
      <c r="N55" s="52">
        <v>49</v>
      </c>
      <c r="O55" s="52">
        <v>41</v>
      </c>
      <c r="P55" s="52">
        <v>97</v>
      </c>
      <c r="Q55" s="52">
        <v>92</v>
      </c>
      <c r="R55" s="52">
        <v>66</v>
      </c>
      <c r="S55" s="52">
        <v>27</v>
      </c>
      <c r="T55" s="52">
        <v>246</v>
      </c>
      <c r="U55" s="52">
        <v>56</v>
      </c>
      <c r="V55" s="52">
        <v>20</v>
      </c>
      <c r="W55" s="52">
        <v>139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448</v>
      </c>
      <c r="D56" s="52">
        <v>407</v>
      </c>
      <c r="E56" s="52">
        <v>310</v>
      </c>
      <c r="F56" s="52">
        <v>377</v>
      </c>
      <c r="G56" s="52">
        <v>432</v>
      </c>
      <c r="H56" s="52">
        <v>367</v>
      </c>
      <c r="I56" s="52">
        <v>286</v>
      </c>
      <c r="J56" s="52">
        <v>500</v>
      </c>
      <c r="K56" s="52">
        <v>701</v>
      </c>
      <c r="L56" s="52">
        <v>734</v>
      </c>
      <c r="M56" s="52">
        <v>930</v>
      </c>
      <c r="N56" s="52">
        <v>605</v>
      </c>
      <c r="O56" s="52">
        <v>191</v>
      </c>
      <c r="P56" s="52">
        <v>1292</v>
      </c>
      <c r="Q56" s="52">
        <v>949</v>
      </c>
      <c r="R56" s="52">
        <v>615</v>
      </c>
      <c r="S56" s="52">
        <v>534</v>
      </c>
      <c r="T56" s="52">
        <v>1134</v>
      </c>
      <c r="U56" s="52">
        <v>621</v>
      </c>
      <c r="V56" s="52">
        <v>107</v>
      </c>
      <c r="W56" s="52">
        <v>984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14385</v>
      </c>
      <c r="D58" s="52">
        <v>15655</v>
      </c>
      <c r="E58" s="52">
        <v>13689</v>
      </c>
      <c r="F58" s="52">
        <v>13750</v>
      </c>
      <c r="G58" s="52">
        <v>11688</v>
      </c>
      <c r="H58" s="52">
        <v>11436</v>
      </c>
      <c r="I58" s="52">
        <v>10116</v>
      </c>
      <c r="J58" s="52">
        <v>15925</v>
      </c>
      <c r="K58" s="52">
        <v>21710</v>
      </c>
      <c r="L58" s="52">
        <v>21545</v>
      </c>
      <c r="M58" s="52">
        <v>13788</v>
      </c>
      <c r="N58" s="52">
        <v>9145</v>
      </c>
      <c r="O58" s="52">
        <v>4381</v>
      </c>
      <c r="P58" s="52">
        <v>13587</v>
      </c>
      <c r="Q58" s="52">
        <v>12403</v>
      </c>
      <c r="R58" s="52">
        <v>9971</v>
      </c>
      <c r="S58" s="52">
        <v>15800</v>
      </c>
      <c r="T58" s="52">
        <v>18017</v>
      </c>
      <c r="U58" s="52">
        <v>17097</v>
      </c>
      <c r="V58" s="52">
        <v>12598</v>
      </c>
      <c r="W58" s="52">
        <v>8563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625</v>
      </c>
      <c r="D59" s="36">
        <v>583</v>
      </c>
      <c r="E59" s="36">
        <v>510</v>
      </c>
      <c r="F59" s="36">
        <v>566</v>
      </c>
      <c r="G59" s="36">
        <v>558</v>
      </c>
      <c r="H59" s="36">
        <v>651</v>
      </c>
      <c r="I59" s="36">
        <v>468</v>
      </c>
      <c r="J59" s="36">
        <v>574</v>
      </c>
      <c r="K59" s="36">
        <v>797</v>
      </c>
      <c r="L59" s="36">
        <v>670</v>
      </c>
      <c r="M59" s="36">
        <v>504</v>
      </c>
      <c r="N59" s="36">
        <v>365</v>
      </c>
      <c r="O59" s="36">
        <v>211</v>
      </c>
      <c r="P59" s="36">
        <v>706</v>
      </c>
      <c r="Q59" s="36">
        <v>596</v>
      </c>
      <c r="R59" s="36">
        <v>453</v>
      </c>
      <c r="S59" s="36">
        <v>602</v>
      </c>
      <c r="T59" s="36">
        <v>612</v>
      </c>
      <c r="U59" s="36">
        <v>575</v>
      </c>
      <c r="V59" s="36">
        <v>455</v>
      </c>
      <c r="W59" s="36">
        <v>348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22746</v>
      </c>
      <c r="D63" s="52">
        <v>25370</v>
      </c>
      <c r="E63" s="52">
        <v>22759</v>
      </c>
      <c r="F63" s="52">
        <v>24265</v>
      </c>
      <c r="G63" s="52">
        <v>24462</v>
      </c>
      <c r="H63" s="52">
        <v>22860</v>
      </c>
      <c r="I63" s="52">
        <v>26171</v>
      </c>
      <c r="J63" s="52">
        <v>34141</v>
      </c>
      <c r="K63" s="52">
        <v>36470</v>
      </c>
      <c r="L63" s="52">
        <v>49738</v>
      </c>
      <c r="M63" s="52">
        <v>21700</v>
      </c>
      <c r="N63" s="52">
        <v>21259</v>
      </c>
      <c r="O63" s="52">
        <v>14480</v>
      </c>
      <c r="P63" s="52">
        <v>12058</v>
      </c>
      <c r="Q63" s="52">
        <v>16027</v>
      </c>
      <c r="R63" s="52">
        <v>16710</v>
      </c>
      <c r="S63" s="52">
        <v>30537</v>
      </c>
      <c r="T63" s="52">
        <v>34828</v>
      </c>
      <c r="U63" s="52">
        <v>33524</v>
      </c>
      <c r="V63" s="52">
        <v>28982</v>
      </c>
      <c r="W63" s="52">
        <v>23336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1123</v>
      </c>
      <c r="D65" s="52">
        <v>1323</v>
      </c>
      <c r="E65" s="52">
        <v>1787</v>
      </c>
      <c r="F65" s="52">
        <v>1608</v>
      </c>
      <c r="G65" s="52">
        <v>1758</v>
      </c>
      <c r="H65" s="52">
        <v>2220</v>
      </c>
      <c r="I65" s="52">
        <v>1826</v>
      </c>
      <c r="J65" s="52">
        <v>1961</v>
      </c>
      <c r="K65" s="52">
        <v>3098</v>
      </c>
      <c r="L65" s="52">
        <v>3011</v>
      </c>
      <c r="M65" s="52">
        <v>5586</v>
      </c>
      <c r="N65" s="52">
        <v>6837</v>
      </c>
      <c r="O65" s="52">
        <v>4946</v>
      </c>
      <c r="P65" s="52">
        <v>4899</v>
      </c>
      <c r="Q65" s="52">
        <v>2607</v>
      </c>
      <c r="R65" s="52">
        <v>6497</v>
      </c>
      <c r="S65" s="52">
        <v>6812</v>
      </c>
      <c r="T65" s="52">
        <v>7401</v>
      </c>
      <c r="U65" s="52">
        <v>8406</v>
      </c>
      <c r="V65" s="52">
        <v>8963</v>
      </c>
      <c r="W65" s="52">
        <v>8712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21877</v>
      </c>
      <c r="D67" s="52">
        <f t="shared" si="0"/>
        <v>24487</v>
      </c>
      <c r="E67" s="52">
        <f t="shared" si="0"/>
        <v>21892</v>
      </c>
      <c r="F67" s="52">
        <f t="shared" si="0"/>
        <v>23412</v>
      </c>
      <c r="G67" s="52">
        <f t="shared" si="0"/>
        <v>23815</v>
      </c>
      <c r="H67" s="52">
        <f t="shared" si="0"/>
        <v>22167</v>
      </c>
      <c r="I67" s="52">
        <f t="shared" si="0"/>
        <v>25441</v>
      </c>
      <c r="J67" s="52">
        <f t="shared" si="0"/>
        <v>32917</v>
      </c>
      <c r="K67" s="52">
        <f t="shared" si="0"/>
        <v>35751</v>
      </c>
      <c r="L67" s="52">
        <f t="shared" si="0"/>
        <v>44814</v>
      </c>
      <c r="M67" s="52">
        <f t="shared" si="0"/>
        <v>20040</v>
      </c>
      <c r="N67" s="52">
        <f t="shared" si="0"/>
        <v>18722</v>
      </c>
      <c r="O67" s="52">
        <f t="shared" si="0"/>
        <v>14698</v>
      </c>
      <c r="P67" s="52">
        <f t="shared" si="0"/>
        <v>10773</v>
      </c>
      <c r="Q67" s="52">
        <f t="shared" si="0"/>
        <v>15226</v>
      </c>
      <c r="R67" s="52">
        <f t="shared" ref="R67:V67" si="1">R39-R53</f>
        <v>17503</v>
      </c>
      <c r="S67" s="52">
        <f t="shared" si="1"/>
        <v>30922</v>
      </c>
      <c r="T67" s="52">
        <f t="shared" si="1"/>
        <v>32612</v>
      </c>
      <c r="U67" s="52">
        <f t="shared" si="1"/>
        <v>32814</v>
      </c>
      <c r="V67" s="52">
        <f t="shared" si="1"/>
        <v>28586</v>
      </c>
      <c r="W67" s="52">
        <f t="shared" ref="W67" si="2">W39-W53</f>
        <v>22033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362</v>
      </c>
      <c r="D68" s="52">
        <f t="shared" si="3"/>
        <v>377</v>
      </c>
      <c r="E68" s="52">
        <f t="shared" si="3"/>
        <v>530</v>
      </c>
      <c r="F68" s="52">
        <f t="shared" si="3"/>
        <v>400</v>
      </c>
      <c r="G68" s="52">
        <f t="shared" si="3"/>
        <v>147</v>
      </c>
      <c r="H68" s="52">
        <f t="shared" si="3"/>
        <v>241</v>
      </c>
      <c r="I68" s="52">
        <f t="shared" si="3"/>
        <v>122</v>
      </c>
      <c r="J68" s="52">
        <f t="shared" si="3"/>
        <v>872</v>
      </c>
      <c r="K68" s="52">
        <f t="shared" si="3"/>
        <v>625</v>
      </c>
      <c r="L68" s="52">
        <f t="shared" si="3"/>
        <v>4630</v>
      </c>
      <c r="M68" s="52">
        <f t="shared" si="3"/>
        <v>1466</v>
      </c>
      <c r="N68" s="52">
        <f t="shared" si="3"/>
        <v>2567</v>
      </c>
      <c r="O68" s="52">
        <f t="shared" si="3"/>
        <v>661</v>
      </c>
      <c r="P68" s="52">
        <f t="shared" si="3"/>
        <v>1804</v>
      </c>
      <c r="Q68" s="52">
        <f t="shared" si="3"/>
        <v>1252</v>
      </c>
      <c r="R68" s="52">
        <f t="shared" ref="R68:V68" si="4">R40-R54</f>
        <v>0</v>
      </c>
      <c r="S68" s="52">
        <f t="shared" si="4"/>
        <v>554</v>
      </c>
      <c r="T68" s="52">
        <f t="shared" si="4"/>
        <v>1577</v>
      </c>
      <c r="U68" s="52">
        <f t="shared" si="4"/>
        <v>1293</v>
      </c>
      <c r="V68" s="52">
        <f t="shared" si="4"/>
        <v>1801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266</v>
      </c>
      <c r="D69" s="52">
        <f t="shared" si="6"/>
        <v>310</v>
      </c>
      <c r="E69" s="52">
        <f t="shared" si="6"/>
        <v>303</v>
      </c>
      <c r="F69" s="52">
        <f t="shared" si="6"/>
        <v>323</v>
      </c>
      <c r="G69" s="52">
        <f t="shared" si="6"/>
        <v>253</v>
      </c>
      <c r="H69" s="52">
        <f t="shared" si="6"/>
        <v>533</v>
      </c>
      <c r="I69" s="52">
        <f t="shared" si="6"/>
        <v>462</v>
      </c>
      <c r="J69" s="52">
        <f t="shared" si="6"/>
        <v>206</v>
      </c>
      <c r="K69" s="52">
        <f t="shared" si="6"/>
        <v>303</v>
      </c>
      <c r="L69" s="52">
        <f t="shared" si="6"/>
        <v>0</v>
      </c>
      <c r="M69" s="52">
        <f t="shared" si="6"/>
        <v>149</v>
      </c>
      <c r="N69" s="52">
        <f t="shared" si="6"/>
        <v>108</v>
      </c>
      <c r="O69" s="52">
        <f t="shared" si="6"/>
        <v>128</v>
      </c>
      <c r="P69" s="52">
        <f t="shared" si="6"/>
        <v>82</v>
      </c>
      <c r="Q69" s="52">
        <f t="shared" si="6"/>
        <v>113</v>
      </c>
      <c r="R69" s="52">
        <f t="shared" ref="R69:V69" si="7">R41-R55</f>
        <v>108</v>
      </c>
      <c r="S69" s="52">
        <f t="shared" si="7"/>
        <v>48</v>
      </c>
      <c r="T69" s="52">
        <f t="shared" si="7"/>
        <v>459</v>
      </c>
      <c r="U69" s="52">
        <f t="shared" si="7"/>
        <v>107</v>
      </c>
      <c r="V69" s="52">
        <f t="shared" si="7"/>
        <v>46</v>
      </c>
      <c r="W69" s="52">
        <f t="shared" ref="W69" si="8">W41-W55</f>
        <v>362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679</v>
      </c>
      <c r="D70" s="52">
        <f t="shared" si="9"/>
        <v>635</v>
      </c>
      <c r="E70" s="52">
        <f t="shared" si="9"/>
        <v>498</v>
      </c>
      <c r="F70" s="52">
        <f t="shared" si="9"/>
        <v>640</v>
      </c>
      <c r="G70" s="52">
        <f t="shared" si="9"/>
        <v>862</v>
      </c>
      <c r="H70" s="52">
        <f t="shared" si="9"/>
        <v>695</v>
      </c>
      <c r="I70" s="52">
        <f t="shared" si="9"/>
        <v>707</v>
      </c>
      <c r="J70" s="52">
        <f t="shared" si="9"/>
        <v>1035</v>
      </c>
      <c r="K70" s="52">
        <f t="shared" si="9"/>
        <v>1136</v>
      </c>
      <c r="L70" s="52">
        <f t="shared" si="9"/>
        <v>1643</v>
      </c>
      <c r="M70" s="52">
        <f t="shared" si="9"/>
        <v>1411</v>
      </c>
      <c r="N70" s="52">
        <f t="shared" si="9"/>
        <v>1354</v>
      </c>
      <c r="O70" s="52">
        <f t="shared" si="9"/>
        <v>604</v>
      </c>
      <c r="P70" s="52">
        <f t="shared" si="9"/>
        <v>1090</v>
      </c>
      <c r="Q70" s="52">
        <f t="shared" si="9"/>
        <v>1170</v>
      </c>
      <c r="R70" s="52">
        <f t="shared" ref="R70:V70" si="10">R42-R56</f>
        <v>983</v>
      </c>
      <c r="S70" s="52">
        <f t="shared" si="10"/>
        <v>996</v>
      </c>
      <c r="T70" s="52">
        <f t="shared" si="10"/>
        <v>2121</v>
      </c>
      <c r="U70" s="52">
        <f t="shared" si="10"/>
        <v>1175</v>
      </c>
      <c r="V70" s="52">
        <f t="shared" si="10"/>
        <v>235</v>
      </c>
      <c r="W70" s="52">
        <f t="shared" ref="W70" si="11">W42-W56</f>
        <v>2576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35443</v>
      </c>
      <c r="D72" s="52">
        <v>38194</v>
      </c>
      <c r="E72" s="52">
        <v>36325</v>
      </c>
      <c r="F72" s="52">
        <v>39456</v>
      </c>
      <c r="G72" s="52">
        <v>42959</v>
      </c>
      <c r="H72" s="52">
        <v>46976</v>
      </c>
      <c r="I72" s="52">
        <v>42577</v>
      </c>
      <c r="J72" s="52">
        <v>56004</v>
      </c>
      <c r="K72" s="52">
        <v>69818</v>
      </c>
      <c r="L72" s="52">
        <v>83222</v>
      </c>
      <c r="M72" s="52">
        <v>54818</v>
      </c>
      <c r="N72" s="52">
        <v>55463</v>
      </c>
      <c r="O72" s="52">
        <v>50463</v>
      </c>
      <c r="P72" s="52">
        <v>52104</v>
      </c>
      <c r="Q72" s="52">
        <v>60958</v>
      </c>
      <c r="R72" s="52">
        <v>65309</v>
      </c>
      <c r="S72" s="52">
        <v>77549</v>
      </c>
      <c r="T72" s="52">
        <v>76197</v>
      </c>
      <c r="U72" s="52">
        <v>62066</v>
      </c>
      <c r="V72" s="52">
        <v>55597</v>
      </c>
      <c r="W72" s="52">
        <v>50393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946</v>
      </c>
      <c r="D73" s="36">
        <v>910</v>
      </c>
      <c r="E73" s="36">
        <v>817</v>
      </c>
      <c r="F73" s="36">
        <v>959</v>
      </c>
      <c r="G73" s="36">
        <v>1114</v>
      </c>
      <c r="H73" s="36">
        <v>1231</v>
      </c>
      <c r="I73" s="36">
        <v>1181</v>
      </c>
      <c r="J73" s="36">
        <v>1264</v>
      </c>
      <c r="K73" s="36">
        <v>1526</v>
      </c>
      <c r="L73" s="36">
        <v>1702</v>
      </c>
      <c r="M73" s="36">
        <v>1222</v>
      </c>
      <c r="N73" s="36">
        <v>1354</v>
      </c>
      <c r="O73" s="36">
        <v>1369</v>
      </c>
      <c r="P73" s="36">
        <v>1259</v>
      </c>
      <c r="Q73" s="36">
        <v>1354</v>
      </c>
      <c r="R73" s="36">
        <v>1440</v>
      </c>
      <c r="S73" s="36">
        <v>1643</v>
      </c>
      <c r="T73" s="36">
        <v>1623</v>
      </c>
      <c r="U73" s="36">
        <v>1430</v>
      </c>
      <c r="V73" s="36">
        <v>1356</v>
      </c>
      <c r="W73" s="36">
        <v>1276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6151</v>
      </c>
      <c r="I79" s="52">
        <f>RES_hhdet_numvin!I64</f>
        <v>12133</v>
      </c>
      <c r="J79" s="52">
        <f>RES_hhdet_numvin!J64</f>
        <v>23477</v>
      </c>
      <c r="K79" s="52">
        <f>RES_hhdet_numvin!K64</f>
        <v>34097</v>
      </c>
      <c r="L79" s="52">
        <f>RES_hhdet_numvin!L64</f>
        <v>48572</v>
      </c>
      <c r="M79" s="52">
        <f>RES_hhdet_numvin!M64</f>
        <v>27204</v>
      </c>
      <c r="N79" s="52">
        <f>RES_hhdet_numvin!N64</f>
        <v>25293</v>
      </c>
      <c r="O79" s="52">
        <f>RES_hhdet_numvin!O64</f>
        <v>16689</v>
      </c>
      <c r="P79" s="52">
        <f>RES_hhdet_numvin!P64</f>
        <v>24143</v>
      </c>
      <c r="Q79" s="52">
        <f>RES_hhdet_numvin!Q64</f>
        <v>27495</v>
      </c>
      <c r="R79" s="52">
        <f>RES_hhdet_numvin!R64</f>
        <v>26304</v>
      </c>
      <c r="S79" s="52">
        <f>RES_hhdet_numvin!S64</f>
        <v>46206</v>
      </c>
      <c r="T79" s="52">
        <f>RES_hhdet_numvin!T64</f>
        <v>53104</v>
      </c>
      <c r="U79" s="52">
        <f>RES_hhdet_numvin!U64</f>
        <v>51096</v>
      </c>
      <c r="V79" s="52">
        <f>RES_hhdet_numvin!V64</f>
        <v>42026</v>
      </c>
      <c r="W79" s="52">
        <f>RES_hhdet_numvin!W64</f>
        <v>32247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1752</v>
      </c>
      <c r="Q82" s="138">
        <f>RES_hhdet_numvin!Q67</f>
        <v>1840</v>
      </c>
      <c r="R82" s="138">
        <f>RES_hhdet_numvin!R67</f>
        <v>5100</v>
      </c>
      <c r="S82" s="138">
        <f>RES_hhdet_numvin!S67</f>
        <v>6379</v>
      </c>
      <c r="T82" s="138">
        <f>RES_hhdet_numvin!T67</f>
        <v>7460</v>
      </c>
      <c r="U82" s="138">
        <f>RES_hhdet_numvin!U67</f>
        <v>8687</v>
      </c>
      <c r="V82" s="138">
        <f>RES_hhdet_numvin!V67</f>
        <v>9112</v>
      </c>
      <c r="W82" s="138">
        <f>RES_hhdet_numvin!W67</f>
        <v>8916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4945</v>
      </c>
      <c r="I84" s="138">
        <f>RES_hhdet_numvin!I69</f>
        <v>10879</v>
      </c>
      <c r="J84" s="138">
        <f>RES_hhdet_numvin!J69</f>
        <v>21460</v>
      </c>
      <c r="K84" s="138">
        <f>RES_hhdet_numvin!K69</f>
        <v>31675</v>
      </c>
      <c r="L84" s="138">
        <f>RES_hhdet_numvin!L69</f>
        <v>42311</v>
      </c>
      <c r="M84" s="138">
        <f>RES_hhdet_numvin!M69</f>
        <v>23534</v>
      </c>
      <c r="N84" s="138">
        <f>RES_hhdet_numvin!N69</f>
        <v>21076</v>
      </c>
      <c r="O84" s="138">
        <f>RES_hhdet_numvin!O69</f>
        <v>16033</v>
      </c>
      <c r="P84" s="138">
        <f>RES_hhdet_numvin!P69</f>
        <v>19890</v>
      </c>
      <c r="Q84" s="138">
        <f>RES_hhdet_numvin!Q69</f>
        <v>24844</v>
      </c>
      <c r="R84" s="138">
        <f>RES_hhdet_numvin!R69</f>
        <v>26392</v>
      </c>
      <c r="S84" s="138">
        <f>RES_hhdet_numvin!S69</f>
        <v>45737</v>
      </c>
      <c r="T84" s="138">
        <f>RES_hhdet_numvin!T69</f>
        <v>48730</v>
      </c>
      <c r="U84" s="138">
        <f>RES_hhdet_numvin!U69</f>
        <v>49054</v>
      </c>
      <c r="V84" s="138">
        <f>RES_hhdet_numvin!V69</f>
        <v>40730</v>
      </c>
      <c r="W84" s="138">
        <f>RES_hhdet_numvin!W69</f>
        <v>29821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56</v>
      </c>
      <c r="I85" s="138">
        <f>RES_hhdet_numvin!I70</f>
        <v>54</v>
      </c>
      <c r="J85" s="138">
        <f>RES_hhdet_numvin!J70</f>
        <v>570</v>
      </c>
      <c r="K85" s="138">
        <f>RES_hhdet_numvin!K70</f>
        <v>554</v>
      </c>
      <c r="L85" s="138">
        <f>RES_hhdet_numvin!L70</f>
        <v>4377</v>
      </c>
      <c r="M85" s="138">
        <f>RES_hhdet_numvin!M70</f>
        <v>1726</v>
      </c>
      <c r="N85" s="138">
        <f>RES_hhdet_numvin!N70</f>
        <v>2894</v>
      </c>
      <c r="O85" s="138">
        <f>RES_hhdet_numvin!O70</f>
        <v>725</v>
      </c>
      <c r="P85" s="138">
        <f>RES_hhdet_numvin!P70</f>
        <v>3334</v>
      </c>
      <c r="Q85" s="138">
        <f>RES_hhdet_numvin!Q70</f>
        <v>2048</v>
      </c>
      <c r="R85" s="138">
        <f>RES_hhdet_numvin!R70</f>
        <v>0</v>
      </c>
      <c r="S85" s="138">
        <f>RES_hhdet_numvin!S70</f>
        <v>823</v>
      </c>
      <c r="T85" s="138">
        <f>RES_hhdet_numvin!T70</f>
        <v>2362</v>
      </c>
      <c r="U85" s="138">
        <f>RES_hhdet_numvin!U70</f>
        <v>1940</v>
      </c>
      <c r="V85" s="138">
        <f>RES_hhdet_numvin!V70</f>
        <v>2572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59</v>
      </c>
      <c r="Q88" s="138">
        <f>RES_hhdet_numvin!Q73</f>
        <v>119</v>
      </c>
      <c r="R88" s="138">
        <f>RES_hhdet_numvin!R73</f>
        <v>133</v>
      </c>
      <c r="S88" s="138">
        <f>RES_hhdet_numvin!S73</f>
        <v>68</v>
      </c>
      <c r="T88" s="138">
        <f>RES_hhdet_numvin!T73</f>
        <v>668</v>
      </c>
      <c r="U88" s="138">
        <f>RES_hhdet_numvin!U73</f>
        <v>161</v>
      </c>
      <c r="V88" s="138">
        <f>RES_hhdet_numvin!V73</f>
        <v>66</v>
      </c>
      <c r="W88" s="138">
        <f>RES_hhdet_numvin!W73</f>
        <v>501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786</v>
      </c>
      <c r="Q89" s="138">
        <f>RES_hhdet_numvin!Q74</f>
        <v>1226</v>
      </c>
      <c r="R89" s="138">
        <f>RES_hhdet_numvin!R74</f>
        <v>1209</v>
      </c>
      <c r="S89" s="138">
        <f>RES_hhdet_numvin!S74</f>
        <v>1339</v>
      </c>
      <c r="T89" s="138">
        <f>RES_hhdet_numvin!T74</f>
        <v>3085</v>
      </c>
      <c r="U89" s="138">
        <f>RES_hhdet_numvin!U74</f>
        <v>1769</v>
      </c>
      <c r="V89" s="138">
        <f>RES_hhdet_numvin!V74</f>
        <v>342</v>
      </c>
      <c r="W89" s="138">
        <f>RES_hhdet_numvin!W74</f>
        <v>3560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20953</v>
      </c>
      <c r="Q93" s="138">
        <f>RES_hhdet_numvin!Q78</f>
        <v>40479</v>
      </c>
      <c r="R93" s="138">
        <f>RES_hhdet_numvin!R78</f>
        <v>54286</v>
      </c>
      <c r="S93" s="138">
        <f>RES_hhdet_numvin!S78</f>
        <v>78597</v>
      </c>
      <c r="T93" s="138">
        <f>RES_hhdet_numvin!T78</f>
        <v>86147</v>
      </c>
      <c r="U93" s="138">
        <f>RES_hhdet_numvin!U78</f>
        <v>76291</v>
      </c>
      <c r="V93" s="138">
        <f>RES_hhdet_numvin!V78</f>
        <v>67846</v>
      </c>
      <c r="W93" s="138">
        <f>RES_hhdet_numvin!W78</f>
        <v>58956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645</v>
      </c>
      <c r="Q94" s="39">
        <f>RES_hhdet_numvin!Q79</f>
        <v>1131</v>
      </c>
      <c r="R94" s="39">
        <f>RES_hhdet_numvin!R79</f>
        <v>1434</v>
      </c>
      <c r="S94" s="39">
        <f>RES_hhdet_numvin!S79</f>
        <v>1967</v>
      </c>
      <c r="T94" s="39">
        <f>RES_hhdet_numvin!T79</f>
        <v>2112</v>
      </c>
      <c r="U94" s="39">
        <f>RES_hhdet_numvin!U79</f>
        <v>1965</v>
      </c>
      <c r="V94" s="39">
        <f>RES_hhdet_numvin!V79</f>
        <v>1804</v>
      </c>
      <c r="W94" s="39">
        <f>RES_hhdet_numvin!W79</f>
        <v>1624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101.56511190621691</v>
      </c>
      <c r="C98" s="117">
        <f t="shared" si="12"/>
        <v>123.11520377457188</v>
      </c>
      <c r="D98" s="117">
        <f t="shared" si="12"/>
        <v>149.70098311206399</v>
      </c>
      <c r="E98" s="117">
        <f t="shared" si="12"/>
        <v>161.50941545426156</v>
      </c>
      <c r="F98" s="117">
        <f t="shared" si="12"/>
        <v>184.97277701680309</v>
      </c>
      <c r="G98" s="117">
        <f t="shared" si="12"/>
        <v>204.26358702678817</v>
      </c>
      <c r="H98" s="117">
        <f t="shared" si="12"/>
        <v>207.25004184136498</v>
      </c>
      <c r="I98" s="117">
        <f t="shared" si="12"/>
        <v>224.82958491043226</v>
      </c>
      <c r="J98" s="117">
        <f t="shared" si="12"/>
        <v>234.58811326641967</v>
      </c>
      <c r="K98" s="117">
        <f t="shared" si="12"/>
        <v>269.62269399101012</v>
      </c>
      <c r="L98" s="117">
        <f t="shared" si="12"/>
        <v>305.63428700915841</v>
      </c>
      <c r="M98" s="117">
        <f t="shared" si="12"/>
        <v>264.21597674311477</v>
      </c>
      <c r="N98" s="117">
        <f t="shared" si="12"/>
        <v>263.89477238370762</v>
      </c>
      <c r="O98" s="117">
        <f t="shared" si="12"/>
        <v>250.36746243843044</v>
      </c>
      <c r="P98" s="117">
        <f t="shared" si="12"/>
        <v>263.8818716164152</v>
      </c>
      <c r="Q98" s="117">
        <f t="shared" si="12"/>
        <v>268.69329981807272</v>
      </c>
      <c r="R98" s="117">
        <f t="shared" ref="R98:V98" si="13">R99+R102+R104+R113</f>
        <v>249.97315458308833</v>
      </c>
      <c r="S98" s="117">
        <f t="shared" si="13"/>
        <v>256.78895265678761</v>
      </c>
      <c r="T98" s="117">
        <f t="shared" si="13"/>
        <v>281.08580839661386</v>
      </c>
      <c r="U98" s="117">
        <f t="shared" si="13"/>
        <v>292.29835114276455</v>
      </c>
      <c r="V98" s="117">
        <f t="shared" si="13"/>
        <v>303.09709247195735</v>
      </c>
      <c r="W98" s="117">
        <f t="shared" ref="W98" si="14">W99+W102+W104+W113</f>
        <v>295.44617220143493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42.252462337936571</v>
      </c>
      <c r="C99" s="122">
        <f t="shared" si="15"/>
        <v>50.677243676883371</v>
      </c>
      <c r="D99" s="122">
        <f t="shared" si="15"/>
        <v>62.042116035657834</v>
      </c>
      <c r="E99" s="122">
        <f t="shared" si="15"/>
        <v>71.157106353936669</v>
      </c>
      <c r="F99" s="122">
        <f t="shared" si="15"/>
        <v>84.215006370923689</v>
      </c>
      <c r="G99" s="122">
        <f t="shared" si="15"/>
        <v>94.028992629908856</v>
      </c>
      <c r="H99" s="122">
        <f t="shared" si="15"/>
        <v>95.505516293300118</v>
      </c>
      <c r="I99" s="122">
        <f t="shared" si="15"/>
        <v>106.14200191669597</v>
      </c>
      <c r="J99" s="122">
        <f t="shared" si="15"/>
        <v>111.83858983549983</v>
      </c>
      <c r="K99" s="122">
        <f t="shared" si="15"/>
        <v>137.50170973277298</v>
      </c>
      <c r="L99" s="122">
        <f t="shared" si="15"/>
        <v>126.57867947232425</v>
      </c>
      <c r="M99" s="122">
        <f t="shared" si="15"/>
        <v>117.58992141769096</v>
      </c>
      <c r="N99" s="122">
        <f t="shared" si="15"/>
        <v>131.83176455477164</v>
      </c>
      <c r="O99" s="122">
        <f t="shared" si="15"/>
        <v>137.72739943526315</v>
      </c>
      <c r="P99" s="122">
        <f t="shared" si="15"/>
        <v>151.18306596688652</v>
      </c>
      <c r="Q99" s="122">
        <f t="shared" si="15"/>
        <v>154.35710913192509</v>
      </c>
      <c r="R99" s="122">
        <f t="shared" ref="R99:V99" si="16">SUM(R100:R101)</f>
        <v>136.7298813504008</v>
      </c>
      <c r="S99" s="122">
        <f t="shared" si="16"/>
        <v>140.57784050872681</v>
      </c>
      <c r="T99" s="122">
        <f t="shared" si="16"/>
        <v>148.8484430799854</v>
      </c>
      <c r="U99" s="122">
        <f t="shared" si="16"/>
        <v>154.21679203019727</v>
      </c>
      <c r="V99" s="122">
        <f t="shared" si="16"/>
        <v>155.89378466012039</v>
      </c>
      <c r="W99" s="122">
        <f t="shared" ref="W99" si="17">SUM(W100:W101)</f>
        <v>152.07026037544614</v>
      </c>
      <c r="DA99" s="130" t="s">
        <v>1628</v>
      </c>
    </row>
    <row r="100" spans="1:105" ht="12" customHeight="1" x14ac:dyDescent="0.25">
      <c r="A100" s="97" t="s">
        <v>217</v>
      </c>
      <c r="B100" s="98">
        <v>41.727295692833422</v>
      </c>
      <c r="C100" s="98">
        <v>50.050934835363876</v>
      </c>
      <c r="D100" s="98">
        <v>61.283556897951144</v>
      </c>
      <c r="E100" s="98">
        <v>70.406402438366513</v>
      </c>
      <c r="F100" s="98">
        <v>83.349603591381452</v>
      </c>
      <c r="G100" s="98">
        <v>93.047864714184243</v>
      </c>
      <c r="H100" s="98">
        <v>94.48580146702065</v>
      </c>
      <c r="I100" s="98">
        <v>104.96172043157354</v>
      </c>
      <c r="J100" s="98">
        <v>110.52618629447726</v>
      </c>
      <c r="K100" s="98">
        <v>135.94988627868619</v>
      </c>
      <c r="L100" s="98">
        <v>125.514918838592</v>
      </c>
      <c r="M100" s="98">
        <v>116.50388455825058</v>
      </c>
      <c r="N100" s="98">
        <v>130.643213148462</v>
      </c>
      <c r="O100" s="98">
        <v>136.48882439872961</v>
      </c>
      <c r="P100" s="98">
        <v>149.83688426442674</v>
      </c>
      <c r="Q100" s="98">
        <v>152.97791011568307</v>
      </c>
      <c r="R100" s="98">
        <v>135.44594806915811</v>
      </c>
      <c r="S100" s="98">
        <v>139.24969952670182</v>
      </c>
      <c r="T100" s="98">
        <v>147.44283295362456</v>
      </c>
      <c r="U100" s="98">
        <v>152.75529121654455</v>
      </c>
      <c r="V100" s="98">
        <v>154.37638019155341</v>
      </c>
      <c r="W100" s="98">
        <v>150.57633334374316</v>
      </c>
      <c r="DA100" s="63" t="s">
        <v>1629</v>
      </c>
    </row>
    <row r="101" spans="1:105" ht="12" customHeight="1" x14ac:dyDescent="0.25">
      <c r="A101" s="97" t="s">
        <v>53</v>
      </c>
      <c r="B101" s="98">
        <v>0.52516664510314726</v>
      </c>
      <c r="C101" s="98">
        <v>0.62630884151949662</v>
      </c>
      <c r="D101" s="98">
        <v>0.75855913770669015</v>
      </c>
      <c r="E101" s="98">
        <v>0.75070391557015437</v>
      </c>
      <c r="F101" s="98">
        <v>0.86540277954223899</v>
      </c>
      <c r="G101" s="98">
        <v>0.98112791572461455</v>
      </c>
      <c r="H101" s="98">
        <v>1.0197148262794695</v>
      </c>
      <c r="I101" s="98">
        <v>1.1802814851224346</v>
      </c>
      <c r="J101" s="98">
        <v>1.3124035410225743</v>
      </c>
      <c r="K101" s="98">
        <v>1.5518234540867839</v>
      </c>
      <c r="L101" s="98">
        <v>1.0637606337322596</v>
      </c>
      <c r="M101" s="98">
        <v>1.0860368594403884</v>
      </c>
      <c r="N101" s="98">
        <v>1.1885514063096319</v>
      </c>
      <c r="O101" s="98">
        <v>1.2385750365335451</v>
      </c>
      <c r="P101" s="98">
        <v>1.3461817024597629</v>
      </c>
      <c r="Q101" s="98">
        <v>1.3791990162420098</v>
      </c>
      <c r="R101" s="98">
        <v>1.2839332812426858</v>
      </c>
      <c r="S101" s="98">
        <v>1.3281409820250045</v>
      </c>
      <c r="T101" s="98">
        <v>1.4056101263608516</v>
      </c>
      <c r="U101" s="98">
        <v>1.4615008136527263</v>
      </c>
      <c r="V101" s="98">
        <v>1.5174044685669696</v>
      </c>
      <c r="W101" s="98">
        <v>1.4939270317029756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0.22141289322941801</v>
      </c>
      <c r="C102" s="122">
        <f t="shared" si="18"/>
        <v>0.27667424921931572</v>
      </c>
      <c r="D102" s="122">
        <f t="shared" si="18"/>
        <v>0.2432140598024056</v>
      </c>
      <c r="E102" s="122">
        <f t="shared" si="18"/>
        <v>0.62064254168156485</v>
      </c>
      <c r="F102" s="122">
        <f t="shared" si="18"/>
        <v>0.52470730699687917</v>
      </c>
      <c r="G102" s="122">
        <f t="shared" si="18"/>
        <v>0.71746465713331387</v>
      </c>
      <c r="H102" s="122">
        <f t="shared" si="18"/>
        <v>0.95512775242751424</v>
      </c>
      <c r="I102" s="122">
        <f t="shared" si="18"/>
        <v>0.47445697171678841</v>
      </c>
      <c r="J102" s="122">
        <f t="shared" si="18"/>
        <v>0.46416266581429777</v>
      </c>
      <c r="K102" s="122">
        <f t="shared" si="18"/>
        <v>0.80059196875268335</v>
      </c>
      <c r="L102" s="122">
        <f t="shared" si="18"/>
        <v>1.2839483974938246</v>
      </c>
      <c r="M102" s="122">
        <f t="shared" si="18"/>
        <v>1.2998849415388831</v>
      </c>
      <c r="N102" s="122">
        <f t="shared" si="18"/>
        <v>1.3176501244280285</v>
      </c>
      <c r="O102" s="122">
        <f t="shared" si="18"/>
        <v>1.255606581972728</v>
      </c>
      <c r="P102" s="122">
        <f t="shared" si="18"/>
        <v>1.2079841683135077</v>
      </c>
      <c r="Q102" s="122">
        <f t="shared" si="18"/>
        <v>1.1554266142399801</v>
      </c>
      <c r="R102" s="122">
        <f t="shared" si="18"/>
        <v>1.3122127336338549</v>
      </c>
      <c r="S102" s="122">
        <f t="shared" si="18"/>
        <v>1.3110842664791549</v>
      </c>
      <c r="T102" s="122">
        <f t="shared" si="18"/>
        <v>1.4136948567166798</v>
      </c>
      <c r="U102" s="122">
        <f t="shared" si="18"/>
        <v>1.4587993591373454</v>
      </c>
      <c r="V102" s="122">
        <f t="shared" si="18"/>
        <v>1.588893949607328</v>
      </c>
      <c r="W102" s="122">
        <f t="shared" si="18"/>
        <v>1.7571100235829675</v>
      </c>
      <c r="DA102" s="130" t="s">
        <v>1631</v>
      </c>
    </row>
    <row r="103" spans="1:105" ht="12" customHeight="1" x14ac:dyDescent="0.25">
      <c r="A103" s="97" t="s">
        <v>53</v>
      </c>
      <c r="B103" s="98">
        <v>0.22141289322941801</v>
      </c>
      <c r="C103" s="98">
        <v>0.27667424921931572</v>
      </c>
      <c r="D103" s="98">
        <v>0.2432140598024056</v>
      </c>
      <c r="E103" s="98">
        <v>0.62064254168156485</v>
      </c>
      <c r="F103" s="98">
        <v>0.52470730699687917</v>
      </c>
      <c r="G103" s="98">
        <v>0.71746465713331387</v>
      </c>
      <c r="H103" s="98">
        <v>0.95512775242751424</v>
      </c>
      <c r="I103" s="98">
        <v>0.47445697171678841</v>
      </c>
      <c r="J103" s="98">
        <v>0.46416266581429777</v>
      </c>
      <c r="K103" s="98">
        <v>0.80059196875268335</v>
      </c>
      <c r="L103" s="98">
        <v>1.2839483974938246</v>
      </c>
      <c r="M103" s="98">
        <v>1.2998849415388831</v>
      </c>
      <c r="N103" s="98">
        <v>1.3176501244280285</v>
      </c>
      <c r="O103" s="98">
        <v>1.255606581972728</v>
      </c>
      <c r="P103" s="98">
        <v>1.2079841683135077</v>
      </c>
      <c r="Q103" s="98">
        <v>1.1554266142399801</v>
      </c>
      <c r="R103" s="98">
        <v>1.3122127336338549</v>
      </c>
      <c r="S103" s="98">
        <v>1.3110842664791549</v>
      </c>
      <c r="T103" s="98">
        <v>1.4136948567166798</v>
      </c>
      <c r="U103" s="98">
        <v>1.4587993591373454</v>
      </c>
      <c r="V103" s="98">
        <v>1.588893949607328</v>
      </c>
      <c r="W103" s="98">
        <v>1.7571100235829675</v>
      </c>
      <c r="DA103" s="63" t="s">
        <v>1632</v>
      </c>
    </row>
    <row r="104" spans="1:105" ht="12" customHeight="1" x14ac:dyDescent="0.25">
      <c r="A104" s="121" t="s">
        <v>55</v>
      </c>
      <c r="B104" s="122">
        <v>22.3497008588071</v>
      </c>
      <c r="C104" s="122">
        <v>26.459757677649321</v>
      </c>
      <c r="D104" s="122">
        <v>30.997868611403209</v>
      </c>
      <c r="E104" s="122">
        <v>31.698025210260827</v>
      </c>
      <c r="F104" s="122">
        <v>35.066407391058924</v>
      </c>
      <c r="G104" s="122">
        <v>37.941066542283814</v>
      </c>
      <c r="H104" s="122">
        <v>39.392420044838374</v>
      </c>
      <c r="I104" s="122">
        <v>42.13568976218</v>
      </c>
      <c r="J104" s="122">
        <v>45.277532443926113</v>
      </c>
      <c r="K104" s="122">
        <v>48.394062300586079</v>
      </c>
      <c r="L104" s="122">
        <v>65.774048333486817</v>
      </c>
      <c r="M104" s="122">
        <v>55.009500716459662</v>
      </c>
      <c r="N104" s="122">
        <v>53.064901200383659</v>
      </c>
      <c r="O104" s="122">
        <v>48.187720105942546</v>
      </c>
      <c r="P104" s="122">
        <v>48.646022100465146</v>
      </c>
      <c r="Q104" s="122">
        <v>48.648600212697723</v>
      </c>
      <c r="R104" s="122">
        <v>44.106734647577618</v>
      </c>
      <c r="S104" s="122">
        <v>46.030584454465725</v>
      </c>
      <c r="T104" s="122">
        <v>48.829041667746118</v>
      </c>
      <c r="U104" s="122">
        <v>49.515570449183336</v>
      </c>
      <c r="V104" s="122">
        <v>52.0742520025643</v>
      </c>
      <c r="W104" s="122">
        <v>46.977055884658029</v>
      </c>
      <c r="DA104" s="130" t="s">
        <v>1633</v>
      </c>
    </row>
    <row r="105" spans="1:105" ht="12" customHeight="1" x14ac:dyDescent="0.25">
      <c r="A105" s="97" t="s">
        <v>134</v>
      </c>
      <c r="B105" s="98">
        <v>21.651466901437949</v>
      </c>
      <c r="C105" s="98">
        <v>25.637101222040211</v>
      </c>
      <c r="D105" s="98">
        <v>30.054303506408296</v>
      </c>
      <c r="E105" s="98">
        <v>30.751947596660457</v>
      </c>
      <c r="F105" s="98">
        <v>34.033325203232863</v>
      </c>
      <c r="G105" s="98">
        <v>36.785442069406663</v>
      </c>
      <c r="H105" s="98">
        <v>38.210490814258328</v>
      </c>
      <c r="I105" s="98">
        <v>40.86430794349279</v>
      </c>
      <c r="J105" s="98">
        <v>43.864730652760471</v>
      </c>
      <c r="K105" s="98">
        <v>46.850736549773494</v>
      </c>
      <c r="L105" s="98">
        <v>63.494141265467114</v>
      </c>
      <c r="M105" s="98">
        <v>52.829525913181563</v>
      </c>
      <c r="N105" s="98">
        <v>50.715947664596833</v>
      </c>
      <c r="O105" s="98">
        <v>46.003120277072874</v>
      </c>
      <c r="P105" s="98">
        <v>46.230541687958109</v>
      </c>
      <c r="Q105" s="98">
        <v>46.103906818129701</v>
      </c>
      <c r="R105" s="98">
        <v>41.723639960290555</v>
      </c>
      <c r="S105" s="98">
        <v>43.619288826951184</v>
      </c>
      <c r="T105" s="98">
        <v>46.112229937308605</v>
      </c>
      <c r="U105" s="98">
        <v>46.727831147335841</v>
      </c>
      <c r="V105" s="98">
        <v>49.155289622357934</v>
      </c>
      <c r="W105" s="98">
        <v>44.135597715124021</v>
      </c>
      <c r="DA105" s="63" t="s">
        <v>1634</v>
      </c>
    </row>
    <row r="106" spans="1:105" ht="12" customHeight="1" x14ac:dyDescent="0.25">
      <c r="A106" s="97" t="s">
        <v>133</v>
      </c>
      <c r="B106" s="98">
        <v>0.20076904195982759</v>
      </c>
      <c r="C106" s="98">
        <v>0.24729749233175852</v>
      </c>
      <c r="D106" s="98">
        <v>0.29560937931235415</v>
      </c>
      <c r="E106" s="98">
        <v>0.32406756145086313</v>
      </c>
      <c r="F106" s="98">
        <v>0.36543227610175488</v>
      </c>
      <c r="G106" s="98">
        <v>0.37594659506363709</v>
      </c>
      <c r="H106" s="98">
        <v>0.37698562508014866</v>
      </c>
      <c r="I106" s="98">
        <v>0.37699779905054442</v>
      </c>
      <c r="J106" s="98">
        <v>0.45408366558258834</v>
      </c>
      <c r="K106" s="98">
        <v>0.5006036770173854</v>
      </c>
      <c r="L106" s="98">
        <v>1.2205503946055534</v>
      </c>
      <c r="M106" s="98">
        <v>1.1239050448224388</v>
      </c>
      <c r="N106" s="98">
        <v>1.329933941889704</v>
      </c>
      <c r="O106" s="98">
        <v>1.2539351029976935</v>
      </c>
      <c r="P106" s="98">
        <v>1.5034308799821965</v>
      </c>
      <c r="Q106" s="98">
        <v>1.635473938198984</v>
      </c>
      <c r="R106" s="98">
        <v>1.4758173050055732</v>
      </c>
      <c r="S106" s="98">
        <v>1.5351864249972786</v>
      </c>
      <c r="T106" s="98">
        <v>1.7008098913906953</v>
      </c>
      <c r="U106" s="98">
        <v>1.7801638380380622</v>
      </c>
      <c r="V106" s="98">
        <v>2.0226444276534568</v>
      </c>
      <c r="W106" s="98">
        <v>1.7425952337230621</v>
      </c>
      <c r="DA106" s="63" t="s">
        <v>1635</v>
      </c>
    </row>
    <row r="107" spans="1:105" ht="12" customHeight="1" x14ac:dyDescent="0.25">
      <c r="A107" s="100" t="s">
        <v>217</v>
      </c>
      <c r="B107" s="101">
        <v>5.7804766030190878E-2</v>
      </c>
      <c r="C107" s="101">
        <v>7.4954306282980832E-2</v>
      </c>
      <c r="D107" s="101">
        <v>9.2341373299436105E-2</v>
      </c>
      <c r="E107" s="101">
        <v>8.697325342695178E-2</v>
      </c>
      <c r="F107" s="101">
        <v>9.8162492964987483E-2</v>
      </c>
      <c r="G107" s="101">
        <v>0.11420262590799694</v>
      </c>
      <c r="H107" s="101">
        <v>0.1053891380899174</v>
      </c>
      <c r="I107" s="101">
        <v>0.10646624546586815</v>
      </c>
      <c r="J107" s="101">
        <v>0.12380233854794824</v>
      </c>
      <c r="K107" s="101">
        <v>0.13954503920092337</v>
      </c>
      <c r="L107" s="101">
        <v>0.3067655372218947</v>
      </c>
      <c r="M107" s="101">
        <v>0.18958331354600799</v>
      </c>
      <c r="N107" s="101">
        <v>0.23241157121396891</v>
      </c>
      <c r="O107" s="101">
        <v>0.18574107422569713</v>
      </c>
      <c r="P107" s="101">
        <v>0.2542300752349716</v>
      </c>
      <c r="Q107" s="101">
        <v>0.29447813511950416</v>
      </c>
      <c r="R107" s="101">
        <v>0.27829513660542288</v>
      </c>
      <c r="S107" s="101">
        <v>0.26114221620556349</v>
      </c>
      <c r="T107" s="101">
        <v>0.23596860406189385</v>
      </c>
      <c r="U107" s="101">
        <v>0.25705881474179293</v>
      </c>
      <c r="V107" s="101">
        <v>0.37188709778167933</v>
      </c>
      <c r="W107" s="101">
        <v>0.22004262541640876</v>
      </c>
      <c r="DA107" s="131" t="s">
        <v>1636</v>
      </c>
    </row>
    <row r="108" spans="1:105" ht="12" customHeight="1" x14ac:dyDescent="0.25">
      <c r="A108" s="103" t="s">
        <v>52</v>
      </c>
      <c r="B108" s="104">
        <v>0.1429642759296367</v>
      </c>
      <c r="C108" s="104">
        <v>0.17234318604877769</v>
      </c>
      <c r="D108" s="104">
        <v>0.20326800601291806</v>
      </c>
      <c r="E108" s="104">
        <v>0.23709430802391138</v>
      </c>
      <c r="F108" s="104">
        <v>0.26726978313676741</v>
      </c>
      <c r="G108" s="104">
        <v>0.26174396915564013</v>
      </c>
      <c r="H108" s="104">
        <v>0.27159648699023126</v>
      </c>
      <c r="I108" s="104">
        <v>0.27053155358467629</v>
      </c>
      <c r="J108" s="104">
        <v>0.33028132703464008</v>
      </c>
      <c r="K108" s="104">
        <v>0.36105863781646208</v>
      </c>
      <c r="L108" s="104">
        <v>0.91378485738365867</v>
      </c>
      <c r="M108" s="104">
        <v>0.93432173127643092</v>
      </c>
      <c r="N108" s="104">
        <v>1.0975223706757351</v>
      </c>
      <c r="O108" s="104">
        <v>1.0681940287719964</v>
      </c>
      <c r="P108" s="104">
        <v>1.2492008047472249</v>
      </c>
      <c r="Q108" s="104">
        <v>1.3409958030794797</v>
      </c>
      <c r="R108" s="104">
        <v>1.1975221684001502</v>
      </c>
      <c r="S108" s="104">
        <v>1.2740442087917152</v>
      </c>
      <c r="T108" s="104">
        <v>1.4648412873288015</v>
      </c>
      <c r="U108" s="104">
        <v>1.5231050232962693</v>
      </c>
      <c r="V108" s="104">
        <v>1.6507573298717773</v>
      </c>
      <c r="W108" s="104">
        <v>1.5225526083066534</v>
      </c>
      <c r="DA108" s="132" t="s">
        <v>1637</v>
      </c>
    </row>
    <row r="109" spans="1:105" ht="12" customHeight="1" x14ac:dyDescent="0.25">
      <c r="A109" s="106" t="s">
        <v>122</v>
      </c>
      <c r="B109" s="101">
        <v>0.20141298309877997</v>
      </c>
      <c r="C109" s="101">
        <v>0.22420076711303361</v>
      </c>
      <c r="D109" s="101">
        <v>0.25240621657752244</v>
      </c>
      <c r="E109" s="101">
        <v>0.25317538162449826</v>
      </c>
      <c r="F109" s="101">
        <v>0.27298185799852859</v>
      </c>
      <c r="G109" s="101">
        <v>0.29718533053119262</v>
      </c>
      <c r="H109" s="101">
        <v>0.33014575953019693</v>
      </c>
      <c r="I109" s="101">
        <v>0.37737703979985687</v>
      </c>
      <c r="J109" s="101">
        <v>0.37563123122835235</v>
      </c>
      <c r="K109" s="101">
        <v>0.38135307445851196</v>
      </c>
      <c r="L109" s="101">
        <v>0.31826738120954001</v>
      </c>
      <c r="M109" s="101">
        <v>0.27125883623228425</v>
      </c>
      <c r="N109" s="101">
        <v>0.22036083886637392</v>
      </c>
      <c r="O109" s="101">
        <v>0.18272265732046633</v>
      </c>
      <c r="P109" s="101">
        <v>0.13708986627693745</v>
      </c>
      <c r="Q109" s="101">
        <v>0.11514508021534908</v>
      </c>
      <c r="R109" s="101">
        <v>0.10826258268145056</v>
      </c>
      <c r="S109" s="101">
        <v>9.3889024624603273E-2</v>
      </c>
      <c r="T109" s="101">
        <v>0.14579260435429658</v>
      </c>
      <c r="U109" s="101">
        <v>0.14208428761282663</v>
      </c>
      <c r="V109" s="101">
        <v>0.13113518188592607</v>
      </c>
      <c r="W109" s="101">
        <v>0.16446177482726707</v>
      </c>
      <c r="DA109" s="131" t="s">
        <v>1638</v>
      </c>
    </row>
    <row r="110" spans="1:105" ht="12" customHeight="1" x14ac:dyDescent="0.25">
      <c r="A110" s="107" t="s">
        <v>121</v>
      </c>
      <c r="B110" s="104">
        <v>0.29605193231054294</v>
      </c>
      <c r="C110" s="104">
        <v>0.3511581961643207</v>
      </c>
      <c r="D110" s="104">
        <v>0.39554950910503783</v>
      </c>
      <c r="E110" s="104">
        <v>0.36883467052500907</v>
      </c>
      <c r="F110" s="104">
        <v>0.3946680537257754</v>
      </c>
      <c r="G110" s="104">
        <v>0.48249254728231866</v>
      </c>
      <c r="H110" s="104">
        <v>0.47479784596970481</v>
      </c>
      <c r="I110" s="104">
        <v>0.51700697983680999</v>
      </c>
      <c r="J110" s="104">
        <v>0.58308689435469974</v>
      </c>
      <c r="K110" s="104">
        <v>0.66136899933668658</v>
      </c>
      <c r="L110" s="104">
        <v>0.74108929220460573</v>
      </c>
      <c r="M110" s="104">
        <v>0.78481092222338134</v>
      </c>
      <c r="N110" s="104">
        <v>0.79865875503074546</v>
      </c>
      <c r="O110" s="104">
        <v>0.74794206855150946</v>
      </c>
      <c r="P110" s="104">
        <v>0.7749596662479048</v>
      </c>
      <c r="Q110" s="104">
        <v>0.79407437615368881</v>
      </c>
      <c r="R110" s="104">
        <v>0.79901479960004596</v>
      </c>
      <c r="S110" s="104">
        <v>0.78222017789266041</v>
      </c>
      <c r="T110" s="104">
        <v>0.87020923469251366</v>
      </c>
      <c r="U110" s="104">
        <v>0.86549117619660587</v>
      </c>
      <c r="V110" s="104">
        <v>0.76518277066698759</v>
      </c>
      <c r="W110" s="104">
        <v>0.93440116098367854</v>
      </c>
      <c r="DA110" s="132" t="s">
        <v>1639</v>
      </c>
    </row>
    <row r="111" spans="1:105" ht="12" customHeight="1" x14ac:dyDescent="0.25">
      <c r="A111" s="108" t="s">
        <v>53</v>
      </c>
      <c r="B111" s="98">
        <v>7.0715140983320962E-2</v>
      </c>
      <c r="C111" s="98">
        <v>9.4423049981931906E-2</v>
      </c>
      <c r="D111" s="98">
        <v>0.11251921088717418</v>
      </c>
      <c r="E111" s="98">
        <v>7.7418440559790871E-2</v>
      </c>
      <c r="F111" s="98">
        <v>8.3744684468679872E-2</v>
      </c>
      <c r="G111" s="98">
        <v>0.13619142411283064</v>
      </c>
      <c r="H111" s="98">
        <v>0.11596311755707865</v>
      </c>
      <c r="I111" s="98">
        <v>0.13067082322770865</v>
      </c>
      <c r="J111" s="98">
        <v>0.14295892740475985</v>
      </c>
      <c r="K111" s="98">
        <v>0.17336224756326099</v>
      </c>
      <c r="L111" s="98">
        <v>0.14034269724453588</v>
      </c>
      <c r="M111" s="98">
        <v>0.11482981781977375</v>
      </c>
      <c r="N111" s="98">
        <v>0.11445271373988782</v>
      </c>
      <c r="O111" s="98">
        <v>9.3401606234384482E-2</v>
      </c>
      <c r="P111" s="98">
        <v>0.10436593041374959</v>
      </c>
      <c r="Q111" s="98">
        <v>0.11292033097329836</v>
      </c>
      <c r="R111" s="98">
        <v>0.12102335615563878</v>
      </c>
      <c r="S111" s="98">
        <v>0.11562085489941591</v>
      </c>
      <c r="T111" s="98">
        <v>9.7684874852376771E-2</v>
      </c>
      <c r="U111" s="98">
        <v>0.10003634340531804</v>
      </c>
      <c r="V111" s="98">
        <v>8.0968417660402928E-2</v>
      </c>
      <c r="W111" s="98">
        <v>8.9424999975903599E-2</v>
      </c>
      <c r="DA111" s="63" t="s">
        <v>1640</v>
      </c>
    </row>
    <row r="112" spans="1:105" ht="12" customHeight="1" x14ac:dyDescent="0.25">
      <c r="A112" s="108" t="s">
        <v>52</v>
      </c>
      <c r="B112" s="98">
        <v>0.22533679132722201</v>
      </c>
      <c r="C112" s="98">
        <v>0.2567351461823888</v>
      </c>
      <c r="D112" s="98">
        <v>0.28303029821786369</v>
      </c>
      <c r="E112" s="98">
        <v>0.29141622996521821</v>
      </c>
      <c r="F112" s="98">
        <v>0.31092336925709552</v>
      </c>
      <c r="G112" s="98">
        <v>0.34630112316948802</v>
      </c>
      <c r="H112" s="98">
        <v>0.35883472841262615</v>
      </c>
      <c r="I112" s="98">
        <v>0.38633615660910131</v>
      </c>
      <c r="J112" s="98">
        <v>0.44012796694993989</v>
      </c>
      <c r="K112" s="98">
        <v>0.48800675177342556</v>
      </c>
      <c r="L112" s="98">
        <v>0.60074659496006988</v>
      </c>
      <c r="M112" s="98">
        <v>0.66998110440360759</v>
      </c>
      <c r="N112" s="98">
        <v>0.6842060412908576</v>
      </c>
      <c r="O112" s="98">
        <v>0.65454046231712504</v>
      </c>
      <c r="P112" s="98">
        <v>0.67059373583415527</v>
      </c>
      <c r="Q112" s="98">
        <v>0.68115404518039047</v>
      </c>
      <c r="R112" s="98">
        <v>0.6779914434444072</v>
      </c>
      <c r="S112" s="98">
        <v>0.66659932299324454</v>
      </c>
      <c r="T112" s="98">
        <v>0.7725243598401369</v>
      </c>
      <c r="U112" s="98">
        <v>0.76545483279128779</v>
      </c>
      <c r="V112" s="98">
        <v>0.68421435300658462</v>
      </c>
      <c r="W112" s="98">
        <v>0.84497616100777495</v>
      </c>
      <c r="DA112" s="63" t="s">
        <v>1641</v>
      </c>
    </row>
    <row r="113" spans="1:105" ht="12" customHeight="1" x14ac:dyDescent="0.25">
      <c r="A113" s="121" t="s">
        <v>54</v>
      </c>
      <c r="B113" s="122">
        <v>36.741535816243832</v>
      </c>
      <c r="C113" s="122">
        <v>45.701528170819863</v>
      </c>
      <c r="D113" s="122">
        <v>56.417784405200543</v>
      </c>
      <c r="E113" s="122">
        <v>58.03364134838251</v>
      </c>
      <c r="F113" s="122">
        <v>65.166655947823628</v>
      </c>
      <c r="G113" s="122">
        <v>71.57606319746219</v>
      </c>
      <c r="H113" s="122">
        <v>71.396977750798968</v>
      </c>
      <c r="I113" s="122">
        <v>76.077436259839487</v>
      </c>
      <c r="J113" s="122">
        <v>77.007828321179431</v>
      </c>
      <c r="K113" s="122">
        <v>82.92632998889836</v>
      </c>
      <c r="L113" s="122">
        <v>111.99761080585351</v>
      </c>
      <c r="M113" s="122">
        <v>90.316669667425231</v>
      </c>
      <c r="N113" s="122">
        <v>77.680456504124265</v>
      </c>
      <c r="O113" s="122">
        <v>63.196736315252011</v>
      </c>
      <c r="P113" s="122">
        <v>62.84479938075004</v>
      </c>
      <c r="Q113" s="122">
        <v>64.532163859209945</v>
      </c>
      <c r="R113" s="122">
        <v>67.824325851476061</v>
      </c>
      <c r="S113" s="122">
        <v>68.869443427115925</v>
      </c>
      <c r="T113" s="122">
        <v>81.994628792165642</v>
      </c>
      <c r="U113" s="122">
        <v>87.10718930424656</v>
      </c>
      <c r="V113" s="122">
        <v>93.540161859665318</v>
      </c>
      <c r="W113" s="122">
        <v>94.641745917747812</v>
      </c>
      <c r="DA113" s="130" t="s">
        <v>1642</v>
      </c>
    </row>
    <row r="114" spans="1:105" ht="12" customHeight="1" x14ac:dyDescent="0.25">
      <c r="A114" s="97" t="s">
        <v>175</v>
      </c>
      <c r="B114" s="98">
        <v>35.811068065321813</v>
      </c>
      <c r="C114" s="98">
        <v>44.572349275177928</v>
      </c>
      <c r="D114" s="98">
        <v>55.087425049512234</v>
      </c>
      <c r="E114" s="98">
        <v>56.772733461331043</v>
      </c>
      <c r="F114" s="98">
        <v>63.77428274509478</v>
      </c>
      <c r="G114" s="98">
        <v>69.988002198411678</v>
      </c>
      <c r="H114" s="98">
        <v>69.799350394904522</v>
      </c>
      <c r="I114" s="98">
        <v>74.273868234153781</v>
      </c>
      <c r="J114" s="98">
        <v>75.386398513010434</v>
      </c>
      <c r="K114" s="98">
        <v>81.225782261316269</v>
      </c>
      <c r="L114" s="98">
        <v>109.69535234668123</v>
      </c>
      <c r="M114" s="98">
        <v>88.452070703414108</v>
      </c>
      <c r="N114" s="98">
        <v>76.211523058547456</v>
      </c>
      <c r="O114" s="98">
        <v>62.055762229335549</v>
      </c>
      <c r="P114" s="98">
        <v>61.82537750634404</v>
      </c>
      <c r="Q114" s="98">
        <v>63.512870881196854</v>
      </c>
      <c r="R114" s="98">
        <v>66.392357590609635</v>
      </c>
      <c r="S114" s="98">
        <v>67.602887486890793</v>
      </c>
      <c r="T114" s="98">
        <v>80.434505908272115</v>
      </c>
      <c r="U114" s="98">
        <v>85.526456826536744</v>
      </c>
      <c r="V114" s="98">
        <v>91.843734575838937</v>
      </c>
      <c r="W114" s="98">
        <v>92.827441620961011</v>
      </c>
      <c r="DA114" s="63" t="s">
        <v>1643</v>
      </c>
    </row>
    <row r="115" spans="1:105" ht="12" customHeight="1" x14ac:dyDescent="0.25">
      <c r="A115" s="109" t="s">
        <v>120</v>
      </c>
      <c r="B115" s="33">
        <v>0.93046775092202316</v>
      </c>
      <c r="C115" s="33">
        <v>1.1291788956419355</v>
      </c>
      <c r="D115" s="33">
        <v>1.3303593556883073</v>
      </c>
      <c r="E115" s="33">
        <v>1.2609078870514694</v>
      </c>
      <c r="F115" s="33">
        <v>1.3923732027288465</v>
      </c>
      <c r="G115" s="33">
        <v>1.588060999050515</v>
      </c>
      <c r="H115" s="33">
        <v>1.5976273558944405</v>
      </c>
      <c r="I115" s="33">
        <v>1.8035680256857107</v>
      </c>
      <c r="J115" s="33">
        <v>1.6214298081689937</v>
      </c>
      <c r="K115" s="33">
        <v>1.7005477275820853</v>
      </c>
      <c r="L115" s="33">
        <v>2.3022584591722755</v>
      </c>
      <c r="M115" s="33">
        <v>1.8645989640111176</v>
      </c>
      <c r="N115" s="33">
        <v>1.4689334455768033</v>
      </c>
      <c r="O115" s="33">
        <v>1.1409740859164594</v>
      </c>
      <c r="P115" s="33">
        <v>1.0194218744060008</v>
      </c>
      <c r="Q115" s="33">
        <v>1.0192929780130846</v>
      </c>
      <c r="R115" s="33">
        <v>1.4319682608664295</v>
      </c>
      <c r="S115" s="33">
        <v>1.2665559402251287</v>
      </c>
      <c r="T115" s="33">
        <v>1.5601228838935202</v>
      </c>
      <c r="U115" s="33">
        <v>1.5807324777098133</v>
      </c>
      <c r="V115" s="33">
        <v>1.6964272838263799</v>
      </c>
      <c r="W115" s="33">
        <v>1.8143042967867988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54.208168441779506</v>
      </c>
      <c r="C117" s="117">
        <f t="shared" si="19"/>
        <v>66.914785037166183</v>
      </c>
      <c r="D117" s="117">
        <f t="shared" si="19"/>
        <v>82.543303717501004</v>
      </c>
      <c r="E117" s="117">
        <f t="shared" si="19"/>
        <v>90.695522700398186</v>
      </c>
      <c r="F117" s="117">
        <f t="shared" si="19"/>
        <v>104.88694937936353</v>
      </c>
      <c r="G117" s="117">
        <f t="shared" si="19"/>
        <v>117.47802184689421</v>
      </c>
      <c r="H117" s="117">
        <f t="shared" si="19"/>
        <v>121.00247143743522</v>
      </c>
      <c r="I117" s="117">
        <f t="shared" si="19"/>
        <v>131.66568543054797</v>
      </c>
      <c r="J117" s="117">
        <f t="shared" si="19"/>
        <v>139.114921350386</v>
      </c>
      <c r="K117" s="117">
        <f t="shared" si="19"/>
        <v>162.76493003806576</v>
      </c>
      <c r="L117" s="117">
        <f t="shared" si="19"/>
        <v>186.75566678642178</v>
      </c>
      <c r="M117" s="117">
        <f t="shared" si="19"/>
        <v>163.91846711862217</v>
      </c>
      <c r="N117" s="117">
        <f t="shared" si="19"/>
        <v>166.2832274749295</v>
      </c>
      <c r="O117" s="117">
        <f t="shared" si="19"/>
        <v>160.01029280081727</v>
      </c>
      <c r="P117" s="117">
        <f t="shared" si="19"/>
        <v>169.92155644227682</v>
      </c>
      <c r="Q117" s="117">
        <f t="shared" si="19"/>
        <v>174.34711831447351</v>
      </c>
      <c r="R117" s="117">
        <f t="shared" ref="R117:V117" si="20">R118+R121+R123+R132</f>
        <v>163.86316312549795</v>
      </c>
      <c r="S117" s="117">
        <f t="shared" si="20"/>
        <v>170.9189912460418</v>
      </c>
      <c r="T117" s="117">
        <f t="shared" si="20"/>
        <v>189.46977328793059</v>
      </c>
      <c r="U117" s="117">
        <f t="shared" si="20"/>
        <v>199.82177899989514</v>
      </c>
      <c r="V117" s="117">
        <f t="shared" si="20"/>
        <v>209.87185738242485</v>
      </c>
      <c r="W117" s="117">
        <f t="shared" ref="W117" si="21">W118+W121+W123+W132</f>
        <v>207.28347925985111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21.333492902446359</v>
      </c>
      <c r="C118" s="122">
        <f t="shared" si="22"/>
        <v>26.368801590599304</v>
      </c>
      <c r="D118" s="122">
        <f t="shared" si="22"/>
        <v>33.199415019467629</v>
      </c>
      <c r="E118" s="122">
        <f t="shared" si="22"/>
        <v>38.883724891277069</v>
      </c>
      <c r="F118" s="122">
        <f t="shared" si="22"/>
        <v>46.991906618046833</v>
      </c>
      <c r="G118" s="122">
        <f t="shared" si="22"/>
        <v>53.469553413391644</v>
      </c>
      <c r="H118" s="122">
        <f t="shared" si="22"/>
        <v>55.258838590238419</v>
      </c>
      <c r="I118" s="122">
        <f t="shared" si="22"/>
        <v>62.479871450177953</v>
      </c>
      <c r="J118" s="122">
        <f t="shared" si="22"/>
        <v>67.148561684074096</v>
      </c>
      <c r="K118" s="122">
        <f t="shared" si="22"/>
        <v>84.149284324464546</v>
      </c>
      <c r="L118" s="122">
        <f t="shared" si="22"/>
        <v>78.876740292451061</v>
      </c>
      <c r="M118" s="122">
        <f t="shared" si="22"/>
        <v>74.31258618957645</v>
      </c>
      <c r="N118" s="122">
        <f t="shared" si="22"/>
        <v>84.461212946513456</v>
      </c>
      <c r="O118" s="122">
        <f t="shared" si="22"/>
        <v>89.283213843564994</v>
      </c>
      <c r="P118" s="122">
        <f t="shared" si="22"/>
        <v>98.816051748732605</v>
      </c>
      <c r="Q118" s="122">
        <f t="shared" si="22"/>
        <v>101.95340476183729</v>
      </c>
      <c r="R118" s="122">
        <f t="shared" ref="R118:V118" si="23">SUM(R119:R120)</f>
        <v>91.373828747448385</v>
      </c>
      <c r="S118" s="122">
        <f t="shared" si="23"/>
        <v>95.659777573059515</v>
      </c>
      <c r="T118" s="122">
        <f t="shared" si="23"/>
        <v>103.20629653733535</v>
      </c>
      <c r="U118" s="122">
        <f t="shared" si="23"/>
        <v>108.77903843519752</v>
      </c>
      <c r="V118" s="122">
        <f t="shared" si="23"/>
        <v>111.6285379864978</v>
      </c>
      <c r="W118" s="122">
        <f t="shared" ref="W118" si="24">SUM(W119:W120)</f>
        <v>110.32141959019449</v>
      </c>
      <c r="DA118" s="130" t="s">
        <v>1796</v>
      </c>
    </row>
    <row r="119" spans="1:105" ht="12" customHeight="1" x14ac:dyDescent="0.25">
      <c r="A119" s="97" t="s">
        <v>217</v>
      </c>
      <c r="B119" s="98">
        <v>20.808326257343211</v>
      </c>
      <c r="C119" s="98">
        <v>25.742492749079808</v>
      </c>
      <c r="D119" s="98">
        <v>32.440855881760939</v>
      </c>
      <c r="E119" s="98">
        <v>38.133020975706913</v>
      </c>
      <c r="F119" s="98">
        <v>46.126503838504597</v>
      </c>
      <c r="G119" s="98">
        <v>52.488425497667031</v>
      </c>
      <c r="H119" s="98">
        <v>54.239123763958951</v>
      </c>
      <c r="I119" s="98">
        <v>61.299589965055517</v>
      </c>
      <c r="J119" s="98">
        <v>65.83615814305152</v>
      </c>
      <c r="K119" s="98">
        <v>82.597460870377759</v>
      </c>
      <c r="L119" s="98">
        <v>77.812979658718803</v>
      </c>
      <c r="M119" s="98">
        <v>73.226549330136066</v>
      </c>
      <c r="N119" s="98">
        <v>83.272661540203828</v>
      </c>
      <c r="O119" s="98">
        <v>88.044638807031447</v>
      </c>
      <c r="P119" s="98">
        <v>97.469870046272845</v>
      </c>
      <c r="Q119" s="98">
        <v>100.57420574559528</v>
      </c>
      <c r="R119" s="98">
        <v>90.089895466205704</v>
      </c>
      <c r="S119" s="98">
        <v>94.33163659103451</v>
      </c>
      <c r="T119" s="98">
        <v>101.80068641097449</v>
      </c>
      <c r="U119" s="98">
        <v>107.3175376215448</v>
      </c>
      <c r="V119" s="98">
        <v>110.11113351793084</v>
      </c>
      <c r="W119" s="98">
        <v>108.82749255849151</v>
      </c>
      <c r="DA119" s="63" t="s">
        <v>1797</v>
      </c>
    </row>
    <row r="120" spans="1:105" ht="12" customHeight="1" x14ac:dyDescent="0.25">
      <c r="A120" s="97" t="s">
        <v>53</v>
      </c>
      <c r="B120" s="98">
        <v>0.52516664510314726</v>
      </c>
      <c r="C120" s="98">
        <v>0.62630884151949662</v>
      </c>
      <c r="D120" s="98">
        <v>0.75855913770669015</v>
      </c>
      <c r="E120" s="98">
        <v>0.75070391557015437</v>
      </c>
      <c r="F120" s="98">
        <v>0.86540277954223899</v>
      </c>
      <c r="G120" s="98">
        <v>0.98112791572461455</v>
      </c>
      <c r="H120" s="98">
        <v>1.0197148262794695</v>
      </c>
      <c r="I120" s="98">
        <v>1.1802814851224346</v>
      </c>
      <c r="J120" s="98">
        <v>1.3124035410225743</v>
      </c>
      <c r="K120" s="98">
        <v>1.5518234540867839</v>
      </c>
      <c r="L120" s="98">
        <v>1.0637606337322596</v>
      </c>
      <c r="M120" s="98">
        <v>1.0860368594403884</v>
      </c>
      <c r="N120" s="98">
        <v>1.1885514063096319</v>
      </c>
      <c r="O120" s="98">
        <v>1.2385750365335451</v>
      </c>
      <c r="P120" s="98">
        <v>1.3461817024597629</v>
      </c>
      <c r="Q120" s="98">
        <v>1.3791990162420098</v>
      </c>
      <c r="R120" s="98">
        <v>1.2839332812426858</v>
      </c>
      <c r="S120" s="98">
        <v>1.3281409820250045</v>
      </c>
      <c r="T120" s="98">
        <v>1.4056101263608516</v>
      </c>
      <c r="U120" s="98">
        <v>1.4615008136527263</v>
      </c>
      <c r="V120" s="98">
        <v>1.5174044685669696</v>
      </c>
      <c r="W120" s="98">
        <v>1.4939270317029756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0.39293519892080758</v>
      </c>
      <c r="C121" s="122">
        <f t="shared" si="25"/>
        <v>0.5395443050416967</v>
      </c>
      <c r="D121" s="122">
        <f t="shared" si="25"/>
        <v>0.50644668214897537</v>
      </c>
      <c r="E121" s="122">
        <f t="shared" si="25"/>
        <v>1.3664567314014304</v>
      </c>
      <c r="F121" s="122">
        <f t="shared" si="25"/>
        <v>1.2060373251585335</v>
      </c>
      <c r="G121" s="122">
        <f t="shared" si="25"/>
        <v>1.7108275153892263</v>
      </c>
      <c r="H121" s="122">
        <f t="shared" si="25"/>
        <v>2.3613439641205916</v>
      </c>
      <c r="I121" s="122">
        <f t="shared" si="25"/>
        <v>1.2002479774560455</v>
      </c>
      <c r="J121" s="122">
        <f t="shared" si="25"/>
        <v>1.1997731308692174</v>
      </c>
      <c r="K121" s="122">
        <f t="shared" si="25"/>
        <v>2.1386500225416825</v>
      </c>
      <c r="L121" s="122">
        <f t="shared" si="25"/>
        <v>3.5418931753618002</v>
      </c>
      <c r="M121" s="122">
        <f t="shared" si="25"/>
        <v>3.7302610851236464</v>
      </c>
      <c r="N121" s="122">
        <f t="shared" si="25"/>
        <v>3.9261947428240096</v>
      </c>
      <c r="O121" s="122">
        <f t="shared" si="25"/>
        <v>3.8509506751725877</v>
      </c>
      <c r="P121" s="122">
        <f t="shared" si="25"/>
        <v>3.8175244886684183</v>
      </c>
      <c r="Q121" s="122">
        <f t="shared" si="25"/>
        <v>3.7316319986480879</v>
      </c>
      <c r="R121" s="122">
        <f t="shared" si="25"/>
        <v>4.3870665256157846</v>
      </c>
      <c r="S121" s="122">
        <f t="shared" si="25"/>
        <v>4.5371303601697788</v>
      </c>
      <c r="T121" s="122">
        <f t="shared" si="25"/>
        <v>5.0547546296368511</v>
      </c>
      <c r="U121" s="122">
        <f t="shared" si="25"/>
        <v>5.3833761063532943</v>
      </c>
      <c r="V121" s="122">
        <f t="shared" si="25"/>
        <v>6.013766553794647</v>
      </c>
      <c r="W121" s="122">
        <f t="shared" si="25"/>
        <v>6.766242871065252</v>
      </c>
      <c r="DA121" s="130" t="s">
        <v>1799</v>
      </c>
    </row>
    <row r="122" spans="1:105" ht="12" customHeight="1" x14ac:dyDescent="0.25">
      <c r="A122" s="97" t="s">
        <v>53</v>
      </c>
      <c r="B122" s="98">
        <v>0.39293519892080758</v>
      </c>
      <c r="C122" s="98">
        <v>0.5395443050416967</v>
      </c>
      <c r="D122" s="98">
        <v>0.50644668214897537</v>
      </c>
      <c r="E122" s="98">
        <v>1.3664567314014304</v>
      </c>
      <c r="F122" s="98">
        <v>1.2060373251585335</v>
      </c>
      <c r="G122" s="98">
        <v>1.7108275153892263</v>
      </c>
      <c r="H122" s="98">
        <v>2.3613439641205916</v>
      </c>
      <c r="I122" s="98">
        <v>1.2002479774560455</v>
      </c>
      <c r="J122" s="98">
        <v>1.1997731308692174</v>
      </c>
      <c r="K122" s="98">
        <v>2.1386500225416825</v>
      </c>
      <c r="L122" s="98">
        <v>3.5418931753618002</v>
      </c>
      <c r="M122" s="98">
        <v>3.7302610851236464</v>
      </c>
      <c r="N122" s="98">
        <v>3.9261947428240096</v>
      </c>
      <c r="O122" s="98">
        <v>3.8509506751725877</v>
      </c>
      <c r="P122" s="98">
        <v>3.8175244886684183</v>
      </c>
      <c r="Q122" s="98">
        <v>3.7316319986480879</v>
      </c>
      <c r="R122" s="98">
        <v>4.3870665256157846</v>
      </c>
      <c r="S122" s="98">
        <v>4.5371303601697788</v>
      </c>
      <c r="T122" s="98">
        <v>5.0547546296368511</v>
      </c>
      <c r="U122" s="98">
        <v>5.3833761063532943</v>
      </c>
      <c r="V122" s="98">
        <v>6.013766553794647</v>
      </c>
      <c r="W122" s="98">
        <v>6.766242871065252</v>
      </c>
      <c r="DA122" s="63" t="s">
        <v>1800</v>
      </c>
    </row>
    <row r="123" spans="1:105" ht="12" customHeight="1" x14ac:dyDescent="0.25">
      <c r="A123" s="121" t="s">
        <v>55</v>
      </c>
      <c r="B123" s="122">
        <v>11.978747473802448</v>
      </c>
      <c r="C123" s="122">
        <v>14.429217042471564</v>
      </c>
      <c r="D123" s="122">
        <v>17.180082671498592</v>
      </c>
      <c r="E123" s="122">
        <v>17.816041666955584</v>
      </c>
      <c r="F123" s="122">
        <v>19.960827247388806</v>
      </c>
      <c r="G123" s="122">
        <v>21.847913280412257</v>
      </c>
      <c r="H123" s="122">
        <v>22.930229209029864</v>
      </c>
      <c r="I123" s="122">
        <v>24.792626896824981</v>
      </c>
      <c r="J123" s="122">
        <v>27.01491167920944</v>
      </c>
      <c r="K123" s="122">
        <v>29.27887381003875</v>
      </c>
      <c r="L123" s="122">
        <v>40.474328073967804</v>
      </c>
      <c r="M123" s="122">
        <v>34.310798972135423</v>
      </c>
      <c r="N123" s="122">
        <v>33.524904782014232</v>
      </c>
      <c r="O123" s="122">
        <v>30.759543049743641</v>
      </c>
      <c r="P123" s="122">
        <v>31.371593465398412</v>
      </c>
      <c r="Q123" s="122">
        <v>31.766312630754658</v>
      </c>
      <c r="R123" s="122">
        <v>29.204184919748993</v>
      </c>
      <c r="S123" s="122">
        <v>31.145191514179327</v>
      </c>
      <c r="T123" s="122">
        <v>33.86779806170221</v>
      </c>
      <c r="U123" s="122">
        <v>35.133415872669296</v>
      </c>
      <c r="V123" s="122">
        <v>37.679110915189554</v>
      </c>
      <c r="W123" s="122">
        <v>34.66330854152821</v>
      </c>
      <c r="DA123" s="130" t="s">
        <v>1801</v>
      </c>
    </row>
    <row r="124" spans="1:105" ht="12" customHeight="1" x14ac:dyDescent="0.25">
      <c r="A124" s="97" t="s">
        <v>134</v>
      </c>
      <c r="B124" s="98">
        <v>11.407721354948986</v>
      </c>
      <c r="C124" s="98">
        <v>13.756514364738226</v>
      </c>
      <c r="D124" s="98">
        <v>16.408658271614328</v>
      </c>
      <c r="E124" s="98">
        <v>17.025177320704607</v>
      </c>
      <c r="F124" s="98">
        <v>19.095070016026206</v>
      </c>
      <c r="G124" s="98">
        <v>20.891475644585078</v>
      </c>
      <c r="H124" s="98">
        <v>21.945840067168607</v>
      </c>
      <c r="I124" s="98">
        <v>23.73905130428863</v>
      </c>
      <c r="J124" s="98">
        <v>25.828825181221827</v>
      </c>
      <c r="K124" s="98">
        <v>27.97891882531561</v>
      </c>
      <c r="L124" s="98">
        <v>38.464907023422143</v>
      </c>
      <c r="M124" s="98">
        <v>32.330600222594008</v>
      </c>
      <c r="N124" s="98">
        <v>31.371425545658298</v>
      </c>
      <c r="O124" s="98">
        <v>28.732516268106156</v>
      </c>
      <c r="P124" s="98">
        <v>29.121972521809919</v>
      </c>
      <c r="Q124" s="98">
        <v>29.392642669667925</v>
      </c>
      <c r="R124" s="98">
        <v>26.984788345986598</v>
      </c>
      <c r="S124" s="98">
        <v>28.882632889813763</v>
      </c>
      <c r="T124" s="98">
        <v>31.294871581457077</v>
      </c>
      <c r="U124" s="98">
        <v>32.491237398646291</v>
      </c>
      <c r="V124" s="98">
        <v>34.926768643546431</v>
      </c>
      <c r="W124" s="98">
        <v>31.951812567055175</v>
      </c>
      <c r="DA124" s="63" t="s">
        <v>1802</v>
      </c>
    </row>
    <row r="125" spans="1:105" ht="12" customHeight="1" x14ac:dyDescent="0.25">
      <c r="A125" s="97" t="s">
        <v>133</v>
      </c>
      <c r="B125" s="98">
        <v>0.17342044164174575</v>
      </c>
      <c r="C125" s="98">
        <v>0.21261481020865122</v>
      </c>
      <c r="D125" s="98">
        <v>0.25373694134423358</v>
      </c>
      <c r="E125" s="98">
        <v>0.28553933556604061</v>
      </c>
      <c r="F125" s="98">
        <v>0.32264753542898506</v>
      </c>
      <c r="G125" s="98">
        <v>0.32658877120267094</v>
      </c>
      <c r="H125" s="98">
        <v>0.3319762884876582</v>
      </c>
      <c r="I125" s="98">
        <v>0.33192363395236224</v>
      </c>
      <c r="J125" s="98">
        <v>0.40322399862724795</v>
      </c>
      <c r="K125" s="98">
        <v>0.44451116806138669</v>
      </c>
      <c r="L125" s="98">
        <v>1.1044291471007637</v>
      </c>
      <c r="M125" s="98">
        <v>1.0534402585285927</v>
      </c>
      <c r="N125" s="98">
        <v>1.24588369978475</v>
      </c>
      <c r="O125" s="98">
        <v>1.1875303098940604</v>
      </c>
      <c r="P125" s="98">
        <v>1.415803411238546</v>
      </c>
      <c r="Q125" s="98">
        <v>1.536516587936773</v>
      </c>
      <c r="R125" s="98">
        <v>1.3827672011413494</v>
      </c>
      <c r="S125" s="98">
        <v>1.4493327257100446</v>
      </c>
      <c r="T125" s="98">
        <v>1.6261356358375134</v>
      </c>
      <c r="U125" s="98">
        <v>1.7015169247231685</v>
      </c>
      <c r="V125" s="98">
        <v>1.9135824011842919</v>
      </c>
      <c r="W125" s="98">
        <v>1.6788830834075021</v>
      </c>
      <c r="DA125" s="63" t="s">
        <v>1803</v>
      </c>
    </row>
    <row r="126" spans="1:105" ht="12" customHeight="1" x14ac:dyDescent="0.25">
      <c r="A126" s="100" t="s">
        <v>217</v>
      </c>
      <c r="B126" s="101">
        <v>3.0456165712109042E-2</v>
      </c>
      <c r="C126" s="101">
        <v>4.027162415987353E-2</v>
      </c>
      <c r="D126" s="101">
        <v>5.0468935331315502E-2</v>
      </c>
      <c r="E126" s="101">
        <v>4.8445027542129225E-2</v>
      </c>
      <c r="F126" s="101">
        <v>5.5377752292217655E-2</v>
      </c>
      <c r="G126" s="101">
        <v>6.4844802047030803E-2</v>
      </c>
      <c r="H126" s="101">
        <v>6.0379801497426965E-2</v>
      </c>
      <c r="I126" s="101">
        <v>6.1392080367685974E-2</v>
      </c>
      <c r="J126" s="101">
        <v>7.294267159260788E-2</v>
      </c>
      <c r="K126" s="101">
        <v>8.3452530244924605E-2</v>
      </c>
      <c r="L126" s="101">
        <v>0.19064428971710493</v>
      </c>
      <c r="M126" s="101">
        <v>0.11911852725216185</v>
      </c>
      <c r="N126" s="101">
        <v>0.14836132910901498</v>
      </c>
      <c r="O126" s="101">
        <v>0.11933628112206399</v>
      </c>
      <c r="P126" s="101">
        <v>0.16660260649132114</v>
      </c>
      <c r="Q126" s="101">
        <v>0.19552078485729327</v>
      </c>
      <c r="R126" s="101">
        <v>0.18524503274119927</v>
      </c>
      <c r="S126" s="101">
        <v>0.17528851691832942</v>
      </c>
      <c r="T126" s="101">
        <v>0.16129434850871194</v>
      </c>
      <c r="U126" s="101">
        <v>0.17841190142689917</v>
      </c>
      <c r="V126" s="101">
        <v>0.26282507131251476</v>
      </c>
      <c r="W126" s="101">
        <v>0.15633047510084874</v>
      </c>
      <c r="DA126" s="131" t="s">
        <v>1804</v>
      </c>
    </row>
    <row r="127" spans="1:105" ht="12" customHeight="1" x14ac:dyDescent="0.25">
      <c r="A127" s="103" t="s">
        <v>52</v>
      </c>
      <c r="B127" s="104">
        <v>0.1429642759296367</v>
      </c>
      <c r="C127" s="104">
        <v>0.17234318604877769</v>
      </c>
      <c r="D127" s="104">
        <v>0.20326800601291806</v>
      </c>
      <c r="E127" s="104">
        <v>0.23709430802391138</v>
      </c>
      <c r="F127" s="104">
        <v>0.26726978313676741</v>
      </c>
      <c r="G127" s="104">
        <v>0.26174396915564013</v>
      </c>
      <c r="H127" s="104">
        <v>0.27159648699023126</v>
      </c>
      <c r="I127" s="104">
        <v>0.27053155358467629</v>
      </c>
      <c r="J127" s="104">
        <v>0.33028132703464008</v>
      </c>
      <c r="K127" s="104">
        <v>0.36105863781646208</v>
      </c>
      <c r="L127" s="104">
        <v>0.91378485738365867</v>
      </c>
      <c r="M127" s="104">
        <v>0.93432173127643092</v>
      </c>
      <c r="N127" s="104">
        <v>1.0975223706757351</v>
      </c>
      <c r="O127" s="104">
        <v>1.0681940287719964</v>
      </c>
      <c r="P127" s="104">
        <v>1.2492008047472249</v>
      </c>
      <c r="Q127" s="104">
        <v>1.3409958030794797</v>
      </c>
      <c r="R127" s="104">
        <v>1.1975221684001502</v>
      </c>
      <c r="S127" s="104">
        <v>1.2740442087917152</v>
      </c>
      <c r="T127" s="104">
        <v>1.4648412873288015</v>
      </c>
      <c r="U127" s="104">
        <v>1.5231050232962693</v>
      </c>
      <c r="V127" s="104">
        <v>1.6507573298717773</v>
      </c>
      <c r="W127" s="104">
        <v>1.5225526083066534</v>
      </c>
      <c r="DA127" s="132" t="s">
        <v>1805</v>
      </c>
    </row>
    <row r="128" spans="1:105" ht="12" customHeight="1" x14ac:dyDescent="0.25">
      <c r="A128" s="106" t="s">
        <v>122</v>
      </c>
      <c r="B128" s="101">
        <v>0.12750313962636003</v>
      </c>
      <c r="C128" s="101">
        <v>0.14303977690580844</v>
      </c>
      <c r="D128" s="101">
        <v>0.16227290095444716</v>
      </c>
      <c r="E128" s="101">
        <v>0.16383045695418202</v>
      </c>
      <c r="F128" s="101">
        <v>0.1776971759994018</v>
      </c>
      <c r="G128" s="101">
        <v>0.19440918065613497</v>
      </c>
      <c r="H128" s="101">
        <v>0.21728841024024703</v>
      </c>
      <c r="I128" s="101">
        <v>0.24910455542318372</v>
      </c>
      <c r="J128" s="101">
        <v>0.24822155321433786</v>
      </c>
      <c r="K128" s="101">
        <v>0.25251430920197632</v>
      </c>
      <c r="L128" s="101">
        <v>0.21093419805816582</v>
      </c>
      <c r="M128" s="101">
        <v>0.18018126037302651</v>
      </c>
      <c r="N128" s="101">
        <v>0.14675164188121878</v>
      </c>
      <c r="O128" s="101">
        <v>0.12221984161505482</v>
      </c>
      <c r="P128" s="101">
        <v>9.2474775765635231E-2</v>
      </c>
      <c r="Q128" s="101">
        <v>7.866840170381395E-2</v>
      </c>
      <c r="R128" s="101">
        <v>7.4918960812545982E-2</v>
      </c>
      <c r="S128" s="101">
        <v>6.57069478827223E-2</v>
      </c>
      <c r="T128" s="101">
        <v>0.10462242655420617</v>
      </c>
      <c r="U128" s="101">
        <v>0.10299387795047366</v>
      </c>
      <c r="V128" s="101">
        <v>9.5688138697019254E-2</v>
      </c>
      <c r="W128" s="101">
        <v>0.12169728141195647</v>
      </c>
      <c r="DA128" s="131" t="s">
        <v>1806</v>
      </c>
    </row>
    <row r="129" spans="1:105" ht="12" customHeight="1" x14ac:dyDescent="0.25">
      <c r="A129" s="107" t="s">
        <v>121</v>
      </c>
      <c r="B129" s="104">
        <v>0.27010253758535746</v>
      </c>
      <c r="C129" s="104">
        <v>0.31704809061887812</v>
      </c>
      <c r="D129" s="104">
        <v>0.35541455758558266</v>
      </c>
      <c r="E129" s="104">
        <v>0.34149455373075593</v>
      </c>
      <c r="F129" s="104">
        <v>0.36541251993421531</v>
      </c>
      <c r="G129" s="104">
        <v>0.43543968396837174</v>
      </c>
      <c r="H129" s="104">
        <v>0.43512444313334941</v>
      </c>
      <c r="I129" s="104">
        <v>0.47254740316080657</v>
      </c>
      <c r="J129" s="104">
        <v>0.53464094614602864</v>
      </c>
      <c r="K129" s="104">
        <v>0.60292950745977547</v>
      </c>
      <c r="L129" s="104">
        <v>0.69405770538672806</v>
      </c>
      <c r="M129" s="104">
        <v>0.74657723063979686</v>
      </c>
      <c r="N129" s="104">
        <v>0.76084389468997204</v>
      </c>
      <c r="O129" s="104">
        <v>0.7172766301283664</v>
      </c>
      <c r="P129" s="104">
        <v>0.74134275658431192</v>
      </c>
      <c r="Q129" s="104">
        <v>0.75848497144614579</v>
      </c>
      <c r="R129" s="104">
        <v>0.76171041180850152</v>
      </c>
      <c r="S129" s="104">
        <v>0.74751895077279762</v>
      </c>
      <c r="T129" s="104">
        <v>0.8421684178534119</v>
      </c>
      <c r="U129" s="104">
        <v>0.83766767134936171</v>
      </c>
      <c r="V129" s="104">
        <v>0.74307173176181185</v>
      </c>
      <c r="W129" s="104">
        <v>0.91091560965358198</v>
      </c>
      <c r="DA129" s="132" t="s">
        <v>1807</v>
      </c>
    </row>
    <row r="130" spans="1:105" ht="12" customHeight="1" x14ac:dyDescent="0.25">
      <c r="A130" s="108" t="s">
        <v>53</v>
      </c>
      <c r="B130" s="98">
        <v>4.4765746258135446E-2</v>
      </c>
      <c r="C130" s="98">
        <v>6.0312944436489345E-2</v>
      </c>
      <c r="D130" s="98">
        <v>7.2384259367718987E-2</v>
      </c>
      <c r="E130" s="98">
        <v>5.0078323765537738E-2</v>
      </c>
      <c r="F130" s="98">
        <v>5.4489150677119805E-2</v>
      </c>
      <c r="G130" s="98">
        <v>8.9138560798883729E-2</v>
      </c>
      <c r="H130" s="98">
        <v>7.6289714720723295E-2</v>
      </c>
      <c r="I130" s="98">
        <v>8.6211246551705228E-2</v>
      </c>
      <c r="J130" s="98">
        <v>9.4512979196088781E-2</v>
      </c>
      <c r="K130" s="98">
        <v>0.11492275568634995</v>
      </c>
      <c r="L130" s="98">
        <v>9.331111042665817E-2</v>
      </c>
      <c r="M130" s="98">
        <v>7.6596126236189291E-2</v>
      </c>
      <c r="N130" s="98">
        <v>7.6637853399114414E-2</v>
      </c>
      <c r="O130" s="98">
        <v>6.2736167811241403E-2</v>
      </c>
      <c r="P130" s="98">
        <v>7.0749020750156627E-2</v>
      </c>
      <c r="Q130" s="98">
        <v>7.7330926265755287E-2</v>
      </c>
      <c r="R130" s="98">
        <v>8.3718968364094315E-2</v>
      </c>
      <c r="S130" s="98">
        <v>8.0919627779553069E-2</v>
      </c>
      <c r="T130" s="98">
        <v>6.9644058013275015E-2</v>
      </c>
      <c r="U130" s="98">
        <v>7.2212838558073894E-2</v>
      </c>
      <c r="V130" s="98">
        <v>5.8857378755227244E-2</v>
      </c>
      <c r="W130" s="98">
        <v>6.5939448645807017E-2</v>
      </c>
      <c r="DA130" s="63" t="s">
        <v>1808</v>
      </c>
    </row>
    <row r="131" spans="1:105" ht="12" customHeight="1" x14ac:dyDescent="0.25">
      <c r="A131" s="108" t="s">
        <v>52</v>
      </c>
      <c r="B131" s="98">
        <v>0.22533679132722201</v>
      </c>
      <c r="C131" s="98">
        <v>0.2567351461823888</v>
      </c>
      <c r="D131" s="98">
        <v>0.28303029821786369</v>
      </c>
      <c r="E131" s="98">
        <v>0.29141622996521821</v>
      </c>
      <c r="F131" s="98">
        <v>0.31092336925709552</v>
      </c>
      <c r="G131" s="98">
        <v>0.34630112316948802</v>
      </c>
      <c r="H131" s="98">
        <v>0.35883472841262615</v>
      </c>
      <c r="I131" s="98">
        <v>0.38633615660910131</v>
      </c>
      <c r="J131" s="98">
        <v>0.44012796694993989</v>
      </c>
      <c r="K131" s="98">
        <v>0.48800675177342556</v>
      </c>
      <c r="L131" s="98">
        <v>0.60074659496006988</v>
      </c>
      <c r="M131" s="98">
        <v>0.66998110440360759</v>
      </c>
      <c r="N131" s="98">
        <v>0.6842060412908576</v>
      </c>
      <c r="O131" s="98">
        <v>0.65454046231712504</v>
      </c>
      <c r="P131" s="98">
        <v>0.67059373583415527</v>
      </c>
      <c r="Q131" s="98">
        <v>0.68115404518039047</v>
      </c>
      <c r="R131" s="98">
        <v>0.6779914434444072</v>
      </c>
      <c r="S131" s="98">
        <v>0.66659932299324454</v>
      </c>
      <c r="T131" s="98">
        <v>0.7725243598401369</v>
      </c>
      <c r="U131" s="98">
        <v>0.76545483279128779</v>
      </c>
      <c r="V131" s="98">
        <v>0.68421435300658462</v>
      </c>
      <c r="W131" s="98">
        <v>0.84497616100777495</v>
      </c>
      <c r="DA131" s="63" t="s">
        <v>1809</v>
      </c>
    </row>
    <row r="132" spans="1:105" ht="12" customHeight="1" x14ac:dyDescent="0.25">
      <c r="A132" s="121" t="s">
        <v>54</v>
      </c>
      <c r="B132" s="122">
        <v>20.502992866609898</v>
      </c>
      <c r="C132" s="122">
        <v>25.577222099053607</v>
      </c>
      <c r="D132" s="122">
        <v>31.657359344385814</v>
      </c>
      <c r="E132" s="122">
        <v>32.629299410764098</v>
      </c>
      <c r="F132" s="122">
        <v>36.72817818876937</v>
      </c>
      <c r="G132" s="122">
        <v>40.449727637701088</v>
      </c>
      <c r="H132" s="122">
        <v>40.452059674046346</v>
      </c>
      <c r="I132" s="122">
        <v>43.192939106088993</v>
      </c>
      <c r="J132" s="122">
        <v>43.751674856233244</v>
      </c>
      <c r="K132" s="122">
        <v>47.198121881020775</v>
      </c>
      <c r="L132" s="122">
        <v>63.862705244641113</v>
      </c>
      <c r="M132" s="122">
        <v>51.564820871786651</v>
      </c>
      <c r="N132" s="122">
        <v>44.370915003577814</v>
      </c>
      <c r="O132" s="122">
        <v>36.116585232336043</v>
      </c>
      <c r="P132" s="122">
        <v>35.916386739477389</v>
      </c>
      <c r="Q132" s="122">
        <v>36.895768923233476</v>
      </c>
      <c r="R132" s="122">
        <v>38.898082932684794</v>
      </c>
      <c r="S132" s="122">
        <v>39.576891798633156</v>
      </c>
      <c r="T132" s="122">
        <v>47.34092405925621</v>
      </c>
      <c r="U132" s="122">
        <v>50.525948585675025</v>
      </c>
      <c r="V132" s="122">
        <v>54.550441926942845</v>
      </c>
      <c r="W132" s="122">
        <v>55.532508257063142</v>
      </c>
      <c r="DA132" s="130" t="s">
        <v>1810</v>
      </c>
    </row>
    <row r="133" spans="1:105" ht="12" customHeight="1" x14ac:dyDescent="0.25">
      <c r="A133" s="97" t="s">
        <v>175</v>
      </c>
      <c r="B133" s="98">
        <v>19.831716076097969</v>
      </c>
      <c r="C133" s="98">
        <v>24.758715449995755</v>
      </c>
      <c r="D133" s="98">
        <v>30.689035410067909</v>
      </c>
      <c r="E133" s="98">
        <v>31.708196072397755</v>
      </c>
      <c r="F133" s="98">
        <v>35.707168846077415</v>
      </c>
      <c r="G133" s="98">
        <v>39.280778113379498</v>
      </c>
      <c r="H133" s="98">
        <v>39.271465208730113</v>
      </c>
      <c r="I133" s="98">
        <v>41.856967145087594</v>
      </c>
      <c r="J133" s="98">
        <v>42.548431272940562</v>
      </c>
      <c r="K133" s="98">
        <v>45.932935295801961</v>
      </c>
      <c r="L133" s="98">
        <v>62.145587693645439</v>
      </c>
      <c r="M133" s="98">
        <v>50.17105495775386</v>
      </c>
      <c r="N133" s="98">
        <v>43.269983686741654</v>
      </c>
      <c r="O133" s="98">
        <v>35.25871925490619</v>
      </c>
      <c r="P133" s="98">
        <v>35.146270509338031</v>
      </c>
      <c r="Q133" s="98">
        <v>36.121108354548767</v>
      </c>
      <c r="R133" s="98">
        <v>37.801132320036842</v>
      </c>
      <c r="S133" s="98">
        <v>38.595374596695727</v>
      </c>
      <c r="T133" s="98">
        <v>46.115560852124787</v>
      </c>
      <c r="U133" s="98">
        <v>49.26773807108529</v>
      </c>
      <c r="V133" s="98">
        <v>53.181987364731313</v>
      </c>
      <c r="W133" s="98">
        <v>54.04982345993816</v>
      </c>
      <c r="DA133" s="63" t="s">
        <v>1811</v>
      </c>
    </row>
    <row r="134" spans="1:105" ht="12" customHeight="1" x14ac:dyDescent="0.25">
      <c r="A134" s="109" t="s">
        <v>120</v>
      </c>
      <c r="B134" s="33">
        <v>0.6712767905119279</v>
      </c>
      <c r="C134" s="33">
        <v>0.81850664905785364</v>
      </c>
      <c r="D134" s="33">
        <v>0.96832393431790631</v>
      </c>
      <c r="E134" s="33">
        <v>0.92110333836633995</v>
      </c>
      <c r="F134" s="33">
        <v>1.0210093426919533</v>
      </c>
      <c r="G134" s="33">
        <v>1.1689495243215935</v>
      </c>
      <c r="H134" s="33">
        <v>1.1805944653162359</v>
      </c>
      <c r="I134" s="33">
        <v>1.3359719610013983</v>
      </c>
      <c r="J134" s="33">
        <v>1.2032435832926853</v>
      </c>
      <c r="K134" s="33">
        <v>1.2651865852188136</v>
      </c>
      <c r="L134" s="33">
        <v>1.7171175509956755</v>
      </c>
      <c r="M134" s="33">
        <v>1.3937659140327889</v>
      </c>
      <c r="N134" s="33">
        <v>1.1009313168361567</v>
      </c>
      <c r="O134" s="33">
        <v>0.85786597742985515</v>
      </c>
      <c r="P134" s="33">
        <v>0.77011623013936081</v>
      </c>
      <c r="Q134" s="33">
        <v>0.774660568684711</v>
      </c>
      <c r="R134" s="33">
        <v>1.0969506126479527</v>
      </c>
      <c r="S134" s="33">
        <v>0.98151720193742698</v>
      </c>
      <c r="T134" s="33">
        <v>1.2253632071314193</v>
      </c>
      <c r="U134" s="33">
        <v>1.2582105145897315</v>
      </c>
      <c r="V134" s="33">
        <v>1.3684545622115294</v>
      </c>
      <c r="W134" s="33">
        <v>1.4826847971249852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0.5337282401838358</v>
      </c>
      <c r="C136" s="119">
        <f t="shared" si="26"/>
        <v>0.54351357903520536</v>
      </c>
      <c r="D136" s="119">
        <f t="shared" si="26"/>
        <v>0.55138785331630236</v>
      </c>
      <c r="E136" s="119">
        <f t="shared" si="26"/>
        <v>0.56154944555590058</v>
      </c>
      <c r="F136" s="119">
        <f t="shared" si="26"/>
        <v>0.56703992377124501</v>
      </c>
      <c r="G136" s="119">
        <f t="shared" si="26"/>
        <v>0.57512953511135367</v>
      </c>
      <c r="H136" s="119">
        <f t="shared" si="26"/>
        <v>0.58384775396114963</v>
      </c>
      <c r="I136" s="119">
        <f t="shared" si="26"/>
        <v>0.58562437627148145</v>
      </c>
      <c r="J136" s="119">
        <f t="shared" si="26"/>
        <v>0.59301777661852118</v>
      </c>
      <c r="K136" s="119">
        <f t="shared" si="26"/>
        <v>0.60367666990039326</v>
      </c>
      <c r="L136" s="119">
        <f t="shared" si="26"/>
        <v>0.6110429186919909</v>
      </c>
      <c r="M136" s="119">
        <f t="shared" si="26"/>
        <v>0.6203957426768052</v>
      </c>
      <c r="N136" s="119">
        <f t="shared" si="26"/>
        <v>0.63011186607800929</v>
      </c>
      <c r="O136" s="119">
        <f t="shared" si="26"/>
        <v>0.63910178759816483</v>
      </c>
      <c r="P136" s="119">
        <f t="shared" si="26"/>
        <v>0.64393038976651917</v>
      </c>
      <c r="Q136" s="119">
        <f t="shared" si="26"/>
        <v>0.6488703604910161</v>
      </c>
      <c r="R136" s="119">
        <f t="shared" ref="R136:V136" si="27">IF(R117=0,"",R117/R98)</f>
        <v>0.65552304365960079</v>
      </c>
      <c r="S136" s="119">
        <f t="shared" si="27"/>
        <v>0.66560102947452071</v>
      </c>
      <c r="T136" s="119">
        <f t="shared" si="27"/>
        <v>0.67406381833616991</v>
      </c>
      <c r="U136" s="119">
        <f t="shared" si="27"/>
        <v>0.68362266916209202</v>
      </c>
      <c r="V136" s="119">
        <f t="shared" si="27"/>
        <v>0.69242451542765049</v>
      </c>
      <c r="W136" s="119">
        <f t="shared" ref="W136" si="28">IF(W117=0,"",W117/W98)</f>
        <v>0.70159473624361401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0.50490531727643206</v>
      </c>
      <c r="C137" s="124">
        <f t="shared" si="29"/>
        <v>0.52032825144804662</v>
      </c>
      <c r="D137" s="124">
        <f t="shared" si="29"/>
        <v>0.53511093980719049</v>
      </c>
      <c r="E137" s="124">
        <f t="shared" si="29"/>
        <v>0.54644893368581848</v>
      </c>
      <c r="F137" s="124">
        <f t="shared" si="29"/>
        <v>0.55799920516625878</v>
      </c>
      <c r="G137" s="124">
        <f t="shared" si="29"/>
        <v>0.5686496464323918</v>
      </c>
      <c r="H137" s="124">
        <f t="shared" si="29"/>
        <v>0.57859316126344973</v>
      </c>
      <c r="I137" s="124">
        <f t="shared" si="29"/>
        <v>0.58864417781769729</v>
      </c>
      <c r="J137" s="124">
        <f t="shared" si="29"/>
        <v>0.60040601176070785</v>
      </c>
      <c r="K137" s="124">
        <f t="shared" si="29"/>
        <v>0.61198718538121499</v>
      </c>
      <c r="L137" s="124">
        <f t="shared" si="29"/>
        <v>0.62314396564468055</v>
      </c>
      <c r="M137" s="124">
        <f t="shared" si="29"/>
        <v>0.63196390722646067</v>
      </c>
      <c r="N137" s="124">
        <f t="shared" si="29"/>
        <v>0.64067422014534803</v>
      </c>
      <c r="O137" s="124">
        <f t="shared" si="29"/>
        <v>0.64826036220578842</v>
      </c>
      <c r="P137" s="124">
        <f t="shared" si="29"/>
        <v>0.65361851948667449</v>
      </c>
      <c r="Q137" s="124">
        <f t="shared" si="29"/>
        <v>0.66050346067766996</v>
      </c>
      <c r="R137" s="124">
        <f t="shared" ref="R137:V137" si="30">IF(R118=0,"",R118/R99)</f>
        <v>0.66827988033780694</v>
      </c>
      <c r="S137" s="124">
        <f t="shared" si="30"/>
        <v>0.68047550899119935</v>
      </c>
      <c r="T137" s="124">
        <f t="shared" si="30"/>
        <v>0.69336497179131573</v>
      </c>
      <c r="U137" s="124">
        <f t="shared" si="30"/>
        <v>0.70536442240283048</v>
      </c>
      <c r="V137" s="124">
        <f t="shared" si="30"/>
        <v>0.71605508987975586</v>
      </c>
      <c r="W137" s="124">
        <f t="shared" ref="W137" si="31">IF(W118=0,"",W118/W99)</f>
        <v>0.72546347535554967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0.49867421101331993</v>
      </c>
      <c r="C138" s="111">
        <f t="shared" si="32"/>
        <v>0.51432591286769036</v>
      </c>
      <c r="D138" s="111">
        <f t="shared" si="32"/>
        <v>0.5293566092415487</v>
      </c>
      <c r="E138" s="111">
        <f t="shared" si="32"/>
        <v>0.54161297346627546</v>
      </c>
      <c r="F138" s="111">
        <f t="shared" si="32"/>
        <v>0.55340999658064582</v>
      </c>
      <c r="G138" s="111">
        <f t="shared" si="32"/>
        <v>0.56410134352782926</v>
      </c>
      <c r="H138" s="111">
        <f t="shared" si="32"/>
        <v>0.57404523136622376</v>
      </c>
      <c r="I138" s="111">
        <f t="shared" si="32"/>
        <v>0.58401853278517701</v>
      </c>
      <c r="J138" s="111">
        <f t="shared" si="32"/>
        <v>0.59566117632651194</v>
      </c>
      <c r="K138" s="111">
        <f t="shared" si="32"/>
        <v>0.60755814610289338</v>
      </c>
      <c r="L138" s="111">
        <f t="shared" si="32"/>
        <v>0.61995004560998601</v>
      </c>
      <c r="M138" s="111">
        <f t="shared" si="32"/>
        <v>0.62853311379092813</v>
      </c>
      <c r="N138" s="111">
        <f t="shared" si="32"/>
        <v>0.63740518572192018</v>
      </c>
      <c r="O138" s="111">
        <f t="shared" si="32"/>
        <v>0.64506848230902436</v>
      </c>
      <c r="P138" s="111">
        <f t="shared" si="32"/>
        <v>0.65050651930442926</v>
      </c>
      <c r="Q138" s="111">
        <f t="shared" si="32"/>
        <v>0.65744267044529692</v>
      </c>
      <c r="R138" s="111">
        <f t="shared" ref="R138:V138" si="33">IF(R119=0,"",R119/R100)</f>
        <v>0.66513540456895914</v>
      </c>
      <c r="S138" s="111">
        <f t="shared" si="33"/>
        <v>0.67742793637372234</v>
      </c>
      <c r="T138" s="111">
        <f t="shared" si="33"/>
        <v>0.69044174187153629</v>
      </c>
      <c r="U138" s="111">
        <f t="shared" si="33"/>
        <v>0.70254546842120458</v>
      </c>
      <c r="V138" s="111">
        <f t="shared" si="33"/>
        <v>0.71326412357449154</v>
      </c>
      <c r="W138" s="111">
        <f t="shared" ref="W138" si="34">IF(W119=0,"",W119/W100)</f>
        <v>0.72273969050670595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1.7746717148656106</v>
      </c>
      <c r="C140" s="124">
        <f t="shared" si="38"/>
        <v>1.950106692488059</v>
      </c>
      <c r="D140" s="124">
        <f t="shared" si="38"/>
        <v>2.0823084099678608</v>
      </c>
      <c r="E140" s="124">
        <f t="shared" si="38"/>
        <v>2.2016807415411157</v>
      </c>
      <c r="F140" s="124">
        <f t="shared" si="38"/>
        <v>2.2984953879548446</v>
      </c>
      <c r="G140" s="124">
        <f t="shared" si="38"/>
        <v>2.3845460516828401</v>
      </c>
      <c r="H140" s="124">
        <f t="shared" si="38"/>
        <v>2.4722807583792794</v>
      </c>
      <c r="I140" s="124">
        <f t="shared" si="38"/>
        <v>2.5297298785873767</v>
      </c>
      <c r="J140" s="124">
        <f t="shared" si="38"/>
        <v>2.5848117895574627</v>
      </c>
      <c r="K140" s="124">
        <f t="shared" si="38"/>
        <v>2.6713358439926447</v>
      </c>
      <c r="L140" s="124">
        <f t="shared" si="38"/>
        <v>2.7585946462298034</v>
      </c>
      <c r="M140" s="124">
        <f t="shared" si="38"/>
        <v>2.8696855897934594</v>
      </c>
      <c r="N140" s="124">
        <f t="shared" si="38"/>
        <v>2.979694434839681</v>
      </c>
      <c r="O140" s="124">
        <f t="shared" si="38"/>
        <v>3.0670042117191061</v>
      </c>
      <c r="P140" s="124">
        <f t="shared" si="38"/>
        <v>3.1602438084914186</v>
      </c>
      <c r="Q140" s="124">
        <f t="shared" si="38"/>
        <v>3.2296572994405981</v>
      </c>
      <c r="R140" s="124">
        <f t="shared" ref="R140:V140" si="39">IF(R121=0,"",R121/R102)</f>
        <v>3.343258614376396</v>
      </c>
      <c r="S140" s="124">
        <f t="shared" si="39"/>
        <v>3.4605940107526378</v>
      </c>
      <c r="T140" s="124">
        <f t="shared" si="39"/>
        <v>3.5755627217719166</v>
      </c>
      <c r="U140" s="124">
        <f t="shared" si="39"/>
        <v>3.6902786340245792</v>
      </c>
      <c r="V140" s="124">
        <f t="shared" si="39"/>
        <v>3.7848759857640983</v>
      </c>
      <c r="W140" s="124">
        <f t="shared" ref="W140" si="40">IF(W121=0,"",W121/W102)</f>
        <v>3.8507792797562188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1.7746717148656106</v>
      </c>
      <c r="C141" s="111">
        <f t="shared" si="41"/>
        <v>1.950106692488059</v>
      </c>
      <c r="D141" s="111">
        <f t="shared" si="41"/>
        <v>2.0823084099678608</v>
      </c>
      <c r="E141" s="111">
        <f t="shared" si="41"/>
        <v>2.2016807415411157</v>
      </c>
      <c r="F141" s="111">
        <f t="shared" si="41"/>
        <v>2.2984953879548446</v>
      </c>
      <c r="G141" s="111">
        <f t="shared" si="41"/>
        <v>2.3845460516828401</v>
      </c>
      <c r="H141" s="111">
        <f t="shared" si="41"/>
        <v>2.4722807583792794</v>
      </c>
      <c r="I141" s="111">
        <f t="shared" si="41"/>
        <v>2.5297298785873767</v>
      </c>
      <c r="J141" s="111">
        <f t="shared" si="41"/>
        <v>2.5848117895574627</v>
      </c>
      <c r="K141" s="111">
        <f t="shared" si="41"/>
        <v>2.6713358439926447</v>
      </c>
      <c r="L141" s="111">
        <f t="shared" si="41"/>
        <v>2.7585946462298034</v>
      </c>
      <c r="M141" s="111">
        <f t="shared" si="41"/>
        <v>2.8696855897934594</v>
      </c>
      <c r="N141" s="111">
        <f t="shared" si="41"/>
        <v>2.979694434839681</v>
      </c>
      <c r="O141" s="111">
        <f t="shared" si="41"/>
        <v>3.0670042117191061</v>
      </c>
      <c r="P141" s="111">
        <f t="shared" si="41"/>
        <v>3.1602438084914186</v>
      </c>
      <c r="Q141" s="111">
        <f t="shared" si="41"/>
        <v>3.2296572994405981</v>
      </c>
      <c r="R141" s="111">
        <f t="shared" ref="R141:V141" si="42">IF(R122=0,"",R122/R103)</f>
        <v>3.343258614376396</v>
      </c>
      <c r="S141" s="111">
        <f t="shared" si="42"/>
        <v>3.4605940107526378</v>
      </c>
      <c r="T141" s="111">
        <f t="shared" si="42"/>
        <v>3.5755627217719166</v>
      </c>
      <c r="U141" s="111">
        <f t="shared" si="42"/>
        <v>3.6902786340245792</v>
      </c>
      <c r="V141" s="111">
        <f t="shared" si="42"/>
        <v>3.7848759857640983</v>
      </c>
      <c r="W141" s="111">
        <f t="shared" ref="W141" si="43">IF(W122=0,"",W122/W103)</f>
        <v>3.8507792797562188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0.53596902927146406</v>
      </c>
      <c r="C142" s="124">
        <f t="shared" si="44"/>
        <v>0.54532687782927014</v>
      </c>
      <c r="D142" s="124">
        <f t="shared" si="44"/>
        <v>0.55423432129712757</v>
      </c>
      <c r="E142" s="124">
        <f t="shared" si="44"/>
        <v>0.56205525576995352</v>
      </c>
      <c r="F142" s="124">
        <f t="shared" si="44"/>
        <v>0.56922932038023177</v>
      </c>
      <c r="G142" s="124">
        <f t="shared" si="44"/>
        <v>0.5758381424534712</v>
      </c>
      <c r="H142" s="124">
        <f t="shared" si="44"/>
        <v>0.58209749954254042</v>
      </c>
      <c r="I142" s="124">
        <f t="shared" si="44"/>
        <v>0.58839969244026136</v>
      </c>
      <c r="J142" s="124">
        <f t="shared" si="44"/>
        <v>0.5966515890119678</v>
      </c>
      <c r="K142" s="124">
        <f t="shared" si="44"/>
        <v>0.60500963172261257</v>
      </c>
      <c r="L142" s="124">
        <f t="shared" si="44"/>
        <v>0.61535406591905872</v>
      </c>
      <c r="M142" s="124">
        <f t="shared" si="44"/>
        <v>0.62372496614696815</v>
      </c>
      <c r="N142" s="124">
        <f t="shared" si="44"/>
        <v>0.63177173656495655</v>
      </c>
      <c r="O142" s="124">
        <f t="shared" si="44"/>
        <v>0.63832741997582809</v>
      </c>
      <c r="P142" s="124">
        <f t="shared" si="44"/>
        <v>0.64489535034558232</v>
      </c>
      <c r="Q142" s="124">
        <f t="shared" si="44"/>
        <v>0.6529748541965934</v>
      </c>
      <c r="R142" s="124">
        <f t="shared" ref="R142:V142" si="45">IF(R123=0,"",R123/R104)</f>
        <v>0.66212530020861371</v>
      </c>
      <c r="S142" s="124">
        <f t="shared" si="45"/>
        <v>0.6766195103385817</v>
      </c>
      <c r="T142" s="124">
        <f t="shared" si="45"/>
        <v>0.69359948311403141</v>
      </c>
      <c r="U142" s="124">
        <f t="shared" si="45"/>
        <v>0.70954278732839993</v>
      </c>
      <c r="V142" s="124">
        <f t="shared" si="45"/>
        <v>0.72356509150307369</v>
      </c>
      <c r="W142" s="124">
        <f t="shared" ref="W142" si="46">IF(W123=0,"",W123/W104)</f>
        <v>0.73787741459653078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0.52687983714356834</v>
      </c>
      <c r="C143" s="111">
        <f t="shared" si="47"/>
        <v>0.53658618599640096</v>
      </c>
      <c r="D143" s="111">
        <f t="shared" si="47"/>
        <v>0.54596701161667616</v>
      </c>
      <c r="E143" s="111">
        <f t="shared" si="47"/>
        <v>0.5536292381869653</v>
      </c>
      <c r="F143" s="111">
        <f t="shared" si="47"/>
        <v>0.56106977211302123</v>
      </c>
      <c r="G143" s="111">
        <f t="shared" si="47"/>
        <v>0.56792781245273893</v>
      </c>
      <c r="H143" s="111">
        <f t="shared" si="47"/>
        <v>0.57434070066902854</v>
      </c>
      <c r="I143" s="111">
        <f t="shared" si="47"/>
        <v>0.58092385504521493</v>
      </c>
      <c r="J143" s="111">
        <f t="shared" si="47"/>
        <v>0.58882899306247949</v>
      </c>
      <c r="K143" s="111">
        <f t="shared" si="47"/>
        <v>0.59719272066494067</v>
      </c>
      <c r="L143" s="111">
        <f t="shared" si="47"/>
        <v>0.60580246077510536</v>
      </c>
      <c r="M143" s="111">
        <f t="shared" si="47"/>
        <v>0.61197975305939967</v>
      </c>
      <c r="N143" s="111">
        <f t="shared" si="47"/>
        <v>0.61857121852733665</v>
      </c>
      <c r="O143" s="111">
        <f t="shared" si="47"/>
        <v>0.62457755245845625</v>
      </c>
      <c r="P143" s="111">
        <f t="shared" si="47"/>
        <v>0.62992929475873871</v>
      </c>
      <c r="Q143" s="111">
        <f t="shared" si="47"/>
        <v>0.63753041115616882</v>
      </c>
      <c r="R143" s="111">
        <f t="shared" ref="R143:V143" si="48">IF(R124=0,"",R124/R105)</f>
        <v>0.64675058004691599</v>
      </c>
      <c r="S143" s="111">
        <f t="shared" si="48"/>
        <v>0.66215276925762168</v>
      </c>
      <c r="T143" s="111">
        <f t="shared" si="48"/>
        <v>0.67866749502255019</v>
      </c>
      <c r="U143" s="111">
        <f t="shared" si="48"/>
        <v>0.69532945571985438</v>
      </c>
      <c r="V143" s="111">
        <f t="shared" si="48"/>
        <v>0.71053937250448507</v>
      </c>
      <c r="W143" s="111">
        <f t="shared" ref="W143" si="49">IF(W124=0,"",W124/W105)</f>
        <v>0.72394652437450036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0.86378078985128548</v>
      </c>
      <c r="C144" s="111">
        <f t="shared" si="50"/>
        <v>0.85975319929011162</v>
      </c>
      <c r="D144" s="111">
        <f t="shared" si="50"/>
        <v>0.85835213325935689</v>
      </c>
      <c r="E144" s="111">
        <f t="shared" si="50"/>
        <v>0.88111051376962835</v>
      </c>
      <c r="F144" s="111">
        <f t="shared" si="50"/>
        <v>0.88292019213744444</v>
      </c>
      <c r="G144" s="111">
        <f t="shared" si="50"/>
        <v>0.86871054423937188</v>
      </c>
      <c r="H144" s="111">
        <f t="shared" si="50"/>
        <v>0.88060728686161105</v>
      </c>
      <c r="I144" s="111">
        <f t="shared" si="50"/>
        <v>0.88043918237268259</v>
      </c>
      <c r="J144" s="111">
        <f t="shared" si="50"/>
        <v>0.88799494275997015</v>
      </c>
      <c r="K144" s="111">
        <f t="shared" si="50"/>
        <v>0.8879502657867</v>
      </c>
      <c r="L144" s="111">
        <f t="shared" si="50"/>
        <v>0.90486157063402795</v>
      </c>
      <c r="M144" s="111">
        <f t="shared" si="50"/>
        <v>0.93730361241951843</v>
      </c>
      <c r="N144" s="111">
        <f t="shared" si="50"/>
        <v>0.93680119030158215</v>
      </c>
      <c r="O144" s="111">
        <f t="shared" si="50"/>
        <v>0.94704287889789196</v>
      </c>
      <c r="P144" s="111">
        <f t="shared" si="50"/>
        <v>0.94171500006392839</v>
      </c>
      <c r="Q144" s="111">
        <f t="shared" si="50"/>
        <v>0.93949316589466125</v>
      </c>
      <c r="R144" s="111">
        <f t="shared" ref="R144:V144" si="51">IF(R125=0,"",R125/R106)</f>
        <v>0.93695012008015965</v>
      </c>
      <c r="S144" s="111">
        <f t="shared" si="51"/>
        <v>0.94407604321580274</v>
      </c>
      <c r="T144" s="111">
        <f t="shared" si="51"/>
        <v>0.95609488401309617</v>
      </c>
      <c r="U144" s="111">
        <f t="shared" si="51"/>
        <v>0.95582040729376272</v>
      </c>
      <c r="V144" s="111">
        <f t="shared" si="51"/>
        <v>0.94607948635060313</v>
      </c>
      <c r="W144" s="111">
        <f t="shared" ref="W144" si="52">IF(W125=0,"",W125/W106)</f>
        <v>0.96343835385143417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0.52687983714356834</v>
      </c>
      <c r="C145" s="112">
        <f t="shared" si="53"/>
        <v>0.5372823278202713</v>
      </c>
      <c r="D145" s="112">
        <f t="shared" si="53"/>
        <v>0.54654737663105235</v>
      </c>
      <c r="E145" s="112">
        <f t="shared" si="53"/>
        <v>0.55701063986088395</v>
      </c>
      <c r="F145" s="112">
        <f t="shared" si="53"/>
        <v>0.5641437031552341</v>
      </c>
      <c r="G145" s="112">
        <f t="shared" si="53"/>
        <v>0.56780482525218445</v>
      </c>
      <c r="H145" s="112">
        <f t="shared" si="53"/>
        <v>0.57292243386516051</v>
      </c>
      <c r="I145" s="112">
        <f t="shared" si="53"/>
        <v>0.57663421959749273</v>
      </c>
      <c r="J145" s="112">
        <f t="shared" si="53"/>
        <v>0.58918654080477983</v>
      </c>
      <c r="K145" s="112">
        <f t="shared" si="53"/>
        <v>0.59803294135569962</v>
      </c>
      <c r="L145" s="112">
        <f t="shared" si="53"/>
        <v>0.62146579907118105</v>
      </c>
      <c r="M145" s="112">
        <f t="shared" si="53"/>
        <v>0.62831757196423421</v>
      </c>
      <c r="N145" s="112">
        <f t="shared" si="53"/>
        <v>0.63835603508926253</v>
      </c>
      <c r="O145" s="112">
        <f t="shared" si="53"/>
        <v>0.64248729915848579</v>
      </c>
      <c r="P145" s="112">
        <f t="shared" si="53"/>
        <v>0.65532217750924648</v>
      </c>
      <c r="Q145" s="112">
        <f t="shared" si="53"/>
        <v>0.66395688351512971</v>
      </c>
      <c r="R145" s="112">
        <f t="shared" ref="R145:V145" si="54">IF(R126=0,"",R126/R107)</f>
        <v>0.66564236443645264</v>
      </c>
      <c r="S145" s="112">
        <f t="shared" si="54"/>
        <v>0.67123776256975409</v>
      </c>
      <c r="T145" s="112">
        <f t="shared" si="54"/>
        <v>0.68354156329375459</v>
      </c>
      <c r="U145" s="112">
        <f t="shared" si="54"/>
        <v>0.69405089884238369</v>
      </c>
      <c r="V145" s="112">
        <f t="shared" si="54"/>
        <v>0.70673350293752135</v>
      </c>
      <c r="W145" s="112">
        <f t="shared" ref="W145" si="55">IF(W126=0,"",W126/W107)</f>
        <v>0.71045541655853672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0.63304330070831649</v>
      </c>
      <c r="C147" s="112">
        <f t="shared" si="59"/>
        <v>0.63799860610509485</v>
      </c>
      <c r="D147" s="112">
        <f t="shared" si="59"/>
        <v>0.6429037412579246</v>
      </c>
      <c r="E147" s="112">
        <f t="shared" si="59"/>
        <v>0.64710263653189704</v>
      </c>
      <c r="F147" s="112">
        <f t="shared" si="59"/>
        <v>0.65094866487559633</v>
      </c>
      <c r="G147" s="112">
        <f t="shared" si="59"/>
        <v>0.65416815933897432</v>
      </c>
      <c r="H147" s="112">
        <f t="shared" si="59"/>
        <v>0.65815902209209698</v>
      </c>
      <c r="I147" s="112">
        <f t="shared" si="59"/>
        <v>0.66009462461016999</v>
      </c>
      <c r="J147" s="112">
        <f t="shared" si="59"/>
        <v>0.66081180843943177</v>
      </c>
      <c r="K147" s="112">
        <f t="shared" si="59"/>
        <v>0.66215359496058757</v>
      </c>
      <c r="L147" s="112">
        <f t="shared" si="59"/>
        <v>0.66275782726000299</v>
      </c>
      <c r="M147" s="112">
        <f t="shared" si="59"/>
        <v>0.66424107275434063</v>
      </c>
      <c r="N147" s="112">
        <f t="shared" si="59"/>
        <v>0.66596062456545868</v>
      </c>
      <c r="O147" s="112">
        <f t="shared" si="59"/>
        <v>0.66888169977027401</v>
      </c>
      <c r="P147" s="112">
        <f t="shared" si="59"/>
        <v>0.67455588277273137</v>
      </c>
      <c r="Q147" s="112">
        <f t="shared" si="59"/>
        <v>0.68321114160227303</v>
      </c>
      <c r="R147" s="112">
        <f t="shared" ref="R147:V147" si="60">IF(R128=0,"",R128/R109)</f>
        <v>0.69201157922664647</v>
      </c>
      <c r="S147" s="112">
        <f t="shared" si="60"/>
        <v>0.69983630296979393</v>
      </c>
      <c r="T147" s="112">
        <f t="shared" si="60"/>
        <v>0.7176113426162477</v>
      </c>
      <c r="U147" s="112">
        <f t="shared" si="60"/>
        <v>0.72487872994885538</v>
      </c>
      <c r="V147" s="112">
        <f t="shared" si="60"/>
        <v>0.72969082225590653</v>
      </c>
      <c r="W147" s="112">
        <f t="shared" ref="W147" si="61">IF(W128=0,"",W128/W109)</f>
        <v>0.73997305173055683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0.91234850411999358</v>
      </c>
      <c r="C148" s="113">
        <f t="shared" si="62"/>
        <v>0.9028639914487967</v>
      </c>
      <c r="D148" s="113">
        <f t="shared" si="62"/>
        <v>0.89853368391162036</v>
      </c>
      <c r="E148" s="113">
        <f t="shared" si="62"/>
        <v>0.92587433075275571</v>
      </c>
      <c r="F148" s="113">
        <f t="shared" si="62"/>
        <v>0.92587306341270903</v>
      </c>
      <c r="G148" s="113">
        <f t="shared" si="62"/>
        <v>0.90247960599811072</v>
      </c>
      <c r="H148" s="113">
        <f t="shared" si="62"/>
        <v>0.916441485206555</v>
      </c>
      <c r="I148" s="113">
        <f t="shared" si="62"/>
        <v>0.91400584825752873</v>
      </c>
      <c r="J148" s="113">
        <f t="shared" si="62"/>
        <v>0.91691470228929417</v>
      </c>
      <c r="K148" s="113">
        <f t="shared" si="62"/>
        <v>0.91163859821745141</v>
      </c>
      <c r="L148" s="113">
        <f t="shared" si="62"/>
        <v>0.93653721985650706</v>
      </c>
      <c r="M148" s="113">
        <f t="shared" si="62"/>
        <v>0.95128292624258104</v>
      </c>
      <c r="N148" s="113">
        <f t="shared" si="62"/>
        <v>0.952652043062725</v>
      </c>
      <c r="O148" s="113">
        <f t="shared" si="62"/>
        <v>0.95900024920040827</v>
      </c>
      <c r="P148" s="113">
        <f t="shared" si="62"/>
        <v>0.95662108477676688</v>
      </c>
      <c r="Q148" s="113">
        <f t="shared" si="62"/>
        <v>0.95518127044984147</v>
      </c>
      <c r="R148" s="113">
        <f t="shared" ref="R148:V148" si="63">IF(R129=0,"",R129/R110)</f>
        <v>0.95331201898861262</v>
      </c>
      <c r="S148" s="113">
        <f t="shared" si="63"/>
        <v>0.9556375198433904</v>
      </c>
      <c r="T148" s="113">
        <f t="shared" si="63"/>
        <v>0.96777692568499352</v>
      </c>
      <c r="U148" s="113">
        <f t="shared" si="63"/>
        <v>0.96785235296156991</v>
      </c>
      <c r="V148" s="113">
        <f t="shared" si="63"/>
        <v>0.97110358498283722</v>
      </c>
      <c r="W148" s="113">
        <f t="shared" ref="W148" si="64">IF(W129=0,"",W129/W110)</f>
        <v>0.97486566550776499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0.63304330070831649</v>
      </c>
      <c r="C149" s="111">
        <f t="shared" si="65"/>
        <v>0.63875234328938091</v>
      </c>
      <c r="D149" s="111">
        <f t="shared" si="65"/>
        <v>0.64330578571423236</v>
      </c>
      <c r="E149" s="111">
        <f t="shared" si="65"/>
        <v>0.6468526542699069</v>
      </c>
      <c r="F149" s="111">
        <f t="shared" si="65"/>
        <v>0.65065802113683402</v>
      </c>
      <c r="G149" s="111">
        <f t="shared" si="65"/>
        <v>0.65450935240265218</v>
      </c>
      <c r="H149" s="111">
        <f t="shared" si="65"/>
        <v>0.65787912853560915</v>
      </c>
      <c r="I149" s="111">
        <f t="shared" si="65"/>
        <v>0.65975896089268837</v>
      </c>
      <c r="J149" s="111">
        <f t="shared" si="65"/>
        <v>0.66111981190579328</v>
      </c>
      <c r="K149" s="111">
        <f t="shared" si="65"/>
        <v>0.6629053170553405</v>
      </c>
      <c r="L149" s="111">
        <f t="shared" si="65"/>
        <v>0.66488041243835472</v>
      </c>
      <c r="M149" s="111">
        <f t="shared" si="65"/>
        <v>0.66704038803237919</v>
      </c>
      <c r="N149" s="111">
        <f t="shared" si="65"/>
        <v>0.66960276340224012</v>
      </c>
      <c r="O149" s="111">
        <f t="shared" si="65"/>
        <v>0.67168189435425329</v>
      </c>
      <c r="P149" s="111">
        <f t="shared" si="65"/>
        <v>0.67789383441203788</v>
      </c>
      <c r="Q149" s="111">
        <f t="shared" si="65"/>
        <v>0.68482730788347845</v>
      </c>
      <c r="R149" s="111">
        <f t="shared" ref="R149:V149" si="66">IF(R130=0,"",R130/R111)</f>
        <v>0.69175877304567412</v>
      </c>
      <c r="S149" s="111">
        <f t="shared" si="66"/>
        <v>0.69987051946596401</v>
      </c>
      <c r="T149" s="111">
        <f t="shared" si="66"/>
        <v>0.71294617635045787</v>
      </c>
      <c r="U149" s="111">
        <f t="shared" si="66"/>
        <v>0.72186603488182854</v>
      </c>
      <c r="V149" s="111">
        <f t="shared" si="66"/>
        <v>0.72691773478995703</v>
      </c>
      <c r="W149" s="111">
        <f t="shared" ref="W149" si="67">IF(W130=0,"",W130/W111)</f>
        <v>0.73737152545233453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0.55803309282311764</v>
      </c>
      <c r="C151" s="124">
        <f t="shared" si="71"/>
        <v>0.55965791785895902</v>
      </c>
      <c r="D151" s="124">
        <f t="shared" si="71"/>
        <v>0.56112376049754387</v>
      </c>
      <c r="E151" s="124">
        <f t="shared" si="71"/>
        <v>0.56224801085437193</v>
      </c>
      <c r="F151" s="124">
        <f t="shared" si="71"/>
        <v>0.56360385007596792</v>
      </c>
      <c r="G151" s="124">
        <f t="shared" si="71"/>
        <v>0.56512926012861908</v>
      </c>
      <c r="H151" s="124">
        <f t="shared" si="71"/>
        <v>0.56657944003230121</v>
      </c>
      <c r="I151" s="124">
        <f t="shared" si="71"/>
        <v>0.5677496670440525</v>
      </c>
      <c r="J151" s="124">
        <f t="shared" si="71"/>
        <v>0.56814580816065219</v>
      </c>
      <c r="K151" s="124">
        <f t="shared" si="71"/>
        <v>0.56915724942053214</v>
      </c>
      <c r="L151" s="124">
        <f t="shared" si="71"/>
        <v>0.57021488927425723</v>
      </c>
      <c r="M151" s="124">
        <f t="shared" si="71"/>
        <v>0.57093359466934246</v>
      </c>
      <c r="N151" s="124">
        <f t="shared" si="71"/>
        <v>0.57119791773136708</v>
      </c>
      <c r="O151" s="124">
        <f t="shared" si="71"/>
        <v>0.57149446851450147</v>
      </c>
      <c r="P151" s="124">
        <f t="shared" si="71"/>
        <v>0.57150929103735704</v>
      </c>
      <c r="Q151" s="124">
        <f t="shared" si="71"/>
        <v>0.57174231757870553</v>
      </c>
      <c r="R151" s="124">
        <f t="shared" ref="R151:V151" si="72">IF(R132=0,"",R132/R113)</f>
        <v>0.57351226782356957</v>
      </c>
      <c r="S151" s="124">
        <f t="shared" si="72"/>
        <v>0.57466548049741561</v>
      </c>
      <c r="T151" s="124">
        <f t="shared" si="72"/>
        <v>0.57736616113297778</v>
      </c>
      <c r="U151" s="124">
        <f t="shared" si="72"/>
        <v>0.58004338091083185</v>
      </c>
      <c r="V151" s="124">
        <f t="shared" si="72"/>
        <v>0.58317668948213663</v>
      </c>
      <c r="W151" s="124">
        <f t="shared" ref="W151" si="73">IF(W132=0,"",W132/W113)</f>
        <v>0.58676546716842992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0.55378733859385532</v>
      </c>
      <c r="C152" s="111">
        <f t="shared" si="74"/>
        <v>0.55547252618752441</v>
      </c>
      <c r="D152" s="111">
        <f t="shared" si="74"/>
        <v>0.55709693060593768</v>
      </c>
      <c r="E152" s="111">
        <f t="shared" si="74"/>
        <v>0.55851099884057531</v>
      </c>
      <c r="F152" s="111">
        <f t="shared" si="74"/>
        <v>0.55989918363799773</v>
      </c>
      <c r="G152" s="111">
        <f t="shared" si="74"/>
        <v>0.56125016973653441</v>
      </c>
      <c r="H152" s="111">
        <f t="shared" si="74"/>
        <v>0.5626336776279941</v>
      </c>
      <c r="I152" s="111">
        <f t="shared" si="74"/>
        <v>0.56354904006252182</v>
      </c>
      <c r="J152" s="111">
        <f t="shared" si="74"/>
        <v>0.56440461558323962</v>
      </c>
      <c r="K152" s="111">
        <f t="shared" si="74"/>
        <v>0.5654969889736291</v>
      </c>
      <c r="L152" s="111">
        <f t="shared" si="74"/>
        <v>0.56652890358782471</v>
      </c>
      <c r="M152" s="111">
        <f t="shared" si="74"/>
        <v>0.56721176292164899</v>
      </c>
      <c r="N152" s="111">
        <f t="shared" si="74"/>
        <v>0.56776169731578063</v>
      </c>
      <c r="O152" s="111">
        <f t="shared" si="74"/>
        <v>0.56817800617133307</v>
      </c>
      <c r="P152" s="111">
        <f t="shared" si="74"/>
        <v>0.56847644004650988</v>
      </c>
      <c r="Q152" s="111">
        <f t="shared" si="74"/>
        <v>0.56872107737209077</v>
      </c>
      <c r="R152" s="111">
        <f t="shared" ref="R152:V152" si="75">IF(R133=0,"",R133/R114)</f>
        <v>0.56935969276956866</v>
      </c>
      <c r="S152" s="111">
        <f t="shared" si="75"/>
        <v>0.57091310787841631</v>
      </c>
      <c r="T152" s="111">
        <f t="shared" si="75"/>
        <v>0.57333056666892679</v>
      </c>
      <c r="U152" s="111">
        <f t="shared" si="75"/>
        <v>0.57605260289233362</v>
      </c>
      <c r="V152" s="111">
        <f t="shared" si="75"/>
        <v>0.57904861567684707</v>
      </c>
      <c r="W152" s="111">
        <f t="shared" ref="W152" si="76">IF(W133=0,"",W133/W114)</f>
        <v>0.58226126365345587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0.72144014647121668</v>
      </c>
      <c r="C153" s="45">
        <f t="shared" si="77"/>
        <v>0.72486888677859551</v>
      </c>
      <c r="D153" s="45">
        <f t="shared" si="77"/>
        <v>0.7278664446396218</v>
      </c>
      <c r="E153" s="45">
        <f t="shared" si="77"/>
        <v>0.73050803141557408</v>
      </c>
      <c r="F153" s="45">
        <f t="shared" si="77"/>
        <v>0.73328712495394577</v>
      </c>
      <c r="G153" s="45">
        <f t="shared" si="77"/>
        <v>0.73608603512112958</v>
      </c>
      <c r="H153" s="45">
        <f t="shared" si="77"/>
        <v>0.73896735741312691</v>
      </c>
      <c r="I153" s="45">
        <f t="shared" si="77"/>
        <v>0.74073832645900117</v>
      </c>
      <c r="J153" s="45">
        <f t="shared" si="77"/>
        <v>0.74208798754690042</v>
      </c>
      <c r="K153" s="45">
        <f t="shared" si="77"/>
        <v>0.74398769566891976</v>
      </c>
      <c r="L153" s="45">
        <f t="shared" si="77"/>
        <v>0.74584047857642621</v>
      </c>
      <c r="M153" s="45">
        <f t="shared" si="77"/>
        <v>0.74748830227521179</v>
      </c>
      <c r="N153" s="45">
        <f t="shared" si="77"/>
        <v>0.74947664930037461</v>
      </c>
      <c r="O153" s="45">
        <f t="shared" si="77"/>
        <v>0.75187157010739236</v>
      </c>
      <c r="P153" s="45">
        <f t="shared" si="77"/>
        <v>0.75544408990448042</v>
      </c>
      <c r="Q153" s="45">
        <f t="shared" si="77"/>
        <v>0.75999794504104468</v>
      </c>
      <c r="R153" s="45">
        <f t="shared" ref="R153:V153" si="78">IF(R134=0,"",R134/R115)</f>
        <v>0.76604394289034705</v>
      </c>
      <c r="S153" s="45">
        <f t="shared" si="78"/>
        <v>0.77494974423550811</v>
      </c>
      <c r="T153" s="45">
        <f t="shared" si="78"/>
        <v>0.78542736587091266</v>
      </c>
      <c r="U153" s="45">
        <f t="shared" si="78"/>
        <v>0.79596676371997122</v>
      </c>
      <c r="V153" s="45">
        <f t="shared" si="78"/>
        <v>0.80666856472911064</v>
      </c>
      <c r="W153" s="45">
        <f t="shared" ref="W153" si="79">IF(W134=0,"",W134/W115)</f>
        <v>0.817219470708897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220.33944000000002</v>
      </c>
      <c r="C155" s="117">
        <f t="shared" si="80"/>
        <v>281.06352000000004</v>
      </c>
      <c r="D155" s="117">
        <f t="shared" si="80"/>
        <v>344.13984000000005</v>
      </c>
      <c r="E155" s="117">
        <f t="shared" si="80"/>
        <v>371.15198999999984</v>
      </c>
      <c r="F155" s="117">
        <f t="shared" si="80"/>
        <v>425.73167999999998</v>
      </c>
      <c r="G155" s="117">
        <f t="shared" si="80"/>
        <v>469.60749000000004</v>
      </c>
      <c r="H155" s="117">
        <f t="shared" si="80"/>
        <v>475.86824999999999</v>
      </c>
      <c r="I155" s="117">
        <f t="shared" si="80"/>
        <v>517.21955999999966</v>
      </c>
      <c r="J155" s="117">
        <f t="shared" si="80"/>
        <v>539.99054999999987</v>
      </c>
      <c r="K155" s="117">
        <f t="shared" si="80"/>
        <v>620.47161000000028</v>
      </c>
      <c r="L155" s="117">
        <f t="shared" si="80"/>
        <v>702.31590000000028</v>
      </c>
      <c r="M155" s="117">
        <f t="shared" si="80"/>
        <v>605.93049000000042</v>
      </c>
      <c r="N155" s="117">
        <f t="shared" si="80"/>
        <v>605.52656999999999</v>
      </c>
      <c r="O155" s="117">
        <f t="shared" si="80"/>
        <v>574.82865000000015</v>
      </c>
      <c r="P155" s="117">
        <f t="shared" si="80"/>
        <v>606.33440999999993</v>
      </c>
      <c r="Q155" s="117">
        <f t="shared" si="80"/>
        <v>617.47270596000044</v>
      </c>
      <c r="R155" s="117">
        <f t="shared" ref="R155:V155" si="81">R156+R159+R161+R170</f>
        <v>572.73068951999994</v>
      </c>
      <c r="S155" s="117">
        <f t="shared" si="81"/>
        <v>588.92040899999904</v>
      </c>
      <c r="T155" s="117">
        <f t="shared" si="81"/>
        <v>644.09951627999953</v>
      </c>
      <c r="U155" s="117">
        <f t="shared" si="81"/>
        <v>670.0327959599997</v>
      </c>
      <c r="V155" s="117">
        <f t="shared" si="81"/>
        <v>694.64970035999943</v>
      </c>
      <c r="W155" s="117">
        <f t="shared" ref="W155" si="82">W156+W159+W161+W170</f>
        <v>675.88781831999904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92.638670193442351</v>
      </c>
      <c r="C156" s="122">
        <f t="shared" si="83"/>
        <v>116.90241591817956</v>
      </c>
      <c r="D156" s="122">
        <f t="shared" si="83"/>
        <v>143.94249976741179</v>
      </c>
      <c r="E156" s="122">
        <f t="shared" si="83"/>
        <v>165.37019193394261</v>
      </c>
      <c r="F156" s="122">
        <f t="shared" si="83"/>
        <v>195.7711154974981</v>
      </c>
      <c r="G156" s="122">
        <f t="shared" si="83"/>
        <v>218.55034079177946</v>
      </c>
      <c r="H156" s="122">
        <f t="shared" si="83"/>
        <v>221.92775915957051</v>
      </c>
      <c r="I156" s="122">
        <f t="shared" si="83"/>
        <v>246.53354314873371</v>
      </c>
      <c r="J156" s="122">
        <f t="shared" si="83"/>
        <v>259.6033316322995</v>
      </c>
      <c r="K156" s="122">
        <f t="shared" si="83"/>
        <v>319.3183859519695</v>
      </c>
      <c r="L156" s="122">
        <f t="shared" si="83"/>
        <v>294.80878869050696</v>
      </c>
      <c r="M156" s="122">
        <f t="shared" si="83"/>
        <v>273.64371823021929</v>
      </c>
      <c r="N156" s="122">
        <f t="shared" si="83"/>
        <v>306.85409969839918</v>
      </c>
      <c r="O156" s="122">
        <f t="shared" si="83"/>
        <v>320.58424100584926</v>
      </c>
      <c r="P156" s="122">
        <f t="shared" si="83"/>
        <v>351.93609460848739</v>
      </c>
      <c r="Q156" s="122">
        <f t="shared" si="83"/>
        <v>359.31371979458385</v>
      </c>
      <c r="R156" s="122">
        <f t="shared" ref="R156:V156" si="84">SUM(R157:R158)</f>
        <v>318.13473850590862</v>
      </c>
      <c r="S156" s="122">
        <f t="shared" si="84"/>
        <v>327.0689701498797</v>
      </c>
      <c r="T156" s="122">
        <f t="shared" si="84"/>
        <v>346.31295933874208</v>
      </c>
      <c r="U156" s="122">
        <f t="shared" si="84"/>
        <v>358.79083368190555</v>
      </c>
      <c r="V156" s="122">
        <f t="shared" si="84"/>
        <v>362.59843903674368</v>
      </c>
      <c r="W156" s="122">
        <f t="shared" ref="W156" si="85">SUM(W157:W158)</f>
        <v>353.67290876085059</v>
      </c>
      <c r="DA156" s="130" t="s">
        <v>2132</v>
      </c>
    </row>
    <row r="157" spans="1:105" ht="12" customHeight="1" x14ac:dyDescent="0.25">
      <c r="A157" s="97" t="s">
        <v>217</v>
      </c>
      <c r="B157" s="98">
        <v>92.638670193442351</v>
      </c>
      <c r="C157" s="98">
        <v>116.90241591817956</v>
      </c>
      <c r="D157" s="98">
        <v>143.94249976741179</v>
      </c>
      <c r="E157" s="98">
        <v>165.37019193394261</v>
      </c>
      <c r="F157" s="98">
        <v>195.7711154974981</v>
      </c>
      <c r="G157" s="98">
        <v>218.55034079177946</v>
      </c>
      <c r="H157" s="98">
        <v>221.92775915957051</v>
      </c>
      <c r="I157" s="98">
        <v>246.53354314873371</v>
      </c>
      <c r="J157" s="98">
        <v>259.6033316322995</v>
      </c>
      <c r="K157" s="98">
        <v>319.3183859519695</v>
      </c>
      <c r="L157" s="98">
        <v>294.80878869050696</v>
      </c>
      <c r="M157" s="98">
        <v>273.64371823021929</v>
      </c>
      <c r="N157" s="98">
        <v>306.85409969839918</v>
      </c>
      <c r="O157" s="98">
        <v>320.58424100584926</v>
      </c>
      <c r="P157" s="98">
        <v>351.93609460848739</v>
      </c>
      <c r="Q157" s="98">
        <v>359.31371979458385</v>
      </c>
      <c r="R157" s="98">
        <v>318.13473850590862</v>
      </c>
      <c r="S157" s="98">
        <v>327.0689701498797</v>
      </c>
      <c r="T157" s="98">
        <v>346.31295933874208</v>
      </c>
      <c r="U157" s="98">
        <v>358.79083368190555</v>
      </c>
      <c r="V157" s="98">
        <v>362.59843903674368</v>
      </c>
      <c r="W157" s="98">
        <v>353.67290876085059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48.19670253607709</v>
      </c>
      <c r="C161" s="122">
        <v>60.054850511195518</v>
      </c>
      <c r="D161" s="122">
        <v>70.808282730904153</v>
      </c>
      <c r="E161" s="122">
        <v>72.434296930296895</v>
      </c>
      <c r="F161" s="122">
        <v>80.167860817093512</v>
      </c>
      <c r="G161" s="122">
        <v>86.669693582202669</v>
      </c>
      <c r="H161" s="122">
        <v>89.996139589499819</v>
      </c>
      <c r="I161" s="122">
        <v>96.231941367000317</v>
      </c>
      <c r="J161" s="122">
        <v>103.3200375496137</v>
      </c>
      <c r="K161" s="122">
        <v>110.37052904671886</v>
      </c>
      <c r="L161" s="122">
        <v>149.85523813344059</v>
      </c>
      <c r="M161" s="122">
        <v>124.53100805236974</v>
      </c>
      <c r="N161" s="122">
        <v>119.6672412416044</v>
      </c>
      <c r="O161" s="122">
        <v>108.48815735985107</v>
      </c>
      <c r="P161" s="122">
        <v>109.18319019657476</v>
      </c>
      <c r="Q161" s="122">
        <v>108.98028530658998</v>
      </c>
      <c r="R161" s="122">
        <v>98.653926745526789</v>
      </c>
      <c r="S161" s="122">
        <v>103.06612825592516</v>
      </c>
      <c r="T161" s="122">
        <v>108.86240772333863</v>
      </c>
      <c r="U161" s="122">
        <v>110.35786522150016</v>
      </c>
      <c r="V161" s="122">
        <v>116.32917513894499</v>
      </c>
      <c r="W161" s="122">
        <v>104.18229738253162</v>
      </c>
      <c r="DA161" s="130" t="s">
        <v>2137</v>
      </c>
    </row>
    <row r="162" spans="1:105" ht="12" customHeight="1" x14ac:dyDescent="0.25">
      <c r="A162" s="97" t="s">
        <v>134</v>
      </c>
      <c r="B162" s="98">
        <v>48.068370312122312</v>
      </c>
      <c r="C162" s="98">
        <v>59.879782063088122</v>
      </c>
      <c r="D162" s="98">
        <v>70.591391793473576</v>
      </c>
      <c r="E162" s="98">
        <v>72.23001460490859</v>
      </c>
      <c r="F162" s="98">
        <v>79.937297264062309</v>
      </c>
      <c r="G162" s="98">
        <v>86.401455048323626</v>
      </c>
      <c r="H162" s="98">
        <v>89.748602129977741</v>
      </c>
      <c r="I162" s="98">
        <v>95.981874003274569</v>
      </c>
      <c r="J162" s="98">
        <v>103.02925126060444</v>
      </c>
      <c r="K162" s="98">
        <v>110.04276638427794</v>
      </c>
      <c r="L162" s="98">
        <v>149.13470883479459</v>
      </c>
      <c r="M162" s="98">
        <v>124.08571575134611</v>
      </c>
      <c r="N162" s="98">
        <v>119.1213541516772</v>
      </c>
      <c r="O162" s="98">
        <v>108.05188969056334</v>
      </c>
      <c r="P162" s="98">
        <v>108.58605591785924</v>
      </c>
      <c r="Q162" s="98">
        <v>108.28861659410759</v>
      </c>
      <c r="R162" s="98">
        <v>98.000268575802679</v>
      </c>
      <c r="S162" s="98">
        <v>102.45275877644106</v>
      </c>
      <c r="T162" s="98">
        <v>108.30816589315479</v>
      </c>
      <c r="U162" s="98">
        <v>109.75408681414048</v>
      </c>
      <c r="V162" s="98">
        <v>115.4556886574883</v>
      </c>
      <c r="W162" s="98">
        <v>103.6654624081752</v>
      </c>
      <c r="DA162" s="63" t="s">
        <v>2138</v>
      </c>
    </row>
    <row r="163" spans="1:105" ht="12" customHeight="1" x14ac:dyDescent="0.25">
      <c r="A163" s="97" t="s">
        <v>133</v>
      </c>
      <c r="B163" s="98">
        <v>0.12833222395477825</v>
      </c>
      <c r="C163" s="98">
        <v>0.17506844810739769</v>
      </c>
      <c r="D163" s="98">
        <v>0.21689093743057439</v>
      </c>
      <c r="E163" s="98">
        <v>0.20428232538830654</v>
      </c>
      <c r="F163" s="98">
        <v>0.23056355303119921</v>
      </c>
      <c r="G163" s="98">
        <v>0.26823853387904856</v>
      </c>
      <c r="H163" s="98">
        <v>0.24753745952207995</v>
      </c>
      <c r="I163" s="98">
        <v>0.25006736372575472</v>
      </c>
      <c r="J163" s="98">
        <v>0.29078628900926046</v>
      </c>
      <c r="K163" s="98">
        <v>0.327762662440925</v>
      </c>
      <c r="L163" s="98">
        <v>0.7205292986459928</v>
      </c>
      <c r="M163" s="98">
        <v>0.44529230102363321</v>
      </c>
      <c r="N163" s="98">
        <v>0.54588708992719992</v>
      </c>
      <c r="O163" s="98">
        <v>0.43626766928773153</v>
      </c>
      <c r="P163" s="98">
        <v>0.59713427871551017</v>
      </c>
      <c r="Q163" s="98">
        <v>0.69166871248238881</v>
      </c>
      <c r="R163" s="98">
        <v>0.65365816972410695</v>
      </c>
      <c r="S163" s="98">
        <v>0.61336947948410336</v>
      </c>
      <c r="T163" s="98">
        <v>0.55424183018383522</v>
      </c>
      <c r="U163" s="98">
        <v>0.60377840735968669</v>
      </c>
      <c r="V163" s="98">
        <v>0.87348648145670005</v>
      </c>
      <c r="W163" s="98">
        <v>0.51683497435640879</v>
      </c>
      <c r="DA163" s="63" t="s">
        <v>2139</v>
      </c>
    </row>
    <row r="164" spans="1:105" ht="12" customHeight="1" x14ac:dyDescent="0.25">
      <c r="A164" s="100" t="s">
        <v>217</v>
      </c>
      <c r="B164" s="101">
        <v>0.12833222395477825</v>
      </c>
      <c r="C164" s="101">
        <v>0.17506844810739769</v>
      </c>
      <c r="D164" s="101">
        <v>0.21689093743057439</v>
      </c>
      <c r="E164" s="101">
        <v>0.20428232538830654</v>
      </c>
      <c r="F164" s="101">
        <v>0.23056355303119921</v>
      </c>
      <c r="G164" s="101">
        <v>0.26823853387904856</v>
      </c>
      <c r="H164" s="101">
        <v>0.24753745952207995</v>
      </c>
      <c r="I164" s="101">
        <v>0.25006736372575472</v>
      </c>
      <c r="J164" s="101">
        <v>0.29078628900926046</v>
      </c>
      <c r="K164" s="101">
        <v>0.327762662440925</v>
      </c>
      <c r="L164" s="101">
        <v>0.7205292986459928</v>
      </c>
      <c r="M164" s="101">
        <v>0.44529230102363321</v>
      </c>
      <c r="N164" s="101">
        <v>0.54588708992719992</v>
      </c>
      <c r="O164" s="101">
        <v>0.43626766928773153</v>
      </c>
      <c r="P164" s="101">
        <v>0.59713427871551017</v>
      </c>
      <c r="Q164" s="101">
        <v>0.69166871248238881</v>
      </c>
      <c r="R164" s="101">
        <v>0.65365816972410695</v>
      </c>
      <c r="S164" s="101">
        <v>0.61336947948410336</v>
      </c>
      <c r="T164" s="101">
        <v>0.55424183018383522</v>
      </c>
      <c r="U164" s="101">
        <v>0.60377840735968669</v>
      </c>
      <c r="V164" s="101">
        <v>0.87348648145670005</v>
      </c>
      <c r="W164" s="101">
        <v>0.51683497435640879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79.504067270480576</v>
      </c>
      <c r="C170" s="122">
        <v>104.10625357062499</v>
      </c>
      <c r="D170" s="122">
        <v>129.38905750168411</v>
      </c>
      <c r="E170" s="122">
        <v>133.34750113576038</v>
      </c>
      <c r="F170" s="122">
        <v>149.79270368540836</v>
      </c>
      <c r="G170" s="122">
        <v>164.38745562601792</v>
      </c>
      <c r="H170" s="122">
        <v>163.94435125092971</v>
      </c>
      <c r="I170" s="122">
        <v>174.45407548426562</v>
      </c>
      <c r="J170" s="122">
        <v>177.06718081808668</v>
      </c>
      <c r="K170" s="122">
        <v>190.78269500131191</v>
      </c>
      <c r="L170" s="122">
        <v>257.65187317605273</v>
      </c>
      <c r="M170" s="122">
        <v>207.75576371741141</v>
      </c>
      <c r="N170" s="122">
        <v>179.0052290599964</v>
      </c>
      <c r="O170" s="122">
        <v>145.75625163429976</v>
      </c>
      <c r="P170" s="122">
        <v>145.21512519493785</v>
      </c>
      <c r="Q170" s="122">
        <v>149.1787008588266</v>
      </c>
      <c r="R170" s="122">
        <v>155.94202426856447</v>
      </c>
      <c r="S170" s="122">
        <v>158.78531059419419</v>
      </c>
      <c r="T170" s="122">
        <v>188.92414921791885</v>
      </c>
      <c r="U170" s="122">
        <v>200.88409705659404</v>
      </c>
      <c r="V170" s="122">
        <v>215.72208618431074</v>
      </c>
      <c r="W170" s="122">
        <v>218.03261217661682</v>
      </c>
      <c r="DA170" s="130" t="s">
        <v>2146</v>
      </c>
    </row>
    <row r="171" spans="1:105" ht="12" customHeight="1" x14ac:dyDescent="0.25">
      <c r="A171" s="97" t="s">
        <v>175</v>
      </c>
      <c r="B171" s="98">
        <v>79.504067270480576</v>
      </c>
      <c r="C171" s="98">
        <v>104.10625357062499</v>
      </c>
      <c r="D171" s="98">
        <v>129.38905750168411</v>
      </c>
      <c r="E171" s="98">
        <v>133.34750113576038</v>
      </c>
      <c r="F171" s="98">
        <v>149.79270368540836</v>
      </c>
      <c r="G171" s="98">
        <v>164.38745562601792</v>
      </c>
      <c r="H171" s="98">
        <v>163.94435125092971</v>
      </c>
      <c r="I171" s="98">
        <v>174.45407548426562</v>
      </c>
      <c r="J171" s="98">
        <v>177.06718081808668</v>
      </c>
      <c r="K171" s="98">
        <v>190.78269500131191</v>
      </c>
      <c r="L171" s="98">
        <v>257.65187317605273</v>
      </c>
      <c r="M171" s="98">
        <v>207.75576371741141</v>
      </c>
      <c r="N171" s="98">
        <v>179.0052290599964</v>
      </c>
      <c r="O171" s="98">
        <v>145.75625163429976</v>
      </c>
      <c r="P171" s="98">
        <v>145.21512519493785</v>
      </c>
      <c r="Q171" s="98">
        <v>149.1787008588266</v>
      </c>
      <c r="R171" s="98">
        <v>155.94202426856447</v>
      </c>
      <c r="S171" s="98">
        <v>158.78531059419419</v>
      </c>
      <c r="T171" s="98">
        <v>188.92414921791885</v>
      </c>
      <c r="U171" s="98">
        <v>200.88409705659404</v>
      </c>
      <c r="V171" s="98">
        <v>215.72208618431074</v>
      </c>
      <c r="W171" s="98">
        <v>218.03261217661682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6763.9507734510444</v>
      </c>
      <c r="C174" s="117">
        <f t="shared" si="87"/>
        <v>7204.3564361280578</v>
      </c>
      <c r="D174" s="117">
        <f t="shared" si="87"/>
        <v>7679.8519346859475</v>
      </c>
      <c r="E174" s="117">
        <f t="shared" si="87"/>
        <v>7515.1615244059103</v>
      </c>
      <c r="F174" s="117">
        <f t="shared" si="87"/>
        <v>7833.4057843131141</v>
      </c>
      <c r="G174" s="117">
        <f t="shared" si="87"/>
        <v>7996.3966754012235</v>
      </c>
      <c r="H174" s="117">
        <f t="shared" si="87"/>
        <v>7598.7086630088634</v>
      </c>
      <c r="I174" s="117">
        <f t="shared" si="87"/>
        <v>7729.7569492934017</v>
      </c>
      <c r="J174" s="117">
        <f t="shared" si="87"/>
        <v>7333.4007754399099</v>
      </c>
      <c r="K174" s="117">
        <f t="shared" si="87"/>
        <v>7600.6756184368405</v>
      </c>
      <c r="L174" s="117">
        <f t="shared" si="87"/>
        <v>7660.3208451321116</v>
      </c>
      <c r="M174" s="117">
        <f t="shared" si="87"/>
        <v>6443.0624978191863</v>
      </c>
      <c r="N174" s="117">
        <f t="shared" si="87"/>
        <v>6375.80594147181</v>
      </c>
      <c r="O174" s="117">
        <f t="shared" si="87"/>
        <v>6157.1671195220761</v>
      </c>
      <c r="P174" s="117">
        <f t="shared" si="87"/>
        <v>6420.953654712147</v>
      </c>
      <c r="Q174" s="117">
        <f t="shared" si="87"/>
        <v>6507.1509599317524</v>
      </c>
      <c r="R174" s="117">
        <f t="shared" ref="R174:V174" si="88">R175+R178+R180+R189</f>
        <v>6129.1697330943607</v>
      </c>
      <c r="S174" s="117">
        <f t="shared" si="88"/>
        <v>6207.9050776045224</v>
      </c>
      <c r="T174" s="117">
        <f t="shared" si="88"/>
        <v>6619.5826836369106</v>
      </c>
      <c r="U174" s="117">
        <f t="shared" si="88"/>
        <v>6737.0806183107925</v>
      </c>
      <c r="V174" s="117">
        <f t="shared" si="88"/>
        <v>6973.1661868538504</v>
      </c>
      <c r="W174" s="117">
        <f t="shared" ref="W174" si="89">W175+W178+W180+W189</f>
        <v>6924.1894149422324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2813.8951451635571</v>
      </c>
      <c r="C175" s="122">
        <f t="shared" si="90"/>
        <v>2965.4901706314809</v>
      </c>
      <c r="D175" s="122">
        <f t="shared" si="90"/>
        <v>3182.839918370978</v>
      </c>
      <c r="E175" s="122">
        <f t="shared" si="90"/>
        <v>3310.9967388285418</v>
      </c>
      <c r="F175" s="122">
        <f t="shared" si="90"/>
        <v>3566.418413948732</v>
      </c>
      <c r="G175" s="122">
        <f t="shared" si="90"/>
        <v>3680.9944200114446</v>
      </c>
      <c r="H175" s="122">
        <f t="shared" si="90"/>
        <v>3501.6571653023798</v>
      </c>
      <c r="I175" s="122">
        <f t="shared" si="90"/>
        <v>3649.2167045291053</v>
      </c>
      <c r="J175" s="122">
        <f t="shared" si="90"/>
        <v>3496.1583944038762</v>
      </c>
      <c r="K175" s="122">
        <f t="shared" si="90"/>
        <v>3876.1792532720319</v>
      </c>
      <c r="L175" s="122">
        <f t="shared" si="90"/>
        <v>3172.5278809510214</v>
      </c>
      <c r="M175" s="122">
        <f t="shared" si="90"/>
        <v>2867.4996196178108</v>
      </c>
      <c r="N175" s="122">
        <f t="shared" si="90"/>
        <v>3185.1095045599277</v>
      </c>
      <c r="O175" s="122">
        <f t="shared" si="90"/>
        <v>3387.0639858748646</v>
      </c>
      <c r="P175" s="122">
        <f t="shared" si="90"/>
        <v>3678.689460569527</v>
      </c>
      <c r="Q175" s="122">
        <f t="shared" si="90"/>
        <v>3738.1840616798941</v>
      </c>
      <c r="R175" s="122">
        <f t="shared" ref="R175:V175" si="91">SUM(R176:R177)</f>
        <v>3352.5226009975568</v>
      </c>
      <c r="S175" s="122">
        <f t="shared" si="91"/>
        <v>3398.4868930837793</v>
      </c>
      <c r="T175" s="122">
        <f t="shared" si="91"/>
        <v>3505.3871339825905</v>
      </c>
      <c r="U175" s="122">
        <f t="shared" si="91"/>
        <v>3554.4879283196965</v>
      </c>
      <c r="V175" s="122">
        <f t="shared" si="91"/>
        <v>3586.5512897759104</v>
      </c>
      <c r="W175" s="122">
        <f t="shared" ref="W175" si="92">SUM(W176:W177)</f>
        <v>3563.9767453181416</v>
      </c>
      <c r="DA175" s="130" t="s">
        <v>2300</v>
      </c>
    </row>
    <row r="176" spans="1:105" ht="12" customHeight="1" x14ac:dyDescent="0.25">
      <c r="A176" s="97" t="s">
        <v>217</v>
      </c>
      <c r="B176" s="98">
        <v>2778.9205237737224</v>
      </c>
      <c r="C176" s="98">
        <v>2928.8403337708214</v>
      </c>
      <c r="D176" s="98">
        <v>3143.9248642398406</v>
      </c>
      <c r="E176" s="98">
        <v>3276.0658887189929</v>
      </c>
      <c r="F176" s="98">
        <v>3529.76950134463</v>
      </c>
      <c r="G176" s="98">
        <v>3642.585773038968</v>
      </c>
      <c r="H176" s="98">
        <v>3464.2698826972487</v>
      </c>
      <c r="I176" s="98">
        <v>3608.6380190532504</v>
      </c>
      <c r="J176" s="98">
        <v>3455.1316730947078</v>
      </c>
      <c r="K176" s="98">
        <v>3832.4332817552977</v>
      </c>
      <c r="L176" s="98">
        <v>3145.8661217729159</v>
      </c>
      <c r="M176" s="98">
        <v>2841.0159699666283</v>
      </c>
      <c r="N176" s="98">
        <v>3156.3936150800287</v>
      </c>
      <c r="O176" s="98">
        <v>3356.6043030721098</v>
      </c>
      <c r="P176" s="98">
        <v>3645.9332493551378</v>
      </c>
      <c r="Q176" s="98">
        <v>3704.7829452078695</v>
      </c>
      <c r="R176" s="98">
        <v>3321.0414404712192</v>
      </c>
      <c r="S176" s="98">
        <v>3366.3789185748155</v>
      </c>
      <c r="T176" s="98">
        <v>3472.2849560196455</v>
      </c>
      <c r="U176" s="98">
        <v>3520.802316454934</v>
      </c>
      <c r="V176" s="98">
        <v>3551.6413094600448</v>
      </c>
      <c r="W176" s="98">
        <v>3528.9645004055178</v>
      </c>
      <c r="DA176" s="63" t="s">
        <v>2301</v>
      </c>
    </row>
    <row r="177" spans="1:105" ht="12" customHeight="1" x14ac:dyDescent="0.25">
      <c r="A177" s="97" t="s">
        <v>53</v>
      </c>
      <c r="B177" s="98">
        <v>34.974621389834638</v>
      </c>
      <c r="C177" s="98">
        <v>36.64983686065937</v>
      </c>
      <c r="D177" s="98">
        <v>38.915054131137218</v>
      </c>
      <c r="E177" s="98">
        <v>34.930850109548999</v>
      </c>
      <c r="F177" s="98">
        <v>36.648912604101767</v>
      </c>
      <c r="G177" s="98">
        <v>38.408646972476511</v>
      </c>
      <c r="H177" s="98">
        <v>37.387282605131226</v>
      </c>
      <c r="I177" s="98">
        <v>40.578685475855046</v>
      </c>
      <c r="J177" s="98">
        <v>41.026721309168401</v>
      </c>
      <c r="K177" s="98">
        <v>43.745971516734166</v>
      </c>
      <c r="L177" s="98">
        <v>26.661759178105548</v>
      </c>
      <c r="M177" s="98">
        <v>26.483649651182731</v>
      </c>
      <c r="N177" s="98">
        <v>28.715889479898912</v>
      </c>
      <c r="O177" s="98">
        <v>30.45968280275472</v>
      </c>
      <c r="P177" s="98">
        <v>32.756211214389218</v>
      </c>
      <c r="Q177" s="98">
        <v>33.401116472024782</v>
      </c>
      <c r="R177" s="98">
        <v>31.481160526337565</v>
      </c>
      <c r="S177" s="98">
        <v>32.107974508963927</v>
      </c>
      <c r="T177" s="98">
        <v>33.102177962945042</v>
      </c>
      <c r="U177" s="98">
        <v>33.685611864762542</v>
      </c>
      <c r="V177" s="98">
        <v>34.90998031586561</v>
      </c>
      <c r="W177" s="98">
        <v>35.012244912623615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14.745475905092604</v>
      </c>
      <c r="C178" s="122">
        <f t="shared" si="93"/>
        <v>16.190201104031004</v>
      </c>
      <c r="D178" s="122">
        <f t="shared" si="93"/>
        <v>12.477192393039157</v>
      </c>
      <c r="E178" s="122">
        <f t="shared" si="93"/>
        <v>28.87899096493026</v>
      </c>
      <c r="F178" s="122">
        <f t="shared" si="93"/>
        <v>22.220811732352004</v>
      </c>
      <c r="G178" s="122">
        <f t="shared" si="93"/>
        <v>28.086905172512772</v>
      </c>
      <c r="H178" s="122">
        <f t="shared" si="93"/>
        <v>35.019233106869116</v>
      </c>
      <c r="I178" s="122">
        <f t="shared" si="93"/>
        <v>16.31207510225838</v>
      </c>
      <c r="J178" s="122">
        <f t="shared" si="93"/>
        <v>14.510073873807315</v>
      </c>
      <c r="K178" s="122">
        <f t="shared" si="93"/>
        <v>22.568722859129061</v>
      </c>
      <c r="L178" s="122">
        <f t="shared" si="93"/>
        <v>32.180475461842384</v>
      </c>
      <c r="M178" s="122">
        <f t="shared" si="93"/>
        <v>31.698461317696665</v>
      </c>
      <c r="N178" s="122">
        <f t="shared" si="93"/>
        <v>31.834967461553102</v>
      </c>
      <c r="O178" s="122">
        <f t="shared" si="93"/>
        <v>30.878531444472976</v>
      </c>
      <c r="P178" s="122">
        <f t="shared" si="93"/>
        <v>29.393494569577442</v>
      </c>
      <c r="Q178" s="122">
        <f t="shared" si="93"/>
        <v>27.981849220181687</v>
      </c>
      <c r="R178" s="122">
        <f t="shared" si="93"/>
        <v>32.174553238661098</v>
      </c>
      <c r="S178" s="122">
        <f t="shared" si="93"/>
        <v>31.695626275331541</v>
      </c>
      <c r="T178" s="122">
        <f t="shared" si="93"/>
        <v>33.292573704980512</v>
      </c>
      <c r="U178" s="122">
        <f t="shared" si="93"/>
        <v>33.623347001530618</v>
      </c>
      <c r="V178" s="122">
        <f t="shared" si="93"/>
        <v>36.554694317708034</v>
      </c>
      <c r="W178" s="122">
        <f t="shared" si="93"/>
        <v>41.180302102160688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14.745475905092604</v>
      </c>
      <c r="C179" s="98">
        <f>RES_hhdet_fech!C67</f>
        <v>16.190201104031004</v>
      </c>
      <c r="D179" s="98">
        <f>RES_hhdet_fech!D67</f>
        <v>12.477192393039157</v>
      </c>
      <c r="E179" s="98">
        <f>RES_hhdet_fech!E67</f>
        <v>28.87899096493026</v>
      </c>
      <c r="F179" s="98">
        <f>RES_hhdet_fech!F67</f>
        <v>22.220811732352004</v>
      </c>
      <c r="G179" s="98">
        <f>RES_hhdet_fech!G67</f>
        <v>28.086905172512772</v>
      </c>
      <c r="H179" s="98">
        <f>RES_hhdet_fech!H67</f>
        <v>35.019233106869116</v>
      </c>
      <c r="I179" s="98">
        <f>RES_hhdet_fech!I67</f>
        <v>16.31207510225838</v>
      </c>
      <c r="J179" s="98">
        <f>RES_hhdet_fech!J67</f>
        <v>14.510073873807315</v>
      </c>
      <c r="K179" s="98">
        <f>RES_hhdet_fech!K67</f>
        <v>22.568722859129061</v>
      </c>
      <c r="L179" s="98">
        <f>RES_hhdet_fech!L67</f>
        <v>32.180475461842384</v>
      </c>
      <c r="M179" s="98">
        <f>RES_hhdet_fech!M67</f>
        <v>31.698461317696665</v>
      </c>
      <c r="N179" s="98">
        <f>RES_hhdet_fech!N67</f>
        <v>31.834967461553102</v>
      </c>
      <c r="O179" s="98">
        <f>RES_hhdet_fech!O67</f>
        <v>30.878531444472976</v>
      </c>
      <c r="P179" s="98">
        <f>RES_hhdet_fech!P67</f>
        <v>29.393494569577442</v>
      </c>
      <c r="Q179" s="98">
        <f>RES_hhdet_fech!Q67</f>
        <v>27.981849220181687</v>
      </c>
      <c r="R179" s="98">
        <f>RES_hhdet_fech!R67</f>
        <v>32.174553238661098</v>
      </c>
      <c r="S179" s="98">
        <f>RES_hhdet_fech!S67</f>
        <v>31.695626275331541</v>
      </c>
      <c r="T179" s="98">
        <f>RES_hhdet_fech!T67</f>
        <v>33.292573704980512</v>
      </c>
      <c r="U179" s="98">
        <f>RES_hhdet_fech!U67</f>
        <v>33.623347001530618</v>
      </c>
      <c r="V179" s="98">
        <f>RES_hhdet_fech!V67</f>
        <v>36.554694317708034</v>
      </c>
      <c r="W179" s="98">
        <f>RES_hhdet_fech!W67</f>
        <v>41.180302102160688</v>
      </c>
      <c r="DA179" s="63" t="s">
        <v>2304</v>
      </c>
    </row>
    <row r="180" spans="1:105" ht="12" customHeight="1" x14ac:dyDescent="0.25">
      <c r="A180" s="121" t="s">
        <v>55</v>
      </c>
      <c r="B180" s="122">
        <v>1488.4272125837565</v>
      </c>
      <c r="C180" s="122">
        <v>1548.3508102898768</v>
      </c>
      <c r="D180" s="122">
        <v>1590.2303129714128</v>
      </c>
      <c r="E180" s="122">
        <v>1474.9343175430038</v>
      </c>
      <c r="F180" s="122">
        <v>1485.0260828773094</v>
      </c>
      <c r="G180" s="122">
        <v>1485.2956553637068</v>
      </c>
      <c r="H180" s="122">
        <v>1444.3013897228263</v>
      </c>
      <c r="I180" s="122">
        <v>1448.6467200579218</v>
      </c>
      <c r="J180" s="122">
        <v>1415.4097021838463</v>
      </c>
      <c r="K180" s="122">
        <v>1364.2307476441224</v>
      </c>
      <c r="L180" s="122">
        <v>1648.5398887940808</v>
      </c>
      <c r="M180" s="122">
        <v>1341.4391342222839</v>
      </c>
      <c r="N180" s="122">
        <v>1282.0697784231998</v>
      </c>
      <c r="O180" s="122">
        <v>1185.0575266904173</v>
      </c>
      <c r="P180" s="122">
        <v>1183.6881839584432</v>
      </c>
      <c r="Q180" s="122">
        <v>1178.1603255002319</v>
      </c>
      <c r="R180" s="122">
        <v>1081.4667818167643</v>
      </c>
      <c r="S180" s="122">
        <v>1112.7951417049728</v>
      </c>
      <c r="T180" s="122">
        <v>1149.9259977804388</v>
      </c>
      <c r="U180" s="122">
        <v>1141.2667525273287</v>
      </c>
      <c r="V180" s="122">
        <v>1198.0399096160384</v>
      </c>
      <c r="W180" s="122">
        <v>1100.9722369322983</v>
      </c>
      <c r="DA180" s="130" t="s">
        <v>2305</v>
      </c>
    </row>
    <row r="181" spans="1:105" ht="12" customHeight="1" x14ac:dyDescent="0.25">
      <c r="A181" s="97" t="s">
        <v>134</v>
      </c>
      <c r="B181" s="98">
        <v>1512.4334652547186</v>
      </c>
      <c r="C181" s="98">
        <v>1573.2930575334021</v>
      </c>
      <c r="D181" s="98">
        <v>1615.3523173454621</v>
      </c>
      <c r="E181" s="98">
        <v>1499.1266700583947</v>
      </c>
      <c r="F181" s="98">
        <v>1509.2872857508853</v>
      </c>
      <c r="G181" s="98">
        <v>1505.9178330283801</v>
      </c>
      <c r="H181" s="98">
        <v>1464.5390340169276</v>
      </c>
      <c r="I181" s="98">
        <v>1467.2163024223132</v>
      </c>
      <c r="J181" s="98">
        <v>1433.69338889855</v>
      </c>
      <c r="K181" s="98">
        <v>1379.9974826925181</v>
      </c>
      <c r="L181" s="98">
        <v>1681.625025715879</v>
      </c>
      <c r="M181" s="98">
        <v>1368.4759547818162</v>
      </c>
      <c r="N181" s="98">
        <v>1311.3782668245108</v>
      </c>
      <c r="O181" s="98">
        <v>1211.0222047682435</v>
      </c>
      <c r="P181" s="98">
        <v>1213.8575320835353</v>
      </c>
      <c r="Q181" s="98">
        <v>1209.7514028970775</v>
      </c>
      <c r="R181" s="98">
        <v>1106.8868963981204</v>
      </c>
      <c r="S181" s="98">
        <v>1137.7328632310089</v>
      </c>
      <c r="T181" s="98">
        <v>1177.08890014091</v>
      </c>
      <c r="U181" s="98">
        <v>1166.7411143533768</v>
      </c>
      <c r="V181" s="98">
        <v>1224.0958468670926</v>
      </c>
      <c r="W181" s="98">
        <v>1122.9154437913162</v>
      </c>
      <c r="DA181" s="63" t="s">
        <v>2306</v>
      </c>
    </row>
    <row r="182" spans="1:105" ht="12" customHeight="1" x14ac:dyDescent="0.25">
      <c r="A182" s="97" t="s">
        <v>133</v>
      </c>
      <c r="B182" s="98">
        <v>922.53811062536352</v>
      </c>
      <c r="C182" s="98">
        <v>981.92892994822523</v>
      </c>
      <c r="D182" s="98">
        <v>1027.476712911739</v>
      </c>
      <c r="E182" s="98">
        <v>941.99093718408858</v>
      </c>
      <c r="F182" s="98">
        <v>959.1463261257976</v>
      </c>
      <c r="G182" s="98">
        <v>984.52125660664251</v>
      </c>
      <c r="H182" s="98">
        <v>955.19451409196699</v>
      </c>
      <c r="I182" s="98">
        <v>968.09105828170266</v>
      </c>
      <c r="J182" s="98">
        <v>950.67381291188167</v>
      </c>
      <c r="K182" s="98">
        <v>928.10788517650121</v>
      </c>
      <c r="L182" s="98">
        <v>1126.0511731923357</v>
      </c>
      <c r="M182" s="98">
        <v>893.86689949291963</v>
      </c>
      <c r="N182" s="98">
        <v>866.45743903295374</v>
      </c>
      <c r="O182" s="98">
        <v>799.21440499058338</v>
      </c>
      <c r="P182" s="98">
        <v>812.72200121748369</v>
      </c>
      <c r="Q182" s="98">
        <v>821.72903189416274</v>
      </c>
      <c r="R182" s="98">
        <v>764.53252816101622</v>
      </c>
      <c r="S182" s="98">
        <v>798.20359990693623</v>
      </c>
      <c r="T182" s="98">
        <v>835.67465301536913</v>
      </c>
      <c r="U182" s="98">
        <v>848.67003223540326</v>
      </c>
      <c r="V182" s="98">
        <v>919.13236797599734</v>
      </c>
      <c r="W182" s="98">
        <v>843.2029360598799</v>
      </c>
      <c r="DA182" s="63" t="s">
        <v>2307</v>
      </c>
    </row>
    <row r="183" spans="1:105" ht="12" customHeight="1" x14ac:dyDescent="0.25">
      <c r="A183" s="100" t="s">
        <v>217</v>
      </c>
      <c r="B183" s="101">
        <v>265.61415603758195</v>
      </c>
      <c r="C183" s="101">
        <v>297.61645000719255</v>
      </c>
      <c r="D183" s="101">
        <v>320.95940570007235</v>
      </c>
      <c r="E183" s="101">
        <v>252.81153145599831</v>
      </c>
      <c r="F183" s="101">
        <v>257.64608286680311</v>
      </c>
      <c r="G183" s="101">
        <v>299.07150175861398</v>
      </c>
      <c r="H183" s="101">
        <v>267.03173768752492</v>
      </c>
      <c r="I183" s="101">
        <v>273.39422273527191</v>
      </c>
      <c r="J183" s="101">
        <v>259.19373488976385</v>
      </c>
      <c r="K183" s="101">
        <v>258.71334383974789</v>
      </c>
      <c r="L183" s="101">
        <v>283.01469124945544</v>
      </c>
      <c r="M183" s="101">
        <v>150.77986299255096</v>
      </c>
      <c r="N183" s="101">
        <v>151.41709558111356</v>
      </c>
      <c r="O183" s="101">
        <v>118.38486837534157</v>
      </c>
      <c r="P183" s="101">
        <v>137.43124360800965</v>
      </c>
      <c r="Q183" s="101">
        <v>147.95786544432684</v>
      </c>
      <c r="R183" s="101">
        <v>144.16803735951305</v>
      </c>
      <c r="S183" s="101">
        <v>135.77807468127253</v>
      </c>
      <c r="T183" s="101">
        <v>115.94063646978562</v>
      </c>
      <c r="U183" s="101">
        <v>122.54945748911874</v>
      </c>
      <c r="V183" s="101">
        <v>168.99335549567971</v>
      </c>
      <c r="W183" s="101">
        <v>106.47371473238336</v>
      </c>
      <c r="DA183" s="131" t="s">
        <v>2308</v>
      </c>
    </row>
    <row r="184" spans="1:105" ht="12" customHeight="1" x14ac:dyDescent="0.25">
      <c r="A184" s="103" t="s">
        <v>52</v>
      </c>
      <c r="B184" s="104">
        <v>656.9239545877814</v>
      </c>
      <c r="C184" s="104">
        <v>684.31247994103262</v>
      </c>
      <c r="D184" s="104">
        <v>706.51730721166666</v>
      </c>
      <c r="E184" s="104">
        <v>689.17940572809027</v>
      </c>
      <c r="F184" s="104">
        <v>701.5002432589946</v>
      </c>
      <c r="G184" s="104">
        <v>685.44975484802842</v>
      </c>
      <c r="H184" s="104">
        <v>688.16277640444207</v>
      </c>
      <c r="I184" s="104">
        <v>694.69683554643086</v>
      </c>
      <c r="J184" s="104">
        <v>691.48007802211782</v>
      </c>
      <c r="K184" s="104">
        <v>669.39454133675338</v>
      </c>
      <c r="L184" s="104">
        <v>843.03648194288041</v>
      </c>
      <c r="M184" s="104">
        <v>743.08703650036875</v>
      </c>
      <c r="N184" s="104">
        <v>715.04034345184016</v>
      </c>
      <c r="O184" s="104">
        <v>680.82953661524186</v>
      </c>
      <c r="P184" s="104">
        <v>675.2907576094741</v>
      </c>
      <c r="Q184" s="104">
        <v>673.77116644983585</v>
      </c>
      <c r="R184" s="104">
        <v>620.36449080150328</v>
      </c>
      <c r="S184" s="104">
        <v>662.42552522566382</v>
      </c>
      <c r="T184" s="104">
        <v>719.73401654558336</v>
      </c>
      <c r="U184" s="104">
        <v>726.12057474628455</v>
      </c>
      <c r="V184" s="104">
        <v>750.13901248031755</v>
      </c>
      <c r="W184" s="104">
        <v>736.72922132749659</v>
      </c>
      <c r="DA184" s="132" t="s">
        <v>2309</v>
      </c>
    </row>
    <row r="185" spans="1:105" ht="12" customHeight="1" x14ac:dyDescent="0.25">
      <c r="A185" s="106" t="s">
        <v>122</v>
      </c>
      <c r="B185" s="101">
        <v>1302.0750380426966</v>
      </c>
      <c r="C185" s="101">
        <v>1330.3341436349901</v>
      </c>
      <c r="D185" s="101">
        <v>1342.8564953323814</v>
      </c>
      <c r="E185" s="101">
        <v>1231.9789490765334</v>
      </c>
      <c r="F185" s="101">
        <v>1221.5386719980329</v>
      </c>
      <c r="G185" s="101">
        <v>1309.1914371506705</v>
      </c>
      <c r="H185" s="101">
        <v>1256.0010413268531</v>
      </c>
      <c r="I185" s="101">
        <v>1293.514580864231</v>
      </c>
      <c r="J185" s="101">
        <v>1293.6308022462949</v>
      </c>
      <c r="K185" s="101">
        <v>1312.5588209388854</v>
      </c>
      <c r="L185" s="101">
        <v>1291.5037137009597</v>
      </c>
      <c r="M185" s="101">
        <v>1216.6372022296434</v>
      </c>
      <c r="N185" s="101">
        <v>1152.336580942414</v>
      </c>
      <c r="O185" s="101">
        <v>1133.9725211510263</v>
      </c>
      <c r="P185" s="101">
        <v>1064.3225265692806</v>
      </c>
      <c r="Q185" s="101">
        <v>1028.5232587592243</v>
      </c>
      <c r="R185" s="101">
        <v>1043.1597651907789</v>
      </c>
      <c r="S185" s="101">
        <v>1052.9694854234676</v>
      </c>
      <c r="T185" s="101">
        <v>1054.4577043784013</v>
      </c>
      <c r="U185" s="101">
        <v>1047.837834456039</v>
      </c>
      <c r="V185" s="101">
        <v>1038.1907184025326</v>
      </c>
      <c r="W185" s="101">
        <v>1077.5720795724596</v>
      </c>
      <c r="DA185" s="131" t="s">
        <v>2310</v>
      </c>
    </row>
    <row r="186" spans="1:105" ht="12" customHeight="1" x14ac:dyDescent="0.25">
      <c r="A186" s="107" t="s">
        <v>121</v>
      </c>
      <c r="B186" s="104">
        <v>903.45945231477674</v>
      </c>
      <c r="C186" s="104">
        <v>940.35685502902368</v>
      </c>
      <c r="D186" s="104">
        <v>960.98616897672662</v>
      </c>
      <c r="E186" s="104">
        <v>861.00907631590826</v>
      </c>
      <c r="F186" s="104">
        <v>858.74452101604641</v>
      </c>
      <c r="G186" s="104">
        <v>949.15228770185502</v>
      </c>
      <c r="H186" s="104">
        <v>901.97630653833164</v>
      </c>
      <c r="I186" s="104">
        <v>934.09836499954952</v>
      </c>
      <c r="J186" s="104">
        <v>932.39386516501565</v>
      </c>
      <c r="K186" s="104">
        <v>953.36160910828767</v>
      </c>
      <c r="L186" s="104">
        <v>914.46880300685029</v>
      </c>
      <c r="M186" s="104">
        <v>850.40072910257379</v>
      </c>
      <c r="N186" s="104">
        <v>806.63493886301092</v>
      </c>
      <c r="O186" s="104">
        <v>790.92255476032506</v>
      </c>
      <c r="P186" s="104">
        <v>750.43971011349981</v>
      </c>
      <c r="Q186" s="104">
        <v>735.5702902960893</v>
      </c>
      <c r="R186" s="104">
        <v>757.0299078899011</v>
      </c>
      <c r="S186" s="104">
        <v>771.73572012993213</v>
      </c>
      <c r="T186" s="104">
        <v>780.84510450381401</v>
      </c>
      <c r="U186" s="104">
        <v>784.35770117404559</v>
      </c>
      <c r="V186" s="104">
        <v>778.50368496693784</v>
      </c>
      <c r="W186" s="104">
        <v>816.09233270052425</v>
      </c>
      <c r="DA186" s="132" t="s">
        <v>2311</v>
      </c>
    </row>
    <row r="187" spans="1:105" ht="12" customHeight="1" x14ac:dyDescent="0.25">
      <c r="A187" s="108" t="s">
        <v>53</v>
      </c>
      <c r="B187" s="98">
        <v>215.80086319496795</v>
      </c>
      <c r="C187" s="98">
        <v>252.85288309690722</v>
      </c>
      <c r="D187" s="98">
        <v>273.36503501521531</v>
      </c>
      <c r="E187" s="98">
        <v>180.72590600368684</v>
      </c>
      <c r="F187" s="98">
        <v>182.2171525483156</v>
      </c>
      <c r="G187" s="98">
        <v>267.91377916647838</v>
      </c>
      <c r="H187" s="98">
        <v>220.29582770153948</v>
      </c>
      <c r="I187" s="98">
        <v>236.08849994380168</v>
      </c>
      <c r="J187" s="98">
        <v>228.60062226280172</v>
      </c>
      <c r="K187" s="98">
        <v>249.90120713444787</v>
      </c>
      <c r="L187" s="98">
        <v>173.17618768742199</v>
      </c>
      <c r="M187" s="98">
        <v>124.42660777452424</v>
      </c>
      <c r="N187" s="98">
        <v>115.59574996047724</v>
      </c>
      <c r="O187" s="98">
        <v>98.768928942161438</v>
      </c>
      <c r="P187" s="98">
        <v>101.06376109174919</v>
      </c>
      <c r="Q187" s="98">
        <v>104.60083227554439</v>
      </c>
      <c r="R187" s="98">
        <v>114.66408408065817</v>
      </c>
      <c r="S187" s="98">
        <v>114.07113526299686</v>
      </c>
      <c r="T187" s="98">
        <v>87.653351942993723</v>
      </c>
      <c r="U187" s="98">
        <v>90.658667015027561</v>
      </c>
      <c r="V187" s="98">
        <v>82.377980700768617</v>
      </c>
      <c r="W187" s="98">
        <v>78.102489465286794</v>
      </c>
      <c r="DA187" s="63" t="s">
        <v>2312</v>
      </c>
    </row>
    <row r="188" spans="1:105" ht="12" customHeight="1" x14ac:dyDescent="0.25">
      <c r="A188" s="108" t="s">
        <v>52</v>
      </c>
      <c r="B188" s="98">
        <v>687.65858911980899</v>
      </c>
      <c r="C188" s="98">
        <v>687.50397193211643</v>
      </c>
      <c r="D188" s="98">
        <v>687.6211339615113</v>
      </c>
      <c r="E188" s="98">
        <v>680.28317031222161</v>
      </c>
      <c r="F188" s="98">
        <v>676.52736846773075</v>
      </c>
      <c r="G188" s="98">
        <v>681.23850853537647</v>
      </c>
      <c r="H188" s="98">
        <v>681.6804788367923</v>
      </c>
      <c r="I188" s="98">
        <v>698.00986505574781</v>
      </c>
      <c r="J188" s="98">
        <v>703.79324290221382</v>
      </c>
      <c r="K188" s="98">
        <v>703.46040197383968</v>
      </c>
      <c r="L188" s="98">
        <v>741.29261531942836</v>
      </c>
      <c r="M188" s="98">
        <v>725.97412132804948</v>
      </c>
      <c r="N188" s="98">
        <v>691.03918890253351</v>
      </c>
      <c r="O188" s="98">
        <v>692.15362581816373</v>
      </c>
      <c r="P188" s="98">
        <v>649.37594902175067</v>
      </c>
      <c r="Q188" s="98">
        <v>630.96945802054483</v>
      </c>
      <c r="R188" s="98">
        <v>642.36582380924278</v>
      </c>
      <c r="S188" s="98">
        <v>657.66458486693534</v>
      </c>
      <c r="T188" s="98">
        <v>693.19175256082031</v>
      </c>
      <c r="U188" s="98">
        <v>693.69903415901797</v>
      </c>
      <c r="V188" s="98">
        <v>696.12570426616912</v>
      </c>
      <c r="W188" s="98">
        <v>737.98984323523746</v>
      </c>
      <c r="DA188" s="63" t="s">
        <v>2313</v>
      </c>
    </row>
    <row r="189" spans="1:105" ht="12" customHeight="1" x14ac:dyDescent="0.25">
      <c r="A189" s="121" t="s">
        <v>54</v>
      </c>
      <c r="B189" s="122">
        <v>2446.8829397986378</v>
      </c>
      <c r="C189" s="122">
        <v>2674.3252541026695</v>
      </c>
      <c r="D189" s="122">
        <v>2894.3045109505174</v>
      </c>
      <c r="E189" s="122">
        <v>2700.3514770694346</v>
      </c>
      <c r="F189" s="122">
        <v>2759.740475754721</v>
      </c>
      <c r="G189" s="122">
        <v>2802.0196948535599</v>
      </c>
      <c r="H189" s="122">
        <v>2617.7308748767878</v>
      </c>
      <c r="I189" s="122">
        <v>2615.5814496041162</v>
      </c>
      <c r="J189" s="122">
        <v>2407.3226049783802</v>
      </c>
      <c r="K189" s="122">
        <v>2337.6968946615566</v>
      </c>
      <c r="L189" s="122">
        <v>2807.0725999251677</v>
      </c>
      <c r="M189" s="122">
        <v>2202.4252826613956</v>
      </c>
      <c r="N189" s="122">
        <v>1876.7916910271297</v>
      </c>
      <c r="O189" s="122">
        <v>1554.1670755123216</v>
      </c>
      <c r="P189" s="122">
        <v>1529.1825156145999</v>
      </c>
      <c r="Q189" s="122">
        <v>1562.824723531445</v>
      </c>
      <c r="R189" s="122">
        <v>1663.0057970413784</v>
      </c>
      <c r="S189" s="122">
        <v>1664.9274165404381</v>
      </c>
      <c r="T189" s="122">
        <v>1930.9769781689008</v>
      </c>
      <c r="U189" s="122">
        <v>2007.7025904622365</v>
      </c>
      <c r="V189" s="122">
        <v>2152.0202931441936</v>
      </c>
      <c r="W189" s="122">
        <v>2218.0601305896316</v>
      </c>
      <c r="DA189" s="130" t="s">
        <v>2314</v>
      </c>
    </row>
    <row r="190" spans="1:105" ht="12" customHeight="1" x14ac:dyDescent="0.25">
      <c r="A190" s="97" t="s">
        <v>175</v>
      </c>
      <c r="B190" s="98">
        <v>2464.3073121646134</v>
      </c>
      <c r="C190" s="98">
        <v>2693.8861078243663</v>
      </c>
      <c r="D190" s="98">
        <v>2915.1560184274877</v>
      </c>
      <c r="E190" s="98">
        <v>2721.7399322118799</v>
      </c>
      <c r="F190" s="98">
        <v>2780.9457167272285</v>
      </c>
      <c r="G190" s="98">
        <v>2820.7472417280437</v>
      </c>
      <c r="H190" s="98">
        <v>2635.203216044109</v>
      </c>
      <c r="I190" s="98">
        <v>2629.8958994909772</v>
      </c>
      <c r="J190" s="98">
        <v>2426.032305006534</v>
      </c>
      <c r="K190" s="98">
        <v>2355.0748481086675</v>
      </c>
      <c r="L190" s="98">
        <v>2824.1581205408161</v>
      </c>
      <c r="M190" s="98">
        <v>2214.7533931443159</v>
      </c>
      <c r="N190" s="98">
        <v>1890.2215640827346</v>
      </c>
      <c r="O190" s="98">
        <v>1566.5816812328735</v>
      </c>
      <c r="P190" s="98">
        <v>1544.04458951076</v>
      </c>
      <c r="Q190" s="98">
        <v>1578.6120704837201</v>
      </c>
      <c r="R190" s="98">
        <v>1670.8027644903157</v>
      </c>
      <c r="S190" s="98">
        <v>1677.3514308352389</v>
      </c>
      <c r="T190" s="98">
        <v>1943.9566088747031</v>
      </c>
      <c r="U190" s="98">
        <v>2022.893044027395</v>
      </c>
      <c r="V190" s="98">
        <v>2168.3200263026083</v>
      </c>
      <c r="W190" s="98">
        <v>2232.5963872812331</v>
      </c>
      <c r="DA190" s="63" t="s">
        <v>2315</v>
      </c>
    </row>
    <row r="191" spans="1:105" ht="12" customHeight="1" x14ac:dyDescent="0.25">
      <c r="A191" s="109" t="s">
        <v>120</v>
      </c>
      <c r="B191" s="33">
        <v>1923.4518206937662</v>
      </c>
      <c r="C191" s="33">
        <v>2078.5613416137562</v>
      </c>
      <c r="D191" s="33">
        <v>2232.9454909301508</v>
      </c>
      <c r="E191" s="33">
        <v>1994.6080966279367</v>
      </c>
      <c r="F191" s="33">
        <v>2045.3833962026631</v>
      </c>
      <c r="G191" s="33">
        <v>2167.7405421311605</v>
      </c>
      <c r="H191" s="33">
        <v>2029.7581548014355</v>
      </c>
      <c r="I191" s="33">
        <v>2136.6503146302143</v>
      </c>
      <c r="J191" s="33">
        <v>1771.962851814076</v>
      </c>
      <c r="K191" s="33">
        <v>1728.4889068152117</v>
      </c>
      <c r="L191" s="33">
        <v>2178.9767155089162</v>
      </c>
      <c r="M191" s="33">
        <v>1742.349827370183</v>
      </c>
      <c r="N191" s="33">
        <v>1371.3032567071939</v>
      </c>
      <c r="O191" s="33">
        <v>1086.0638909157328</v>
      </c>
      <c r="P191" s="33">
        <v>965.54087461045606</v>
      </c>
      <c r="Q191" s="33">
        <v>962.8311675026132</v>
      </c>
      <c r="R191" s="33">
        <v>1367.1940623821179</v>
      </c>
      <c r="S191" s="33">
        <v>1193.1993183327861</v>
      </c>
      <c r="T191" s="33">
        <v>1436.4839790738374</v>
      </c>
      <c r="U191" s="33">
        <v>1427.6554100928113</v>
      </c>
      <c r="V191" s="33">
        <v>1529.533243732134</v>
      </c>
      <c r="W191" s="33">
        <v>1663.8037353438312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3610.1115430041218</v>
      </c>
      <c r="C193" s="117">
        <f t="shared" si="94"/>
        <v>3915.6655512452771</v>
      </c>
      <c r="D193" s="117">
        <f t="shared" si="94"/>
        <v>4234.5770720535365</v>
      </c>
      <c r="E193" s="117">
        <f t="shared" si="94"/>
        <v>4220.1347872931756</v>
      </c>
      <c r="F193" s="117">
        <f t="shared" si="94"/>
        <v>4441.8538188061375</v>
      </c>
      <c r="G193" s="117">
        <f t="shared" si="94"/>
        <v>4598.9639024894805</v>
      </c>
      <c r="H193" s="117">
        <f t="shared" si="94"/>
        <v>4436.4889859028563</v>
      </c>
      <c r="I193" s="117">
        <f t="shared" si="94"/>
        <v>4526.734092160098</v>
      </c>
      <c r="J193" s="117">
        <f t="shared" si="94"/>
        <v>4348.8370229039137</v>
      </c>
      <c r="K193" s="117">
        <f t="shared" si="94"/>
        <v>4588.3505463310639</v>
      </c>
      <c r="L193" s="117">
        <f t="shared" si="94"/>
        <v>4680.7848073266232</v>
      </c>
      <c r="M193" s="117">
        <f t="shared" si="94"/>
        <v>3997.2485434476066</v>
      </c>
      <c r="N193" s="117">
        <f t="shared" si="94"/>
        <v>4017.4709795320614</v>
      </c>
      <c r="O193" s="117">
        <f t="shared" si="94"/>
        <v>3935.0565126272018</v>
      </c>
      <c r="P193" s="117">
        <f t="shared" si="94"/>
        <v>4134.6471895515497</v>
      </c>
      <c r="Q193" s="117">
        <f t="shared" si="94"/>
        <v>4222.2973891403772</v>
      </c>
      <c r="R193" s="117">
        <f t="shared" ref="R193:V193" si="95">R194+R197+R199+R208</f>
        <v>4017.8119985443186</v>
      </c>
      <c r="S193" s="117">
        <f t="shared" si="95"/>
        <v>4131.9880105336724</v>
      </c>
      <c r="T193" s="117">
        <f t="shared" si="95"/>
        <v>4462.0211795242876</v>
      </c>
      <c r="U193" s="117">
        <f t="shared" si="95"/>
        <v>4605.6210346498219</v>
      </c>
      <c r="V193" s="117">
        <f t="shared" si="95"/>
        <v>4828.3912179287563</v>
      </c>
      <c r="W193" s="117">
        <f t="shared" ref="W193" si="96">W194+W197+W199+W208</f>
        <v>4857.9748462772186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1420.7506210514175</v>
      </c>
      <c r="C194" s="122">
        <f t="shared" si="97"/>
        <v>1543.028315171048</v>
      </c>
      <c r="D194" s="122">
        <f t="shared" si="97"/>
        <v>1703.1724599753352</v>
      </c>
      <c r="E194" s="122">
        <f t="shared" si="97"/>
        <v>1809.2906373700794</v>
      </c>
      <c r="F194" s="122">
        <f t="shared" si="97"/>
        <v>1990.0586402737013</v>
      </c>
      <c r="G194" s="122">
        <f t="shared" si="97"/>
        <v>2093.1961754591152</v>
      </c>
      <c r="H194" s="122">
        <f t="shared" si="97"/>
        <v>2026.0348889331146</v>
      </c>
      <c r="I194" s="122">
        <f t="shared" si="97"/>
        <v>2148.090166716142</v>
      </c>
      <c r="J194" s="122">
        <f t="shared" si="97"/>
        <v>2099.1145180677513</v>
      </c>
      <c r="K194" s="122">
        <f t="shared" si="97"/>
        <v>2372.1720312430107</v>
      </c>
      <c r="L194" s="122">
        <f t="shared" si="97"/>
        <v>1976.9416048541345</v>
      </c>
      <c r="M194" s="122">
        <f t="shared" si="97"/>
        <v>1812.1562635840617</v>
      </c>
      <c r="N194" s="122">
        <f t="shared" si="97"/>
        <v>2040.6175479114677</v>
      </c>
      <c r="O194" s="122">
        <f t="shared" si="97"/>
        <v>2195.6993262974211</v>
      </c>
      <c r="P194" s="122">
        <f t="shared" si="97"/>
        <v>2404.4595588686875</v>
      </c>
      <c r="Q194" s="122">
        <f t="shared" si="97"/>
        <v>2469.0835093896781</v>
      </c>
      <c r="R194" s="122">
        <f t="shared" ref="R194:V194" si="98">SUM(R195:R196)</f>
        <v>2240.4234026244408</v>
      </c>
      <c r="S194" s="122">
        <f t="shared" si="98"/>
        <v>2312.5870983711034</v>
      </c>
      <c r="T194" s="122">
        <f t="shared" si="98"/>
        <v>2430.5126512714796</v>
      </c>
      <c r="U194" s="122">
        <f t="shared" si="98"/>
        <v>2507.2093244970561</v>
      </c>
      <c r="V194" s="122">
        <f t="shared" si="98"/>
        <v>2568.1683061588442</v>
      </c>
      <c r="W194" s="122">
        <f t="shared" ref="W194" si="99">SUM(W195:W196)</f>
        <v>2585.5349557448599</v>
      </c>
      <c r="DA194" s="130" t="s">
        <v>2468</v>
      </c>
    </row>
    <row r="195" spans="1:105" ht="12" customHeight="1" x14ac:dyDescent="0.25">
      <c r="A195" s="97" t="s">
        <v>217</v>
      </c>
      <c r="B195" s="98">
        <v>1385.7759996615828</v>
      </c>
      <c r="C195" s="98">
        <v>1506.3784783103886</v>
      </c>
      <c r="D195" s="98">
        <v>1664.257405844198</v>
      </c>
      <c r="E195" s="98">
        <v>1774.3597872605303</v>
      </c>
      <c r="F195" s="98">
        <v>1953.4097276695995</v>
      </c>
      <c r="G195" s="98">
        <v>2054.7875284866386</v>
      </c>
      <c r="H195" s="98">
        <v>1988.6476063279833</v>
      </c>
      <c r="I195" s="98">
        <v>2107.5114812402871</v>
      </c>
      <c r="J195" s="98">
        <v>2058.087796758583</v>
      </c>
      <c r="K195" s="98">
        <v>2328.4260597262764</v>
      </c>
      <c r="L195" s="98">
        <v>1950.279845676029</v>
      </c>
      <c r="M195" s="98">
        <v>1785.6726139328789</v>
      </c>
      <c r="N195" s="98">
        <v>2011.9016584315689</v>
      </c>
      <c r="O195" s="98">
        <v>2165.2396434946663</v>
      </c>
      <c r="P195" s="98">
        <v>2371.7033476542983</v>
      </c>
      <c r="Q195" s="98">
        <v>2435.6823929176535</v>
      </c>
      <c r="R195" s="98">
        <v>2208.9422420981032</v>
      </c>
      <c r="S195" s="98">
        <v>2280.4791238621397</v>
      </c>
      <c r="T195" s="98">
        <v>2397.4104733085346</v>
      </c>
      <c r="U195" s="98">
        <v>2473.5237126322936</v>
      </c>
      <c r="V195" s="98">
        <v>2533.2583258429786</v>
      </c>
      <c r="W195" s="98">
        <v>2550.522710832236</v>
      </c>
      <c r="DA195" s="63" t="s">
        <v>2469</v>
      </c>
    </row>
    <row r="196" spans="1:105" ht="12" customHeight="1" x14ac:dyDescent="0.25">
      <c r="A196" s="97" t="s">
        <v>53</v>
      </c>
      <c r="B196" s="98">
        <v>34.974621389834638</v>
      </c>
      <c r="C196" s="98">
        <v>36.64983686065937</v>
      </c>
      <c r="D196" s="98">
        <v>38.915054131137218</v>
      </c>
      <c r="E196" s="98">
        <v>34.930850109548999</v>
      </c>
      <c r="F196" s="98">
        <v>36.648912604101767</v>
      </c>
      <c r="G196" s="98">
        <v>38.408646972476511</v>
      </c>
      <c r="H196" s="98">
        <v>37.387282605131226</v>
      </c>
      <c r="I196" s="98">
        <v>40.578685475855046</v>
      </c>
      <c r="J196" s="98">
        <v>41.026721309168401</v>
      </c>
      <c r="K196" s="98">
        <v>43.745971516734166</v>
      </c>
      <c r="L196" s="98">
        <v>26.661759178105548</v>
      </c>
      <c r="M196" s="98">
        <v>26.483649651182731</v>
      </c>
      <c r="N196" s="98">
        <v>28.715889479898912</v>
      </c>
      <c r="O196" s="98">
        <v>30.45968280275472</v>
      </c>
      <c r="P196" s="98">
        <v>32.756211214389218</v>
      </c>
      <c r="Q196" s="98">
        <v>33.401116472024782</v>
      </c>
      <c r="R196" s="98">
        <v>31.481160526337565</v>
      </c>
      <c r="S196" s="98">
        <v>32.107974508963927</v>
      </c>
      <c r="T196" s="98">
        <v>33.102177962945042</v>
      </c>
      <c r="U196" s="98">
        <v>33.685611864762542</v>
      </c>
      <c r="V196" s="98">
        <v>34.90998031586561</v>
      </c>
      <c r="W196" s="98">
        <v>35.012244912623615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26.16837901100023</v>
      </c>
      <c r="C197" s="122">
        <f t="shared" si="100"/>
        <v>31.572619525698421</v>
      </c>
      <c r="D197" s="122">
        <f t="shared" si="100"/>
        <v>25.981362652812457</v>
      </c>
      <c r="E197" s="122">
        <f t="shared" si="100"/>
        <v>63.582318242626833</v>
      </c>
      <c r="F197" s="122">
        <f t="shared" si="100"/>
        <v>51.074433283423978</v>
      </c>
      <c r="G197" s="122">
        <f t="shared" si="100"/>
        <v>66.974518833105677</v>
      </c>
      <c r="H197" s="122">
        <f t="shared" si="100"/>
        <v>86.577376183311145</v>
      </c>
      <c r="I197" s="122">
        <f t="shared" si="100"/>
        <v>41.265143767944259</v>
      </c>
      <c r="J197" s="122">
        <f t="shared" si="100"/>
        <v>37.505810016366873</v>
      </c>
      <c r="K197" s="122">
        <f t="shared" si="100"/>
        <v>60.288638326727622</v>
      </c>
      <c r="L197" s="122">
        <f t="shared" si="100"/>
        <v>88.772887322167961</v>
      </c>
      <c r="M197" s="122">
        <f t="shared" si="100"/>
        <v>90.964617662019506</v>
      </c>
      <c r="N197" s="122">
        <f t="shared" si="100"/>
        <v>94.858475378492116</v>
      </c>
      <c r="O197" s="122">
        <f t="shared" si="100"/>
        <v>94.704585991899464</v>
      </c>
      <c r="P197" s="122">
        <f t="shared" si="100"/>
        <v>92.890609223433231</v>
      </c>
      <c r="Q197" s="122">
        <f t="shared" si="100"/>
        <v>90.371783585805986</v>
      </c>
      <c r="R197" s="122">
        <f t="shared" si="100"/>
        <v>107.56785227886569</v>
      </c>
      <c r="S197" s="122">
        <f t="shared" si="100"/>
        <v>109.68569445546629</v>
      </c>
      <c r="T197" s="122">
        <f t="shared" si="100"/>
        <v>119.03968545137226</v>
      </c>
      <c r="U197" s="122">
        <f t="shared" si="100"/>
        <v>124.07951904414286</v>
      </c>
      <c r="V197" s="122">
        <f t="shared" si="100"/>
        <v>138.35498469004048</v>
      </c>
      <c r="W197" s="122">
        <f t="shared" si="100"/>
        <v>158.57625406910182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26.16837901100023</v>
      </c>
      <c r="C198" s="98">
        <f>RES_hhdet_tesh!C67</f>
        <v>31.572619525698421</v>
      </c>
      <c r="D198" s="98">
        <f>RES_hhdet_tesh!D67</f>
        <v>25.981362652812457</v>
      </c>
      <c r="E198" s="98">
        <f>RES_hhdet_tesh!E67</f>
        <v>63.582318242626833</v>
      </c>
      <c r="F198" s="98">
        <f>RES_hhdet_tesh!F67</f>
        <v>51.074433283423978</v>
      </c>
      <c r="G198" s="98">
        <f>RES_hhdet_tesh!G67</f>
        <v>66.974518833105677</v>
      </c>
      <c r="H198" s="98">
        <f>RES_hhdet_tesh!H67</f>
        <v>86.577376183311145</v>
      </c>
      <c r="I198" s="98">
        <f>RES_hhdet_tesh!I67</f>
        <v>41.265143767944259</v>
      </c>
      <c r="J198" s="98">
        <f>RES_hhdet_tesh!J67</f>
        <v>37.505810016366873</v>
      </c>
      <c r="K198" s="98">
        <f>RES_hhdet_tesh!K67</f>
        <v>60.288638326727622</v>
      </c>
      <c r="L198" s="98">
        <f>RES_hhdet_tesh!L67</f>
        <v>88.772887322167961</v>
      </c>
      <c r="M198" s="98">
        <f>RES_hhdet_tesh!M67</f>
        <v>90.964617662019506</v>
      </c>
      <c r="N198" s="98">
        <f>RES_hhdet_tesh!N67</f>
        <v>94.858475378492116</v>
      </c>
      <c r="O198" s="98">
        <f>RES_hhdet_tesh!O67</f>
        <v>94.704585991899464</v>
      </c>
      <c r="P198" s="98">
        <f>RES_hhdet_tesh!P67</f>
        <v>92.890609223433231</v>
      </c>
      <c r="Q198" s="98">
        <f>RES_hhdet_tesh!Q67</f>
        <v>90.371783585805986</v>
      </c>
      <c r="R198" s="98">
        <f>RES_hhdet_tesh!R67</f>
        <v>107.56785227886569</v>
      </c>
      <c r="S198" s="98">
        <f>RES_hhdet_tesh!S67</f>
        <v>109.68569445546629</v>
      </c>
      <c r="T198" s="98">
        <f>RES_hhdet_tesh!T67</f>
        <v>119.03968545137226</v>
      </c>
      <c r="U198" s="98">
        <f>RES_hhdet_tesh!U67</f>
        <v>124.07951904414286</v>
      </c>
      <c r="V198" s="98">
        <f>RES_hhdet_tesh!V67</f>
        <v>138.35498469004048</v>
      </c>
      <c r="W198" s="98">
        <f>RES_hhdet_tesh!W67</f>
        <v>158.57625406910182</v>
      </c>
      <c r="DA198" s="63" t="s">
        <v>2472</v>
      </c>
    </row>
    <row r="199" spans="1:105" ht="12" customHeight="1" x14ac:dyDescent="0.25">
      <c r="A199" s="121" t="s">
        <v>55</v>
      </c>
      <c r="B199" s="122">
        <v>797.75088826974707</v>
      </c>
      <c r="C199" s="122">
        <v>844.35731315979911</v>
      </c>
      <c r="D199" s="122">
        <v>881.36021821582995</v>
      </c>
      <c r="E199" s="122">
        <v>828.99458509051476</v>
      </c>
      <c r="F199" s="122">
        <v>845.32038790316847</v>
      </c>
      <c r="G199" s="122">
        <v>855.28989117884817</v>
      </c>
      <c r="H199" s="122">
        <v>840.72422754347349</v>
      </c>
      <c r="I199" s="122">
        <v>852.38328453667452</v>
      </c>
      <c r="J199" s="122">
        <v>844.50644791094805</v>
      </c>
      <c r="K199" s="122">
        <v>825.37274221683458</v>
      </c>
      <c r="L199" s="122">
        <v>1014.4357233991905</v>
      </c>
      <c r="M199" s="122">
        <v>836.68907858101227</v>
      </c>
      <c r="N199" s="122">
        <v>809.97545031187394</v>
      </c>
      <c r="O199" s="122">
        <v>756.45471353522998</v>
      </c>
      <c r="P199" s="122">
        <v>763.35500609380642</v>
      </c>
      <c r="Q199" s="122">
        <v>769.30906676372513</v>
      </c>
      <c r="R199" s="122">
        <v>716.06651757606846</v>
      </c>
      <c r="S199" s="122">
        <v>752.9389038875712</v>
      </c>
      <c r="T199" s="122">
        <v>797.58807767989913</v>
      </c>
      <c r="U199" s="122">
        <v>809.7775926734721</v>
      </c>
      <c r="V199" s="122">
        <v>866.85985682566297</v>
      </c>
      <c r="W199" s="122">
        <v>812.38254773016331</v>
      </c>
      <c r="DA199" s="130" t="s">
        <v>2473</v>
      </c>
    </row>
    <row r="200" spans="1:105" ht="12" customHeight="1" x14ac:dyDescent="0.25">
      <c r="A200" s="97" t="s">
        <v>134</v>
      </c>
      <c r="B200" s="98">
        <v>796.87069786388884</v>
      </c>
      <c r="C200" s="98">
        <v>844.20732119646459</v>
      </c>
      <c r="D200" s="98">
        <v>881.92907740917462</v>
      </c>
      <c r="E200" s="98">
        <v>829.96035629019104</v>
      </c>
      <c r="F200" s="98">
        <v>846.81547346932962</v>
      </c>
      <c r="G200" s="98">
        <v>855.25262064537685</v>
      </c>
      <c r="H200" s="98">
        <v>841.14437495442439</v>
      </c>
      <c r="I200" s="98">
        <v>852.34095058835612</v>
      </c>
      <c r="J200" s="98">
        <v>844.20023454546674</v>
      </c>
      <c r="K200" s="98">
        <v>824.12445119991423</v>
      </c>
      <c r="L200" s="98">
        <v>1018.7325786796795</v>
      </c>
      <c r="M200" s="98">
        <v>837.479576875102</v>
      </c>
      <c r="N200" s="98">
        <v>811.18085245990449</v>
      </c>
      <c r="O200" s="98">
        <v>756.37728462699295</v>
      </c>
      <c r="P200" s="98">
        <v>764.64441912296445</v>
      </c>
      <c r="Q200" s="98">
        <v>771.25330928572578</v>
      </c>
      <c r="R200" s="98">
        <v>715.87974229181486</v>
      </c>
      <c r="S200" s="98">
        <v>753.35296606381542</v>
      </c>
      <c r="T200" s="98">
        <v>798.85197527748016</v>
      </c>
      <c r="U200" s="98">
        <v>811.2694640093099</v>
      </c>
      <c r="V200" s="98">
        <v>869.76829491829028</v>
      </c>
      <c r="W200" s="98">
        <v>812.93073269917306</v>
      </c>
      <c r="DA200" s="63" t="s">
        <v>2474</v>
      </c>
    </row>
    <row r="201" spans="1:105" ht="12" customHeight="1" x14ac:dyDescent="0.25">
      <c r="A201" s="97" t="s">
        <v>133</v>
      </c>
      <c r="B201" s="98">
        <v>796.87069786388906</v>
      </c>
      <c r="C201" s="98">
        <v>844.21653899850253</v>
      </c>
      <c r="D201" s="98">
        <v>881.93682840210283</v>
      </c>
      <c r="E201" s="98">
        <v>829.99811862860588</v>
      </c>
      <c r="F201" s="98">
        <v>846.8496585509132</v>
      </c>
      <c r="G201" s="98">
        <v>855.26399664198664</v>
      </c>
      <c r="H201" s="98">
        <v>841.15124947962192</v>
      </c>
      <c r="I201" s="98">
        <v>852.3452998158474</v>
      </c>
      <c r="J201" s="98">
        <v>844.19353808008884</v>
      </c>
      <c r="K201" s="98">
        <v>824.11364332120638</v>
      </c>
      <c r="L201" s="98">
        <v>1018.9204331891069</v>
      </c>
      <c r="M201" s="98">
        <v>837.8246739169482</v>
      </c>
      <c r="N201" s="98">
        <v>811.69836023173173</v>
      </c>
      <c r="O201" s="98">
        <v>756.89031095894791</v>
      </c>
      <c r="P201" s="98">
        <v>765.35249942847872</v>
      </c>
      <c r="Q201" s="98">
        <v>772.00880968180206</v>
      </c>
      <c r="R201" s="98">
        <v>716.32884406565222</v>
      </c>
      <c r="S201" s="98">
        <v>753.56489628075008</v>
      </c>
      <c r="T201" s="98">
        <v>798.9842604474137</v>
      </c>
      <c r="U201" s="98">
        <v>811.17613586925381</v>
      </c>
      <c r="V201" s="98">
        <v>869.57227858294505</v>
      </c>
      <c r="W201" s="98">
        <v>812.37404868022668</v>
      </c>
      <c r="DA201" s="63" t="s">
        <v>2475</v>
      </c>
    </row>
    <row r="202" spans="1:105" ht="12" customHeight="1" x14ac:dyDescent="0.25">
      <c r="A202" s="100" t="s">
        <v>217</v>
      </c>
      <c r="B202" s="101">
        <v>139.94674327610755</v>
      </c>
      <c r="C202" s="101">
        <v>159.90405905746982</v>
      </c>
      <c r="D202" s="101">
        <v>175.41952119043611</v>
      </c>
      <c r="E202" s="101">
        <v>140.81871290051558</v>
      </c>
      <c r="F202" s="101">
        <v>145.3494152919186</v>
      </c>
      <c r="G202" s="101">
        <v>169.81424179395816</v>
      </c>
      <c r="H202" s="101">
        <v>152.98847307517985</v>
      </c>
      <c r="I202" s="101">
        <v>157.64846426941662</v>
      </c>
      <c r="J202" s="101">
        <v>152.71346005797113</v>
      </c>
      <c r="K202" s="101">
        <v>154.71910198445292</v>
      </c>
      <c r="L202" s="101">
        <v>175.88395124622645</v>
      </c>
      <c r="M202" s="101">
        <v>94.737637416579531</v>
      </c>
      <c r="N202" s="101">
        <v>96.658016779891554</v>
      </c>
      <c r="O202" s="101">
        <v>76.060774343706044</v>
      </c>
      <c r="P202" s="101">
        <v>90.061741819004595</v>
      </c>
      <c r="Q202" s="101">
        <v>98.23764323196616</v>
      </c>
      <c r="R202" s="101">
        <v>95.964353264149111</v>
      </c>
      <c r="S202" s="101">
        <v>91.139371055086329</v>
      </c>
      <c r="T202" s="101">
        <v>79.25024390183016</v>
      </c>
      <c r="U202" s="101">
        <v>85.055561122969351</v>
      </c>
      <c r="V202" s="101">
        <v>119.43326610262754</v>
      </c>
      <c r="W202" s="101">
        <v>75.644827352730232</v>
      </c>
      <c r="DA202" s="131" t="s">
        <v>2476</v>
      </c>
    </row>
    <row r="203" spans="1:105" ht="12" customHeight="1" x14ac:dyDescent="0.25">
      <c r="A203" s="103" t="s">
        <v>52</v>
      </c>
      <c r="B203" s="104">
        <v>656.9239545877814</v>
      </c>
      <c r="C203" s="104">
        <v>684.31247994103262</v>
      </c>
      <c r="D203" s="104">
        <v>706.51730721166666</v>
      </c>
      <c r="E203" s="104">
        <v>689.17940572809027</v>
      </c>
      <c r="F203" s="104">
        <v>701.5002432589946</v>
      </c>
      <c r="G203" s="104">
        <v>685.44975484802842</v>
      </c>
      <c r="H203" s="104">
        <v>688.16277640444207</v>
      </c>
      <c r="I203" s="104">
        <v>694.69683554643086</v>
      </c>
      <c r="J203" s="104">
        <v>691.48007802211782</v>
      </c>
      <c r="K203" s="104">
        <v>669.39454133675338</v>
      </c>
      <c r="L203" s="104">
        <v>843.03648194288041</v>
      </c>
      <c r="M203" s="104">
        <v>743.08703650036875</v>
      </c>
      <c r="N203" s="104">
        <v>715.04034345184016</v>
      </c>
      <c r="O203" s="104">
        <v>680.82953661524186</v>
      </c>
      <c r="P203" s="104">
        <v>675.2907576094741</v>
      </c>
      <c r="Q203" s="104">
        <v>673.77116644983585</v>
      </c>
      <c r="R203" s="104">
        <v>620.36449080150328</v>
      </c>
      <c r="S203" s="104">
        <v>662.42552522566382</v>
      </c>
      <c r="T203" s="104">
        <v>719.73401654558336</v>
      </c>
      <c r="U203" s="104">
        <v>726.12057474628455</v>
      </c>
      <c r="V203" s="104">
        <v>750.13901248031755</v>
      </c>
      <c r="W203" s="104">
        <v>736.72922132749659</v>
      </c>
      <c r="DA203" s="132" t="s">
        <v>2477</v>
      </c>
    </row>
    <row r="204" spans="1:105" ht="12" customHeight="1" x14ac:dyDescent="0.25">
      <c r="A204" s="106" t="s">
        <v>122</v>
      </c>
      <c r="B204" s="101">
        <v>824.26987985245535</v>
      </c>
      <c r="C204" s="101">
        <v>848.75132929313884</v>
      </c>
      <c r="D204" s="101">
        <v>863.32746482169284</v>
      </c>
      <c r="E204" s="101">
        <v>797.2168260992205</v>
      </c>
      <c r="F204" s="101">
        <v>795.15896763102853</v>
      </c>
      <c r="G204" s="101">
        <v>856.43135266320064</v>
      </c>
      <c r="H204" s="101">
        <v>826.64841710633732</v>
      </c>
      <c r="I204" s="101">
        <v>853.84202168335594</v>
      </c>
      <c r="J204" s="101">
        <v>854.84650988532701</v>
      </c>
      <c r="K204" s="101">
        <v>869.11554188191326</v>
      </c>
      <c r="L204" s="101">
        <v>855.95419519067298</v>
      </c>
      <c r="M204" s="101">
        <v>808.14040036185816</v>
      </c>
      <c r="N204" s="101">
        <v>767.41078915403534</v>
      </c>
      <c r="O204" s="101">
        <v>758.49346744028151</v>
      </c>
      <c r="P204" s="101">
        <v>717.94502146484501</v>
      </c>
      <c r="Q204" s="101">
        <v>702.69854978137971</v>
      </c>
      <c r="R204" s="101">
        <v>721.87863649536848</v>
      </c>
      <c r="S204" s="101">
        <v>736.90627181876607</v>
      </c>
      <c r="T204" s="101">
        <v>756.69080897103095</v>
      </c>
      <c r="U204" s="101">
        <v>759.55535863285263</v>
      </c>
      <c r="V204" s="101">
        <v>757.5582389695943</v>
      </c>
      <c r="W204" s="101">
        <v>797.37430018087537</v>
      </c>
      <c r="DA204" s="131" t="s">
        <v>2478</v>
      </c>
    </row>
    <row r="205" spans="1:105" ht="12" customHeight="1" x14ac:dyDescent="0.25">
      <c r="A205" s="107" t="s">
        <v>121</v>
      </c>
      <c r="B205" s="104">
        <v>824.26987985245535</v>
      </c>
      <c r="C205" s="104">
        <v>849.01434351774174</v>
      </c>
      <c r="D205" s="104">
        <v>863.47844259877286</v>
      </c>
      <c r="E205" s="104">
        <v>797.18620230603995</v>
      </c>
      <c r="F205" s="104">
        <v>795.08842036200633</v>
      </c>
      <c r="G205" s="104">
        <v>856.59058263737529</v>
      </c>
      <c r="H205" s="104">
        <v>826.60850598511161</v>
      </c>
      <c r="I205" s="104">
        <v>853.77136845738391</v>
      </c>
      <c r="J205" s="104">
        <v>854.92564329414461</v>
      </c>
      <c r="K205" s="104">
        <v>869.12124092181318</v>
      </c>
      <c r="L205" s="104">
        <v>856.43407041354351</v>
      </c>
      <c r="M205" s="104">
        <v>808.97169405952093</v>
      </c>
      <c r="N205" s="104">
        <v>768.44242251362368</v>
      </c>
      <c r="O205" s="104">
        <v>758.49492711337518</v>
      </c>
      <c r="P205" s="104">
        <v>717.88644954833865</v>
      </c>
      <c r="Q205" s="104">
        <v>702.60296439017725</v>
      </c>
      <c r="R205" s="104">
        <v>721.68570992528498</v>
      </c>
      <c r="S205" s="104">
        <v>737.49960955952122</v>
      </c>
      <c r="T205" s="104">
        <v>755.68387467287857</v>
      </c>
      <c r="U205" s="104">
        <v>759.14244664482783</v>
      </c>
      <c r="V205" s="104">
        <v>756.0077193937426</v>
      </c>
      <c r="W205" s="104">
        <v>795.5803950338809</v>
      </c>
      <c r="DA205" s="132" t="s">
        <v>2479</v>
      </c>
    </row>
    <row r="206" spans="1:105" ht="12" customHeight="1" x14ac:dyDescent="0.25">
      <c r="A206" s="108" t="s">
        <v>53</v>
      </c>
      <c r="B206" s="98">
        <v>136.61129073264635</v>
      </c>
      <c r="C206" s="98">
        <v>161.51037158562536</v>
      </c>
      <c r="D206" s="98">
        <v>175.85730863726172</v>
      </c>
      <c r="E206" s="98">
        <v>116.90303199381852</v>
      </c>
      <c r="F206" s="98">
        <v>118.56105189427565</v>
      </c>
      <c r="G206" s="98">
        <v>175.35207410199894</v>
      </c>
      <c r="H206" s="98">
        <v>144.92802714831947</v>
      </c>
      <c r="I206" s="98">
        <v>155.76150340163613</v>
      </c>
      <c r="J206" s="98">
        <v>151.13240039193076</v>
      </c>
      <c r="K206" s="98">
        <v>165.66083894797345</v>
      </c>
      <c r="L206" s="98">
        <v>115.14145509411507</v>
      </c>
      <c r="M206" s="98">
        <v>82.997572731471308</v>
      </c>
      <c r="N206" s="98">
        <v>77.403233611089945</v>
      </c>
      <c r="O206" s="98">
        <v>66.341301295211622</v>
      </c>
      <c r="P206" s="98">
        <v>68.510500526587975</v>
      </c>
      <c r="Q206" s="98">
        <v>71.633506369632343</v>
      </c>
      <c r="R206" s="98">
        <v>79.319886116042113</v>
      </c>
      <c r="S206" s="98">
        <v>79.835024692585861</v>
      </c>
      <c r="T206" s="98">
        <v>62.492122112058368</v>
      </c>
      <c r="U206" s="98">
        <v>65.443412485809986</v>
      </c>
      <c r="V206" s="98">
        <v>59.882015127573517</v>
      </c>
      <c r="W206" s="98">
        <v>57.590551798643411</v>
      </c>
      <c r="DA206" s="63" t="s">
        <v>2480</v>
      </c>
    </row>
    <row r="207" spans="1:105" ht="12" customHeight="1" x14ac:dyDescent="0.25">
      <c r="A207" s="108" t="s">
        <v>52</v>
      </c>
      <c r="B207" s="98">
        <v>687.65858911980899</v>
      </c>
      <c r="C207" s="98">
        <v>687.50397193211643</v>
      </c>
      <c r="D207" s="98">
        <v>687.6211339615113</v>
      </c>
      <c r="E207" s="98">
        <v>680.28317031222161</v>
      </c>
      <c r="F207" s="98">
        <v>676.52736846773075</v>
      </c>
      <c r="G207" s="98">
        <v>681.23850853537647</v>
      </c>
      <c r="H207" s="98">
        <v>681.6804788367923</v>
      </c>
      <c r="I207" s="98">
        <v>698.00986505574781</v>
      </c>
      <c r="J207" s="98">
        <v>703.79324290221382</v>
      </c>
      <c r="K207" s="98">
        <v>703.46040197383968</v>
      </c>
      <c r="L207" s="98">
        <v>741.29261531942836</v>
      </c>
      <c r="M207" s="98">
        <v>725.97412132804948</v>
      </c>
      <c r="N207" s="98">
        <v>691.03918890253351</v>
      </c>
      <c r="O207" s="98">
        <v>692.15362581816373</v>
      </c>
      <c r="P207" s="98">
        <v>649.37594902175067</v>
      </c>
      <c r="Q207" s="98">
        <v>630.96945802054483</v>
      </c>
      <c r="R207" s="98">
        <v>642.36582380924278</v>
      </c>
      <c r="S207" s="98">
        <v>657.66458486693534</v>
      </c>
      <c r="T207" s="98">
        <v>693.19175256082031</v>
      </c>
      <c r="U207" s="98">
        <v>693.69903415901797</v>
      </c>
      <c r="V207" s="98">
        <v>696.12570426616912</v>
      </c>
      <c r="W207" s="98">
        <v>737.98984323523746</v>
      </c>
      <c r="DA207" s="63" t="s">
        <v>2481</v>
      </c>
    </row>
    <row r="208" spans="1:105" ht="12" customHeight="1" x14ac:dyDescent="0.25">
      <c r="A208" s="121" t="s">
        <v>54</v>
      </c>
      <c r="B208" s="122">
        <v>1365.4416546719565</v>
      </c>
      <c r="C208" s="122">
        <v>1496.7073033887316</v>
      </c>
      <c r="D208" s="122">
        <v>1624.0630312095589</v>
      </c>
      <c r="E208" s="122">
        <v>1518.2672465899548</v>
      </c>
      <c r="F208" s="122">
        <v>1555.4003573458442</v>
      </c>
      <c r="G208" s="122">
        <v>1583.5033170184113</v>
      </c>
      <c r="H208" s="122">
        <v>1483.1524932429566</v>
      </c>
      <c r="I208" s="122">
        <v>1484.995497139337</v>
      </c>
      <c r="J208" s="122">
        <v>1367.7102469088481</v>
      </c>
      <c r="K208" s="122">
        <v>1330.5171345444912</v>
      </c>
      <c r="L208" s="122">
        <v>1600.6345917511305</v>
      </c>
      <c r="M208" s="122">
        <v>1257.4385836205131</v>
      </c>
      <c r="N208" s="122">
        <v>1072.0195059302275</v>
      </c>
      <c r="O208" s="122">
        <v>888.19788680265117</v>
      </c>
      <c r="P208" s="122">
        <v>873.94201536562218</v>
      </c>
      <c r="Q208" s="122">
        <v>893.53302940116816</v>
      </c>
      <c r="R208" s="122">
        <v>953.75422606494374</v>
      </c>
      <c r="S208" s="122">
        <v>956.77631381953165</v>
      </c>
      <c r="T208" s="122">
        <v>1114.8807651215363</v>
      </c>
      <c r="U208" s="122">
        <v>1164.5545984351509</v>
      </c>
      <c r="V208" s="122">
        <v>1255.0080702542082</v>
      </c>
      <c r="W208" s="122">
        <v>1301.4810887330941</v>
      </c>
      <c r="DA208" s="130" t="s">
        <v>2482</v>
      </c>
    </row>
    <row r="209" spans="1:105" ht="12" customHeight="1" x14ac:dyDescent="0.25">
      <c r="A209" s="97" t="s">
        <v>175</v>
      </c>
      <c r="B209" s="98">
        <v>1364.7021878810183</v>
      </c>
      <c r="C209" s="98">
        <v>1496.3797215746783</v>
      </c>
      <c r="D209" s="98">
        <v>1624.0244701033794</v>
      </c>
      <c r="E209" s="98">
        <v>1520.1216881239368</v>
      </c>
      <c r="F209" s="98">
        <v>1557.049236537162</v>
      </c>
      <c r="G209" s="98">
        <v>1583.144868203726</v>
      </c>
      <c r="H209" s="98">
        <v>1482.6540767400145</v>
      </c>
      <c r="I209" s="98">
        <v>1482.0753096225026</v>
      </c>
      <c r="J209" s="98">
        <v>1369.2638304997336</v>
      </c>
      <c r="K209" s="98">
        <v>1331.7877354129785</v>
      </c>
      <c r="L209" s="98">
        <v>1599.9672035886401</v>
      </c>
      <c r="M209" s="98">
        <v>1256.2341765620915</v>
      </c>
      <c r="N209" s="98">
        <v>1073.195403526503</v>
      </c>
      <c r="O209" s="98">
        <v>890.09725614742888</v>
      </c>
      <c r="P209" s="98">
        <v>877.75297151815153</v>
      </c>
      <c r="Q209" s="98">
        <v>897.78995747808813</v>
      </c>
      <c r="R209" s="98">
        <v>951.28774866875233</v>
      </c>
      <c r="S209" s="98">
        <v>957.62191838245496</v>
      </c>
      <c r="T209" s="98">
        <v>1114.5297441459386</v>
      </c>
      <c r="U209" s="98">
        <v>1165.292803384777</v>
      </c>
      <c r="V209" s="98">
        <v>1255.5627095749103</v>
      </c>
      <c r="W209" s="98">
        <v>1299.9543936865109</v>
      </c>
      <c r="DA209" s="63" t="s">
        <v>2483</v>
      </c>
    </row>
    <row r="210" spans="1:105" ht="12" customHeight="1" x14ac:dyDescent="0.25">
      <c r="A210" s="109" t="s">
        <v>120</v>
      </c>
      <c r="B210" s="33">
        <v>1387.6553632516393</v>
      </c>
      <c r="C210" s="33">
        <v>1506.6844457965872</v>
      </c>
      <c r="D210" s="33">
        <v>1625.2860955574038</v>
      </c>
      <c r="E210" s="33">
        <v>1457.077234113239</v>
      </c>
      <c r="F210" s="33">
        <v>1499.8533100299883</v>
      </c>
      <c r="G210" s="33">
        <v>1595.6435408286541</v>
      </c>
      <c r="H210" s="33">
        <v>1499.9250198413615</v>
      </c>
      <c r="I210" s="33">
        <v>1582.6987782872834</v>
      </c>
      <c r="J210" s="33">
        <v>1314.9523467105741</v>
      </c>
      <c r="K210" s="33">
        <v>1285.9744787707396</v>
      </c>
      <c r="L210" s="33">
        <v>1625.1690363020596</v>
      </c>
      <c r="M210" s="33">
        <v>1302.3861144304462</v>
      </c>
      <c r="N210" s="33">
        <v>1027.7597700115991</v>
      </c>
      <c r="O210" s="33">
        <v>816.58056289975571</v>
      </c>
      <c r="P210" s="33">
        <v>729.41214728567206</v>
      </c>
      <c r="Q210" s="33">
        <v>731.7497087234558</v>
      </c>
      <c r="R210" s="33">
        <v>1047.3307302434685</v>
      </c>
      <c r="S210" s="33">
        <v>924.66950656397535</v>
      </c>
      <c r="T210" s="33">
        <v>1128.2538277997312</v>
      </c>
      <c r="U210" s="33">
        <v>1136.3662564788831</v>
      </c>
      <c r="V210" s="33">
        <v>1233.8263864268615</v>
      </c>
      <c r="W210" s="33">
        <v>1359.6928079611716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1261.7357643501764</v>
      </c>
      <c r="C212" s="117">
        <f t="shared" si="101"/>
        <v>1414.1916526201921</v>
      </c>
      <c r="D212" s="117">
        <f t="shared" si="101"/>
        <v>1518.0407587119544</v>
      </c>
      <c r="E212" s="117">
        <f t="shared" si="101"/>
        <v>1484.9524689728014</v>
      </c>
      <c r="F212" s="117">
        <f t="shared" si="101"/>
        <v>1550.240438710523</v>
      </c>
      <c r="G212" s="117">
        <f t="shared" si="101"/>
        <v>1580.7335685097046</v>
      </c>
      <c r="H212" s="117">
        <f t="shared" si="101"/>
        <v>1500.2104343933343</v>
      </c>
      <c r="I212" s="117">
        <f t="shared" si="101"/>
        <v>1529.0004227354818</v>
      </c>
      <c r="J212" s="117">
        <f t="shared" si="101"/>
        <v>1451.4626429984514</v>
      </c>
      <c r="K212" s="117">
        <f t="shared" si="101"/>
        <v>1503.9657792741373</v>
      </c>
      <c r="L212" s="117">
        <f t="shared" si="101"/>
        <v>1513.5531380248185</v>
      </c>
      <c r="M212" s="117">
        <f t="shared" si="101"/>
        <v>1270.5049473602558</v>
      </c>
      <c r="N212" s="117">
        <f t="shared" si="101"/>
        <v>1257.9338175109999</v>
      </c>
      <c r="O212" s="117">
        <f t="shared" si="101"/>
        <v>1215.5189804359411</v>
      </c>
      <c r="P212" s="117">
        <f t="shared" si="101"/>
        <v>1268.5934956627989</v>
      </c>
      <c r="Q212" s="117">
        <f t="shared" si="101"/>
        <v>1285.7960750979755</v>
      </c>
      <c r="R212" s="117">
        <f t="shared" ref="R212:V212" si="102">R213+R216+R218+R227</f>
        <v>1207.4774192949903</v>
      </c>
      <c r="S212" s="117">
        <f t="shared" si="102"/>
        <v>1224.1809642195653</v>
      </c>
      <c r="T212" s="117">
        <f t="shared" si="102"/>
        <v>1304.2623273840613</v>
      </c>
      <c r="U212" s="117">
        <f t="shared" si="102"/>
        <v>1327.8888511549089</v>
      </c>
      <c r="V212" s="117">
        <f t="shared" si="102"/>
        <v>1374.1507627118633</v>
      </c>
      <c r="W212" s="117">
        <f t="shared" ref="W212" si="103">W213+W216+W218+W227</f>
        <v>1362.0262461686634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530.47935197124434</v>
      </c>
      <c r="C213" s="122">
        <f t="shared" si="104"/>
        <v>588.20305375319913</v>
      </c>
      <c r="D213" s="122">
        <f t="shared" si="104"/>
        <v>634.94706558187829</v>
      </c>
      <c r="E213" s="122">
        <f t="shared" si="104"/>
        <v>661.63426688568791</v>
      </c>
      <c r="F213" s="122">
        <f t="shared" si="104"/>
        <v>712.87224849156155</v>
      </c>
      <c r="G213" s="122">
        <f t="shared" si="104"/>
        <v>735.65662272295015</v>
      </c>
      <c r="H213" s="122">
        <f t="shared" si="104"/>
        <v>699.64394550953659</v>
      </c>
      <c r="I213" s="122">
        <f t="shared" si="104"/>
        <v>728.80053432799457</v>
      </c>
      <c r="J213" s="122">
        <f t="shared" si="104"/>
        <v>697.79839269820741</v>
      </c>
      <c r="K213" s="122">
        <f t="shared" si="104"/>
        <v>773.99822558330004</v>
      </c>
      <c r="L213" s="122">
        <f t="shared" si="104"/>
        <v>635.33912195325809</v>
      </c>
      <c r="M213" s="122">
        <f t="shared" si="104"/>
        <v>573.77158529446035</v>
      </c>
      <c r="N213" s="122">
        <f t="shared" si="104"/>
        <v>637.46525450156264</v>
      </c>
      <c r="O213" s="122">
        <f t="shared" si="104"/>
        <v>677.89980504844334</v>
      </c>
      <c r="P213" s="122">
        <f t="shared" si="104"/>
        <v>736.33267903976366</v>
      </c>
      <c r="Q213" s="122">
        <f t="shared" si="104"/>
        <v>748.21796361418137</v>
      </c>
      <c r="R213" s="122">
        <f t="shared" ref="R213:V213" si="105">SUM(R214:R215)</f>
        <v>670.71752931756748</v>
      </c>
      <c r="S213" s="122">
        <f t="shared" si="105"/>
        <v>679.87388639536971</v>
      </c>
      <c r="T213" s="122">
        <f t="shared" si="105"/>
        <v>701.2626697177277</v>
      </c>
      <c r="U213" s="122">
        <f t="shared" si="105"/>
        <v>711.06123583123872</v>
      </c>
      <c r="V213" s="122">
        <f t="shared" si="105"/>
        <v>717.28947885855075</v>
      </c>
      <c r="W213" s="122">
        <f t="shared" ref="W213" si="106">SUM(W214:W215)</f>
        <v>712.70967050189847</v>
      </c>
      <c r="DA213" s="130" t="s">
        <v>2636</v>
      </c>
    </row>
    <row r="214" spans="1:105" ht="12" customHeight="1" x14ac:dyDescent="0.25">
      <c r="A214" s="97" t="s">
        <v>217</v>
      </c>
      <c r="B214" s="98">
        <v>530.47935197124434</v>
      </c>
      <c r="C214" s="98">
        <v>588.20305375319913</v>
      </c>
      <c r="D214" s="98">
        <v>634.94706558187829</v>
      </c>
      <c r="E214" s="98">
        <v>661.63426688568791</v>
      </c>
      <c r="F214" s="98">
        <v>712.87224849156155</v>
      </c>
      <c r="G214" s="98">
        <v>735.65662272295015</v>
      </c>
      <c r="H214" s="98">
        <v>699.64394550953659</v>
      </c>
      <c r="I214" s="98">
        <v>728.80053432799457</v>
      </c>
      <c r="J214" s="98">
        <v>697.79839269820741</v>
      </c>
      <c r="K214" s="98">
        <v>773.99822558330004</v>
      </c>
      <c r="L214" s="98">
        <v>635.33912195325809</v>
      </c>
      <c r="M214" s="98">
        <v>573.77158529446035</v>
      </c>
      <c r="N214" s="98">
        <v>637.46525450156264</v>
      </c>
      <c r="O214" s="98">
        <v>677.89980504844334</v>
      </c>
      <c r="P214" s="98">
        <v>736.33267903976366</v>
      </c>
      <c r="Q214" s="98">
        <v>748.21796361418137</v>
      </c>
      <c r="R214" s="98">
        <v>670.71752931756748</v>
      </c>
      <c r="S214" s="98">
        <v>679.87388639536971</v>
      </c>
      <c r="T214" s="98">
        <v>701.2626697177277</v>
      </c>
      <c r="U214" s="98">
        <v>711.06123583123872</v>
      </c>
      <c r="V214" s="98">
        <v>717.28947885855075</v>
      </c>
      <c r="W214" s="98">
        <v>712.70967050189847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275.99009652341545</v>
      </c>
      <c r="C218" s="122">
        <v>302.17037163800609</v>
      </c>
      <c r="D218" s="122">
        <v>312.34354976137689</v>
      </c>
      <c r="E218" s="122">
        <v>289.80442234717214</v>
      </c>
      <c r="F218" s="122">
        <v>291.91968923612922</v>
      </c>
      <c r="G218" s="122">
        <v>291.73660330212761</v>
      </c>
      <c r="H218" s="122">
        <v>283.71959605896518</v>
      </c>
      <c r="I218" s="122">
        <v>284.48011330197892</v>
      </c>
      <c r="J218" s="122">
        <v>277.71814669064406</v>
      </c>
      <c r="K218" s="122">
        <v>267.52795140239738</v>
      </c>
      <c r="L218" s="122">
        <v>322.95134700257444</v>
      </c>
      <c r="M218" s="122">
        <v>261.11454109248649</v>
      </c>
      <c r="N218" s="122">
        <v>248.59928046767823</v>
      </c>
      <c r="O218" s="122">
        <v>229.40647517033139</v>
      </c>
      <c r="P218" s="122">
        <v>228.43678774405859</v>
      </c>
      <c r="Q218" s="122">
        <v>226.93541229877178</v>
      </c>
      <c r="R218" s="122">
        <v>207.99023179610134</v>
      </c>
      <c r="S218" s="122">
        <v>214.24217999331736</v>
      </c>
      <c r="T218" s="122">
        <v>220.43975142523041</v>
      </c>
      <c r="U218" s="122">
        <v>218.71015829146756</v>
      </c>
      <c r="V218" s="122">
        <v>230.12149096153007</v>
      </c>
      <c r="W218" s="122">
        <v>209.94463811149029</v>
      </c>
      <c r="DA218" s="130" t="s">
        <v>2641</v>
      </c>
    </row>
    <row r="219" spans="1:105" ht="12" customHeight="1" x14ac:dyDescent="0.25">
      <c r="A219" s="97" t="s">
        <v>134</v>
      </c>
      <c r="B219" s="98">
        <v>288.71452698417522</v>
      </c>
      <c r="C219" s="98">
        <v>315.96662003708514</v>
      </c>
      <c r="D219" s="98">
        <v>326.23655401108959</v>
      </c>
      <c r="E219" s="98">
        <v>302.7636222849934</v>
      </c>
      <c r="F219" s="98">
        <v>304.81566023024891</v>
      </c>
      <c r="G219" s="98">
        <v>304.13516555841176</v>
      </c>
      <c r="H219" s="98">
        <v>295.77830331005873</v>
      </c>
      <c r="I219" s="98">
        <v>296.31900443721042</v>
      </c>
      <c r="J219" s="98">
        <v>289.54871682195125</v>
      </c>
      <c r="K219" s="98">
        <v>278.70429160458099</v>
      </c>
      <c r="L219" s="98">
        <v>339.62099019357896</v>
      </c>
      <c r="M219" s="98">
        <v>276.37740382773563</v>
      </c>
      <c r="N219" s="98">
        <v>264.8459547678782</v>
      </c>
      <c r="O219" s="98">
        <v>244.57804447499447</v>
      </c>
      <c r="P219" s="98">
        <v>245.15066717959081</v>
      </c>
      <c r="Q219" s="98">
        <v>244.32139332909378</v>
      </c>
      <c r="R219" s="98">
        <v>223.54687759656443</v>
      </c>
      <c r="S219" s="98">
        <v>229.7765290581346</v>
      </c>
      <c r="T219" s="98">
        <v>237.72487427245827</v>
      </c>
      <c r="U219" s="98">
        <v>235.63503545480802</v>
      </c>
      <c r="V219" s="98">
        <v>247.2183972332781</v>
      </c>
      <c r="W219" s="98">
        <v>226.78400302809428</v>
      </c>
      <c r="DA219" s="63" t="s">
        <v>2642</v>
      </c>
    </row>
    <row r="220" spans="1:105" ht="12" customHeight="1" x14ac:dyDescent="0.25">
      <c r="A220" s="97" t="s">
        <v>133</v>
      </c>
      <c r="B220" s="98">
        <v>50.704158022433127</v>
      </c>
      <c r="C220" s="98">
        <v>59.770723150357689</v>
      </c>
      <c r="D220" s="98">
        <v>64.820961575186601</v>
      </c>
      <c r="E220" s="98">
        <v>51.057816892853424</v>
      </c>
      <c r="F220" s="98">
        <v>52.034202895779551</v>
      </c>
      <c r="G220" s="98">
        <v>60.400480495169681</v>
      </c>
      <c r="H220" s="98">
        <v>53.929729743372533</v>
      </c>
      <c r="I220" s="98">
        <v>55.214697223615531</v>
      </c>
      <c r="J220" s="98">
        <v>52.346766698336722</v>
      </c>
      <c r="K220" s="98">
        <v>52.249746921875499</v>
      </c>
      <c r="L220" s="98">
        <v>57.157647044740024</v>
      </c>
      <c r="M220" s="98">
        <v>30.4515011299756</v>
      </c>
      <c r="N220" s="98">
        <v>30.580196623561697</v>
      </c>
      <c r="O220" s="98">
        <v>23.909008017083988</v>
      </c>
      <c r="P220" s="98">
        <v>27.755613959073635</v>
      </c>
      <c r="Q220" s="98">
        <v>29.881570505136253</v>
      </c>
      <c r="R220" s="98">
        <v>29.116176825127255</v>
      </c>
      <c r="S220" s="98">
        <v>27.4217399626298</v>
      </c>
      <c r="T220" s="98">
        <v>23.415370941437907</v>
      </c>
      <c r="U220" s="98">
        <v>24.750088434502427</v>
      </c>
      <c r="V220" s="98">
        <v>34.129898075907477</v>
      </c>
      <c r="W220" s="98">
        <v>21.503431427352144</v>
      </c>
      <c r="DA220" s="63" t="s">
        <v>2643</v>
      </c>
    </row>
    <row r="221" spans="1:105" ht="12" customHeight="1" x14ac:dyDescent="0.25">
      <c r="A221" s="100" t="s">
        <v>217</v>
      </c>
      <c r="B221" s="101">
        <v>50.704158022433127</v>
      </c>
      <c r="C221" s="101">
        <v>59.770723150357689</v>
      </c>
      <c r="D221" s="101">
        <v>64.820961575186601</v>
      </c>
      <c r="E221" s="101">
        <v>51.057816892853424</v>
      </c>
      <c r="F221" s="101">
        <v>52.034202895779551</v>
      </c>
      <c r="G221" s="101">
        <v>60.400480495169681</v>
      </c>
      <c r="H221" s="101">
        <v>53.929729743372533</v>
      </c>
      <c r="I221" s="101">
        <v>55.214697223615531</v>
      </c>
      <c r="J221" s="101">
        <v>52.346766698336722</v>
      </c>
      <c r="K221" s="101">
        <v>52.249746921875499</v>
      </c>
      <c r="L221" s="101">
        <v>57.157647044740024</v>
      </c>
      <c r="M221" s="101">
        <v>30.4515011299756</v>
      </c>
      <c r="N221" s="101">
        <v>30.580196623561697</v>
      </c>
      <c r="O221" s="101">
        <v>23.909008017083988</v>
      </c>
      <c r="P221" s="101">
        <v>27.755613959073635</v>
      </c>
      <c r="Q221" s="101">
        <v>29.881570505136253</v>
      </c>
      <c r="R221" s="101">
        <v>29.116176825127255</v>
      </c>
      <c r="S221" s="101">
        <v>27.4217399626298</v>
      </c>
      <c r="T221" s="101">
        <v>23.415370941437907</v>
      </c>
      <c r="U221" s="101">
        <v>24.750088434502427</v>
      </c>
      <c r="V221" s="101">
        <v>34.129898075907477</v>
      </c>
      <c r="W221" s="101">
        <v>21.503431427352144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455.26631585551661</v>
      </c>
      <c r="C227" s="122">
        <v>523.81822722898687</v>
      </c>
      <c r="D227" s="122">
        <v>570.75014336869924</v>
      </c>
      <c r="E227" s="122">
        <v>533.51377973994124</v>
      </c>
      <c r="F227" s="122">
        <v>545.44850098283234</v>
      </c>
      <c r="G227" s="122">
        <v>553.34034248462694</v>
      </c>
      <c r="H227" s="122">
        <v>516.84689282483259</v>
      </c>
      <c r="I227" s="122">
        <v>515.71977510550835</v>
      </c>
      <c r="J227" s="122">
        <v>475.94610360959996</v>
      </c>
      <c r="K227" s="122">
        <v>462.43960228843991</v>
      </c>
      <c r="L227" s="122">
        <v>555.26266906898593</v>
      </c>
      <c r="M227" s="122">
        <v>435.6188209733088</v>
      </c>
      <c r="N227" s="122">
        <v>371.86928254175905</v>
      </c>
      <c r="O227" s="122">
        <v>308.21270021716646</v>
      </c>
      <c r="P227" s="122">
        <v>303.82402887897649</v>
      </c>
      <c r="Q227" s="122">
        <v>310.64269918502248</v>
      </c>
      <c r="R227" s="122">
        <v>328.76965818132163</v>
      </c>
      <c r="S227" s="122">
        <v>330.06489783087841</v>
      </c>
      <c r="T227" s="122">
        <v>382.55990624110314</v>
      </c>
      <c r="U227" s="122">
        <v>398.11745703220276</v>
      </c>
      <c r="V227" s="122">
        <v>426.73979289178249</v>
      </c>
      <c r="W227" s="122">
        <v>439.37193755527466</v>
      </c>
      <c r="DA227" s="130" t="s">
        <v>2650</v>
      </c>
    </row>
    <row r="228" spans="1:105" ht="12" customHeight="1" x14ac:dyDescent="0.25">
      <c r="A228" s="97" t="s">
        <v>175</v>
      </c>
      <c r="B228" s="98">
        <v>470.42156651527506</v>
      </c>
      <c r="C228" s="98">
        <v>541.0168717000472</v>
      </c>
      <c r="D228" s="98">
        <v>588.74490948161542</v>
      </c>
      <c r="E228" s="98">
        <v>549.68259670951147</v>
      </c>
      <c r="F228" s="98">
        <v>561.63979695023113</v>
      </c>
      <c r="G228" s="98">
        <v>569.67811293939576</v>
      </c>
      <c r="H228" s="98">
        <v>532.20564151226836</v>
      </c>
      <c r="I228" s="98">
        <v>531.13377586119793</v>
      </c>
      <c r="J228" s="98">
        <v>489.96148431911973</v>
      </c>
      <c r="K228" s="98">
        <v>475.63091632402654</v>
      </c>
      <c r="L228" s="98">
        <v>570.36697402442326</v>
      </c>
      <c r="M228" s="98">
        <v>447.29159527942602</v>
      </c>
      <c r="N228" s="98">
        <v>381.74914708214914</v>
      </c>
      <c r="O228" s="98">
        <v>316.38683634179114</v>
      </c>
      <c r="P228" s="98">
        <v>311.83524529759308</v>
      </c>
      <c r="Q228" s="98">
        <v>318.81649375489218</v>
      </c>
      <c r="R228" s="98">
        <v>337.43532631646423</v>
      </c>
      <c r="S228" s="98">
        <v>338.75789497148492</v>
      </c>
      <c r="T228" s="98">
        <v>392.60147672833506</v>
      </c>
      <c r="U228" s="98">
        <v>408.54347917177279</v>
      </c>
      <c r="V228" s="98">
        <v>437.91391251207489</v>
      </c>
      <c r="W228" s="98">
        <v>450.89516637531784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66.322656479262321</v>
      </c>
      <c r="C231" s="118">
        <f t="shared" si="108"/>
        <v>70.464865980008796</v>
      </c>
      <c r="D231" s="118">
        <f t="shared" si="108"/>
        <v>74.936843012951215</v>
      </c>
      <c r="E231" s="118">
        <f t="shared" si="108"/>
        <v>73.153566168928464</v>
      </c>
      <c r="F231" s="118">
        <f t="shared" si="108"/>
        <v>76.041535981508929</v>
      </c>
      <c r="G231" s="118">
        <f t="shared" si="108"/>
        <v>77.419816298390415</v>
      </c>
      <c r="H231" s="118">
        <f t="shared" si="108"/>
        <v>73.326173798338871</v>
      </c>
      <c r="I231" s="118">
        <f t="shared" si="108"/>
        <v>74.379843636301132</v>
      </c>
      <c r="J231" s="118">
        <f t="shared" si="108"/>
        <v>70.326960115276137</v>
      </c>
      <c r="K231" s="118">
        <f t="shared" si="108"/>
        <v>72.588402337213438</v>
      </c>
      <c r="L231" s="118">
        <f t="shared" si="108"/>
        <v>72.894306548873033</v>
      </c>
      <c r="M231" s="118">
        <f t="shared" si="108"/>
        <v>60.911940728709311</v>
      </c>
      <c r="N231" s="118">
        <f t="shared" si="108"/>
        <v>59.922988171727539</v>
      </c>
      <c r="O231" s="118">
        <f t="shared" si="108"/>
        <v>57.601838780879504</v>
      </c>
      <c r="P231" s="118">
        <f t="shared" si="108"/>
        <v>59.644519403891664</v>
      </c>
      <c r="Q231" s="118">
        <f t="shared" si="108"/>
        <v>60.108619240124511</v>
      </c>
      <c r="R231" s="118">
        <f t="shared" ref="R231:V231" si="109">R232+R235+R237+R246</f>
        <v>56.316725023094364</v>
      </c>
      <c r="S231" s="118">
        <f t="shared" si="109"/>
        <v>56.687494474345712</v>
      </c>
      <c r="T231" s="118">
        <f t="shared" si="109"/>
        <v>60.065337393861853</v>
      </c>
      <c r="U231" s="118">
        <f t="shared" si="109"/>
        <v>60.729978830979093</v>
      </c>
      <c r="V231" s="118">
        <f t="shared" si="109"/>
        <v>62.469820173990286</v>
      </c>
      <c r="W231" s="118">
        <f t="shared" ref="W231" si="110">W232+W235+W237+W246</f>
        <v>61.664053316087887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27.591123491593422</v>
      </c>
      <c r="C232" s="123">
        <f t="shared" si="111"/>
        <v>29.005070652901601</v>
      </c>
      <c r="D232" s="123">
        <f t="shared" si="111"/>
        <v>31.056845539050606</v>
      </c>
      <c r="E232" s="123">
        <f t="shared" si="111"/>
        <v>32.229675733835592</v>
      </c>
      <c r="F232" s="123">
        <f t="shared" si="111"/>
        <v>34.620437344441591</v>
      </c>
      <c r="G232" s="123">
        <f t="shared" si="111"/>
        <v>35.638791240729319</v>
      </c>
      <c r="H232" s="123">
        <f t="shared" si="111"/>
        <v>33.790362714536599</v>
      </c>
      <c r="I232" s="123">
        <f t="shared" si="111"/>
        <v>35.114709253913205</v>
      </c>
      <c r="J232" s="123">
        <f t="shared" si="111"/>
        <v>33.52799055840228</v>
      </c>
      <c r="K232" s="123">
        <f t="shared" si="111"/>
        <v>37.018506418714345</v>
      </c>
      <c r="L232" s="123">
        <f t="shared" si="111"/>
        <v>30.189234180164679</v>
      </c>
      <c r="M232" s="123">
        <f t="shared" si="111"/>
        <v>27.108997767579663</v>
      </c>
      <c r="N232" s="123">
        <f t="shared" si="111"/>
        <v>29.935239704510597</v>
      </c>
      <c r="O232" s="123">
        <f t="shared" si="111"/>
        <v>31.686830951249373</v>
      </c>
      <c r="P232" s="123">
        <f t="shared" si="111"/>
        <v>34.171507335333239</v>
      </c>
      <c r="Q232" s="123">
        <f t="shared" si="111"/>
        <v>34.530792937893594</v>
      </c>
      <c r="R232" s="123">
        <f t="shared" ref="R232:V232" si="112">SUM(R233:R234)</f>
        <v>30.804024309303923</v>
      </c>
      <c r="S232" s="123">
        <f t="shared" si="112"/>
        <v>31.033288132550283</v>
      </c>
      <c r="T232" s="123">
        <f t="shared" si="112"/>
        <v>31.807482580319665</v>
      </c>
      <c r="U232" s="123">
        <f t="shared" si="112"/>
        <v>32.041174638036338</v>
      </c>
      <c r="V232" s="123">
        <f t="shared" si="112"/>
        <v>32.130485365383407</v>
      </c>
      <c r="W232" s="123">
        <f t="shared" ref="W232" si="113">SUM(W233:W234)</f>
        <v>31.739347217500807</v>
      </c>
      <c r="DA232" s="130" t="s">
        <v>2804</v>
      </c>
    </row>
    <row r="233" spans="1:105" ht="12" customHeight="1" x14ac:dyDescent="0.25">
      <c r="A233" s="97" t="s">
        <v>217</v>
      </c>
      <c r="B233" s="99">
        <v>27.248186371318258</v>
      </c>
      <c r="C233" s="99">
        <v>28.646603402499494</v>
      </c>
      <c r="D233" s="99">
        <v>30.677128413373392</v>
      </c>
      <c r="E233" s="99">
        <v>31.889654265697182</v>
      </c>
      <c r="F233" s="99">
        <v>34.264673876647187</v>
      </c>
      <c r="G233" s="99">
        <v>35.266924947249116</v>
      </c>
      <c r="H233" s="99">
        <v>33.429582152505425</v>
      </c>
      <c r="I233" s="99">
        <v>34.724239501699763</v>
      </c>
      <c r="J233" s="99">
        <v>33.134546277703279</v>
      </c>
      <c r="K233" s="99">
        <v>36.600721166389363</v>
      </c>
      <c r="L233" s="99">
        <v>29.935525427495907</v>
      </c>
      <c r="M233" s="99">
        <v>26.858624517533002</v>
      </c>
      <c r="N233" s="99">
        <v>29.665353525188237</v>
      </c>
      <c r="O233" s="99">
        <v>31.401872998336575</v>
      </c>
      <c r="P233" s="99">
        <v>33.867233456336955</v>
      </c>
      <c r="Q233" s="99">
        <v>34.222256221199217</v>
      </c>
      <c r="R233" s="99">
        <v>30.514765578028001</v>
      </c>
      <c r="S233" s="99">
        <v>30.740094115437241</v>
      </c>
      <c r="T233" s="99">
        <v>31.507117197358159</v>
      </c>
      <c r="U233" s="99">
        <v>31.737522861939802</v>
      </c>
      <c r="V233" s="99">
        <v>31.817740747777552</v>
      </c>
      <c r="W233" s="99">
        <v>31.427542209343624</v>
      </c>
      <c r="DA233" s="63" t="s">
        <v>2805</v>
      </c>
    </row>
    <row r="234" spans="1:105" ht="12" customHeight="1" x14ac:dyDescent="0.25">
      <c r="A234" s="97" t="s">
        <v>53</v>
      </c>
      <c r="B234" s="99">
        <v>0.3429371202751631</v>
      </c>
      <c r="C234" s="99">
        <v>0.35846725040210714</v>
      </c>
      <c r="D234" s="99">
        <v>0.37971712567721261</v>
      </c>
      <c r="E234" s="99">
        <v>0.34002146813841344</v>
      </c>
      <c r="F234" s="99">
        <v>0.35576346779440449</v>
      </c>
      <c r="G234" s="99">
        <v>0.37186629348020167</v>
      </c>
      <c r="H234" s="99">
        <v>0.36078056203117076</v>
      </c>
      <c r="I234" s="99">
        <v>0.39046975221344404</v>
      </c>
      <c r="J234" s="99">
        <v>0.39344428069899884</v>
      </c>
      <c r="K234" s="99">
        <v>0.4177852523249827</v>
      </c>
      <c r="L234" s="99">
        <v>0.25370875266877113</v>
      </c>
      <c r="M234" s="99">
        <v>0.25037325004666067</v>
      </c>
      <c r="N234" s="99">
        <v>0.2698861793223582</v>
      </c>
      <c r="O234" s="99">
        <v>0.28495795291279885</v>
      </c>
      <c r="P234" s="99">
        <v>0.30427387899628089</v>
      </c>
      <c r="Q234" s="99">
        <v>0.30853671669437421</v>
      </c>
      <c r="R234" s="99">
        <v>0.28925873127592022</v>
      </c>
      <c r="S234" s="99">
        <v>0.29319401711304277</v>
      </c>
      <c r="T234" s="99">
        <v>0.30036538296150578</v>
      </c>
      <c r="U234" s="99">
        <v>0.30365177609653399</v>
      </c>
      <c r="V234" s="99">
        <v>0.31274461760585209</v>
      </c>
      <c r="W234" s="99">
        <v>0.31180500815718398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0.14458401100659266</v>
      </c>
      <c r="C235" s="123">
        <f t="shared" si="114"/>
        <v>0.15835423484378203</v>
      </c>
      <c r="D235" s="123">
        <f t="shared" si="114"/>
        <v>0.12174732215560603</v>
      </c>
      <c r="E235" s="123">
        <f t="shared" si="114"/>
        <v>0.28111187891093514</v>
      </c>
      <c r="F235" s="123">
        <f t="shared" si="114"/>
        <v>0.21570498215064002</v>
      </c>
      <c r="G235" s="123">
        <f t="shared" si="114"/>
        <v>0.27193286265243266</v>
      </c>
      <c r="H235" s="123">
        <f t="shared" si="114"/>
        <v>0.33792930969695106</v>
      </c>
      <c r="I235" s="123">
        <f t="shared" si="114"/>
        <v>0.15696348584420744</v>
      </c>
      <c r="J235" s="123">
        <f t="shared" si="114"/>
        <v>0.13915090935852248</v>
      </c>
      <c r="K235" s="123">
        <f t="shared" si="114"/>
        <v>0.21553709398697446</v>
      </c>
      <c r="L235" s="123">
        <f t="shared" si="114"/>
        <v>0.30622391550279371</v>
      </c>
      <c r="M235" s="123">
        <f t="shared" si="114"/>
        <v>0.29967345460770495</v>
      </c>
      <c r="N235" s="123">
        <f t="shared" si="114"/>
        <v>0.29920082200707804</v>
      </c>
      <c r="O235" s="123">
        <f t="shared" si="114"/>
        <v>0.28887638674210803</v>
      </c>
      <c r="P235" s="123">
        <f t="shared" si="114"/>
        <v>0.27303745696976855</v>
      </c>
      <c r="Q235" s="123">
        <f t="shared" si="114"/>
        <v>0.25847722463597433</v>
      </c>
      <c r="R235" s="123">
        <f t="shared" si="114"/>
        <v>0.29562983999266762</v>
      </c>
      <c r="S235" s="123">
        <f t="shared" si="114"/>
        <v>0.28942865860267042</v>
      </c>
      <c r="T235" s="123">
        <f t="shared" si="114"/>
        <v>0.30209301218381074</v>
      </c>
      <c r="U235" s="123">
        <f t="shared" si="114"/>
        <v>0.30309050274384303</v>
      </c>
      <c r="V235" s="123">
        <f t="shared" si="114"/>
        <v>0.32747895566399843</v>
      </c>
      <c r="W235" s="123">
        <f t="shared" si="114"/>
        <v>0.36673525119350431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0.14458401100659266</v>
      </c>
      <c r="C236" s="99">
        <f>RES_hhdet_fecs!C67</f>
        <v>0.15835423484378203</v>
      </c>
      <c r="D236" s="99">
        <f>RES_hhdet_fecs!D67</f>
        <v>0.12174732215560603</v>
      </c>
      <c r="E236" s="99">
        <f>RES_hhdet_fecs!E67</f>
        <v>0.28111187891093514</v>
      </c>
      <c r="F236" s="99">
        <f>RES_hhdet_fecs!F67</f>
        <v>0.21570498215064002</v>
      </c>
      <c r="G236" s="99">
        <f>RES_hhdet_fecs!G67</f>
        <v>0.27193286265243266</v>
      </c>
      <c r="H236" s="99">
        <f>RES_hhdet_fecs!H67</f>
        <v>0.33792930969695106</v>
      </c>
      <c r="I236" s="99">
        <f>RES_hhdet_fecs!I67</f>
        <v>0.15696348584420744</v>
      </c>
      <c r="J236" s="99">
        <f>RES_hhdet_fecs!J67</f>
        <v>0.13915090935852248</v>
      </c>
      <c r="K236" s="99">
        <f>RES_hhdet_fecs!K67</f>
        <v>0.21553709398697446</v>
      </c>
      <c r="L236" s="99">
        <f>RES_hhdet_fecs!L67</f>
        <v>0.30622391550279371</v>
      </c>
      <c r="M236" s="99">
        <f>RES_hhdet_fecs!M67</f>
        <v>0.29967345460770495</v>
      </c>
      <c r="N236" s="99">
        <f>RES_hhdet_fecs!N67</f>
        <v>0.29920082200707804</v>
      </c>
      <c r="O236" s="99">
        <f>RES_hhdet_fecs!O67</f>
        <v>0.28887638674210803</v>
      </c>
      <c r="P236" s="99">
        <f>RES_hhdet_fecs!P67</f>
        <v>0.27303745696976855</v>
      </c>
      <c r="Q236" s="99">
        <f>RES_hhdet_fecs!Q67</f>
        <v>0.25847722463597433</v>
      </c>
      <c r="R236" s="99">
        <f>RES_hhdet_fecs!R67</f>
        <v>0.29562983999266762</v>
      </c>
      <c r="S236" s="99">
        <f>RES_hhdet_fecs!S67</f>
        <v>0.28942865860267042</v>
      </c>
      <c r="T236" s="99">
        <f>RES_hhdet_fecs!T67</f>
        <v>0.30209301218381074</v>
      </c>
      <c r="U236" s="99">
        <f>RES_hhdet_fecs!U67</f>
        <v>0.30309050274384303</v>
      </c>
      <c r="V236" s="99">
        <f>RES_hhdet_fecs!V67</f>
        <v>0.32747895566399843</v>
      </c>
      <c r="W236" s="99">
        <f>RES_hhdet_fecs!W67</f>
        <v>0.36673525119350431</v>
      </c>
      <c r="DA236" s="63" t="s">
        <v>2808</v>
      </c>
    </row>
    <row r="237" spans="1:105" ht="12" customHeight="1" x14ac:dyDescent="0.25">
      <c r="A237" s="121" t="s">
        <v>55</v>
      </c>
      <c r="B237" s="123">
        <v>14.594495143584879</v>
      </c>
      <c r="C237" s="123">
        <v>15.144216323054625</v>
      </c>
      <c r="D237" s="123">
        <v>15.516814690054064</v>
      </c>
      <c r="E237" s="123">
        <v>14.357203746427119</v>
      </c>
      <c r="F237" s="123">
        <v>14.415653602514872</v>
      </c>
      <c r="G237" s="123">
        <v>14.380391750798909</v>
      </c>
      <c r="H237" s="123">
        <v>13.937249000682577</v>
      </c>
      <c r="I237" s="123">
        <v>13.939651301972496</v>
      </c>
      <c r="J237" s="123">
        <v>13.573710849900607</v>
      </c>
      <c r="K237" s="123">
        <v>13.028753674289165</v>
      </c>
      <c r="L237" s="123">
        <v>15.687224391934501</v>
      </c>
      <c r="M237" s="123">
        <v>12.681804819148585</v>
      </c>
      <c r="N237" s="123">
        <v>12.049527992699245</v>
      </c>
      <c r="O237" s="123">
        <v>11.086509635585095</v>
      </c>
      <c r="P237" s="123">
        <v>10.995331325036902</v>
      </c>
      <c r="Q237" s="123">
        <v>10.883040956845624</v>
      </c>
      <c r="R237" s="123">
        <v>9.9368544232560012</v>
      </c>
      <c r="S237" s="123">
        <v>10.161490496053304</v>
      </c>
      <c r="T237" s="123">
        <v>10.434297196013977</v>
      </c>
      <c r="U237" s="123">
        <v>10.287706151698538</v>
      </c>
      <c r="V237" s="123">
        <v>10.732762666128908</v>
      </c>
      <c r="W237" s="123">
        <v>9.8048170911124899</v>
      </c>
      <c r="DA237" s="130" t="s">
        <v>2809</v>
      </c>
    </row>
    <row r="238" spans="1:105" ht="12" customHeight="1" x14ac:dyDescent="0.25">
      <c r="A238" s="97" t="s">
        <v>134</v>
      </c>
      <c r="B238" s="99">
        <v>14.829883972181905</v>
      </c>
      <c r="C238" s="99">
        <v>15.388173174001308</v>
      </c>
      <c r="D238" s="99">
        <v>15.761944897505881</v>
      </c>
      <c r="E238" s="99">
        <v>14.592695273092156</v>
      </c>
      <c r="F238" s="99">
        <v>14.651165355903181</v>
      </c>
      <c r="G238" s="99">
        <v>14.580052331843266</v>
      </c>
      <c r="H238" s="99">
        <v>14.132538633248991</v>
      </c>
      <c r="I238" s="99">
        <v>14.118337726618888</v>
      </c>
      <c r="J238" s="99">
        <v>13.749050524591718</v>
      </c>
      <c r="K238" s="99">
        <v>13.179330039429791</v>
      </c>
      <c r="L238" s="99">
        <v>16.002056911583018</v>
      </c>
      <c r="M238" s="99">
        <v>12.93740768067172</v>
      </c>
      <c r="N238" s="99">
        <v>12.32498371075668</v>
      </c>
      <c r="O238" s="99">
        <v>11.3294156947522</v>
      </c>
      <c r="P238" s="99">
        <v>11.275575719626055</v>
      </c>
      <c r="Q238" s="99">
        <v>11.174857767970014</v>
      </c>
      <c r="R238" s="99">
        <v>10.170422372142129</v>
      </c>
      <c r="S238" s="99">
        <v>10.389209337359336</v>
      </c>
      <c r="T238" s="99">
        <v>10.680770270353133</v>
      </c>
      <c r="U238" s="99">
        <v>10.517339362591672</v>
      </c>
      <c r="V238" s="99">
        <v>10.966187436300997</v>
      </c>
      <c r="W238" s="99">
        <v>10.00023448896132</v>
      </c>
      <c r="DA238" s="63" t="s">
        <v>2810</v>
      </c>
    </row>
    <row r="239" spans="1:105" ht="12" customHeight="1" x14ac:dyDescent="0.25">
      <c r="A239" s="97" t="s">
        <v>133</v>
      </c>
      <c r="B239" s="99">
        <v>9.0457752058441319</v>
      </c>
      <c r="C239" s="99">
        <v>9.6041181560252902</v>
      </c>
      <c r="D239" s="99">
        <v>10.025696040724348</v>
      </c>
      <c r="E239" s="99">
        <v>9.1694631086821037</v>
      </c>
      <c r="F239" s="99">
        <v>9.3107598250155448</v>
      </c>
      <c r="G239" s="99">
        <v>9.5319752036341168</v>
      </c>
      <c r="H239" s="99">
        <v>9.2174554990496702</v>
      </c>
      <c r="I239" s="99">
        <v>9.3154884445980706</v>
      </c>
      <c r="J239" s="99">
        <v>9.1169160626272685</v>
      </c>
      <c r="K239" s="99">
        <v>8.8636684373312988</v>
      </c>
      <c r="L239" s="99">
        <v>10.715310894655433</v>
      </c>
      <c r="M239" s="99">
        <v>8.4505105483140763</v>
      </c>
      <c r="N239" s="99">
        <v>8.1433969833924227</v>
      </c>
      <c r="O239" s="99">
        <v>7.4768507032496281</v>
      </c>
      <c r="P239" s="99">
        <v>7.5494102244472572</v>
      </c>
      <c r="Q239" s="99">
        <v>7.5905719416720565</v>
      </c>
      <c r="R239" s="99">
        <v>7.0247635543807903</v>
      </c>
      <c r="S239" s="99">
        <v>7.2887973629563696</v>
      </c>
      <c r="T239" s="99">
        <v>7.5828163773744963</v>
      </c>
      <c r="U239" s="99">
        <v>7.6501553138702221</v>
      </c>
      <c r="V239" s="99">
        <v>8.2341410207319683</v>
      </c>
      <c r="W239" s="99">
        <v>7.5092271007597899</v>
      </c>
      <c r="DA239" s="63" t="s">
        <v>2811</v>
      </c>
    </row>
    <row r="240" spans="1:105" ht="12" customHeight="1" x14ac:dyDescent="0.25">
      <c r="A240" s="100" t="s">
        <v>217</v>
      </c>
      <c r="B240" s="102">
        <v>2.6044300168556265</v>
      </c>
      <c r="C240" s="102">
        <v>2.9109474870004948</v>
      </c>
      <c r="D240" s="102">
        <v>3.1317901442666272</v>
      </c>
      <c r="E240" s="102">
        <v>2.4609005454605324</v>
      </c>
      <c r="F240" s="102">
        <v>2.5010582140458819</v>
      </c>
      <c r="G240" s="102">
        <v>2.8955617969107155</v>
      </c>
      <c r="H240" s="102">
        <v>2.5768083072676489</v>
      </c>
      <c r="I240" s="102">
        <v>2.6307450119730462</v>
      </c>
      <c r="J240" s="102">
        <v>2.4856554297113829</v>
      </c>
      <c r="K240" s="102">
        <v>2.470778814332256</v>
      </c>
      <c r="L240" s="102">
        <v>2.693119528391851</v>
      </c>
      <c r="M240" s="102">
        <v>1.4254547555287296</v>
      </c>
      <c r="N240" s="102">
        <v>1.4230930035818943</v>
      </c>
      <c r="O240" s="102">
        <v>1.10752006074855</v>
      </c>
      <c r="P240" s="102">
        <v>1.2766048342465988</v>
      </c>
      <c r="Q240" s="102">
        <v>1.3667337752477611</v>
      </c>
      <c r="R240" s="102">
        <v>1.3246609362530923</v>
      </c>
      <c r="S240" s="102">
        <v>1.2398576914455637</v>
      </c>
      <c r="T240" s="102">
        <v>1.0520320962877694</v>
      </c>
      <c r="U240" s="102">
        <v>1.1046959923314996</v>
      </c>
      <c r="V240" s="102">
        <v>1.5139442034691302</v>
      </c>
      <c r="W240" s="102">
        <v>0.94821219186338457</v>
      </c>
      <c r="DA240" s="131" t="s">
        <v>2812</v>
      </c>
    </row>
    <row r="241" spans="1:105" ht="12" customHeight="1" x14ac:dyDescent="0.25">
      <c r="A241" s="103" t="s">
        <v>52</v>
      </c>
      <c r="B241" s="105">
        <v>6.4413451889885041</v>
      </c>
      <c r="C241" s="105">
        <v>6.6931706690247941</v>
      </c>
      <c r="D241" s="105">
        <v>6.8939058964577207</v>
      </c>
      <c r="E241" s="105">
        <v>6.7085625632215722</v>
      </c>
      <c r="F241" s="105">
        <v>6.8097016109696646</v>
      </c>
      <c r="G241" s="105">
        <v>6.6364134067234</v>
      </c>
      <c r="H241" s="105">
        <v>6.6406471917820218</v>
      </c>
      <c r="I241" s="105">
        <v>6.6847434326250266</v>
      </c>
      <c r="J241" s="105">
        <v>6.6312606329158861</v>
      </c>
      <c r="K241" s="105">
        <v>6.3928896229990428</v>
      </c>
      <c r="L241" s="105">
        <v>8.0221913662635842</v>
      </c>
      <c r="M241" s="105">
        <v>7.0250557927853476</v>
      </c>
      <c r="N241" s="105">
        <v>6.7203039798105273</v>
      </c>
      <c r="O241" s="105">
        <v>6.3693306425010778</v>
      </c>
      <c r="P241" s="105">
        <v>6.2728053902006593</v>
      </c>
      <c r="Q241" s="105">
        <v>6.2238381664242954</v>
      </c>
      <c r="R241" s="105">
        <v>5.7001026181276986</v>
      </c>
      <c r="S241" s="105">
        <v>6.0489396715108068</v>
      </c>
      <c r="T241" s="105">
        <v>6.5307842810867252</v>
      </c>
      <c r="U241" s="105">
        <v>6.5454593215387229</v>
      </c>
      <c r="V241" s="105">
        <v>6.7201968172628384</v>
      </c>
      <c r="W241" s="105">
        <v>6.5610149088964063</v>
      </c>
      <c r="DA241" s="132" t="s">
        <v>2813</v>
      </c>
    </row>
    <row r="242" spans="1:105" ht="12" customHeight="1" x14ac:dyDescent="0.25">
      <c r="A242" s="106" t="s">
        <v>122</v>
      </c>
      <c r="B242" s="102">
        <v>12.767253688079082</v>
      </c>
      <c r="C242" s="102">
        <v>13.011823883362769</v>
      </c>
      <c r="D242" s="102">
        <v>13.103042511165231</v>
      </c>
      <c r="E242" s="102">
        <v>11.99224438188261</v>
      </c>
      <c r="F242" s="102">
        <v>11.857891629405493</v>
      </c>
      <c r="G242" s="102">
        <v>12.675379258689038</v>
      </c>
      <c r="H242" s="102">
        <v>12.120184459178811</v>
      </c>
      <c r="I242" s="102">
        <v>12.44688712686523</v>
      </c>
      <c r="J242" s="102">
        <v>12.405857066772734</v>
      </c>
      <c r="K242" s="102">
        <v>12.535273516272616</v>
      </c>
      <c r="L242" s="102">
        <v>12.289729049058138</v>
      </c>
      <c r="M242" s="102">
        <v>11.501942310141853</v>
      </c>
      <c r="N242" s="102">
        <v>10.830231023894868</v>
      </c>
      <c r="O242" s="102">
        <v>10.608596628502587</v>
      </c>
      <c r="P242" s="102">
        <v>9.8865385115143507</v>
      </c>
      <c r="Q242" s="102">
        <v>9.5007958661248981</v>
      </c>
      <c r="R242" s="102">
        <v>9.5848775951169021</v>
      </c>
      <c r="S242" s="102">
        <v>9.6151924264973534</v>
      </c>
      <c r="T242" s="102">
        <v>9.5680288030253369</v>
      </c>
      <c r="U242" s="102">
        <v>9.4455110618476841</v>
      </c>
      <c r="V242" s="102">
        <v>9.3007373905960939</v>
      </c>
      <c r="W242" s="102">
        <v>9.5964246765537418</v>
      </c>
      <c r="DA242" s="131" t="s">
        <v>2814</v>
      </c>
    </row>
    <row r="243" spans="1:105" ht="12" customHeight="1" x14ac:dyDescent="0.25">
      <c r="A243" s="107" t="s">
        <v>121</v>
      </c>
      <c r="B243" s="105">
        <v>8.8587029837657507</v>
      </c>
      <c r="C243" s="105">
        <v>9.1975071403622728</v>
      </c>
      <c r="D243" s="105">
        <v>9.3769086037947442</v>
      </c>
      <c r="E243" s="105">
        <v>8.3811750727876664</v>
      </c>
      <c r="F243" s="105">
        <v>8.3361253319128679</v>
      </c>
      <c r="G243" s="105">
        <v>9.1895385804366132</v>
      </c>
      <c r="H243" s="105">
        <v>8.7039093546487685</v>
      </c>
      <c r="I243" s="105">
        <v>8.988392621574242</v>
      </c>
      <c r="J243" s="105">
        <v>8.9416122444575805</v>
      </c>
      <c r="K243" s="105">
        <v>9.1048479804796525</v>
      </c>
      <c r="L243" s="105">
        <v>8.701929149367464</v>
      </c>
      <c r="M243" s="105">
        <v>8.0395865823558275</v>
      </c>
      <c r="N243" s="105">
        <v>7.5811554404418313</v>
      </c>
      <c r="O243" s="105">
        <v>7.3992783699205287</v>
      </c>
      <c r="P243" s="105">
        <v>6.9708672976431965</v>
      </c>
      <c r="Q243" s="105">
        <v>6.794696292741178</v>
      </c>
      <c r="R243" s="105">
        <v>6.9558271370256497</v>
      </c>
      <c r="S243" s="105">
        <v>7.0471058792996102</v>
      </c>
      <c r="T243" s="105">
        <v>7.0852993150617021</v>
      </c>
      <c r="U243" s="105">
        <v>7.0704254983605397</v>
      </c>
      <c r="V243" s="105">
        <v>6.9743046274099472</v>
      </c>
      <c r="W243" s="105">
        <v>7.2677909425612546</v>
      </c>
      <c r="DA243" s="132" t="s">
        <v>2815</v>
      </c>
    </row>
    <row r="244" spans="1:105" ht="12" customHeight="1" x14ac:dyDescent="0.25">
      <c r="A244" s="108" t="s">
        <v>53</v>
      </c>
      <c r="B244" s="99">
        <v>2.1159950740306397</v>
      </c>
      <c r="C244" s="99">
        <v>2.4731209065022579</v>
      </c>
      <c r="D244" s="99">
        <v>2.6673838100503429</v>
      </c>
      <c r="E244" s="99">
        <v>1.759209629805712</v>
      </c>
      <c r="F244" s="99">
        <v>1.7688439158480076</v>
      </c>
      <c r="G244" s="99">
        <v>2.5938977778182268</v>
      </c>
      <c r="H244" s="99">
        <v>2.1258151701128267</v>
      </c>
      <c r="I244" s="99">
        <v>2.2717694521758651</v>
      </c>
      <c r="J244" s="99">
        <v>2.1922689535864022</v>
      </c>
      <c r="K244" s="99">
        <v>2.3866206477788467</v>
      </c>
      <c r="L244" s="99">
        <v>1.6479150635412323</v>
      </c>
      <c r="M244" s="99">
        <v>1.1763142388268781</v>
      </c>
      <c r="N244" s="99">
        <v>1.0864262214330567</v>
      </c>
      <c r="O244" s="99">
        <v>0.92400803990652958</v>
      </c>
      <c r="P244" s="99">
        <v>0.93878569814055723</v>
      </c>
      <c r="Q244" s="99">
        <v>0.96623109532359253</v>
      </c>
      <c r="R244" s="99">
        <v>1.0535694024474787</v>
      </c>
      <c r="S244" s="99">
        <v>1.0416407417747926</v>
      </c>
      <c r="T244" s="99">
        <v>0.79535650656246415</v>
      </c>
      <c r="U244" s="99">
        <v>0.81722325152283337</v>
      </c>
      <c r="V244" s="99">
        <v>0.73799153824487995</v>
      </c>
      <c r="W244" s="99">
        <v>0.69554944064839952</v>
      </c>
      <c r="DA244" s="63" t="s">
        <v>2816</v>
      </c>
    </row>
    <row r="245" spans="1:105" ht="12" customHeight="1" x14ac:dyDescent="0.25">
      <c r="A245" s="108" t="s">
        <v>52</v>
      </c>
      <c r="B245" s="99">
        <v>6.7427079097351132</v>
      </c>
      <c r="C245" s="99">
        <v>6.7243862338600149</v>
      </c>
      <c r="D245" s="99">
        <v>6.7095247937444</v>
      </c>
      <c r="E245" s="99">
        <v>6.6219654429819563</v>
      </c>
      <c r="F245" s="99">
        <v>6.5672814160648603</v>
      </c>
      <c r="G245" s="99">
        <v>6.5956408026183855</v>
      </c>
      <c r="H245" s="99">
        <v>6.5780941845359431</v>
      </c>
      <c r="I245" s="99">
        <v>6.7166231693983764</v>
      </c>
      <c r="J245" s="99">
        <v>6.7493432908711766</v>
      </c>
      <c r="K245" s="99">
        <v>6.7182273327008044</v>
      </c>
      <c r="L245" s="99">
        <v>7.0540140858262328</v>
      </c>
      <c r="M245" s="99">
        <v>6.8632723435289487</v>
      </c>
      <c r="N245" s="99">
        <v>6.4947292190087733</v>
      </c>
      <c r="O245" s="99">
        <v>6.4752703300139993</v>
      </c>
      <c r="P245" s="99">
        <v>6.0320815995026402</v>
      </c>
      <c r="Q245" s="99">
        <v>5.828465197417585</v>
      </c>
      <c r="R245" s="99">
        <v>5.9022577345781704</v>
      </c>
      <c r="S245" s="99">
        <v>6.0054651375248183</v>
      </c>
      <c r="T245" s="99">
        <v>6.2899428084992381</v>
      </c>
      <c r="U245" s="99">
        <v>6.2532022468377058</v>
      </c>
      <c r="V245" s="99">
        <v>6.2363130891650664</v>
      </c>
      <c r="W245" s="99">
        <v>6.5722415019128553</v>
      </c>
      <c r="DA245" s="63" t="s">
        <v>2817</v>
      </c>
    </row>
    <row r="246" spans="1:105" ht="12" customHeight="1" x14ac:dyDescent="0.25">
      <c r="A246" s="121" t="s">
        <v>54</v>
      </c>
      <c r="B246" s="123">
        <v>23.992453833077434</v>
      </c>
      <c r="C246" s="123">
        <v>26.157224769208785</v>
      </c>
      <c r="D246" s="123">
        <v>28.241435461690934</v>
      </c>
      <c r="E246" s="123">
        <v>26.285574809754817</v>
      </c>
      <c r="F246" s="123">
        <v>26.789740052401829</v>
      </c>
      <c r="G246" s="123">
        <v>27.128700444209752</v>
      </c>
      <c r="H246" s="123">
        <v>25.260632773422742</v>
      </c>
      <c r="I246" s="123">
        <v>25.168519594571215</v>
      </c>
      <c r="J246" s="123">
        <v>23.086107797614726</v>
      </c>
      <c r="K246" s="123">
        <v>22.325605150222952</v>
      </c>
      <c r="L246" s="123">
        <v>26.711624061271063</v>
      </c>
      <c r="M246" s="123">
        <v>20.821464687373357</v>
      </c>
      <c r="N246" s="123">
        <v>17.639019652510616</v>
      </c>
      <c r="O246" s="123">
        <v>14.539621807302927</v>
      </c>
      <c r="P246" s="123">
        <v>14.204643286551756</v>
      </c>
      <c r="Q246" s="123">
        <v>14.436308120749317</v>
      </c>
      <c r="R246" s="123">
        <v>15.280216450541774</v>
      </c>
      <c r="S246" s="123">
        <v>15.203287187139448</v>
      </c>
      <c r="T246" s="123">
        <v>17.521464605344402</v>
      </c>
      <c r="U246" s="123">
        <v>18.098007538500379</v>
      </c>
      <c r="V246" s="123">
        <v>19.27909318681397</v>
      </c>
      <c r="W246" s="123">
        <v>19.75315375628109</v>
      </c>
      <c r="DA246" s="130" t="s">
        <v>2818</v>
      </c>
    </row>
    <row r="247" spans="1:105" ht="12" customHeight="1" x14ac:dyDescent="0.25">
      <c r="A247" s="97" t="s">
        <v>175</v>
      </c>
      <c r="B247" s="99">
        <v>24.163305263181165</v>
      </c>
      <c r="C247" s="99">
        <v>26.348546915492637</v>
      </c>
      <c r="D247" s="99">
        <v>28.444895913230095</v>
      </c>
      <c r="E247" s="99">
        <v>26.493772832303335</v>
      </c>
      <c r="F247" s="99">
        <v>26.995586543545766</v>
      </c>
      <c r="G247" s="99">
        <v>27.310017517086116</v>
      </c>
      <c r="H247" s="99">
        <v>25.429237727490236</v>
      </c>
      <c r="I247" s="99">
        <v>25.306260865261713</v>
      </c>
      <c r="J247" s="99">
        <v>23.265532919456621</v>
      </c>
      <c r="K247" s="99">
        <v>22.49156906447768</v>
      </c>
      <c r="L247" s="99">
        <v>26.874206961189099</v>
      </c>
      <c r="M247" s="99">
        <v>20.938013166499051</v>
      </c>
      <c r="N247" s="99">
        <v>17.765240263935475</v>
      </c>
      <c r="O247" s="99">
        <v>14.655763549659747</v>
      </c>
      <c r="P247" s="99">
        <v>14.342697741162414</v>
      </c>
      <c r="Q247" s="99">
        <v>14.582140856551714</v>
      </c>
      <c r="R247" s="99">
        <v>15.351857421661386</v>
      </c>
      <c r="S247" s="99">
        <v>15.316737092201057</v>
      </c>
      <c r="T247" s="99">
        <v>17.639240292249699</v>
      </c>
      <c r="U247" s="99">
        <v>18.234938647939344</v>
      </c>
      <c r="V247" s="99">
        <v>19.425116008012441</v>
      </c>
      <c r="W247" s="99">
        <v>19.882607827210016</v>
      </c>
      <c r="DA247" s="63" t="s">
        <v>2819</v>
      </c>
    </row>
    <row r="248" spans="1:105" ht="12" customHeight="1" x14ac:dyDescent="0.25">
      <c r="A248" s="109" t="s">
        <v>120</v>
      </c>
      <c r="B248" s="110">
        <v>18.860047719300223</v>
      </c>
      <c r="C248" s="110">
        <v>20.330136031797686</v>
      </c>
      <c r="D248" s="110">
        <v>21.788165596600479</v>
      </c>
      <c r="E248" s="110">
        <v>19.415776348105432</v>
      </c>
      <c r="F248" s="110">
        <v>19.855232755820271</v>
      </c>
      <c r="G248" s="110">
        <v>20.987712511891729</v>
      </c>
      <c r="H248" s="110">
        <v>19.586801630137991</v>
      </c>
      <c r="I248" s="110">
        <v>20.559988800446902</v>
      </c>
      <c r="J248" s="110">
        <v>16.993038376223762</v>
      </c>
      <c r="K248" s="110">
        <v>16.507512555721554</v>
      </c>
      <c r="L248" s="110">
        <v>20.734770758864229</v>
      </c>
      <c r="M248" s="110">
        <v>16.471966467711862</v>
      </c>
      <c r="N248" s="110">
        <v>12.888188502887161</v>
      </c>
      <c r="O248" s="110">
        <v>10.160399407043972</v>
      </c>
      <c r="P248" s="110">
        <v>8.9689514249477345</v>
      </c>
      <c r="Q248" s="110">
        <v>8.893977163939363</v>
      </c>
      <c r="R248" s="110">
        <v>12.562205880617546</v>
      </c>
      <c r="S248" s="110">
        <v>10.895701354841478</v>
      </c>
      <c r="T248" s="110">
        <v>13.034491596763614</v>
      </c>
      <c r="U248" s="110">
        <v>12.86929572984806</v>
      </c>
      <c r="V248" s="110">
        <v>13.702479494353842</v>
      </c>
      <c r="W248" s="110">
        <v>14.817168638158082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35.398274726993762</v>
      </c>
      <c r="C250" s="118">
        <f t="shared" si="115"/>
        <v>38.298611505030657</v>
      </c>
      <c r="D250" s="118">
        <f t="shared" si="115"/>
        <v>41.319265003211925</v>
      </c>
      <c r="E250" s="118">
        <f t="shared" si="115"/>
        <v>41.079344522598667</v>
      </c>
      <c r="F250" s="118">
        <f t="shared" si="115"/>
        <v>43.118586766403205</v>
      </c>
      <c r="G250" s="118">
        <f t="shared" si="115"/>
        <v>44.526422956099687</v>
      </c>
      <c r="H250" s="118">
        <f t="shared" si="115"/>
        <v>42.811321878725053</v>
      </c>
      <c r="I250" s="118">
        <f t="shared" si="115"/>
        <v>43.55864953667917</v>
      </c>
      <c r="J250" s="118">
        <f t="shared" si="115"/>
        <v>41.705137523900468</v>
      </c>
      <c r="K250" s="118">
        <f t="shared" si="115"/>
        <v>43.819924996318932</v>
      </c>
      <c r="L250" s="118">
        <f t="shared" si="115"/>
        <v>44.541549829652084</v>
      </c>
      <c r="M250" s="118">
        <f t="shared" si="115"/>
        <v>37.789508706273153</v>
      </c>
      <c r="N250" s="118">
        <f t="shared" si="115"/>
        <v>37.758185897857722</v>
      </c>
      <c r="O250" s="118">
        <f t="shared" si="115"/>
        <v>36.813438133801377</v>
      </c>
      <c r="P250" s="118">
        <f t="shared" si="115"/>
        <v>38.40691862718468</v>
      </c>
      <c r="Q250" s="118">
        <f t="shared" si="115"/>
        <v>39.002701434956812</v>
      </c>
      <c r="R250" s="118">
        <f t="shared" ref="R250:V250" si="116">R251+R254+R256+R265</f>
        <v>36.916910996079629</v>
      </c>
      <c r="S250" s="118">
        <f t="shared" si="116"/>
        <v>37.731254680455692</v>
      </c>
      <c r="T250" s="118">
        <f t="shared" si="116"/>
        <v>40.487870673356859</v>
      </c>
      <c r="U250" s="118">
        <f t="shared" si="116"/>
        <v>41.516390226591284</v>
      </c>
      <c r="V250" s="118">
        <f t="shared" si="116"/>
        <v>43.255634962827699</v>
      </c>
      <c r="W250" s="118">
        <f t="shared" ref="W250" si="117">W251+W254+W256+W265</f>
        <v>43.263175222012833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13.930904960536193</v>
      </c>
      <c r="C251" s="123">
        <f t="shared" si="118"/>
        <v>15.092157695951343</v>
      </c>
      <c r="D251" s="123">
        <f t="shared" si="118"/>
        <v>16.618857803848119</v>
      </c>
      <c r="E251" s="123">
        <f t="shared" si="118"/>
        <v>17.611871937794163</v>
      </c>
      <c r="F251" s="123">
        <f t="shared" si="118"/>
        <v>19.318176520706665</v>
      </c>
      <c r="G251" s="123">
        <f t="shared" si="118"/>
        <v>20.265986038318552</v>
      </c>
      <c r="H251" s="123">
        <f t="shared" si="118"/>
        <v>19.550872783242337</v>
      </c>
      <c r="I251" s="123">
        <f t="shared" si="118"/>
        <v>20.670069158077229</v>
      </c>
      <c r="J251" s="123">
        <f t="shared" si="118"/>
        <v>20.130407093520979</v>
      </c>
      <c r="K251" s="123">
        <f t="shared" si="118"/>
        <v>22.654851550205436</v>
      </c>
      <c r="L251" s="123">
        <f t="shared" si="118"/>
        <v>18.812239106803755</v>
      </c>
      <c r="M251" s="123">
        <f t="shared" si="118"/>
        <v>17.131908150193045</v>
      </c>
      <c r="N251" s="123">
        <f t="shared" si="118"/>
        <v>19.17873635255139</v>
      </c>
      <c r="O251" s="123">
        <f t="shared" si="118"/>
        <v>20.541316509610503</v>
      </c>
      <c r="P251" s="123">
        <f t="shared" si="118"/>
        <v>22.335130033148548</v>
      </c>
      <c r="Q251" s="123">
        <f t="shared" si="118"/>
        <v>22.807708235422758</v>
      </c>
      <c r="R251" s="123">
        <f t="shared" ref="R251:V251" si="119">SUM(R252:R253)</f>
        <v>20.585709679344525</v>
      </c>
      <c r="S251" s="123">
        <f t="shared" si="119"/>
        <v>21.117392537667691</v>
      </c>
      <c r="T251" s="123">
        <f t="shared" si="119"/>
        <v>22.054194262056107</v>
      </c>
      <c r="U251" s="123">
        <f t="shared" si="119"/>
        <v>22.60070464166672</v>
      </c>
      <c r="V251" s="123">
        <f t="shared" si="119"/>
        <v>23.007197586189797</v>
      </c>
      <c r="W251" s="123">
        <f t="shared" ref="W251" si="120">SUM(W252:W253)</f>
        <v>23.025737137924629</v>
      </c>
      <c r="DA251" s="130" t="s">
        <v>2972</v>
      </c>
    </row>
    <row r="252" spans="1:105" ht="12" customHeight="1" x14ac:dyDescent="0.25">
      <c r="A252" s="97" t="s">
        <v>217</v>
      </c>
      <c r="B252" s="99">
        <v>13.58796784026103</v>
      </c>
      <c r="C252" s="99">
        <v>14.733690445549236</v>
      </c>
      <c r="D252" s="99">
        <v>16.239140678170905</v>
      </c>
      <c r="E252" s="99">
        <v>17.27185046965575</v>
      </c>
      <c r="F252" s="99">
        <v>18.962413052912261</v>
      </c>
      <c r="G252" s="99">
        <v>19.894119744838349</v>
      </c>
      <c r="H252" s="99">
        <v>19.190092221211167</v>
      </c>
      <c r="I252" s="99">
        <v>20.279599405863785</v>
      </c>
      <c r="J252" s="99">
        <v>19.736962812821982</v>
      </c>
      <c r="K252" s="99">
        <v>22.237066297880453</v>
      </c>
      <c r="L252" s="99">
        <v>18.558530354134984</v>
      </c>
      <c r="M252" s="99">
        <v>16.881534900146384</v>
      </c>
      <c r="N252" s="99">
        <v>18.90885017322903</v>
      </c>
      <c r="O252" s="99">
        <v>20.256358556697705</v>
      </c>
      <c r="P252" s="99">
        <v>22.030856154152268</v>
      </c>
      <c r="Q252" s="99">
        <v>22.499171518728385</v>
      </c>
      <c r="R252" s="99">
        <v>20.296450948068603</v>
      </c>
      <c r="S252" s="99">
        <v>20.824198520554649</v>
      </c>
      <c r="T252" s="99">
        <v>21.753828879094602</v>
      </c>
      <c r="U252" s="99">
        <v>22.297052865570187</v>
      </c>
      <c r="V252" s="99">
        <v>22.694452968583946</v>
      </c>
      <c r="W252" s="99">
        <v>22.713932129767446</v>
      </c>
      <c r="DA252" s="63" t="s">
        <v>2973</v>
      </c>
    </row>
    <row r="253" spans="1:105" ht="12" customHeight="1" x14ac:dyDescent="0.25">
      <c r="A253" s="97" t="s">
        <v>53</v>
      </c>
      <c r="B253" s="99">
        <v>0.3429371202751631</v>
      </c>
      <c r="C253" s="99">
        <v>0.35846725040210714</v>
      </c>
      <c r="D253" s="99">
        <v>0.37971712567721261</v>
      </c>
      <c r="E253" s="99">
        <v>0.34002146813841344</v>
      </c>
      <c r="F253" s="99">
        <v>0.35576346779440449</v>
      </c>
      <c r="G253" s="99">
        <v>0.37186629348020167</v>
      </c>
      <c r="H253" s="99">
        <v>0.36078056203117076</v>
      </c>
      <c r="I253" s="99">
        <v>0.39046975221344404</v>
      </c>
      <c r="J253" s="99">
        <v>0.39344428069899884</v>
      </c>
      <c r="K253" s="99">
        <v>0.4177852523249827</v>
      </c>
      <c r="L253" s="99">
        <v>0.25370875266877113</v>
      </c>
      <c r="M253" s="99">
        <v>0.25037325004666067</v>
      </c>
      <c r="N253" s="99">
        <v>0.2698861793223582</v>
      </c>
      <c r="O253" s="99">
        <v>0.28495795291279885</v>
      </c>
      <c r="P253" s="99">
        <v>0.30427387899628089</v>
      </c>
      <c r="Q253" s="99">
        <v>0.30853671669437421</v>
      </c>
      <c r="R253" s="99">
        <v>0.28925873127592022</v>
      </c>
      <c r="S253" s="99">
        <v>0.29319401711304277</v>
      </c>
      <c r="T253" s="99">
        <v>0.30036538296150578</v>
      </c>
      <c r="U253" s="99">
        <v>0.30365177609653399</v>
      </c>
      <c r="V253" s="99">
        <v>0.31274461760585209</v>
      </c>
      <c r="W253" s="99">
        <v>0.31180500815718398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0.25658915475521804</v>
      </c>
      <c r="C254" s="123">
        <f t="shared" si="121"/>
        <v>0.3088076531526851</v>
      </c>
      <c r="D254" s="123">
        <f t="shared" si="121"/>
        <v>0.25351547281568493</v>
      </c>
      <c r="E254" s="123">
        <f t="shared" si="121"/>
        <v>0.61891861001664406</v>
      </c>
      <c r="F254" s="123">
        <f t="shared" si="121"/>
        <v>0.49579690663212816</v>
      </c>
      <c r="G254" s="123">
        <f t="shared" si="121"/>
        <v>0.64843643396067041</v>
      </c>
      <c r="H254" s="123">
        <f t="shared" si="121"/>
        <v>0.83545613005616459</v>
      </c>
      <c r="I254" s="123">
        <f t="shared" si="121"/>
        <v>0.39707521998731832</v>
      </c>
      <c r="J254" s="123">
        <f t="shared" si="121"/>
        <v>0.35967891103755079</v>
      </c>
      <c r="K254" s="123">
        <f t="shared" si="121"/>
        <v>0.57577196487741633</v>
      </c>
      <c r="L254" s="123">
        <f t="shared" si="121"/>
        <v>0.84474765385353445</v>
      </c>
      <c r="M254" s="123">
        <f t="shared" si="121"/>
        <v>0.8599685943313552</v>
      </c>
      <c r="N254" s="123">
        <f t="shared" si="121"/>
        <v>0.89152702423394836</v>
      </c>
      <c r="O254" s="123">
        <f t="shared" si="121"/>
        <v>0.88598509480424259</v>
      </c>
      <c r="P254" s="123">
        <f t="shared" si="121"/>
        <v>0.86286493287495303</v>
      </c>
      <c r="Q254" s="123">
        <f t="shared" si="121"/>
        <v>0.83479285528472169</v>
      </c>
      <c r="R254" s="123">
        <f t="shared" si="121"/>
        <v>0.98836700922220166</v>
      </c>
      <c r="S254" s="123">
        <f t="shared" si="121"/>
        <v>1.0015950825005713</v>
      </c>
      <c r="T254" s="123">
        <f t="shared" si="121"/>
        <v>1.0801525128722231</v>
      </c>
      <c r="U254" s="123">
        <f t="shared" si="121"/>
        <v>1.1184884064513723</v>
      </c>
      <c r="V254" s="123">
        <f t="shared" si="121"/>
        <v>1.2394672351357736</v>
      </c>
      <c r="W254" s="123">
        <f t="shared" si="121"/>
        <v>1.4122165064521384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0.25658915475521804</v>
      </c>
      <c r="C255" s="99">
        <f>RES_hhdet_tess!C67</f>
        <v>0.3088076531526851</v>
      </c>
      <c r="D255" s="99">
        <f>RES_hhdet_tess!D67</f>
        <v>0.25351547281568493</v>
      </c>
      <c r="E255" s="99">
        <f>RES_hhdet_tess!E67</f>
        <v>0.61891861001664406</v>
      </c>
      <c r="F255" s="99">
        <f>RES_hhdet_tess!F67</f>
        <v>0.49579690663212816</v>
      </c>
      <c r="G255" s="99">
        <f>RES_hhdet_tess!G67</f>
        <v>0.64843643396067041</v>
      </c>
      <c r="H255" s="99">
        <f>RES_hhdet_tess!H67</f>
        <v>0.83545613005616459</v>
      </c>
      <c r="I255" s="99">
        <f>RES_hhdet_tess!I67</f>
        <v>0.39707521998731832</v>
      </c>
      <c r="J255" s="99">
        <f>RES_hhdet_tess!J67</f>
        <v>0.35967891103755079</v>
      </c>
      <c r="K255" s="99">
        <f>RES_hhdet_tess!K67</f>
        <v>0.57577196487741633</v>
      </c>
      <c r="L255" s="99">
        <f>RES_hhdet_tess!L67</f>
        <v>0.84474765385353445</v>
      </c>
      <c r="M255" s="99">
        <f>RES_hhdet_tess!M67</f>
        <v>0.8599685943313552</v>
      </c>
      <c r="N255" s="99">
        <f>RES_hhdet_tess!N67</f>
        <v>0.89152702423394836</v>
      </c>
      <c r="O255" s="99">
        <f>RES_hhdet_tess!O67</f>
        <v>0.88598509480424259</v>
      </c>
      <c r="P255" s="99">
        <f>RES_hhdet_tess!P67</f>
        <v>0.86286493287495303</v>
      </c>
      <c r="Q255" s="99">
        <f>RES_hhdet_tess!Q67</f>
        <v>0.83479285528472169</v>
      </c>
      <c r="R255" s="99">
        <f>RES_hhdet_tess!R67</f>
        <v>0.98836700922220166</v>
      </c>
      <c r="S255" s="99">
        <f>RES_hhdet_tess!S67</f>
        <v>1.0015950825005713</v>
      </c>
      <c r="T255" s="99">
        <f>RES_hhdet_tess!T67</f>
        <v>1.0801525128722231</v>
      </c>
      <c r="U255" s="99">
        <f>RES_hhdet_tess!U67</f>
        <v>1.1184884064513723</v>
      </c>
      <c r="V255" s="99">
        <f>RES_hhdet_tess!V67</f>
        <v>1.2394672351357736</v>
      </c>
      <c r="W255" s="99">
        <f>RES_hhdet_tess!W67</f>
        <v>1.4122165064521384</v>
      </c>
      <c r="DA255" s="63" t="s">
        <v>2976</v>
      </c>
    </row>
    <row r="256" spans="1:105" ht="12" customHeight="1" x14ac:dyDescent="0.25">
      <c r="A256" s="121" t="s">
        <v>55</v>
      </c>
      <c r="B256" s="123">
        <v>7.8221973948142844</v>
      </c>
      <c r="C256" s="123">
        <v>8.2585482046224481</v>
      </c>
      <c r="D256" s="123">
        <v>8.5999512584354143</v>
      </c>
      <c r="E256" s="123">
        <v>8.0695418238394279</v>
      </c>
      <c r="F256" s="123">
        <v>8.2058127029963792</v>
      </c>
      <c r="G256" s="123">
        <v>8.2807780735332646</v>
      </c>
      <c r="H256" s="123">
        <v>8.1128377937991001</v>
      </c>
      <c r="I256" s="123">
        <v>8.202086538805105</v>
      </c>
      <c r="J256" s="123">
        <v>8.0987761473821855</v>
      </c>
      <c r="K256" s="123">
        <v>7.8825214622863209</v>
      </c>
      <c r="L256" s="123">
        <v>9.6531973125615291</v>
      </c>
      <c r="M256" s="123">
        <v>7.9099582815059089</v>
      </c>
      <c r="N256" s="123">
        <v>7.6125512247356566</v>
      </c>
      <c r="O256" s="123">
        <v>7.0768230922201907</v>
      </c>
      <c r="P256" s="123">
        <v>7.0908380470254295</v>
      </c>
      <c r="Q256" s="123">
        <v>7.1063520820118278</v>
      </c>
      <c r="R256" s="123">
        <v>6.5794427181276713</v>
      </c>
      <c r="S256" s="123">
        <v>6.8754627237497363</v>
      </c>
      <c r="T256" s="123">
        <v>7.2372231418134811</v>
      </c>
      <c r="U256" s="123">
        <v>7.2995676980917086</v>
      </c>
      <c r="V256" s="123">
        <v>7.7658524005983374</v>
      </c>
      <c r="W256" s="123">
        <v>7.2347530857819615</v>
      </c>
      <c r="DA256" s="130" t="s">
        <v>2977</v>
      </c>
    </row>
    <row r="257" spans="1:105" ht="12" customHeight="1" x14ac:dyDescent="0.25">
      <c r="A257" s="97" t="s">
        <v>134</v>
      </c>
      <c r="B257" s="99">
        <v>7.813566852121216</v>
      </c>
      <c r="C257" s="99">
        <v>8.2570811528894943</v>
      </c>
      <c r="D257" s="99">
        <v>8.6055019529580026</v>
      </c>
      <c r="E257" s="99">
        <v>8.0789427671365388</v>
      </c>
      <c r="F257" s="99">
        <v>8.2203260074267899</v>
      </c>
      <c r="G257" s="99">
        <v>8.2804172262702007</v>
      </c>
      <c r="H257" s="99">
        <v>8.1168921408523413</v>
      </c>
      <c r="I257" s="99">
        <v>8.2016791789777415</v>
      </c>
      <c r="J257" s="99">
        <v>8.0958395759604933</v>
      </c>
      <c r="K257" s="99">
        <v>7.8705999627882566</v>
      </c>
      <c r="L257" s="99">
        <v>9.6940854545002768</v>
      </c>
      <c r="M257" s="99">
        <v>7.9174315576462595</v>
      </c>
      <c r="N257" s="99">
        <v>7.6238801922923347</v>
      </c>
      <c r="O257" s="99">
        <v>7.0760987254127494</v>
      </c>
      <c r="P257" s="99">
        <v>7.1028154610627983</v>
      </c>
      <c r="Q257" s="99">
        <v>7.1243116674256299</v>
      </c>
      <c r="R257" s="99">
        <v>6.5777265685050521</v>
      </c>
      <c r="S257" s="99">
        <v>6.8792437331296243</v>
      </c>
      <c r="T257" s="99">
        <v>7.2486916042918876</v>
      </c>
      <c r="U257" s="99">
        <v>7.3130158546118675</v>
      </c>
      <c r="V257" s="99">
        <v>7.7919079397558777</v>
      </c>
      <c r="W257" s="99">
        <v>7.2396350012135571</v>
      </c>
      <c r="DA257" s="63" t="s">
        <v>2978</v>
      </c>
    </row>
    <row r="258" spans="1:105" ht="12" customHeight="1" x14ac:dyDescent="0.25">
      <c r="A258" s="97" t="s">
        <v>133</v>
      </c>
      <c r="B258" s="99">
        <v>7.8135668521212187</v>
      </c>
      <c r="C258" s="99">
        <v>8.2571713110029901</v>
      </c>
      <c r="D258" s="99">
        <v>8.6055775839656299</v>
      </c>
      <c r="E258" s="99">
        <v>8.0793103506825421</v>
      </c>
      <c r="F258" s="99">
        <v>8.2206578536483246</v>
      </c>
      <c r="G258" s="99">
        <v>8.28052736682519</v>
      </c>
      <c r="H258" s="99">
        <v>8.1169584787857669</v>
      </c>
      <c r="I258" s="99">
        <v>8.2017210295640997</v>
      </c>
      <c r="J258" s="99">
        <v>8.0957753571801536</v>
      </c>
      <c r="K258" s="99">
        <v>7.8704967447735115</v>
      </c>
      <c r="L258" s="99">
        <v>9.6958730459698295</v>
      </c>
      <c r="M258" s="99">
        <v>7.9206940637240297</v>
      </c>
      <c r="N258" s="99">
        <v>7.6287439871403357</v>
      </c>
      <c r="O258" s="99">
        <v>7.0808982150952566</v>
      </c>
      <c r="P258" s="99">
        <v>7.1093928499979713</v>
      </c>
      <c r="Q258" s="99">
        <v>7.1312904644326673</v>
      </c>
      <c r="R258" s="99">
        <v>6.5818530558118109</v>
      </c>
      <c r="S258" s="99">
        <v>6.8811789742216272</v>
      </c>
      <c r="T258" s="99">
        <v>7.2498919448184749</v>
      </c>
      <c r="U258" s="99">
        <v>7.3121745679639778</v>
      </c>
      <c r="V258" s="99">
        <v>7.7901519074325316</v>
      </c>
      <c r="W258" s="99">
        <v>7.2346773966525886</v>
      </c>
      <c r="DA258" s="63" t="s">
        <v>2979</v>
      </c>
    </row>
    <row r="259" spans="1:105" ht="12" customHeight="1" x14ac:dyDescent="0.25">
      <c r="A259" s="100" t="s">
        <v>217</v>
      </c>
      <c r="B259" s="102">
        <v>1.3722216631327138</v>
      </c>
      <c r="C259" s="102">
        <v>1.5640006419781947</v>
      </c>
      <c r="D259" s="102">
        <v>1.7116716875079094</v>
      </c>
      <c r="E259" s="102">
        <v>1.3707477874609693</v>
      </c>
      <c r="F259" s="102">
        <v>1.4109562426786599</v>
      </c>
      <c r="G259" s="102">
        <v>1.6441139601017898</v>
      </c>
      <c r="H259" s="102">
        <v>1.4763112870037454</v>
      </c>
      <c r="I259" s="102">
        <v>1.5169775969390742</v>
      </c>
      <c r="J259" s="102">
        <v>1.4645147242642682</v>
      </c>
      <c r="K259" s="102">
        <v>1.4776071217744671</v>
      </c>
      <c r="L259" s="102">
        <v>1.6736816797062444</v>
      </c>
      <c r="M259" s="102">
        <v>0.89563827093868253</v>
      </c>
      <c r="N259" s="102">
        <v>0.90844000732980779</v>
      </c>
      <c r="O259" s="102">
        <v>0.71156757259417813</v>
      </c>
      <c r="P259" s="102">
        <v>0.83658745979731175</v>
      </c>
      <c r="Q259" s="102">
        <v>0.90745229800837124</v>
      </c>
      <c r="R259" s="102">
        <v>0.88175043768411343</v>
      </c>
      <c r="S259" s="102">
        <v>0.83223930271082047</v>
      </c>
      <c r="T259" s="102">
        <v>0.71910766373174773</v>
      </c>
      <c r="U259" s="102">
        <v>0.76671524642525635</v>
      </c>
      <c r="V259" s="102">
        <v>1.0699550901696939</v>
      </c>
      <c r="W259" s="102">
        <v>0.67366248775618409</v>
      </c>
      <c r="DA259" s="131" t="s">
        <v>2980</v>
      </c>
    </row>
    <row r="260" spans="1:105" ht="12" customHeight="1" x14ac:dyDescent="0.25">
      <c r="A260" s="103" t="s">
        <v>52</v>
      </c>
      <c r="B260" s="105">
        <v>6.4413451889885041</v>
      </c>
      <c r="C260" s="105">
        <v>6.6931706690247941</v>
      </c>
      <c r="D260" s="105">
        <v>6.8939058964577207</v>
      </c>
      <c r="E260" s="105">
        <v>6.7085625632215722</v>
      </c>
      <c r="F260" s="105">
        <v>6.8097016109696646</v>
      </c>
      <c r="G260" s="105">
        <v>6.6364134067234</v>
      </c>
      <c r="H260" s="105">
        <v>6.6406471917820218</v>
      </c>
      <c r="I260" s="105">
        <v>6.6847434326250266</v>
      </c>
      <c r="J260" s="105">
        <v>6.6312606329158861</v>
      </c>
      <c r="K260" s="105">
        <v>6.3928896229990428</v>
      </c>
      <c r="L260" s="105">
        <v>8.0221913662635842</v>
      </c>
      <c r="M260" s="105">
        <v>7.0250557927853476</v>
      </c>
      <c r="N260" s="105">
        <v>6.7203039798105273</v>
      </c>
      <c r="O260" s="105">
        <v>6.3693306425010778</v>
      </c>
      <c r="P260" s="105">
        <v>6.2728053902006593</v>
      </c>
      <c r="Q260" s="105">
        <v>6.2238381664242954</v>
      </c>
      <c r="R260" s="105">
        <v>5.7001026181276986</v>
      </c>
      <c r="S260" s="105">
        <v>6.0489396715108068</v>
      </c>
      <c r="T260" s="105">
        <v>6.5307842810867252</v>
      </c>
      <c r="U260" s="105">
        <v>6.5454593215387229</v>
      </c>
      <c r="V260" s="105">
        <v>6.7201968172628384</v>
      </c>
      <c r="W260" s="105">
        <v>6.5610149088964063</v>
      </c>
      <c r="DA260" s="132" t="s">
        <v>2981</v>
      </c>
    </row>
    <row r="261" spans="1:105" ht="12" customHeight="1" x14ac:dyDescent="0.25">
      <c r="A261" s="106" t="s">
        <v>122</v>
      </c>
      <c r="B261" s="102">
        <v>8.082224415682008</v>
      </c>
      <c r="C261" s="102">
        <v>8.3015255004704294</v>
      </c>
      <c r="D261" s="102">
        <v>8.4239950522897598</v>
      </c>
      <c r="E261" s="102">
        <v>7.7602129574510679</v>
      </c>
      <c r="F261" s="102">
        <v>7.7188787244010157</v>
      </c>
      <c r="G261" s="102">
        <v>8.2918295185800215</v>
      </c>
      <c r="H261" s="102">
        <v>7.9770087512289596</v>
      </c>
      <c r="I261" s="102">
        <v>8.2161232855732607</v>
      </c>
      <c r="J261" s="102">
        <v>8.197936843535194</v>
      </c>
      <c r="K261" s="102">
        <v>8.300276422614159</v>
      </c>
      <c r="L261" s="102">
        <v>8.1451141221679144</v>
      </c>
      <c r="M261" s="102">
        <v>7.6400624988471648</v>
      </c>
      <c r="N261" s="102">
        <v>7.212507416861234</v>
      </c>
      <c r="O261" s="102">
        <v>7.0958961450500091</v>
      </c>
      <c r="P261" s="102">
        <v>6.6690227132011684</v>
      </c>
      <c r="Q261" s="102">
        <v>6.4910495898253489</v>
      </c>
      <c r="R261" s="102">
        <v>6.6328462812909477</v>
      </c>
      <c r="S261" s="102">
        <v>6.729060720103071</v>
      </c>
      <c r="T261" s="102">
        <v>6.8661259955299414</v>
      </c>
      <c r="U261" s="102">
        <v>6.8468500622300148</v>
      </c>
      <c r="V261" s="102">
        <v>6.7866627141303182</v>
      </c>
      <c r="W261" s="102">
        <v>7.1010956536118943</v>
      </c>
      <c r="DA261" s="131" t="s">
        <v>2982</v>
      </c>
    </row>
    <row r="262" spans="1:105" ht="12" customHeight="1" x14ac:dyDescent="0.25">
      <c r="A262" s="107" t="s">
        <v>121</v>
      </c>
      <c r="B262" s="105">
        <v>8.082224415682008</v>
      </c>
      <c r="C262" s="105">
        <v>8.3040980081262887</v>
      </c>
      <c r="D262" s="105">
        <v>8.4254682314702567</v>
      </c>
      <c r="E262" s="105">
        <v>7.7599148614389595</v>
      </c>
      <c r="F262" s="105">
        <v>7.718193898050453</v>
      </c>
      <c r="G262" s="105">
        <v>8.2933711573768711</v>
      </c>
      <c r="H262" s="105">
        <v>7.9766236160775454</v>
      </c>
      <c r="I262" s="105">
        <v>8.2154434225536761</v>
      </c>
      <c r="J262" s="105">
        <v>8.1986957291131297</v>
      </c>
      <c r="K262" s="105">
        <v>8.3003308499074642</v>
      </c>
      <c r="L262" s="105">
        <v>8.1496805329369053</v>
      </c>
      <c r="M262" s="105">
        <v>7.6479214498440431</v>
      </c>
      <c r="N262" s="105">
        <v>7.2222032191130046</v>
      </c>
      <c r="O262" s="105">
        <v>7.0959098006569761</v>
      </c>
      <c r="P262" s="105">
        <v>6.6684786361063244</v>
      </c>
      <c r="Q262" s="105">
        <v>6.4901666372213462</v>
      </c>
      <c r="R262" s="105">
        <v>6.6310736117337026</v>
      </c>
      <c r="S262" s="105">
        <v>6.7344787845676546</v>
      </c>
      <c r="T262" s="105">
        <v>6.856989188688404</v>
      </c>
      <c r="U262" s="105">
        <v>6.843127955027728</v>
      </c>
      <c r="V262" s="105">
        <v>6.7727722264401899</v>
      </c>
      <c r="W262" s="105">
        <v>7.0851198539912836</v>
      </c>
      <c r="DA262" s="132" t="s">
        <v>2983</v>
      </c>
    </row>
    <row r="263" spans="1:105" ht="12" customHeight="1" x14ac:dyDescent="0.25">
      <c r="A263" s="108" t="s">
        <v>53</v>
      </c>
      <c r="B263" s="99">
        <v>1.3395165059468945</v>
      </c>
      <c r="C263" s="99">
        <v>1.579711774266275</v>
      </c>
      <c r="D263" s="99">
        <v>1.7159434377258587</v>
      </c>
      <c r="E263" s="99">
        <v>1.1379494184570049</v>
      </c>
      <c r="F263" s="99">
        <v>1.1509124819855931</v>
      </c>
      <c r="G263" s="99">
        <v>1.6977303547584863</v>
      </c>
      <c r="H263" s="99">
        <v>1.3985294315416039</v>
      </c>
      <c r="I263" s="99">
        <v>1.4988202531553008</v>
      </c>
      <c r="J263" s="99">
        <v>1.4493524382419523</v>
      </c>
      <c r="K263" s="99">
        <v>1.582103517206658</v>
      </c>
      <c r="L263" s="99">
        <v>1.0956664471106723</v>
      </c>
      <c r="M263" s="99">
        <v>0.78464910631509366</v>
      </c>
      <c r="N263" s="99">
        <v>0.7274740001042288</v>
      </c>
      <c r="O263" s="99">
        <v>0.6206394706429782</v>
      </c>
      <c r="P263" s="99">
        <v>0.63639703660368419</v>
      </c>
      <c r="Q263" s="99">
        <v>0.66170143980376062</v>
      </c>
      <c r="R263" s="99">
        <v>0.72881587715553198</v>
      </c>
      <c r="S263" s="99">
        <v>0.72901364704283622</v>
      </c>
      <c r="T263" s="99">
        <v>0.56704638018916687</v>
      </c>
      <c r="U263" s="99">
        <v>0.58992570819002321</v>
      </c>
      <c r="V263" s="99">
        <v>0.53645913727512406</v>
      </c>
      <c r="W263" s="99">
        <v>0.51287835207842836</v>
      </c>
      <c r="DA263" s="63" t="s">
        <v>2984</v>
      </c>
    </row>
    <row r="264" spans="1:105" ht="12" customHeight="1" x14ac:dyDescent="0.25">
      <c r="A264" s="108" t="s">
        <v>52</v>
      </c>
      <c r="B264" s="99">
        <v>6.7427079097351132</v>
      </c>
      <c r="C264" s="99">
        <v>6.7243862338600149</v>
      </c>
      <c r="D264" s="99">
        <v>6.7095247937444</v>
      </c>
      <c r="E264" s="99">
        <v>6.6219654429819563</v>
      </c>
      <c r="F264" s="99">
        <v>6.5672814160648603</v>
      </c>
      <c r="G264" s="99">
        <v>6.5956408026183855</v>
      </c>
      <c r="H264" s="99">
        <v>6.5780941845359431</v>
      </c>
      <c r="I264" s="99">
        <v>6.7166231693983764</v>
      </c>
      <c r="J264" s="99">
        <v>6.7493432908711766</v>
      </c>
      <c r="K264" s="99">
        <v>6.7182273327008044</v>
      </c>
      <c r="L264" s="99">
        <v>7.0540140858262328</v>
      </c>
      <c r="M264" s="99">
        <v>6.8632723435289487</v>
      </c>
      <c r="N264" s="99">
        <v>6.4947292190087733</v>
      </c>
      <c r="O264" s="99">
        <v>6.4752703300139993</v>
      </c>
      <c r="P264" s="99">
        <v>6.0320815995026402</v>
      </c>
      <c r="Q264" s="99">
        <v>5.828465197417585</v>
      </c>
      <c r="R264" s="99">
        <v>5.9022577345781704</v>
      </c>
      <c r="S264" s="99">
        <v>6.0054651375248183</v>
      </c>
      <c r="T264" s="99">
        <v>6.2899428084992381</v>
      </c>
      <c r="U264" s="99">
        <v>6.2532022468377058</v>
      </c>
      <c r="V264" s="99">
        <v>6.2363130891650664</v>
      </c>
      <c r="W264" s="99">
        <v>6.5722415019128553</v>
      </c>
      <c r="DA264" s="63" t="s">
        <v>2985</v>
      </c>
    </row>
    <row r="265" spans="1:105" ht="12" customHeight="1" x14ac:dyDescent="0.25">
      <c r="A265" s="121" t="s">
        <v>54</v>
      </c>
      <c r="B265" s="123">
        <v>13.388583216888067</v>
      </c>
      <c r="C265" s="123">
        <v>14.639097951304178</v>
      </c>
      <c r="D265" s="123">
        <v>15.846940468112706</v>
      </c>
      <c r="E265" s="123">
        <v>14.779012150948432</v>
      </c>
      <c r="F265" s="123">
        <v>15.098800636068033</v>
      </c>
      <c r="G265" s="123">
        <v>15.331222410287197</v>
      </c>
      <c r="H265" s="123">
        <v>14.312155171627454</v>
      </c>
      <c r="I265" s="123">
        <v>14.289418619809517</v>
      </c>
      <c r="J265" s="123">
        <v>13.116275371959752</v>
      </c>
      <c r="K265" s="123">
        <v>12.706780018949765</v>
      </c>
      <c r="L265" s="123">
        <v>15.231365756433261</v>
      </c>
      <c r="M265" s="123">
        <v>11.887673680242846</v>
      </c>
      <c r="N265" s="123">
        <v>10.075371296336725</v>
      </c>
      <c r="O265" s="123">
        <v>8.3093134371664394</v>
      </c>
      <c r="P265" s="123">
        <v>8.1180856141357474</v>
      </c>
      <c r="Q265" s="123">
        <v>8.2538482622375025</v>
      </c>
      <c r="R265" s="123">
        <v>8.7633915893852272</v>
      </c>
      <c r="S265" s="123">
        <v>8.7368043365376931</v>
      </c>
      <c r="T265" s="123">
        <v>10.116300756615045</v>
      </c>
      <c r="U265" s="123">
        <v>10.497629480381482</v>
      </c>
      <c r="V265" s="123">
        <v>11.243117740903788</v>
      </c>
      <c r="W265" s="123">
        <v>11.590468491854102</v>
      </c>
      <c r="DA265" s="130" t="s">
        <v>2986</v>
      </c>
    </row>
    <row r="266" spans="1:105" ht="12" customHeight="1" x14ac:dyDescent="0.25">
      <c r="A266" s="97" t="s">
        <v>175</v>
      </c>
      <c r="B266" s="99">
        <v>13.381332513327996</v>
      </c>
      <c r="C266" s="99">
        <v>14.635893916519199</v>
      </c>
      <c r="D266" s="99">
        <v>15.846564204665864</v>
      </c>
      <c r="E266" s="99">
        <v>14.797063527625035</v>
      </c>
      <c r="F266" s="99">
        <v>15.114806867560194</v>
      </c>
      <c r="G266" s="99">
        <v>15.327751966972313</v>
      </c>
      <c r="H266" s="99">
        <v>14.307345541894366</v>
      </c>
      <c r="I266" s="99">
        <v>14.261319018190001</v>
      </c>
      <c r="J266" s="99">
        <v>13.131174163745122</v>
      </c>
      <c r="K266" s="99">
        <v>12.718914583254554</v>
      </c>
      <c r="L266" s="99">
        <v>15.225015004514747</v>
      </c>
      <c r="M266" s="99">
        <v>11.876287360246627</v>
      </c>
      <c r="N266" s="99">
        <v>10.086422965474652</v>
      </c>
      <c r="O266" s="99">
        <v>8.3270825125641732</v>
      </c>
      <c r="P266" s="99">
        <v>8.1534857525591278</v>
      </c>
      <c r="Q266" s="99">
        <v>8.2931708583296722</v>
      </c>
      <c r="R266" s="99">
        <v>8.7407288250393513</v>
      </c>
      <c r="S266" s="99">
        <v>8.744525975865125</v>
      </c>
      <c r="T266" s="99">
        <v>10.113115632364885</v>
      </c>
      <c r="U266" s="99">
        <v>10.504283871727472</v>
      </c>
      <c r="V266" s="99">
        <v>11.24808653380177</v>
      </c>
      <c r="W266" s="99">
        <v>11.576872358197395</v>
      </c>
      <c r="DA266" s="63" t="s">
        <v>2987</v>
      </c>
    </row>
    <row r="267" spans="1:105" ht="12" customHeight="1" x14ac:dyDescent="0.25">
      <c r="A267" s="109" t="s">
        <v>120</v>
      </c>
      <c r="B267" s="110">
        <v>13.606395589066091</v>
      </c>
      <c r="C267" s="110">
        <v>14.736683073426599</v>
      </c>
      <c r="D267" s="110">
        <v>15.858874628016915</v>
      </c>
      <c r="E267" s="110">
        <v>14.183380558459561</v>
      </c>
      <c r="F267" s="110">
        <v>14.559586542806858</v>
      </c>
      <c r="G267" s="110">
        <v>15.448762089140507</v>
      </c>
      <c r="H267" s="110">
        <v>14.474007040798199</v>
      </c>
      <c r="I267" s="110">
        <v>15.229571696058846</v>
      </c>
      <c r="J267" s="110">
        <v>12.610329650919139</v>
      </c>
      <c r="K267" s="110">
        <v>12.281386227557039</v>
      </c>
      <c r="L267" s="110">
        <v>15.464831345963788</v>
      </c>
      <c r="M267" s="110">
        <v>12.312602250084156</v>
      </c>
      <c r="N267" s="110">
        <v>9.6593963346954794</v>
      </c>
      <c r="O267" s="110">
        <v>7.639315455092369</v>
      </c>
      <c r="P267" s="110">
        <v>6.7755413466171337</v>
      </c>
      <c r="Q267" s="110">
        <v>6.7594043678358933</v>
      </c>
      <c r="R267" s="110">
        <v>9.6232017241885668</v>
      </c>
      <c r="S267" s="110">
        <v>8.4436209782008831</v>
      </c>
      <c r="T267" s="110">
        <v>10.23764640031259</v>
      </c>
      <c r="U267" s="110">
        <v>10.243531673442403</v>
      </c>
      <c r="V267" s="110">
        <v>11.053359466940483</v>
      </c>
      <c r="W267" s="110">
        <v>12.108878711880017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12.371714471230682</v>
      </c>
      <c r="C269" s="118">
        <f t="shared" si="122"/>
        <v>13.832023186999029</v>
      </c>
      <c r="D269" s="118">
        <f t="shared" si="122"/>
        <v>14.812418649515404</v>
      </c>
      <c r="E269" s="118">
        <f t="shared" si="122"/>
        <v>14.454721744028371</v>
      </c>
      <c r="F269" s="118">
        <f t="shared" si="122"/>
        <v>15.048711549740453</v>
      </c>
      <c r="G269" s="118">
        <f t="shared" si="122"/>
        <v>15.304406154235711</v>
      </c>
      <c r="H269" s="118">
        <f t="shared" si="122"/>
        <v>14.476761239961592</v>
      </c>
      <c r="I269" s="118">
        <f t="shared" si="122"/>
        <v>14.712857481670177</v>
      </c>
      <c r="J269" s="118">
        <f t="shared" si="122"/>
        <v>13.919456815292094</v>
      </c>
      <c r="K269" s="118">
        <f t="shared" si="122"/>
        <v>14.36325907956639</v>
      </c>
      <c r="L269" s="118">
        <f t="shared" si="122"/>
        <v>14.402713496171724</v>
      </c>
      <c r="M269" s="118">
        <f t="shared" si="122"/>
        <v>12.011201517187521</v>
      </c>
      <c r="N269" s="118">
        <f t="shared" si="122"/>
        <v>11.82268625480263</v>
      </c>
      <c r="O269" s="118">
        <f t="shared" si="122"/>
        <v>11.371484156110547</v>
      </c>
      <c r="P269" s="118">
        <f t="shared" si="122"/>
        <v>11.784020479914616</v>
      </c>
      <c r="Q269" s="118">
        <f t="shared" si="122"/>
        <v>11.877306546968651</v>
      </c>
      <c r="R269" s="118">
        <f t="shared" ref="R269:V269" si="123">R270+R273+R275+R284</f>
        <v>11.094679500693262</v>
      </c>
      <c r="S269" s="118">
        <f t="shared" si="123"/>
        <v>11.178610300461283</v>
      </c>
      <c r="T269" s="118">
        <f t="shared" si="123"/>
        <v>11.834727427467573</v>
      </c>
      <c r="U269" s="118">
        <f t="shared" si="123"/>
        <v>11.969971325762545</v>
      </c>
      <c r="V269" s="118">
        <f t="shared" si="123"/>
        <v>12.310469697452065</v>
      </c>
      <c r="W269" s="118">
        <f t="shared" ref="W269" si="124">W270+W273+W275+W284</f>
        <v>12.129659376505693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5.2015162452431438</v>
      </c>
      <c r="C270" s="123">
        <f t="shared" si="125"/>
        <v>5.7531369691679073</v>
      </c>
      <c r="D270" s="123">
        <f t="shared" si="125"/>
        <v>6.195552854364891</v>
      </c>
      <c r="E270" s="123">
        <f t="shared" si="125"/>
        <v>6.4404345755002037</v>
      </c>
      <c r="F270" s="123">
        <f t="shared" si="125"/>
        <v>6.9200935361276663</v>
      </c>
      <c r="G270" s="123">
        <f t="shared" si="125"/>
        <v>7.1225081623464339</v>
      </c>
      <c r="H270" s="123">
        <f t="shared" si="125"/>
        <v>6.7514384115199979</v>
      </c>
      <c r="I270" s="123">
        <f t="shared" si="125"/>
        <v>7.0129074097632857</v>
      </c>
      <c r="J270" s="123">
        <f t="shared" si="125"/>
        <v>6.6918529662449568</v>
      </c>
      <c r="K270" s="123">
        <f t="shared" si="125"/>
        <v>7.3918816467639976</v>
      </c>
      <c r="L270" s="123">
        <f t="shared" si="125"/>
        <v>6.0457787153370735</v>
      </c>
      <c r="M270" s="123">
        <f t="shared" si="125"/>
        <v>5.4243678075609667</v>
      </c>
      <c r="N270" s="123">
        <f t="shared" si="125"/>
        <v>5.9912147979470172</v>
      </c>
      <c r="O270" s="123">
        <f t="shared" si="125"/>
        <v>6.341922270744055</v>
      </c>
      <c r="P270" s="123">
        <f t="shared" si="125"/>
        <v>6.839826468841812</v>
      </c>
      <c r="Q270" s="123">
        <f t="shared" si="125"/>
        <v>6.9115268664333938</v>
      </c>
      <c r="R270" s="123">
        <f t="shared" ref="R270:V270" si="126">SUM(R271:R272)</f>
        <v>6.1627620561385354</v>
      </c>
      <c r="S270" s="123">
        <f t="shared" si="126"/>
        <v>6.2082694075537042</v>
      </c>
      <c r="T270" s="123">
        <f t="shared" si="126"/>
        <v>6.3631773891784551</v>
      </c>
      <c r="U270" s="123">
        <f t="shared" si="126"/>
        <v>6.4097101171973652</v>
      </c>
      <c r="V270" s="123">
        <f t="shared" si="126"/>
        <v>6.4259109214211554</v>
      </c>
      <c r="W270" s="123">
        <f t="shared" ref="W270" si="127">SUM(W271:W272)</f>
        <v>6.3471064245990387</v>
      </c>
      <c r="DA270" s="130" t="s">
        <v>3140</v>
      </c>
    </row>
    <row r="271" spans="1:105" ht="12" customHeight="1" x14ac:dyDescent="0.25">
      <c r="A271" s="97" t="s">
        <v>217</v>
      </c>
      <c r="B271" s="99">
        <v>5.2015162452431438</v>
      </c>
      <c r="C271" s="99">
        <v>5.7531369691679073</v>
      </c>
      <c r="D271" s="99">
        <v>6.195552854364891</v>
      </c>
      <c r="E271" s="99">
        <v>6.4404345755002037</v>
      </c>
      <c r="F271" s="99">
        <v>6.9200935361276663</v>
      </c>
      <c r="G271" s="99">
        <v>7.1225081623464339</v>
      </c>
      <c r="H271" s="99">
        <v>6.7514384115199979</v>
      </c>
      <c r="I271" s="99">
        <v>7.0129074097632857</v>
      </c>
      <c r="J271" s="99">
        <v>6.6918529662449568</v>
      </c>
      <c r="K271" s="99">
        <v>7.3918816467639976</v>
      </c>
      <c r="L271" s="99">
        <v>6.0457787153370735</v>
      </c>
      <c r="M271" s="99">
        <v>5.4243678075609667</v>
      </c>
      <c r="N271" s="99">
        <v>5.9912147979470172</v>
      </c>
      <c r="O271" s="99">
        <v>6.341922270744055</v>
      </c>
      <c r="P271" s="99">
        <v>6.839826468841812</v>
      </c>
      <c r="Q271" s="99">
        <v>6.9115268664333938</v>
      </c>
      <c r="R271" s="99">
        <v>6.1627620561385354</v>
      </c>
      <c r="S271" s="99">
        <v>6.2082694075537042</v>
      </c>
      <c r="T271" s="99">
        <v>6.3631773891784551</v>
      </c>
      <c r="U271" s="99">
        <v>6.4097101171973652</v>
      </c>
      <c r="V271" s="99">
        <v>6.4259109214211554</v>
      </c>
      <c r="W271" s="99">
        <v>6.3471064245990387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2.7061693641010676</v>
      </c>
      <c r="C275" s="123">
        <v>2.9554887975594153</v>
      </c>
      <c r="D275" s="123">
        <v>3.0477201583617979</v>
      </c>
      <c r="E275" s="123">
        <v>2.8209941885311469</v>
      </c>
      <c r="F275" s="123">
        <v>2.833763775804</v>
      </c>
      <c r="G275" s="123">
        <v>2.8245464991309777</v>
      </c>
      <c r="H275" s="123">
        <v>2.737843143255394</v>
      </c>
      <c r="I275" s="123">
        <v>2.7374193630981729</v>
      </c>
      <c r="J275" s="123">
        <v>2.663303646380859</v>
      </c>
      <c r="K275" s="123">
        <v>2.554960578207325</v>
      </c>
      <c r="L275" s="123">
        <v>3.0731499325823775</v>
      </c>
      <c r="M275" s="123">
        <v>2.4685455799649785</v>
      </c>
      <c r="N275" s="123">
        <v>2.3364594028917125</v>
      </c>
      <c r="O275" s="123">
        <v>2.1461549672988189</v>
      </c>
      <c r="P275" s="123">
        <v>2.1219593150566034</v>
      </c>
      <c r="Q275" s="123">
        <v>2.0962744485200333</v>
      </c>
      <c r="R275" s="123">
        <v>1.9110791839072025</v>
      </c>
      <c r="S275" s="123">
        <v>1.9563527861204599</v>
      </c>
      <c r="T275" s="123">
        <v>2.0002451328398232</v>
      </c>
      <c r="U275" s="123">
        <v>1.9715161559831851</v>
      </c>
      <c r="V275" s="123">
        <v>2.0615668368321667</v>
      </c>
      <c r="W275" s="123">
        <v>1.869682728493314</v>
      </c>
      <c r="DA275" s="130" t="s">
        <v>3145</v>
      </c>
    </row>
    <row r="276" spans="1:105" ht="12" customHeight="1" x14ac:dyDescent="0.25">
      <c r="A276" s="97" t="s">
        <v>134</v>
      </c>
      <c r="B276" s="99">
        <v>2.8309363913324996</v>
      </c>
      <c r="C276" s="99">
        <v>3.090428094786982</v>
      </c>
      <c r="D276" s="99">
        <v>3.1832823915002884</v>
      </c>
      <c r="E276" s="99">
        <v>2.947140737353692</v>
      </c>
      <c r="F276" s="99">
        <v>2.9589493552782078</v>
      </c>
      <c r="G276" s="99">
        <v>2.9445873689390671</v>
      </c>
      <c r="H276" s="99">
        <v>2.8542075023709668</v>
      </c>
      <c r="I276" s="99">
        <v>2.8513394872679512</v>
      </c>
      <c r="J276" s="99">
        <v>2.7767582439465439</v>
      </c>
      <c r="K276" s="99">
        <v>2.6616974947632408</v>
      </c>
      <c r="L276" s="99">
        <v>3.231775413863307</v>
      </c>
      <c r="M276" s="99">
        <v>2.6128388551884609</v>
      </c>
      <c r="N276" s="99">
        <v>2.4891537102244192</v>
      </c>
      <c r="O276" s="99">
        <v>2.2880887937121543</v>
      </c>
      <c r="P276" s="99">
        <v>2.2772152723356784</v>
      </c>
      <c r="Q276" s="99">
        <v>2.2568742748192241</v>
      </c>
      <c r="R276" s="99">
        <v>2.0540185022778248</v>
      </c>
      <c r="S276" s="99">
        <v>2.098204717773092</v>
      </c>
      <c r="T276" s="99">
        <v>2.1570883638005194</v>
      </c>
      <c r="U276" s="99">
        <v>2.1240818576690144</v>
      </c>
      <c r="V276" s="99">
        <v>2.2147312146353499</v>
      </c>
      <c r="W276" s="99">
        <v>2.0196473573906291</v>
      </c>
      <c r="DA276" s="63" t="s">
        <v>3146</v>
      </c>
    </row>
    <row r="277" spans="1:105" ht="12" customHeight="1" x14ac:dyDescent="0.25">
      <c r="A277" s="97" t="s">
        <v>133</v>
      </c>
      <c r="B277" s="99">
        <v>0.49717015502114742</v>
      </c>
      <c r="C277" s="99">
        <v>0.5846096085970085</v>
      </c>
      <c r="D277" s="99">
        <v>0.63249633753608792</v>
      </c>
      <c r="E277" s="99">
        <v>0.49700347416120921</v>
      </c>
      <c r="F277" s="99">
        <v>0.50511371690870632</v>
      </c>
      <c r="G277" s="99">
        <v>0.58478766050408815</v>
      </c>
      <c r="H277" s="99">
        <v>0.52041220573577429</v>
      </c>
      <c r="I277" s="99">
        <v>0.53130526261807653</v>
      </c>
      <c r="J277" s="99">
        <v>0.50200297058451104</v>
      </c>
      <c r="K277" s="99">
        <v>0.49899848934254254</v>
      </c>
      <c r="L277" s="99">
        <v>0.54390241995401833</v>
      </c>
      <c r="M277" s="99">
        <v>0.2878848424265823</v>
      </c>
      <c r="N277" s="99">
        <v>0.28740786300339938</v>
      </c>
      <c r="O277" s="99">
        <v>0.22367475146877722</v>
      </c>
      <c r="P277" s="99">
        <v>0.25782311232444316</v>
      </c>
      <c r="Q277" s="99">
        <v>0.27602555324903788</v>
      </c>
      <c r="R277" s="99">
        <v>0.26752852268567451</v>
      </c>
      <c r="S277" s="99">
        <v>0.25040165936434605</v>
      </c>
      <c r="T277" s="99">
        <v>0.21246840216627794</v>
      </c>
      <c r="U277" s="99">
        <v>0.22310440261126971</v>
      </c>
      <c r="V277" s="99">
        <v>0.3057561713326255</v>
      </c>
      <c r="W277" s="99">
        <v>0.19150093426872916</v>
      </c>
      <c r="DA277" s="63" t="s">
        <v>3147</v>
      </c>
    </row>
    <row r="278" spans="1:105" ht="12" customHeight="1" x14ac:dyDescent="0.25">
      <c r="A278" s="100" t="s">
        <v>217</v>
      </c>
      <c r="B278" s="102">
        <v>0.49717015502114742</v>
      </c>
      <c r="C278" s="102">
        <v>0.5846096085970085</v>
      </c>
      <c r="D278" s="102">
        <v>0.63249633753608792</v>
      </c>
      <c r="E278" s="102">
        <v>0.49700347416120921</v>
      </c>
      <c r="F278" s="102">
        <v>0.50511371690870632</v>
      </c>
      <c r="G278" s="102">
        <v>0.58478766050408815</v>
      </c>
      <c r="H278" s="102">
        <v>0.52041220573577429</v>
      </c>
      <c r="I278" s="102">
        <v>0.53130526261807653</v>
      </c>
      <c r="J278" s="102">
        <v>0.50200297058451104</v>
      </c>
      <c r="K278" s="102">
        <v>0.49899848934254254</v>
      </c>
      <c r="L278" s="102">
        <v>0.54390241995401833</v>
      </c>
      <c r="M278" s="102">
        <v>0.2878848424265823</v>
      </c>
      <c r="N278" s="102">
        <v>0.28740786300339938</v>
      </c>
      <c r="O278" s="102">
        <v>0.22367475146877722</v>
      </c>
      <c r="P278" s="102">
        <v>0.25782311232444316</v>
      </c>
      <c r="Q278" s="102">
        <v>0.27602555324903788</v>
      </c>
      <c r="R278" s="102">
        <v>0.26752852268567451</v>
      </c>
      <c r="S278" s="102">
        <v>0.25040165936434605</v>
      </c>
      <c r="T278" s="102">
        <v>0.21246840216627794</v>
      </c>
      <c r="U278" s="102">
        <v>0.22310440261126971</v>
      </c>
      <c r="V278" s="102">
        <v>0.3057561713326255</v>
      </c>
      <c r="W278" s="102">
        <v>0.19150093426872916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4.4640288618864696</v>
      </c>
      <c r="C284" s="123">
        <v>5.1233974202717061</v>
      </c>
      <c r="D284" s="123">
        <v>5.569145636788714</v>
      </c>
      <c r="E284" s="123">
        <v>5.19329297999702</v>
      </c>
      <c r="F284" s="123">
        <v>5.2948542378087868</v>
      </c>
      <c r="G284" s="123">
        <v>5.3573514927583004</v>
      </c>
      <c r="H284" s="123">
        <v>4.9874796851861998</v>
      </c>
      <c r="I284" s="123">
        <v>4.9625307088087176</v>
      </c>
      <c r="J284" s="123">
        <v>4.5643002026662778</v>
      </c>
      <c r="K284" s="123">
        <v>4.4164168545950675</v>
      </c>
      <c r="L284" s="123">
        <v>5.2837848482522736</v>
      </c>
      <c r="M284" s="123">
        <v>4.1182881296615754</v>
      </c>
      <c r="N284" s="123">
        <v>3.4950120539639005</v>
      </c>
      <c r="O284" s="123">
        <v>2.8834069180676738</v>
      </c>
      <c r="P284" s="123">
        <v>2.8222346960162015</v>
      </c>
      <c r="Q284" s="123">
        <v>2.8695052320152237</v>
      </c>
      <c r="R284" s="123">
        <v>3.0208382606475239</v>
      </c>
      <c r="S284" s="123">
        <v>3.0139881067871195</v>
      </c>
      <c r="T284" s="123">
        <v>3.471304905449295</v>
      </c>
      <c r="U284" s="123">
        <v>3.5887450525819951</v>
      </c>
      <c r="V284" s="123">
        <v>3.8229919391987432</v>
      </c>
      <c r="W284" s="123">
        <v>3.9128702234133401</v>
      </c>
      <c r="DA284" s="130" t="s">
        <v>3154</v>
      </c>
    </row>
    <row r="285" spans="1:105" ht="12" customHeight="1" x14ac:dyDescent="0.25">
      <c r="A285" s="97" t="s">
        <v>175</v>
      </c>
      <c r="B285" s="99">
        <v>4.6126308427449789</v>
      </c>
      <c r="C285" s="99">
        <v>5.2916151075051836</v>
      </c>
      <c r="D285" s="99">
        <v>5.7447311786359503</v>
      </c>
      <c r="E285" s="99">
        <v>5.3506823612119838</v>
      </c>
      <c r="F285" s="99">
        <v>5.4520286583345037</v>
      </c>
      <c r="G285" s="99">
        <v>5.5155311377507124</v>
      </c>
      <c r="H285" s="99">
        <v>5.1356888514439287</v>
      </c>
      <c r="I285" s="99">
        <v>5.1108524443482573</v>
      </c>
      <c r="J285" s="99">
        <v>4.6987070284134607</v>
      </c>
      <c r="K285" s="99">
        <v>4.5423972882619132</v>
      </c>
      <c r="L285" s="99">
        <v>5.427514837881751</v>
      </c>
      <c r="M285" s="99">
        <v>4.2286411391061485</v>
      </c>
      <c r="N285" s="99">
        <v>3.5878679237044091</v>
      </c>
      <c r="O285" s="99">
        <v>2.9598780064892827</v>
      </c>
      <c r="P285" s="99">
        <v>2.896651235805161</v>
      </c>
      <c r="Q285" s="99">
        <v>2.9450091673891849</v>
      </c>
      <c r="R285" s="99">
        <v>3.1004611248787342</v>
      </c>
      <c r="S285" s="99">
        <v>3.0933682231409261</v>
      </c>
      <c r="T285" s="99">
        <v>3.5624209694227496</v>
      </c>
      <c r="U285" s="99">
        <v>3.6827282093378311</v>
      </c>
      <c r="V285" s="99">
        <v>3.923096428978194</v>
      </c>
      <c r="W285" s="99">
        <v>4.0154914767833354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8.763618643753718</v>
      </c>
      <c r="D290" s="117">
        <f t="shared" si="129"/>
        <v>10.127843458912984</v>
      </c>
      <c r="E290" s="117">
        <f t="shared" si="129"/>
        <v>8.6615058463209316</v>
      </c>
      <c r="F290" s="117">
        <f t="shared" si="129"/>
        <v>9.1285316873815461</v>
      </c>
      <c r="G290" s="117">
        <f t="shared" si="129"/>
        <v>7.9514747814666578</v>
      </c>
      <c r="H290" s="117">
        <f t="shared" si="129"/>
        <v>7.4346243400587042</v>
      </c>
      <c r="I290" s="117">
        <f t="shared" si="129"/>
        <v>6.6040800340350625</v>
      </c>
      <c r="J290" s="117">
        <f t="shared" si="129"/>
        <v>9.7453061156871073</v>
      </c>
      <c r="K290" s="117">
        <f t="shared" si="129"/>
        <v>13.742395821618974</v>
      </c>
      <c r="L290" s="117">
        <f t="shared" si="129"/>
        <v>13.734568848954904</v>
      </c>
      <c r="M290" s="117">
        <f t="shared" si="129"/>
        <v>7.3953588439430824</v>
      </c>
      <c r="N290" s="117">
        <f t="shared" si="129"/>
        <v>4.7882343364102091</v>
      </c>
      <c r="O290" s="117">
        <f t="shared" si="129"/>
        <v>2.1920320795026065</v>
      </c>
      <c r="P290" s="117">
        <f t="shared" si="129"/>
        <v>6.8597032288316857</v>
      </c>
      <c r="Q290" s="117">
        <f t="shared" si="129"/>
        <v>6.2281580473907976</v>
      </c>
      <c r="R290" s="117">
        <f t="shared" ref="R290:V290" si="130">R291+R294+R296+R305</f>
        <v>4.6898158682241489</v>
      </c>
      <c r="S290" s="117">
        <f t="shared" si="130"/>
        <v>7.4156380588285273</v>
      </c>
      <c r="T290" s="117">
        <f t="shared" si="130"/>
        <v>8.9591158668881938</v>
      </c>
      <c r="U290" s="117">
        <f t="shared" si="130"/>
        <v>8.6130469039994395</v>
      </c>
      <c r="V290" s="117">
        <f t="shared" si="130"/>
        <v>6.5365334471620846</v>
      </c>
      <c r="W290" s="117">
        <f t="shared" ref="W290" si="131">W291+W294+W296+W305</f>
        <v>4.3909072945958094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3.4718419976616119</v>
      </c>
      <c r="D291" s="122">
        <f t="shared" si="132"/>
        <v>4.0423607648115549</v>
      </c>
      <c r="E291" s="122">
        <f t="shared" si="132"/>
        <v>3.6760903517742434</v>
      </c>
      <c r="F291" s="122">
        <f t="shared" si="132"/>
        <v>4.0228952170089647</v>
      </c>
      <c r="G291" s="122">
        <f t="shared" si="132"/>
        <v>3.5332963840652729</v>
      </c>
      <c r="H291" s="122">
        <f t="shared" si="132"/>
        <v>3.3074900646415193</v>
      </c>
      <c r="I291" s="122">
        <f t="shared" si="132"/>
        <v>3.0071666020679122</v>
      </c>
      <c r="J291" s="122">
        <f t="shared" si="132"/>
        <v>4.4875860793162721</v>
      </c>
      <c r="K291" s="122">
        <f t="shared" si="132"/>
        <v>6.7825011518210898</v>
      </c>
      <c r="L291" s="122">
        <f t="shared" si="132"/>
        <v>5.4881837593599974</v>
      </c>
      <c r="M291" s="122">
        <f t="shared" si="132"/>
        <v>3.1869047574145788</v>
      </c>
      <c r="N291" s="122">
        <f t="shared" si="132"/>
        <v>2.3236036802795939</v>
      </c>
      <c r="O291" s="122">
        <f t="shared" si="132"/>
        <v>1.1633008527957447</v>
      </c>
      <c r="P291" s="122">
        <f t="shared" si="132"/>
        <v>3.7955512696918583</v>
      </c>
      <c r="Q291" s="122">
        <f t="shared" si="132"/>
        <v>3.4057415785033043</v>
      </c>
      <c r="R291" s="122">
        <f t="shared" ref="R291:V291" si="133">SUM(R292:R293)</f>
        <v>2.4005090812375163</v>
      </c>
      <c r="S291" s="122">
        <f t="shared" si="133"/>
        <v>3.7836376656976451</v>
      </c>
      <c r="T291" s="122">
        <f t="shared" si="133"/>
        <v>4.3879275679521328</v>
      </c>
      <c r="U291" s="122">
        <f t="shared" si="133"/>
        <v>4.1697597347781787</v>
      </c>
      <c r="V291" s="122">
        <f t="shared" si="133"/>
        <v>3.0466701403329295</v>
      </c>
      <c r="W291" s="122">
        <f t="shared" ref="W291" si="134">SUM(W292:W293)</f>
        <v>2.0240428693776495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3.4225340890395546</v>
      </c>
      <c r="D292" s="98">
        <v>3.9863985920331664</v>
      </c>
      <c r="E292" s="98">
        <v>3.6325687300643152</v>
      </c>
      <c r="F292" s="98">
        <v>3.9768811523078078</v>
      </c>
      <c r="G292" s="98">
        <v>3.492506025808634</v>
      </c>
      <c r="H292" s="98">
        <v>3.2685963132477118</v>
      </c>
      <c r="I292" s="98">
        <v>2.9705025943431274</v>
      </c>
      <c r="J292" s="98">
        <v>4.4302476519186227</v>
      </c>
      <c r="K292" s="98">
        <v>6.6997185629728548</v>
      </c>
      <c r="L292" s="98">
        <v>5.4386440260397872</v>
      </c>
      <c r="M292" s="98">
        <v>3.1552077977115252</v>
      </c>
      <c r="N292" s="98">
        <v>2.3008930128479874</v>
      </c>
      <c r="O292" s="98">
        <v>1.1518080148067145</v>
      </c>
      <c r="P292" s="98">
        <v>3.7577153829452739</v>
      </c>
      <c r="Q292" s="98">
        <v>3.3712626771434557</v>
      </c>
      <c r="R292" s="98">
        <v>2.374941835062649</v>
      </c>
      <c r="S292" s="98">
        <v>3.7434325943686422</v>
      </c>
      <c r="T292" s="98">
        <v>4.3418375667997404</v>
      </c>
      <c r="U292" s="98">
        <v>4.1262743975925202</v>
      </c>
      <c r="V292" s="98">
        <v>3.0143408849329538</v>
      </c>
      <c r="W292" s="98">
        <v>2.0025611455809984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4.9307908622057216E-2</v>
      </c>
      <c r="D293" s="98">
        <v>5.5962172778388657E-2</v>
      </c>
      <c r="E293" s="98">
        <v>4.3521621709927974E-2</v>
      </c>
      <c r="F293" s="98">
        <v>4.6014064701156994E-2</v>
      </c>
      <c r="G293" s="98">
        <v>4.0790358256638903E-2</v>
      </c>
      <c r="H293" s="98">
        <v>3.8893751393807519E-2</v>
      </c>
      <c r="I293" s="98">
        <v>3.6664007724784925E-2</v>
      </c>
      <c r="J293" s="98">
        <v>5.7338427397649668E-2</v>
      </c>
      <c r="K293" s="98">
        <v>8.2782588848235306E-2</v>
      </c>
      <c r="L293" s="98">
        <v>4.9539733320210347E-2</v>
      </c>
      <c r="M293" s="98">
        <v>3.1696959703053564E-2</v>
      </c>
      <c r="N293" s="98">
        <v>2.2710667431606504E-2</v>
      </c>
      <c r="O293" s="98">
        <v>1.1492837989030122E-2</v>
      </c>
      <c r="P293" s="98">
        <v>3.7835886746584592E-2</v>
      </c>
      <c r="Q293" s="98">
        <v>3.4478901359848727E-2</v>
      </c>
      <c r="R293" s="98">
        <v>2.556724617486739E-2</v>
      </c>
      <c r="S293" s="98">
        <v>4.0205071329002758E-2</v>
      </c>
      <c r="T293" s="98">
        <v>4.6090001152392014E-2</v>
      </c>
      <c r="U293" s="98">
        <v>4.348533718565812E-2</v>
      </c>
      <c r="V293" s="98">
        <v>3.2329255399975554E-2</v>
      </c>
      <c r="W293" s="98">
        <v>2.1481723796651052E-2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4.3103662258861274E-2</v>
      </c>
      <c r="D294" s="122">
        <f t="shared" si="135"/>
        <v>2.5932038731387802E-2</v>
      </c>
      <c r="E294" s="122">
        <f t="shared" si="135"/>
        <v>5.0210178901620058E-2</v>
      </c>
      <c r="F294" s="122">
        <f t="shared" si="135"/>
        <v>4.4065139777253494E-2</v>
      </c>
      <c r="G294" s="122">
        <f t="shared" si="135"/>
        <v>4.3829178889919794E-2</v>
      </c>
      <c r="H294" s="122">
        <f t="shared" si="135"/>
        <v>4.5459667265383162E-2</v>
      </c>
      <c r="I294" s="122">
        <f t="shared" si="135"/>
        <v>1.203056128793268E-2</v>
      </c>
      <c r="J294" s="122">
        <f t="shared" si="135"/>
        <v>1.3642513817466841E-2</v>
      </c>
      <c r="K294" s="122">
        <f t="shared" si="135"/>
        <v>2.4562621344891546E-2</v>
      </c>
      <c r="L294" s="122">
        <f t="shared" si="135"/>
        <v>5.9919937377760475E-2</v>
      </c>
      <c r="M294" s="122">
        <f t="shared" si="135"/>
        <v>4.3153019756503201E-2</v>
      </c>
      <c r="N294" s="122">
        <f t="shared" si="135"/>
        <v>2.8968176222174364E-2</v>
      </c>
      <c r="O294" s="122">
        <f t="shared" si="135"/>
        <v>1.2484131222531079E-2</v>
      </c>
      <c r="P294" s="122">
        <f t="shared" si="135"/>
        <v>1.8979127413417715E-2</v>
      </c>
      <c r="Q294" s="122">
        <f t="shared" si="135"/>
        <v>1.9176938176897959E-2</v>
      </c>
      <c r="R294" s="122">
        <f t="shared" si="135"/>
        <v>1.1741993318018257E-2</v>
      </c>
      <c r="S294" s="122">
        <f t="shared" si="135"/>
        <v>1.8670319462081208E-2</v>
      </c>
      <c r="T294" s="122">
        <f t="shared" si="135"/>
        <v>1.6901738763215154E-2</v>
      </c>
      <c r="U294" s="122">
        <f t="shared" si="135"/>
        <v>1.399498934225268E-2</v>
      </c>
      <c r="V294" s="122">
        <f t="shared" si="135"/>
        <v>5.5902826765743072E-3</v>
      </c>
      <c r="W294" s="122">
        <f t="shared" si="135"/>
        <v>6.4194816891529442E-3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4.3103662258861274E-2</v>
      </c>
      <c r="D295" s="98">
        <v>2.5932038731387802E-2</v>
      </c>
      <c r="E295" s="98">
        <v>5.0210178901620058E-2</v>
      </c>
      <c r="F295" s="98">
        <v>4.4065139777253494E-2</v>
      </c>
      <c r="G295" s="98">
        <v>4.3829178889919794E-2</v>
      </c>
      <c r="H295" s="98">
        <v>4.5459667265383162E-2</v>
      </c>
      <c r="I295" s="98">
        <v>1.203056128793268E-2</v>
      </c>
      <c r="J295" s="98">
        <v>1.3642513817466841E-2</v>
      </c>
      <c r="K295" s="98">
        <v>2.4562621344891546E-2</v>
      </c>
      <c r="L295" s="98">
        <v>5.9919937377760475E-2</v>
      </c>
      <c r="M295" s="98">
        <v>4.3153019756503201E-2</v>
      </c>
      <c r="N295" s="98">
        <v>2.8968176222174364E-2</v>
      </c>
      <c r="O295" s="98">
        <v>1.2484131222531079E-2</v>
      </c>
      <c r="P295" s="98">
        <v>1.8979127413417715E-2</v>
      </c>
      <c r="Q295" s="98">
        <v>1.9176938176897959E-2</v>
      </c>
      <c r="R295" s="98">
        <v>1.1741993318018257E-2</v>
      </c>
      <c r="S295" s="98">
        <v>1.8670319462081208E-2</v>
      </c>
      <c r="T295" s="98">
        <v>1.6901738763215154E-2</v>
      </c>
      <c r="U295" s="98">
        <v>1.399498934225268E-2</v>
      </c>
      <c r="V295" s="98">
        <v>5.5902826765743072E-3</v>
      </c>
      <c r="W295" s="98">
        <v>6.4194816891529442E-3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1.8355582174004006</v>
      </c>
      <c r="D296" s="122">
        <v>2.0544817670175379</v>
      </c>
      <c r="E296" s="122">
        <v>1.6665566343615985</v>
      </c>
      <c r="F296" s="122">
        <v>1.6945379574801984</v>
      </c>
      <c r="G296" s="122">
        <v>1.451021201786945</v>
      </c>
      <c r="H296" s="122">
        <v>1.3888264001675719</v>
      </c>
      <c r="I296" s="122">
        <v>1.2218762896343682</v>
      </c>
      <c r="J296" s="122">
        <v>1.8499451712563793</v>
      </c>
      <c r="K296" s="122">
        <v>2.4390330065031591</v>
      </c>
      <c r="L296" s="122">
        <v>2.8489922263144072</v>
      </c>
      <c r="M296" s="122">
        <v>1.473158888853578</v>
      </c>
      <c r="N296" s="122">
        <v>0.91009168035958798</v>
      </c>
      <c r="O296" s="122">
        <v>0.40758727068222561</v>
      </c>
      <c r="P296" s="122">
        <v>1.1855392861718157</v>
      </c>
      <c r="Q296" s="122">
        <v>1.0724408301744461</v>
      </c>
      <c r="R296" s="122">
        <v>0.79963058913777241</v>
      </c>
      <c r="S296" s="122">
        <v>1.29675921465643</v>
      </c>
      <c r="T296" s="122">
        <v>1.5138698514689592</v>
      </c>
      <c r="U296" s="122">
        <v>1.444972289444779</v>
      </c>
      <c r="V296" s="122">
        <v>1.1314818439288126</v>
      </c>
      <c r="W296" s="122">
        <v>0.71016139404495526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1.7608369679494515</v>
      </c>
      <c r="D297" s="98">
        <v>1.9784660631395199</v>
      </c>
      <c r="E297" s="98">
        <v>1.5985639592115586</v>
      </c>
      <c r="F297" s="98">
        <v>1.6286254505171069</v>
      </c>
      <c r="G297" s="98">
        <v>1.396228677391917</v>
      </c>
      <c r="H297" s="98">
        <v>1.3209673122661969</v>
      </c>
      <c r="I297" s="98">
        <v>1.174878285084775</v>
      </c>
      <c r="J297" s="98">
        <v>1.7672491563346642</v>
      </c>
      <c r="K297" s="98">
        <v>2.3334581457783434</v>
      </c>
      <c r="L297" s="98">
        <v>2.6028705093605078</v>
      </c>
      <c r="M297" s="98">
        <v>1.3292297979780612</v>
      </c>
      <c r="N297" s="98">
        <v>0.78758663062353007</v>
      </c>
      <c r="O297" s="98">
        <v>0.37880792995040635</v>
      </c>
      <c r="P297" s="98">
        <v>0.97289338793121261</v>
      </c>
      <c r="Q297" s="98">
        <v>0.94587829493545583</v>
      </c>
      <c r="R297" s="98">
        <v>0.75563815088853903</v>
      </c>
      <c r="S297" s="98">
        <v>1.2425055992758371</v>
      </c>
      <c r="T297" s="98">
        <v>1.3661141577404377</v>
      </c>
      <c r="U297" s="98">
        <v>1.3560050686490248</v>
      </c>
      <c r="V297" s="98">
        <v>1.0665510728452261</v>
      </c>
      <c r="W297" s="98">
        <v>0.63271821593379429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1.9258114156796204E-2</v>
      </c>
      <c r="D298" s="98">
        <v>2.0402329111121355E-2</v>
      </c>
      <c r="E298" s="98">
        <v>2.5665040249635406E-2</v>
      </c>
      <c r="F298" s="98">
        <v>1.8687737524337812E-2</v>
      </c>
      <c r="G298" s="98">
        <v>5.9201899778637138E-3</v>
      </c>
      <c r="H298" s="98">
        <v>9.8009495934317063E-3</v>
      </c>
      <c r="I298" s="98">
        <v>3.9416119368396261E-3</v>
      </c>
      <c r="J298" s="98">
        <v>3.2515702913857997E-2</v>
      </c>
      <c r="K298" s="98">
        <v>2.8605789038869841E-2</v>
      </c>
      <c r="L298" s="98">
        <v>0.18959687351720436</v>
      </c>
      <c r="M298" s="98">
        <v>6.7580723467774273E-2</v>
      </c>
      <c r="N298" s="98">
        <v>7.7002127112523883E-2</v>
      </c>
      <c r="O298" s="98">
        <v>1.2413118855887792E-2</v>
      </c>
      <c r="P298" s="98">
        <v>0.12368381677007392</v>
      </c>
      <c r="Q298" s="98">
        <v>6.109628812899609E-2</v>
      </c>
      <c r="R298" s="98">
        <v>0</v>
      </c>
      <c r="S298" s="98">
        <v>1.8008635975275321E-2</v>
      </c>
      <c r="T298" s="98">
        <v>5.3857289075301663E-2</v>
      </c>
      <c r="U298" s="98">
        <v>4.4230043955378259E-2</v>
      </c>
      <c r="V298" s="98">
        <v>5.6461152226127485E-2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5.5148294925537935E-3</v>
      </c>
      <c r="D299" s="101">
        <v>6.0578242052436509E-3</v>
      </c>
      <c r="E299" s="101">
        <v>6.5706856962503904E-3</v>
      </c>
      <c r="F299" s="101">
        <v>4.7988739628900042E-3</v>
      </c>
      <c r="G299" s="101">
        <v>1.7183680314209018E-3</v>
      </c>
      <c r="H299" s="101">
        <v>2.6112798410761603E-3</v>
      </c>
      <c r="I299" s="101">
        <v>1.0578188079172969E-3</v>
      </c>
      <c r="J299" s="101">
        <v>8.483629028964124E-3</v>
      </c>
      <c r="K299" s="101">
        <v>7.6501501034779732E-3</v>
      </c>
      <c r="L299" s="101">
        <v>4.654388654392435E-2</v>
      </c>
      <c r="M299" s="101">
        <v>1.1032395585333199E-2</v>
      </c>
      <c r="N299" s="101">
        <v>1.2911923574349289E-2</v>
      </c>
      <c r="O299" s="101">
        <v>1.7200228274391355E-3</v>
      </c>
      <c r="P299" s="101">
        <v>1.9285935184522436E-2</v>
      </c>
      <c r="Q299" s="101">
        <v>9.9854618193616629E-3</v>
      </c>
      <c r="R299" s="101">
        <v>0</v>
      </c>
      <c r="S299" s="101">
        <v>2.7093403378772867E-3</v>
      </c>
      <c r="T299" s="101">
        <v>6.5901789935250204E-3</v>
      </c>
      <c r="U299" s="101">
        <v>5.6467474016718092E-3</v>
      </c>
      <c r="V299" s="101">
        <v>9.2909385173692832E-3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1.3743284664242411E-2</v>
      </c>
      <c r="D300" s="104">
        <v>1.4344504905877705E-2</v>
      </c>
      <c r="E300" s="104">
        <v>1.9094354553385016E-2</v>
      </c>
      <c r="F300" s="104">
        <v>1.388886356144781E-2</v>
      </c>
      <c r="G300" s="104">
        <v>4.2018219464428118E-3</v>
      </c>
      <c r="H300" s="104">
        <v>7.1896697523555469E-3</v>
      </c>
      <c r="I300" s="104">
        <v>2.8837931289223294E-3</v>
      </c>
      <c r="J300" s="104">
        <v>2.4032073884893871E-2</v>
      </c>
      <c r="K300" s="104">
        <v>2.0955638935391867E-2</v>
      </c>
      <c r="L300" s="104">
        <v>0.14305298697328001</v>
      </c>
      <c r="M300" s="104">
        <v>5.6548327882441074E-2</v>
      </c>
      <c r="N300" s="104">
        <v>6.40902035381746E-2</v>
      </c>
      <c r="O300" s="104">
        <v>1.0693096028448656E-2</v>
      </c>
      <c r="P300" s="104">
        <v>0.10439788158555149</v>
      </c>
      <c r="Q300" s="104">
        <v>5.1110826309634427E-2</v>
      </c>
      <c r="R300" s="104">
        <v>0</v>
      </c>
      <c r="S300" s="104">
        <v>1.5299295637398035E-2</v>
      </c>
      <c r="T300" s="104">
        <v>4.7267110081776642E-2</v>
      </c>
      <c r="U300" s="104">
        <v>3.8583296553706452E-2</v>
      </c>
      <c r="V300" s="104">
        <v>4.71702137087582E-2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1.9554985090561007E-2</v>
      </c>
      <c r="D301" s="101">
        <v>2.229901560148129E-2</v>
      </c>
      <c r="E301" s="101">
        <v>1.9583714964823366E-2</v>
      </c>
      <c r="F301" s="101">
        <v>1.9666840493116115E-2</v>
      </c>
      <c r="G301" s="101">
        <v>1.4028012987681025E-2</v>
      </c>
      <c r="H301" s="101">
        <v>2.9952062242168329E-2</v>
      </c>
      <c r="I301" s="101">
        <v>2.0423226434059402E-2</v>
      </c>
      <c r="J301" s="101">
        <v>1.077088532186363E-2</v>
      </c>
      <c r="K301" s="101">
        <v>2.0582218954522901E-2</v>
      </c>
      <c r="L301" s="101">
        <v>0</v>
      </c>
      <c r="M301" s="101">
        <v>9.8870666785081853E-3</v>
      </c>
      <c r="N301" s="101">
        <v>4.6381451701963837E-3</v>
      </c>
      <c r="O301" s="101">
        <v>3.7721560388928937E-3</v>
      </c>
      <c r="P301" s="101">
        <v>8.2907455043963983E-3</v>
      </c>
      <c r="Q301" s="101">
        <v>7.5600740693562958E-3</v>
      </c>
      <c r="R301" s="101">
        <v>5.4941150330248293E-3</v>
      </c>
      <c r="S301" s="101">
        <v>2.2615523757475602E-3</v>
      </c>
      <c r="T301" s="101">
        <v>2.0884977262714006E-2</v>
      </c>
      <c r="U301" s="101">
        <v>4.7054634304468552E-3</v>
      </c>
      <c r="V301" s="101">
        <v>1.6532626181080237E-3</v>
      </c>
      <c r="W301" s="101">
        <v>1.1957794150938813E-2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3.5908150203591858E-2</v>
      </c>
      <c r="D302" s="104">
        <v>3.3314359165415468E-2</v>
      </c>
      <c r="E302" s="104">
        <v>2.274391993558094E-2</v>
      </c>
      <c r="F302" s="104">
        <v>2.7557928945637647E-2</v>
      </c>
      <c r="G302" s="104">
        <v>3.484432142948319E-2</v>
      </c>
      <c r="H302" s="104">
        <v>2.8106076065774876E-2</v>
      </c>
      <c r="I302" s="104">
        <v>2.2633166178694243E-2</v>
      </c>
      <c r="J302" s="104">
        <v>3.940942668599344E-2</v>
      </c>
      <c r="K302" s="104">
        <v>5.6386852731422576E-2</v>
      </c>
      <c r="L302" s="104">
        <v>5.6524843436695088E-2</v>
      </c>
      <c r="M302" s="104">
        <v>6.6461300729234368E-2</v>
      </c>
      <c r="N302" s="104">
        <v>4.0864777453337775E-2</v>
      </c>
      <c r="O302" s="104">
        <v>1.2594065837038558E-2</v>
      </c>
      <c r="P302" s="104">
        <v>8.0671335966132851E-2</v>
      </c>
      <c r="Q302" s="104">
        <v>5.790617304063797E-2</v>
      </c>
      <c r="R302" s="104">
        <v>3.8498323216208483E-2</v>
      </c>
      <c r="S302" s="104">
        <v>3.3983427029569774E-2</v>
      </c>
      <c r="T302" s="104">
        <v>7.3013427390505925E-2</v>
      </c>
      <c r="U302" s="104">
        <v>4.0031713409928983E-2</v>
      </c>
      <c r="V302" s="104">
        <v>6.8163562393509453E-3</v>
      </c>
      <c r="W302" s="104">
        <v>6.5485383960222174E-2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9.4722769958725701E-3</v>
      </c>
      <c r="D303" s="98">
        <v>9.3368635063688157E-3</v>
      </c>
      <c r="E303" s="98">
        <v>4.7098754245674087E-3</v>
      </c>
      <c r="F303" s="98">
        <v>5.7875096435349976E-3</v>
      </c>
      <c r="G303" s="98">
        <v>9.7708246239511017E-3</v>
      </c>
      <c r="H303" s="98">
        <v>6.832821761290961E-3</v>
      </c>
      <c r="I303" s="98">
        <v>5.6969444382437267E-3</v>
      </c>
      <c r="J303" s="98">
        <v>9.6192325788538331E-3</v>
      </c>
      <c r="K303" s="98">
        <v>1.4714992178151315E-2</v>
      </c>
      <c r="L303" s="98">
        <v>1.0650549855563391E-2</v>
      </c>
      <c r="M303" s="98">
        <v>9.6524879927754586E-3</v>
      </c>
      <c r="N303" s="98">
        <v>5.7862510488533615E-3</v>
      </c>
      <c r="O303" s="98">
        <v>1.5391387216331924E-3</v>
      </c>
      <c r="P303" s="98">
        <v>1.0557760365057692E-2</v>
      </c>
      <c r="Q303" s="98">
        <v>7.9575565454734244E-3</v>
      </c>
      <c r="R303" s="98">
        <v>5.6279707341289681E-3</v>
      </c>
      <c r="S303" s="98">
        <v>4.8471092711309923E-3</v>
      </c>
      <c r="T303" s="98">
        <v>7.9487891109225241E-3</v>
      </c>
      <c r="U303" s="98">
        <v>4.4958848444673826E-3</v>
      </c>
      <c r="V303" s="98">
        <v>6.9923570849786312E-4</v>
      </c>
      <c r="W303" s="98">
        <v>6.1128277755751696E-3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2.6435873207719288E-2</v>
      </c>
      <c r="D304" s="98">
        <v>2.3977495659046652E-2</v>
      </c>
      <c r="E304" s="98">
        <v>1.8034044511013533E-2</v>
      </c>
      <c r="F304" s="98">
        <v>2.1770419302102648E-2</v>
      </c>
      <c r="G304" s="98">
        <v>2.5073496805532086E-2</v>
      </c>
      <c r="H304" s="98">
        <v>2.1273254304483916E-2</v>
      </c>
      <c r="I304" s="98">
        <v>1.6936221740450515E-2</v>
      </c>
      <c r="J304" s="98">
        <v>2.9790194107139605E-2</v>
      </c>
      <c r="K304" s="98">
        <v>4.167186055327126E-2</v>
      </c>
      <c r="L304" s="98">
        <v>4.5874293581131695E-2</v>
      </c>
      <c r="M304" s="98">
        <v>5.6808812736458915E-2</v>
      </c>
      <c r="N304" s="98">
        <v>3.5078526404484417E-2</v>
      </c>
      <c r="O304" s="98">
        <v>1.1054927115405365E-2</v>
      </c>
      <c r="P304" s="98">
        <v>7.0113575601075159E-2</v>
      </c>
      <c r="Q304" s="98">
        <v>4.9948616495164543E-2</v>
      </c>
      <c r="R304" s="98">
        <v>3.2870352482079514E-2</v>
      </c>
      <c r="S304" s="98">
        <v>2.9136317758438782E-2</v>
      </c>
      <c r="T304" s="98">
        <v>6.5064638279583406E-2</v>
      </c>
      <c r="U304" s="98">
        <v>3.55358285654616E-2</v>
      </c>
      <c r="V304" s="98">
        <v>6.1171205308530822E-3</v>
      </c>
      <c r="W304" s="98">
        <v>5.9372556184647006E-2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3.4131147664328441</v>
      </c>
      <c r="D305" s="122">
        <v>4.0050688883525041</v>
      </c>
      <c r="E305" s="122">
        <v>3.2686486812834703</v>
      </c>
      <c r="F305" s="122">
        <v>3.3670333731151283</v>
      </c>
      <c r="G305" s="122">
        <v>2.9233280167245197</v>
      </c>
      <c r="H305" s="122">
        <v>2.69284820798423</v>
      </c>
      <c r="I305" s="122">
        <v>2.3630065810448495</v>
      </c>
      <c r="J305" s="122">
        <v>3.3941323512969896</v>
      </c>
      <c r="K305" s="122">
        <v>4.4962990419498317</v>
      </c>
      <c r="L305" s="122">
        <v>5.3374729259027394</v>
      </c>
      <c r="M305" s="122">
        <v>2.6921421779184223</v>
      </c>
      <c r="N305" s="122">
        <v>1.525570799548853</v>
      </c>
      <c r="O305" s="122">
        <v>0.6086598248021049</v>
      </c>
      <c r="P305" s="122">
        <v>1.859633545554594</v>
      </c>
      <c r="Q305" s="122">
        <v>1.7307987005361491</v>
      </c>
      <c r="R305" s="122">
        <v>1.4779342045308417</v>
      </c>
      <c r="S305" s="122">
        <v>2.3165708590123706</v>
      </c>
      <c r="T305" s="122">
        <v>3.0404167087038867</v>
      </c>
      <c r="U305" s="122">
        <v>2.9843198904342296</v>
      </c>
      <c r="V305" s="122">
        <v>2.3527911802237682</v>
      </c>
      <c r="W305" s="122">
        <v>1.6502835494840524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3.3030163341842869</v>
      </c>
      <c r="D306" s="98">
        <v>3.8945077255776006</v>
      </c>
      <c r="E306" s="98">
        <v>3.1821216311823082</v>
      </c>
      <c r="F306" s="98">
        <v>3.2683925273102439</v>
      </c>
      <c r="G306" s="98">
        <v>2.8200931515146466</v>
      </c>
      <c r="H306" s="98">
        <v>2.5798823546834169</v>
      </c>
      <c r="I306" s="98">
        <v>2.2775096211349792</v>
      </c>
      <c r="J306" s="98">
        <v>3.3072197206199818</v>
      </c>
      <c r="K306" s="98">
        <v>4.3785846348140574</v>
      </c>
      <c r="L306" s="98">
        <v>5.2127608067996976</v>
      </c>
      <c r="M306" s="98">
        <v>2.6172436349915844</v>
      </c>
      <c r="N306" s="98">
        <v>1.4829782681683554</v>
      </c>
      <c r="O306" s="98">
        <v>0.5892274739815806</v>
      </c>
      <c r="P306" s="98">
        <v>1.8020554774743685</v>
      </c>
      <c r="Q306" s="98">
        <v>1.6825723970748256</v>
      </c>
      <c r="R306" s="98">
        <v>1.4262442742343084</v>
      </c>
      <c r="S306" s="98">
        <v>2.2570200989309375</v>
      </c>
      <c r="T306" s="98">
        <v>2.9679554731932107</v>
      </c>
      <c r="U306" s="98">
        <v>2.9169755900190779</v>
      </c>
      <c r="V306" s="98">
        <v>2.2957792073654057</v>
      </c>
      <c r="W306" s="98">
        <v>1.6027516649091476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0.11009843224855705</v>
      </c>
      <c r="D307" s="33">
        <v>0.11056116277490345</v>
      </c>
      <c r="E307" s="33">
        <v>8.6527050101161976E-2</v>
      </c>
      <c r="F307" s="33">
        <v>9.8640845804884497E-2</v>
      </c>
      <c r="G307" s="33">
        <v>0.10323486520987327</v>
      </c>
      <c r="H307" s="33">
        <v>0.11296585330081295</v>
      </c>
      <c r="I307" s="33">
        <v>8.5496959909870218E-2</v>
      </c>
      <c r="J307" s="33">
        <v>8.6912630677007663E-2</v>
      </c>
      <c r="K307" s="33">
        <v>0.11771440713577469</v>
      </c>
      <c r="L307" s="33">
        <v>0.12471211910304197</v>
      </c>
      <c r="M307" s="33">
        <v>7.4898542926837813E-2</v>
      </c>
      <c r="N307" s="33">
        <v>4.2592531380497504E-2</v>
      </c>
      <c r="O307" s="33">
        <v>1.9432350820524295E-2</v>
      </c>
      <c r="P307" s="33">
        <v>5.7578068080225545E-2</v>
      </c>
      <c r="Q307" s="33">
        <v>4.8226303461323457E-2</v>
      </c>
      <c r="R307" s="33">
        <v>5.1689930296533224E-2</v>
      </c>
      <c r="S307" s="33">
        <v>5.9550760081432973E-2</v>
      </c>
      <c r="T307" s="33">
        <v>7.2461235510675834E-2</v>
      </c>
      <c r="U307" s="33">
        <v>6.7344300415151562E-2</v>
      </c>
      <c r="V307" s="33">
        <v>5.7011972858362264E-2</v>
      </c>
      <c r="W307" s="33">
        <v>4.7531884574904912E-2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5.1937680167600675</v>
      </c>
      <c r="D309" s="117">
        <f t="shared" si="136"/>
        <v>6.0036902535063614</v>
      </c>
      <c r="E309" s="117">
        <f t="shared" si="136"/>
        <v>5.2355519018757892</v>
      </c>
      <c r="F309" s="117">
        <f t="shared" si="136"/>
        <v>5.5547816347560852</v>
      </c>
      <c r="G309" s="117">
        <f t="shared" si="136"/>
        <v>4.8955696848620391</v>
      </c>
      <c r="H309" s="117">
        <f t="shared" si="136"/>
        <v>4.6333675244497528</v>
      </c>
      <c r="I309" s="117">
        <f t="shared" si="136"/>
        <v>4.0912497889842676</v>
      </c>
      <c r="J309" s="117">
        <f t="shared" si="136"/>
        <v>6.0902515999596245</v>
      </c>
      <c r="K309" s="117">
        <f t="shared" si="136"/>
        <v>8.7027286998701072</v>
      </c>
      <c r="L309" s="117">
        <f t="shared" si="136"/>
        <v>8.8044593993159381</v>
      </c>
      <c r="M309" s="117">
        <f t="shared" si="136"/>
        <v>4.8499034960584648</v>
      </c>
      <c r="N309" s="117">
        <f t="shared" si="136"/>
        <v>3.2260878405865077</v>
      </c>
      <c r="O309" s="117">
        <f t="shared" si="136"/>
        <v>1.5100236874415698</v>
      </c>
      <c r="P309" s="117">
        <f t="shared" si="136"/>
        <v>4.8175101098204776</v>
      </c>
      <c r="Q309" s="117">
        <f t="shared" si="136"/>
        <v>4.4388910254230876</v>
      </c>
      <c r="R309" s="117">
        <f t="shared" ref="R309:V309" si="137">R310+R313+R315+R324</f>
        <v>3.3365160133359937</v>
      </c>
      <c r="S309" s="117">
        <f t="shared" si="137"/>
        <v>5.3323649330120304</v>
      </c>
      <c r="T309" s="117">
        <f t="shared" si="137"/>
        <v>6.4527544938020318</v>
      </c>
      <c r="U309" s="117">
        <f t="shared" si="137"/>
        <v>6.2311459360515533</v>
      </c>
      <c r="V309" s="117">
        <f t="shared" si="137"/>
        <v>4.7334042775336593</v>
      </c>
      <c r="W309" s="117">
        <f t="shared" ref="W309" si="138">W310+W313+W315+W324</f>
        <v>3.1969402014131956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2.0759573761533008</v>
      </c>
      <c r="D310" s="122">
        <f t="shared" si="139"/>
        <v>2.4492637516407738</v>
      </c>
      <c r="E310" s="122">
        <f t="shared" si="139"/>
        <v>2.254261274374457</v>
      </c>
      <c r="F310" s="122">
        <f t="shared" si="139"/>
        <v>2.4985921962225413</v>
      </c>
      <c r="G310" s="122">
        <f t="shared" si="139"/>
        <v>2.2229947844710143</v>
      </c>
      <c r="H310" s="122">
        <f t="shared" si="139"/>
        <v>2.1076711596720878</v>
      </c>
      <c r="I310" s="122">
        <f t="shared" si="139"/>
        <v>1.9408611575867125</v>
      </c>
      <c r="J310" s="122">
        <f t="shared" si="139"/>
        <v>2.9336959316484026</v>
      </c>
      <c r="K310" s="122">
        <f t="shared" si="139"/>
        <v>4.4889743016577874</v>
      </c>
      <c r="L310" s="122">
        <f t="shared" si="139"/>
        <v>3.6733195000323828</v>
      </c>
      <c r="M310" s="122">
        <f t="shared" si="139"/>
        <v>2.1688794716363762</v>
      </c>
      <c r="N310" s="122">
        <f t="shared" si="139"/>
        <v>1.613872574560447</v>
      </c>
      <c r="O310" s="122">
        <f t="shared" si="139"/>
        <v>0.82846616601918976</v>
      </c>
      <c r="P310" s="122">
        <f t="shared" si="139"/>
        <v>2.7773315711230588</v>
      </c>
      <c r="Q310" s="122">
        <f t="shared" si="139"/>
        <v>2.5487557232039793</v>
      </c>
      <c r="R310" s="122">
        <f t="shared" ref="R310:V310" si="140">SUM(R311:R312)</f>
        <v>1.8195471740284372</v>
      </c>
      <c r="S310" s="122">
        <f t="shared" si="140"/>
        <v>2.8957830777704188</v>
      </c>
      <c r="T310" s="122">
        <f t="shared" si="140"/>
        <v>3.3841377755688797</v>
      </c>
      <c r="U310" s="122">
        <f t="shared" si="140"/>
        <v>3.2365997479425372</v>
      </c>
      <c r="V310" s="122">
        <f t="shared" si="140"/>
        <v>2.3783161241772013</v>
      </c>
      <c r="W310" s="122">
        <f t="shared" ref="W310" si="141">SUM(W311:W312)</f>
        <v>1.5863520869486409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2.0266494675312434</v>
      </c>
      <c r="D311" s="98">
        <v>2.3933015788623853</v>
      </c>
      <c r="E311" s="98">
        <v>2.2107396526645289</v>
      </c>
      <c r="F311" s="98">
        <v>2.4525781315213844</v>
      </c>
      <c r="G311" s="98">
        <v>2.1822044262143754</v>
      </c>
      <c r="H311" s="98">
        <v>2.0687774082782804</v>
      </c>
      <c r="I311" s="98">
        <v>1.9041971498619277</v>
      </c>
      <c r="J311" s="98">
        <v>2.8763575042507528</v>
      </c>
      <c r="K311" s="98">
        <v>4.4061917128095525</v>
      </c>
      <c r="L311" s="98">
        <v>3.6237797667121723</v>
      </c>
      <c r="M311" s="98">
        <v>2.1371825119333225</v>
      </c>
      <c r="N311" s="98">
        <v>1.5911619071288405</v>
      </c>
      <c r="O311" s="98">
        <v>0.81697332803015965</v>
      </c>
      <c r="P311" s="98">
        <v>2.7394956843764744</v>
      </c>
      <c r="Q311" s="98">
        <v>2.5142768218441307</v>
      </c>
      <c r="R311" s="98">
        <v>1.7939799278535697</v>
      </c>
      <c r="S311" s="98">
        <v>2.8555780064414158</v>
      </c>
      <c r="T311" s="98">
        <v>3.3380477744164878</v>
      </c>
      <c r="U311" s="98">
        <v>3.1931144107568792</v>
      </c>
      <c r="V311" s="98">
        <v>2.3459868687772256</v>
      </c>
      <c r="W311" s="98">
        <v>1.5648703631519898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4.9307908622057216E-2</v>
      </c>
      <c r="D312" s="98">
        <v>5.5962172778388657E-2</v>
      </c>
      <c r="E312" s="98">
        <v>4.3521621709927974E-2</v>
      </c>
      <c r="F312" s="98">
        <v>4.6014064701156994E-2</v>
      </c>
      <c r="G312" s="98">
        <v>4.0790358256638903E-2</v>
      </c>
      <c r="H312" s="98">
        <v>3.8893751393807519E-2</v>
      </c>
      <c r="I312" s="98">
        <v>3.6664007724784925E-2</v>
      </c>
      <c r="J312" s="98">
        <v>5.7338427397649668E-2</v>
      </c>
      <c r="K312" s="98">
        <v>8.2782588848235306E-2</v>
      </c>
      <c r="L312" s="98">
        <v>4.9539733320210347E-2</v>
      </c>
      <c r="M312" s="98">
        <v>3.1696959703053564E-2</v>
      </c>
      <c r="N312" s="98">
        <v>2.2710667431606504E-2</v>
      </c>
      <c r="O312" s="98">
        <v>1.1492837989030122E-2</v>
      </c>
      <c r="P312" s="98">
        <v>3.7835886746584592E-2</v>
      </c>
      <c r="Q312" s="98">
        <v>3.4478901359848727E-2</v>
      </c>
      <c r="R312" s="98">
        <v>2.556724617486739E-2</v>
      </c>
      <c r="S312" s="98">
        <v>4.0205071329002758E-2</v>
      </c>
      <c r="T312" s="98">
        <v>4.6090001152392014E-2</v>
      </c>
      <c r="U312" s="98">
        <v>4.348533718565812E-2</v>
      </c>
      <c r="V312" s="98">
        <v>3.2329255399975554E-2</v>
      </c>
      <c r="W312" s="98">
        <v>2.1481723796651052E-2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9.8191032401992229E-2</v>
      </c>
      <c r="D313" s="122">
        <f t="shared" si="142"/>
        <v>6.1016862014679089E-2</v>
      </c>
      <c r="E313" s="122">
        <f t="shared" si="142"/>
        <v>0.12194425897604959</v>
      </c>
      <c r="F313" s="122">
        <f t="shared" si="142"/>
        <v>0.11036029073126714</v>
      </c>
      <c r="G313" s="122">
        <f t="shared" si="142"/>
        <v>0.11312335696646189</v>
      </c>
      <c r="H313" s="122">
        <f t="shared" si="142"/>
        <v>0.12083945739513954</v>
      </c>
      <c r="I313" s="122">
        <f t="shared" si="142"/>
        <v>3.2917090272662625E-2</v>
      </c>
      <c r="J313" s="122">
        <f t="shared" si="142"/>
        <v>3.8410561486261048E-2</v>
      </c>
      <c r="K313" s="122">
        <f t="shared" si="142"/>
        <v>7.1154240609610703E-2</v>
      </c>
      <c r="L313" s="122">
        <f t="shared" si="142"/>
        <v>0.17857892748138449</v>
      </c>
      <c r="M313" s="122">
        <f t="shared" si="142"/>
        <v>0.13290938973309133</v>
      </c>
      <c r="N313" s="122">
        <f t="shared" si="142"/>
        <v>9.2711588399525438E-2</v>
      </c>
      <c r="O313" s="122">
        <f t="shared" si="142"/>
        <v>4.1751567347233814E-2</v>
      </c>
      <c r="P313" s="122">
        <f t="shared" si="142"/>
        <v>6.6435217512032005E-2</v>
      </c>
      <c r="Q313" s="122">
        <f t="shared" si="142"/>
        <v>6.9699642459744346E-2</v>
      </c>
      <c r="R313" s="122">
        <f t="shared" si="142"/>
        <v>4.3664906749230167E-2</v>
      </c>
      <c r="S313" s="122">
        <f t="shared" si="142"/>
        <v>7.0679637341375251E-2</v>
      </c>
      <c r="T313" s="122">
        <f t="shared" si="142"/>
        <v>6.493016008836261E-2</v>
      </c>
      <c r="U313" s="122">
        <f t="shared" si="142"/>
        <v>5.4476453020300138E-2</v>
      </c>
      <c r="V313" s="122">
        <f t="shared" si="142"/>
        <v>2.2050923976531245E-2</v>
      </c>
      <c r="W313" s="122">
        <f t="shared" si="142"/>
        <v>2.564814601936162E-2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9.8191032401992229E-2</v>
      </c>
      <c r="D314" s="98">
        <v>6.1016862014679089E-2</v>
      </c>
      <c r="E314" s="98">
        <v>0.12194425897604959</v>
      </c>
      <c r="F314" s="98">
        <v>0.11036029073126714</v>
      </c>
      <c r="G314" s="98">
        <v>0.11312335696646189</v>
      </c>
      <c r="H314" s="98">
        <v>0.12083945739513954</v>
      </c>
      <c r="I314" s="98">
        <v>3.2917090272662625E-2</v>
      </c>
      <c r="J314" s="98">
        <v>3.8410561486261048E-2</v>
      </c>
      <c r="K314" s="98">
        <v>7.1154240609610703E-2</v>
      </c>
      <c r="L314" s="98">
        <v>0.17857892748138449</v>
      </c>
      <c r="M314" s="98">
        <v>0.13290938973309133</v>
      </c>
      <c r="N314" s="98">
        <v>9.2711588399525438E-2</v>
      </c>
      <c r="O314" s="98">
        <v>4.1751567347233814E-2</v>
      </c>
      <c r="P314" s="98">
        <v>6.6435217512032005E-2</v>
      </c>
      <c r="Q314" s="98">
        <v>6.9699642459744346E-2</v>
      </c>
      <c r="R314" s="98">
        <v>4.3664906749230167E-2</v>
      </c>
      <c r="S314" s="98">
        <v>7.0679637341375251E-2</v>
      </c>
      <c r="T314" s="98">
        <v>6.493016008836261E-2</v>
      </c>
      <c r="U314" s="98">
        <v>5.4476453020300138E-2</v>
      </c>
      <c r="V314" s="98">
        <v>2.2050923976531245E-2</v>
      </c>
      <c r="W314" s="98">
        <v>2.564814601936162E-2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1.0877967300040348</v>
      </c>
      <c r="D315" s="122">
        <v>1.2258563403514782</v>
      </c>
      <c r="E315" s="122">
        <v>1.0062031889787368</v>
      </c>
      <c r="F315" s="122">
        <v>1.0319560630333209</v>
      </c>
      <c r="G315" s="122">
        <v>0.89185340796905577</v>
      </c>
      <c r="H315" s="122">
        <v>0.86297529005530826</v>
      </c>
      <c r="I315" s="122">
        <v>0.76464463997444687</v>
      </c>
      <c r="J315" s="122">
        <v>1.1783076908559067</v>
      </c>
      <c r="K315" s="122">
        <v>1.5683926429512844</v>
      </c>
      <c r="L315" s="122">
        <v>1.8949378715751992</v>
      </c>
      <c r="M315" s="122">
        <v>1.002339963312294</v>
      </c>
      <c r="N315" s="122">
        <v>0.64336401457373238</v>
      </c>
      <c r="O315" s="122">
        <v>0.2896929207171291</v>
      </c>
      <c r="P315" s="122">
        <v>0.90401033752237803</v>
      </c>
      <c r="Q315" s="122">
        <v>0.82547334944122963</v>
      </c>
      <c r="R315" s="122">
        <v>0.61692121864805494</v>
      </c>
      <c r="S315" s="122">
        <v>1.017056357763146</v>
      </c>
      <c r="T315" s="122">
        <v>1.2177042930638917</v>
      </c>
      <c r="U315" s="122">
        <v>1.1708159382748879</v>
      </c>
      <c r="V315" s="122">
        <v>0.92469930839550019</v>
      </c>
      <c r="W315" s="122">
        <v>0.58711687555541525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1.0253747717292998</v>
      </c>
      <c r="D316" s="98">
        <v>1.1631952460819004</v>
      </c>
      <c r="E316" s="98">
        <v>0.94918831997714825</v>
      </c>
      <c r="F316" s="98">
        <v>0.9766389666339963</v>
      </c>
      <c r="G316" s="98">
        <v>0.84581717454952443</v>
      </c>
      <c r="H316" s="98">
        <v>0.80856535658218764</v>
      </c>
      <c r="I316" s="98">
        <v>0.72684217456127787</v>
      </c>
      <c r="J316" s="98">
        <v>1.1056177664720048</v>
      </c>
      <c r="K316" s="98">
        <v>1.4773817689856337</v>
      </c>
      <c r="L316" s="98">
        <v>1.6690397984695893</v>
      </c>
      <c r="M316" s="98">
        <v>0.86862610125542761</v>
      </c>
      <c r="N316" s="98">
        <v>0.52845300706244158</v>
      </c>
      <c r="O316" s="98">
        <v>0.26309383533414404</v>
      </c>
      <c r="P316" s="98">
        <v>0.70236970556156331</v>
      </c>
      <c r="Q316" s="98">
        <v>0.70590380022348664</v>
      </c>
      <c r="R316" s="98">
        <v>0.57602968314664627</v>
      </c>
      <c r="S316" s="98">
        <v>0.96532865225514575</v>
      </c>
      <c r="T316" s="98">
        <v>1.0788906028012082</v>
      </c>
      <c r="U316" s="98">
        <v>1.0853161222773215</v>
      </c>
      <c r="V316" s="98">
        <v>0.86213141628885592</v>
      </c>
      <c r="W316" s="98">
        <v>0.51404756896562787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1.6954693292628095E-2</v>
      </c>
      <c r="D317" s="98">
        <v>1.7906068305129388E-2</v>
      </c>
      <c r="E317" s="98">
        <v>2.2995867583991501E-2</v>
      </c>
      <c r="F317" s="98">
        <v>1.6766607677896183E-2</v>
      </c>
      <c r="G317" s="98">
        <v>5.2427869521806817E-3</v>
      </c>
      <c r="H317" s="98">
        <v>8.7880366432163126E-3</v>
      </c>
      <c r="I317" s="98">
        <v>3.5382160869421452E-3</v>
      </c>
      <c r="J317" s="98">
        <v>2.933956035048885E-2</v>
      </c>
      <c r="K317" s="98">
        <v>2.5799176546439088E-2</v>
      </c>
      <c r="L317" s="98">
        <v>0.17289834375837371</v>
      </c>
      <c r="M317" s="98">
        <v>6.3757786156226876E-2</v>
      </c>
      <c r="N317" s="98">
        <v>7.2753815354976631E-2</v>
      </c>
      <c r="O317" s="98">
        <v>1.1887705134420872E-2</v>
      </c>
      <c r="P317" s="98">
        <v>0.11832115086157843</v>
      </c>
      <c r="Q317" s="98">
        <v>5.8562921873107437E-2</v>
      </c>
      <c r="R317" s="98">
        <v>0</v>
      </c>
      <c r="S317" s="98">
        <v>1.7404238953861079E-2</v>
      </c>
      <c r="T317" s="98">
        <v>5.2471713332980917E-2</v>
      </c>
      <c r="U317" s="98">
        <v>4.3102826852783993E-2</v>
      </c>
      <c r="V317" s="98">
        <v>5.4680411941707377E-2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3.2114086283856849E-3</v>
      </c>
      <c r="D318" s="101">
        <v>3.5615633992516819E-3</v>
      </c>
      <c r="E318" s="101">
        <v>3.9015130306064836E-3</v>
      </c>
      <c r="F318" s="101">
        <v>2.8777441164483724E-3</v>
      </c>
      <c r="G318" s="101">
        <v>1.0409650057378701E-3</v>
      </c>
      <c r="H318" s="101">
        <v>1.598366890860766E-3</v>
      </c>
      <c r="I318" s="101">
        <v>6.544229580198157E-4</v>
      </c>
      <c r="J318" s="101">
        <v>5.3074864655949803E-3</v>
      </c>
      <c r="K318" s="101">
        <v>4.8435376110472217E-3</v>
      </c>
      <c r="L318" s="101">
        <v>2.9845356785093702E-2</v>
      </c>
      <c r="M318" s="101">
        <v>7.2094582737858058E-3</v>
      </c>
      <c r="N318" s="101">
        <v>8.6636118168020304E-3</v>
      </c>
      <c r="O318" s="101">
        <v>1.1946091059722162E-3</v>
      </c>
      <c r="P318" s="101">
        <v>1.3923269276026945E-2</v>
      </c>
      <c r="Q318" s="101">
        <v>7.4520955634730128E-3</v>
      </c>
      <c r="R318" s="101">
        <v>0</v>
      </c>
      <c r="S318" s="101">
        <v>2.1049433164630439E-3</v>
      </c>
      <c r="T318" s="101">
        <v>5.204603251204273E-3</v>
      </c>
      <c r="U318" s="101">
        <v>4.5195302990775413E-3</v>
      </c>
      <c r="V318" s="101">
        <v>7.5101982329491748E-3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1.3743284664242411E-2</v>
      </c>
      <c r="D319" s="104">
        <v>1.4344504905877705E-2</v>
      </c>
      <c r="E319" s="104">
        <v>1.9094354553385016E-2</v>
      </c>
      <c r="F319" s="104">
        <v>1.388886356144781E-2</v>
      </c>
      <c r="G319" s="104">
        <v>4.2018219464428118E-3</v>
      </c>
      <c r="H319" s="104">
        <v>7.1896697523555469E-3</v>
      </c>
      <c r="I319" s="104">
        <v>2.8837931289223294E-3</v>
      </c>
      <c r="J319" s="104">
        <v>2.4032073884893871E-2</v>
      </c>
      <c r="K319" s="104">
        <v>2.0955638935391867E-2</v>
      </c>
      <c r="L319" s="104">
        <v>0.14305298697328001</v>
      </c>
      <c r="M319" s="104">
        <v>5.6548327882441074E-2</v>
      </c>
      <c r="N319" s="104">
        <v>6.40902035381746E-2</v>
      </c>
      <c r="O319" s="104">
        <v>1.0693096028448656E-2</v>
      </c>
      <c r="P319" s="104">
        <v>0.10439788158555149</v>
      </c>
      <c r="Q319" s="104">
        <v>5.1110826309634427E-2</v>
      </c>
      <c r="R319" s="104">
        <v>0</v>
      </c>
      <c r="S319" s="104">
        <v>1.5299295637398035E-2</v>
      </c>
      <c r="T319" s="104">
        <v>4.7267110081776642E-2</v>
      </c>
      <c r="U319" s="104">
        <v>3.8583296553706452E-2</v>
      </c>
      <c r="V319" s="104">
        <v>4.71702137087582E-2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1.2821001901337096E-2</v>
      </c>
      <c r="D320" s="101">
        <v>1.4645348430524138E-2</v>
      </c>
      <c r="E320" s="101">
        <v>1.2885902609118973E-2</v>
      </c>
      <c r="F320" s="101">
        <v>1.296481532475356E-2</v>
      </c>
      <c r="G320" s="101">
        <v>9.2659843989144914E-3</v>
      </c>
      <c r="H320" s="101">
        <v>1.9825862611531176E-2</v>
      </c>
      <c r="I320" s="101">
        <v>1.3548695097366097E-2</v>
      </c>
      <c r="J320" s="101">
        <v>7.1630304411204578E-3</v>
      </c>
      <c r="K320" s="101">
        <v>1.3726355736927832E-2</v>
      </c>
      <c r="L320" s="101">
        <v>0</v>
      </c>
      <c r="M320" s="101">
        <v>6.6525501594560665E-3</v>
      </c>
      <c r="N320" s="101">
        <v>3.1495233564017918E-3</v>
      </c>
      <c r="O320" s="101">
        <v>2.5968643031605127E-3</v>
      </c>
      <c r="P320" s="101">
        <v>5.8087788177309781E-3</v>
      </c>
      <c r="Q320" s="101">
        <v>5.3873805322994222E-3</v>
      </c>
      <c r="R320" s="101">
        <v>3.9623235364077795E-3</v>
      </c>
      <c r="S320" s="101">
        <v>1.6502415313890983E-3</v>
      </c>
      <c r="T320" s="101">
        <v>1.5411678382922374E-2</v>
      </c>
      <c r="U320" s="101">
        <v>3.5087184216727372E-3</v>
      </c>
      <c r="V320" s="101">
        <v>1.2441536601903156E-3</v>
      </c>
      <c r="W320" s="101">
        <v>9.0634911486442513E-3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3.2646263080769802E-2</v>
      </c>
      <c r="D321" s="104">
        <v>3.0109677533924264E-2</v>
      </c>
      <c r="E321" s="104">
        <v>2.1133098808478176E-2</v>
      </c>
      <c r="F321" s="104">
        <v>2.5585673396674946E-2</v>
      </c>
      <c r="G321" s="104">
        <v>3.1527462068436152E-2</v>
      </c>
      <c r="H321" s="104">
        <v>2.5796034218373017E-2</v>
      </c>
      <c r="I321" s="104">
        <v>2.0715554228860771E-2</v>
      </c>
      <c r="J321" s="104">
        <v>3.6187333592292509E-2</v>
      </c>
      <c r="K321" s="104">
        <v>5.1485341682283838E-2</v>
      </c>
      <c r="L321" s="104">
        <v>5.2999729347236096E-2</v>
      </c>
      <c r="M321" s="104">
        <v>6.3303525741183489E-2</v>
      </c>
      <c r="N321" s="104">
        <v>3.9007668799912375E-2</v>
      </c>
      <c r="O321" s="104">
        <v>1.2114515945403612E-2</v>
      </c>
      <c r="P321" s="104">
        <v>7.7510702281505292E-2</v>
      </c>
      <c r="Q321" s="104">
        <v>5.5619246812336237E-2</v>
      </c>
      <c r="R321" s="104">
        <v>3.6929211965000826E-2</v>
      </c>
      <c r="S321" s="104">
        <v>3.2673225022749851E-2</v>
      </c>
      <c r="T321" s="104">
        <v>7.093029854678036E-2</v>
      </c>
      <c r="U321" s="104">
        <v>3.8888270723109804E-2</v>
      </c>
      <c r="V321" s="104">
        <v>6.6433265047466635E-3</v>
      </c>
      <c r="W321" s="104">
        <v>6.4005815441143116E-2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6.2103898730505131E-3</v>
      </c>
      <c r="D322" s="98">
        <v>6.1321818748776109E-3</v>
      </c>
      <c r="E322" s="98">
        <v>3.0990542974646436E-3</v>
      </c>
      <c r="F322" s="98">
        <v>3.8152540945722993E-3</v>
      </c>
      <c r="G322" s="98">
        <v>6.4539652629040691E-3</v>
      </c>
      <c r="H322" s="98">
        <v>4.5227799138891009E-3</v>
      </c>
      <c r="I322" s="98">
        <v>3.7793324884102556E-3</v>
      </c>
      <c r="J322" s="98">
        <v>6.3971394851529018E-3</v>
      </c>
      <c r="K322" s="98">
        <v>9.8134811290125773E-3</v>
      </c>
      <c r="L322" s="98">
        <v>7.1254357661044041E-3</v>
      </c>
      <c r="M322" s="98">
        <v>6.4947130047245775E-3</v>
      </c>
      <c r="N322" s="98">
        <v>3.9291423954279569E-3</v>
      </c>
      <c r="O322" s="98">
        <v>1.0595888299982468E-3</v>
      </c>
      <c r="P322" s="98">
        <v>7.3971266804301354E-3</v>
      </c>
      <c r="Q322" s="98">
        <v>5.6706303171716911E-3</v>
      </c>
      <c r="R322" s="98">
        <v>4.0588594829213146E-3</v>
      </c>
      <c r="S322" s="98">
        <v>3.5369072643110702E-3</v>
      </c>
      <c r="T322" s="98">
        <v>5.8656602671969572E-3</v>
      </c>
      <c r="U322" s="98">
        <v>3.3524421576482041E-3</v>
      </c>
      <c r="V322" s="98">
        <v>5.2620597389358152E-4</v>
      </c>
      <c r="W322" s="98">
        <v>4.633259256496108E-3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2.6435873207719288E-2</v>
      </c>
      <c r="D323" s="98">
        <v>2.3977495659046652E-2</v>
      </c>
      <c r="E323" s="98">
        <v>1.8034044511013533E-2</v>
      </c>
      <c r="F323" s="98">
        <v>2.1770419302102648E-2</v>
      </c>
      <c r="G323" s="98">
        <v>2.5073496805532086E-2</v>
      </c>
      <c r="H323" s="98">
        <v>2.1273254304483916E-2</v>
      </c>
      <c r="I323" s="98">
        <v>1.6936221740450515E-2</v>
      </c>
      <c r="J323" s="98">
        <v>2.9790194107139605E-2</v>
      </c>
      <c r="K323" s="98">
        <v>4.167186055327126E-2</v>
      </c>
      <c r="L323" s="98">
        <v>4.5874293581131695E-2</v>
      </c>
      <c r="M323" s="98">
        <v>5.6808812736458915E-2</v>
      </c>
      <c r="N323" s="98">
        <v>3.5078526404484417E-2</v>
      </c>
      <c r="O323" s="98">
        <v>1.1054927115405365E-2</v>
      </c>
      <c r="P323" s="98">
        <v>7.0113575601075159E-2</v>
      </c>
      <c r="Q323" s="98">
        <v>4.9948616495164543E-2</v>
      </c>
      <c r="R323" s="98">
        <v>3.2870352482079514E-2</v>
      </c>
      <c r="S323" s="98">
        <v>2.9136317758438782E-2</v>
      </c>
      <c r="T323" s="98">
        <v>6.5064638279583406E-2</v>
      </c>
      <c r="U323" s="98">
        <v>3.55358285654616E-2</v>
      </c>
      <c r="V323" s="98">
        <v>6.1171205308530822E-3</v>
      </c>
      <c r="W323" s="98">
        <v>5.9372556184647006E-2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1.9318228782007405</v>
      </c>
      <c r="D324" s="122">
        <v>2.2675532994994296</v>
      </c>
      <c r="E324" s="122">
        <v>1.8531431795465456</v>
      </c>
      <c r="F324" s="122">
        <v>1.913873084768956</v>
      </c>
      <c r="G324" s="122">
        <v>1.6675981354555067</v>
      </c>
      <c r="H324" s="122">
        <v>1.5418816173272172</v>
      </c>
      <c r="I324" s="122">
        <v>1.3528269011504452</v>
      </c>
      <c r="J324" s="122">
        <v>1.9398374159690543</v>
      </c>
      <c r="K324" s="122">
        <v>2.5742075146514245</v>
      </c>
      <c r="L324" s="122">
        <v>3.0576231002269707</v>
      </c>
      <c r="M324" s="122">
        <v>1.5457746713767033</v>
      </c>
      <c r="N324" s="122">
        <v>0.87613966305280266</v>
      </c>
      <c r="O324" s="122">
        <v>0.35011303335801713</v>
      </c>
      <c r="P324" s="122">
        <v>1.0697329836630087</v>
      </c>
      <c r="Q324" s="122">
        <v>0.99496231031813409</v>
      </c>
      <c r="R324" s="122">
        <v>0.85638271391027143</v>
      </c>
      <c r="S324" s="122">
        <v>1.3488458601370898</v>
      </c>
      <c r="T324" s="122">
        <v>1.7859822650808974</v>
      </c>
      <c r="U324" s="122">
        <v>1.7692537968138282</v>
      </c>
      <c r="V324" s="122">
        <v>1.4083379209844267</v>
      </c>
      <c r="W324" s="122">
        <v>0.99782309288977755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1.8508531637877683</v>
      </c>
      <c r="D325" s="98">
        <v>2.1860793705475841</v>
      </c>
      <c r="E325" s="98">
        <v>1.7892472733214595</v>
      </c>
      <c r="F325" s="98">
        <v>1.8408793639196892</v>
      </c>
      <c r="G325" s="98">
        <v>1.591040173651346</v>
      </c>
      <c r="H325" s="98">
        <v>1.4579219279104738</v>
      </c>
      <c r="I325" s="98">
        <v>1.2891379047412923</v>
      </c>
      <c r="J325" s="98">
        <v>1.8749377902586615</v>
      </c>
      <c r="K325" s="98">
        <v>2.4860801148594831</v>
      </c>
      <c r="L325" s="98">
        <v>2.9639977129249604</v>
      </c>
      <c r="M325" s="98">
        <v>1.4893342069164328</v>
      </c>
      <c r="N325" s="98">
        <v>0.84388408987531049</v>
      </c>
      <c r="O325" s="98">
        <v>0.33529802916439305</v>
      </c>
      <c r="P325" s="98">
        <v>1.0254539659516</v>
      </c>
      <c r="Q325" s="98">
        <v>0.95746249721416332</v>
      </c>
      <c r="R325" s="98">
        <v>0.81558814634360832</v>
      </c>
      <c r="S325" s="98">
        <v>1.3009824858506314</v>
      </c>
      <c r="T325" s="98">
        <v>1.7266106964984869</v>
      </c>
      <c r="U325" s="98">
        <v>1.7130705984066608</v>
      </c>
      <c r="V325" s="98">
        <v>1.3600669832523353</v>
      </c>
      <c r="W325" s="98">
        <v>0.95713752993444767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8.0969714412972238E-2</v>
      </c>
      <c r="D326" s="33">
        <v>8.1473928951845784E-2</v>
      </c>
      <c r="E326" s="33">
        <v>6.3895906225086146E-2</v>
      </c>
      <c r="F326" s="33">
        <v>7.2993720849266849E-2</v>
      </c>
      <c r="G326" s="33">
        <v>7.6557961804160704E-2</v>
      </c>
      <c r="H326" s="33">
        <v>8.3959689416743463E-2</v>
      </c>
      <c r="I326" s="33">
        <v>6.3688996409152918E-2</v>
      </c>
      <c r="J326" s="33">
        <v>6.4899625710392914E-2</v>
      </c>
      <c r="K326" s="33">
        <v>8.8127399791941466E-2</v>
      </c>
      <c r="L326" s="33">
        <v>9.3625387302010282E-2</v>
      </c>
      <c r="M326" s="33">
        <v>5.6440464460270422E-2</v>
      </c>
      <c r="N326" s="33">
        <v>3.2255573177492128E-2</v>
      </c>
      <c r="O326" s="33">
        <v>1.4815004193624109E-2</v>
      </c>
      <c r="P326" s="33">
        <v>4.4279017711408776E-2</v>
      </c>
      <c r="Q326" s="33">
        <v>3.7499813103970797E-2</v>
      </c>
      <c r="R326" s="33">
        <v>4.0794567566663095E-2</v>
      </c>
      <c r="S326" s="33">
        <v>4.7863374286458593E-2</v>
      </c>
      <c r="T326" s="33">
        <v>5.9371568582410605E-2</v>
      </c>
      <c r="U326" s="33">
        <v>5.6183198407167415E-2</v>
      </c>
      <c r="V326" s="33">
        <v>4.8270937732091374E-2</v>
      </c>
      <c r="W326" s="33">
        <v>4.06855629553299E-2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0.59265107575874876</v>
      </c>
      <c r="D328" s="119">
        <f t="shared" si="143"/>
        <v>0.5927905854649469</v>
      </c>
      <c r="E328" s="119">
        <f t="shared" si="143"/>
        <v>0.60446208716693839</v>
      </c>
      <c r="F328" s="119">
        <f t="shared" si="143"/>
        <v>0.60850767954659246</v>
      </c>
      <c r="G328" s="119">
        <f t="shared" si="143"/>
        <v>0.6156807157676788</v>
      </c>
      <c r="H328" s="119">
        <f t="shared" si="143"/>
        <v>0.62321474663952792</v>
      </c>
      <c r="I328" s="119">
        <f t="shared" si="143"/>
        <v>0.61950336275445361</v>
      </c>
      <c r="J328" s="119">
        <f t="shared" si="143"/>
        <v>0.62494205186187957</v>
      </c>
      <c r="K328" s="119">
        <f t="shared" si="143"/>
        <v>0.63327594495417827</v>
      </c>
      <c r="L328" s="119">
        <f t="shared" si="143"/>
        <v>0.64104374124462526</v>
      </c>
      <c r="M328" s="119">
        <f t="shared" si="143"/>
        <v>0.65580367341209056</v>
      </c>
      <c r="N328" s="119">
        <f t="shared" si="143"/>
        <v>0.67375312357939865</v>
      </c>
      <c r="O328" s="119">
        <f t="shared" si="143"/>
        <v>0.68886933798168182</v>
      </c>
      <c r="P328" s="119">
        <f t="shared" si="143"/>
        <v>0.70229133085119988</v>
      </c>
      <c r="Q328" s="119">
        <f t="shared" si="143"/>
        <v>0.71271329205955214</v>
      </c>
      <c r="R328" s="119">
        <f t="shared" ref="R328:V328" si="144">IF(R309=0,"",R309/R290)</f>
        <v>0.71143859526395492</v>
      </c>
      <c r="S328" s="119">
        <f t="shared" si="144"/>
        <v>0.71907027968600745</v>
      </c>
      <c r="T328" s="119">
        <f t="shared" si="144"/>
        <v>0.72024456315501284</v>
      </c>
      <c r="U328" s="119">
        <f t="shared" si="144"/>
        <v>0.72345431361323964</v>
      </c>
      <c r="V328" s="119">
        <f t="shared" si="144"/>
        <v>0.72414595837319917</v>
      </c>
      <c r="W328" s="119">
        <f t="shared" ref="W328" si="145">IF(W309=0,"",W309/W290)</f>
        <v>0.72808191722651239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0.59794120168818721</v>
      </c>
      <c r="D329" s="124">
        <f t="shared" si="146"/>
        <v>0.6058993479655328</v>
      </c>
      <c r="E329" s="124">
        <f t="shared" si="146"/>
        <v>0.61322248874716889</v>
      </c>
      <c r="F329" s="124">
        <f t="shared" si="146"/>
        <v>0.62109303410598216</v>
      </c>
      <c r="G329" s="124">
        <f t="shared" si="146"/>
        <v>0.62915604660182034</v>
      </c>
      <c r="H329" s="124">
        <f t="shared" si="146"/>
        <v>0.63724187177581948</v>
      </c>
      <c r="I329" s="124">
        <f t="shared" si="146"/>
        <v>0.64541191573890766</v>
      </c>
      <c r="J329" s="124">
        <f t="shared" si="146"/>
        <v>0.65373585705020731</v>
      </c>
      <c r="K329" s="124">
        <f t="shared" si="146"/>
        <v>0.66184644885058452</v>
      </c>
      <c r="L329" s="124">
        <f t="shared" si="146"/>
        <v>0.66931423237562038</v>
      </c>
      <c r="M329" s="124">
        <f t="shared" si="146"/>
        <v>0.6805598650509751</v>
      </c>
      <c r="N329" s="124">
        <f t="shared" si="146"/>
        <v>0.69455586951310622</v>
      </c>
      <c r="O329" s="124">
        <f t="shared" si="146"/>
        <v>0.7121684506876691</v>
      </c>
      <c r="P329" s="124">
        <f t="shared" si="146"/>
        <v>0.73173338305308588</v>
      </c>
      <c r="Q329" s="124">
        <f t="shared" si="146"/>
        <v>0.74837026370158766</v>
      </c>
      <c r="R329" s="124">
        <f t="shared" ref="R329:V329" si="147">IF(R310=0,"",R310/R291)</f>
        <v>0.75798387444150794</v>
      </c>
      <c r="S329" s="124">
        <f t="shared" si="147"/>
        <v>0.76534365434182783</v>
      </c>
      <c r="T329" s="124">
        <f t="shared" si="147"/>
        <v>0.77123829488103268</v>
      </c>
      <c r="U329" s="124">
        <f t="shared" si="147"/>
        <v>0.77620773229388873</v>
      </c>
      <c r="V329" s="124">
        <f t="shared" si="147"/>
        <v>0.78062803474921216</v>
      </c>
      <c r="W329" s="124">
        <f t="shared" ref="W329" si="148">IF(W310=0,"",W310/W291)</f>
        <v>0.78375419362358201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0.59214880401672498</v>
      </c>
      <c r="D330" s="111">
        <f t="shared" si="149"/>
        <v>0.60036685334111051</v>
      </c>
      <c r="E330" s="111">
        <f t="shared" si="149"/>
        <v>0.6085885270023198</v>
      </c>
      <c r="F330" s="111">
        <f t="shared" si="149"/>
        <v>0.61670893285260453</v>
      </c>
      <c r="G330" s="111">
        <f t="shared" si="149"/>
        <v>0.62482481349738572</v>
      </c>
      <c r="H330" s="111">
        <f t="shared" si="149"/>
        <v>0.63292533247176108</v>
      </c>
      <c r="I330" s="111">
        <f t="shared" si="149"/>
        <v>0.64103534313963673</v>
      </c>
      <c r="J330" s="111">
        <f t="shared" si="149"/>
        <v>0.64925433750979555</v>
      </c>
      <c r="K330" s="111">
        <f t="shared" si="149"/>
        <v>0.65766817984879655</v>
      </c>
      <c r="L330" s="111">
        <f t="shared" si="149"/>
        <v>0.66630206892780774</v>
      </c>
      <c r="M330" s="111">
        <f t="shared" si="149"/>
        <v>0.67735079555882904</v>
      </c>
      <c r="N330" s="111">
        <f t="shared" si="149"/>
        <v>0.69154102265682504</v>
      </c>
      <c r="O330" s="111">
        <f t="shared" si="149"/>
        <v>0.70929644309451723</v>
      </c>
      <c r="P330" s="111">
        <f t="shared" si="149"/>
        <v>0.72903224571236014</v>
      </c>
      <c r="Q330" s="111">
        <f t="shared" si="149"/>
        <v>0.74579677190106475</v>
      </c>
      <c r="R330" s="111">
        <f t="shared" ref="R330:V330" si="150">IF(R311=0,"",R311/R292)</f>
        <v>0.75537846921890872</v>
      </c>
      <c r="S330" s="111">
        <f t="shared" si="150"/>
        <v>0.76282340724850961</v>
      </c>
      <c r="T330" s="111">
        <f t="shared" si="150"/>
        <v>0.76880991586170255</v>
      </c>
      <c r="U330" s="111">
        <f t="shared" si="150"/>
        <v>0.77384926524031117</v>
      </c>
      <c r="V330" s="111">
        <f t="shared" si="150"/>
        <v>0.77827523771565932</v>
      </c>
      <c r="W330" s="111">
        <f t="shared" ref="W330" si="151">IF(W311=0,"",W311/W292)</f>
        <v>0.78143449782052854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2.3529527564998225</v>
      </c>
      <c r="E332" s="124">
        <f t="shared" si="155"/>
        <v>2.4286760502284328</v>
      </c>
      <c r="F332" s="124">
        <f t="shared" si="155"/>
        <v>2.5044806685995202</v>
      </c>
      <c r="G332" s="124">
        <f t="shared" si="155"/>
        <v>2.5810056184392485</v>
      </c>
      <c r="H332" s="124">
        <f t="shared" si="155"/>
        <v>2.6581685406913862</v>
      </c>
      <c r="I332" s="124">
        <f t="shared" si="155"/>
        <v>2.736122570247848</v>
      </c>
      <c r="J332" s="124">
        <f t="shared" si="155"/>
        <v>2.8155046789898117</v>
      </c>
      <c r="K332" s="124">
        <f t="shared" si="155"/>
        <v>2.8968504464776572</v>
      </c>
      <c r="L332" s="124">
        <f t="shared" si="155"/>
        <v>2.9802922916215326</v>
      </c>
      <c r="M332" s="124">
        <f t="shared" si="155"/>
        <v>3.0799557130196376</v>
      </c>
      <c r="N332" s="124">
        <f t="shared" si="155"/>
        <v>3.2004634219449826</v>
      </c>
      <c r="O332" s="124">
        <f t="shared" si="155"/>
        <v>3.3443710742067116</v>
      </c>
      <c r="P332" s="124">
        <f t="shared" si="155"/>
        <v>3.5004358243079263</v>
      </c>
      <c r="Q332" s="124">
        <f t="shared" si="155"/>
        <v>3.6345553089236109</v>
      </c>
      <c r="R332" s="124">
        <f t="shared" ref="R332:V332" si="156">IF(R313=0,"",R313/R294)</f>
        <v>3.7186962695870167</v>
      </c>
      <c r="S332" s="124">
        <f t="shared" si="156"/>
        <v>3.7856683430041582</v>
      </c>
      <c r="T332" s="124">
        <f t="shared" si="156"/>
        <v>3.8416260597800882</v>
      </c>
      <c r="U332" s="124">
        <f t="shared" si="156"/>
        <v>3.8925683820157468</v>
      </c>
      <c r="V332" s="124">
        <f t="shared" si="156"/>
        <v>3.944509652246051</v>
      </c>
      <c r="W332" s="124">
        <f t="shared" ref="W332" si="157">IF(W313=0,"",W313/W294)</f>
        <v>3.9953608813464681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2.3529527564998225</v>
      </c>
      <c r="E333" s="111">
        <f t="shared" si="158"/>
        <v>2.4286760502284328</v>
      </c>
      <c r="F333" s="111">
        <f t="shared" si="158"/>
        <v>2.5044806685995202</v>
      </c>
      <c r="G333" s="111">
        <f t="shared" si="158"/>
        <v>2.5810056184392485</v>
      </c>
      <c r="H333" s="111">
        <f t="shared" si="158"/>
        <v>2.6581685406913862</v>
      </c>
      <c r="I333" s="111">
        <f t="shared" si="158"/>
        <v>2.736122570247848</v>
      </c>
      <c r="J333" s="111">
        <f t="shared" si="158"/>
        <v>2.8155046789898117</v>
      </c>
      <c r="K333" s="111">
        <f t="shared" si="158"/>
        <v>2.8968504464776572</v>
      </c>
      <c r="L333" s="111">
        <f t="shared" si="158"/>
        <v>2.9802922916215326</v>
      </c>
      <c r="M333" s="111">
        <f t="shared" si="158"/>
        <v>3.0799557130196376</v>
      </c>
      <c r="N333" s="111">
        <f t="shared" si="158"/>
        <v>3.2004634219449826</v>
      </c>
      <c r="O333" s="111">
        <f t="shared" si="158"/>
        <v>3.3443710742067116</v>
      </c>
      <c r="P333" s="111">
        <f t="shared" si="158"/>
        <v>3.5004358243079263</v>
      </c>
      <c r="Q333" s="111">
        <f t="shared" si="158"/>
        <v>3.6345553089236109</v>
      </c>
      <c r="R333" s="111">
        <f t="shared" ref="R333:V333" si="159">IF(R314=0,"",R314/R295)</f>
        <v>3.7186962695870167</v>
      </c>
      <c r="S333" s="111">
        <f t="shared" si="159"/>
        <v>3.7856683430041582</v>
      </c>
      <c r="T333" s="111">
        <f t="shared" si="159"/>
        <v>3.8416260597800882</v>
      </c>
      <c r="U333" s="111">
        <f t="shared" si="159"/>
        <v>3.8925683820157468</v>
      </c>
      <c r="V333" s="111">
        <f t="shared" si="159"/>
        <v>3.944509652246051</v>
      </c>
      <c r="W333" s="111">
        <f t="shared" ref="W333" si="160">IF(W314=0,"",W314/W295)</f>
        <v>3.9953608813464681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0.59262447777037608</v>
      </c>
      <c r="D334" s="124">
        <f t="shared" si="161"/>
        <v>0.59667423679842946</v>
      </c>
      <c r="E334" s="124">
        <f t="shared" si="161"/>
        <v>0.60376177336702352</v>
      </c>
      <c r="F334" s="124">
        <f t="shared" si="161"/>
        <v>0.60898964138156808</v>
      </c>
      <c r="G334" s="124">
        <f t="shared" si="161"/>
        <v>0.61463844006602431</v>
      </c>
      <c r="H334" s="124">
        <f t="shared" si="161"/>
        <v>0.6213701654513365</v>
      </c>
      <c r="I334" s="124">
        <f t="shared" si="161"/>
        <v>0.62579546428817079</v>
      </c>
      <c r="J334" s="124">
        <f t="shared" si="161"/>
        <v>0.63694195328808911</v>
      </c>
      <c r="K334" s="124">
        <f t="shared" si="161"/>
        <v>0.64303871196884232</v>
      </c>
      <c r="L334" s="124">
        <f t="shared" si="161"/>
        <v>0.66512567288629698</v>
      </c>
      <c r="M334" s="124">
        <f t="shared" si="161"/>
        <v>0.68040180247788584</v>
      </c>
      <c r="N334" s="124">
        <f t="shared" si="161"/>
        <v>0.70692220185941224</v>
      </c>
      <c r="O334" s="124">
        <f t="shared" si="161"/>
        <v>0.71075065772352708</v>
      </c>
      <c r="P334" s="124">
        <f t="shared" si="161"/>
        <v>0.76253089886332392</v>
      </c>
      <c r="Q334" s="124">
        <f t="shared" si="161"/>
        <v>0.76971458584522179</v>
      </c>
      <c r="R334" s="124">
        <f t="shared" ref="R334:V334" si="162">IF(R315=0,"",R315/R296)</f>
        <v>0.77150777750169641</v>
      </c>
      <c r="S334" s="124">
        <f t="shared" si="162"/>
        <v>0.78430625074263316</v>
      </c>
      <c r="T334" s="124">
        <f t="shared" si="162"/>
        <v>0.80436524439819712</v>
      </c>
      <c r="U334" s="124">
        <f t="shared" si="162"/>
        <v>0.81026878288770943</v>
      </c>
      <c r="V334" s="124">
        <f t="shared" si="162"/>
        <v>0.81724626281646096</v>
      </c>
      <c r="W334" s="124">
        <f t="shared" ref="W334" si="163">IF(W315=0,"",W315/W296)</f>
        <v>0.82673724660150849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0.58232237872844073</v>
      </c>
      <c r="D335" s="111">
        <f t="shared" si="164"/>
        <v>0.5879278233542653</v>
      </c>
      <c r="E335" s="111">
        <f t="shared" si="164"/>
        <v>0.5937756287495094</v>
      </c>
      <c r="F335" s="111">
        <f t="shared" si="164"/>
        <v>0.59967070164837621</v>
      </c>
      <c r="G335" s="111">
        <f t="shared" si="164"/>
        <v>0.6057869948133906</v>
      </c>
      <c r="H335" s="111">
        <f t="shared" si="164"/>
        <v>0.61210095743780846</v>
      </c>
      <c r="I335" s="111">
        <f t="shared" si="164"/>
        <v>0.61865316925900249</v>
      </c>
      <c r="J335" s="111">
        <f t="shared" si="164"/>
        <v>0.62561510498332573</v>
      </c>
      <c r="K335" s="111">
        <f t="shared" si="164"/>
        <v>0.63312974850587744</v>
      </c>
      <c r="L335" s="111">
        <f t="shared" si="164"/>
        <v>0.64123043865123019</v>
      </c>
      <c r="M335" s="111">
        <f t="shared" si="164"/>
        <v>0.65348076199971272</v>
      </c>
      <c r="N335" s="111">
        <f t="shared" si="164"/>
        <v>0.67097762520939042</v>
      </c>
      <c r="O335" s="111">
        <f t="shared" si="164"/>
        <v>0.69453096023778693</v>
      </c>
      <c r="P335" s="111">
        <f t="shared" si="164"/>
        <v>0.72193902669551657</v>
      </c>
      <c r="Q335" s="111">
        <f t="shared" si="164"/>
        <v>0.74629453282005542</v>
      </c>
      <c r="R335" s="111">
        <f t="shared" ref="R335:V335" si="165">IF(R316=0,"",R316/R297)</f>
        <v>0.7623088941040167</v>
      </c>
      <c r="S335" s="111">
        <f t="shared" si="165"/>
        <v>0.77692096745299422</v>
      </c>
      <c r="T335" s="111">
        <f t="shared" si="165"/>
        <v>0.78975142500953266</v>
      </c>
      <c r="U335" s="111">
        <f t="shared" si="165"/>
        <v>0.80037762938350365</v>
      </c>
      <c r="V335" s="111">
        <f t="shared" si="165"/>
        <v>0.80833580148108408</v>
      </c>
      <c r="W335" s="111">
        <f t="shared" ref="W335" si="166">IF(W316=0,"",W316/W297)</f>
        <v>0.81244313190347006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0.88039218973290645</v>
      </c>
      <c r="D336" s="111">
        <f t="shared" si="167"/>
        <v>0.87764824337476011</v>
      </c>
      <c r="E336" s="111">
        <f t="shared" si="167"/>
        <v>0.89599966960184985</v>
      </c>
      <c r="F336" s="111">
        <f t="shared" si="167"/>
        <v>0.8971983717162304</v>
      </c>
      <c r="G336" s="111">
        <f t="shared" si="167"/>
        <v>0.88557748514559131</v>
      </c>
      <c r="H336" s="111">
        <f t="shared" si="167"/>
        <v>0.89665154987694085</v>
      </c>
      <c r="I336" s="111">
        <f t="shared" si="167"/>
        <v>0.8976571371404658</v>
      </c>
      <c r="J336" s="111">
        <f t="shared" si="167"/>
        <v>0.90231973235259533</v>
      </c>
      <c r="K336" s="111">
        <f t="shared" si="167"/>
        <v>0.90188655559834063</v>
      </c>
      <c r="L336" s="111">
        <f t="shared" si="167"/>
        <v>0.91192613333196448</v>
      </c>
      <c r="M336" s="111">
        <f t="shared" si="167"/>
        <v>0.94343154208210933</v>
      </c>
      <c r="N336" s="111">
        <f t="shared" si="167"/>
        <v>0.94482864413162049</v>
      </c>
      <c r="O336" s="111">
        <f t="shared" si="167"/>
        <v>0.95767270678974403</v>
      </c>
      <c r="P336" s="111">
        <f t="shared" si="167"/>
        <v>0.95664213760103645</v>
      </c>
      <c r="Q336" s="111">
        <f t="shared" si="167"/>
        <v>0.95853485811544215</v>
      </c>
      <c r="R336" s="111" t="str">
        <f t="shared" ref="R336:V336" si="168">IF(R317=0,"",R317/R298)</f>
        <v/>
      </c>
      <c r="S336" s="111">
        <f t="shared" si="168"/>
        <v>0.96643848971992996</v>
      </c>
      <c r="T336" s="111">
        <f t="shared" si="168"/>
        <v>0.97427319929929124</v>
      </c>
      <c r="U336" s="111">
        <f t="shared" si="168"/>
        <v>0.97451467369710354</v>
      </c>
      <c r="V336" s="111">
        <f t="shared" si="168"/>
        <v>0.96846078738726005</v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0.58232237872844073</v>
      </c>
      <c r="D337" s="112">
        <f t="shared" si="170"/>
        <v>0.5879278233542653</v>
      </c>
      <c r="E337" s="112">
        <f t="shared" si="170"/>
        <v>0.5937756287495094</v>
      </c>
      <c r="F337" s="112">
        <f t="shared" si="170"/>
        <v>0.59967070164837621</v>
      </c>
      <c r="G337" s="112">
        <f t="shared" si="170"/>
        <v>0.6057869948133906</v>
      </c>
      <c r="H337" s="112">
        <f t="shared" si="170"/>
        <v>0.61210095743780846</v>
      </c>
      <c r="I337" s="112">
        <f t="shared" si="170"/>
        <v>0.61865316925900249</v>
      </c>
      <c r="J337" s="112">
        <f t="shared" si="170"/>
        <v>0.62561510498332573</v>
      </c>
      <c r="K337" s="112">
        <f t="shared" si="170"/>
        <v>0.63312974850587744</v>
      </c>
      <c r="L337" s="112">
        <f t="shared" si="170"/>
        <v>0.64123043865123019</v>
      </c>
      <c r="M337" s="112">
        <f t="shared" si="170"/>
        <v>0.65348076199971272</v>
      </c>
      <c r="N337" s="112">
        <f t="shared" si="170"/>
        <v>0.67097762520939042</v>
      </c>
      <c r="O337" s="112">
        <f t="shared" si="170"/>
        <v>0.69453096023778693</v>
      </c>
      <c r="P337" s="112">
        <f t="shared" si="170"/>
        <v>0.72193902669551657</v>
      </c>
      <c r="Q337" s="112">
        <f t="shared" si="170"/>
        <v>0.74629453282005542</v>
      </c>
      <c r="R337" s="112" t="str">
        <f t="shared" ref="R337:V337" si="171">IF(R318=0,"",R318/R299)</f>
        <v/>
      </c>
      <c r="S337" s="112">
        <f t="shared" si="171"/>
        <v>0.77692096745299422</v>
      </c>
      <c r="T337" s="112">
        <f t="shared" si="171"/>
        <v>0.78975142500953277</v>
      </c>
      <c r="U337" s="112">
        <f t="shared" si="171"/>
        <v>0.80037762938350365</v>
      </c>
      <c r="V337" s="112">
        <f t="shared" si="171"/>
        <v>0.80833580148108408</v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0.65563854137253541</v>
      </c>
      <c r="D339" s="112">
        <f t="shared" si="176"/>
        <v>0.65677107421509984</v>
      </c>
      <c r="E339" s="112">
        <f t="shared" si="176"/>
        <v>0.6579907148498062</v>
      </c>
      <c r="F339" s="112">
        <f t="shared" si="176"/>
        <v>0.65922207124685683</v>
      </c>
      <c r="G339" s="112">
        <f t="shared" si="176"/>
        <v>0.66053434702773639</v>
      </c>
      <c r="H339" s="112">
        <f t="shared" si="176"/>
        <v>0.66191978539691754</v>
      </c>
      <c r="I339" s="112">
        <f t="shared" si="176"/>
        <v>0.66339641001929117</v>
      </c>
      <c r="J339" s="112">
        <f t="shared" si="176"/>
        <v>0.66503636674882693</v>
      </c>
      <c r="K339" s="112">
        <f t="shared" si="176"/>
        <v>0.66690359126276288</v>
      </c>
      <c r="L339" s="112" t="str">
        <f t="shared" si="176"/>
        <v/>
      </c>
      <c r="M339" s="112">
        <f t="shared" si="176"/>
        <v>0.6728537771386649</v>
      </c>
      <c r="N339" s="112">
        <f t="shared" si="176"/>
        <v>0.67904803339056286</v>
      </c>
      <c r="O339" s="112">
        <f t="shared" si="176"/>
        <v>0.68842971403767206</v>
      </c>
      <c r="P339" s="112">
        <f t="shared" si="176"/>
        <v>0.70063407623002194</v>
      </c>
      <c r="Q339" s="112">
        <f t="shared" si="176"/>
        <v>0.71260949071073476</v>
      </c>
      <c r="R339" s="112">
        <f t="shared" ref="R339:V339" si="177">IF(R320=0,"",R320/R301)</f>
        <v>0.72119413455860792</v>
      </c>
      <c r="S339" s="112">
        <f t="shared" si="177"/>
        <v>0.72969414685503708</v>
      </c>
      <c r="T339" s="112">
        <f t="shared" si="177"/>
        <v>0.73793129813154623</v>
      </c>
      <c r="U339" s="112">
        <f t="shared" si="177"/>
        <v>0.745669044831899</v>
      </c>
      <c r="V339" s="112">
        <f t="shared" si="177"/>
        <v>0.75254448177998001</v>
      </c>
      <c r="W339" s="112">
        <f t="shared" ref="W339" si="178">IF(W320=0,"",W320/W301)</f>
        <v>0.75795677984075949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0.90916025736976636</v>
      </c>
      <c r="D340" s="113">
        <f t="shared" si="179"/>
        <v>0.90380479433570882</v>
      </c>
      <c r="E340" s="113">
        <f t="shared" si="179"/>
        <v>0.92917574755516219</v>
      </c>
      <c r="F340" s="113">
        <f t="shared" si="179"/>
        <v>0.92843237411442325</v>
      </c>
      <c r="G340" s="113">
        <f t="shared" si="179"/>
        <v>0.90480918482629691</v>
      </c>
      <c r="H340" s="113">
        <f t="shared" si="179"/>
        <v>0.91780987705306805</v>
      </c>
      <c r="I340" s="113">
        <f t="shared" si="179"/>
        <v>0.91527425130476803</v>
      </c>
      <c r="J340" s="113">
        <f t="shared" si="179"/>
        <v>0.9182405489079063</v>
      </c>
      <c r="K340" s="113">
        <f t="shared" si="179"/>
        <v>0.91307351249970925</v>
      </c>
      <c r="L340" s="113">
        <f t="shared" si="179"/>
        <v>0.93763602205449825</v>
      </c>
      <c r="M340" s="113">
        <f t="shared" si="179"/>
        <v>0.95248701193923724</v>
      </c>
      <c r="N340" s="113">
        <f t="shared" si="179"/>
        <v>0.95455478362641333</v>
      </c>
      <c r="O340" s="113">
        <f t="shared" si="179"/>
        <v>0.96192255163343576</v>
      </c>
      <c r="P340" s="113">
        <f t="shared" si="179"/>
        <v>0.96082085852706789</v>
      </c>
      <c r="Q340" s="113">
        <f t="shared" si="179"/>
        <v>0.96050634831804904</v>
      </c>
      <c r="R340" s="113">
        <f t="shared" ref="R340:V340" si="180">IF(R321=0,"",R321/R302)</f>
        <v>0.95924208848277748</v>
      </c>
      <c r="S340" s="113">
        <f t="shared" si="180"/>
        <v>0.96144585401349059</v>
      </c>
      <c r="T340" s="113">
        <f t="shared" si="180"/>
        <v>0.97146923630109661</v>
      </c>
      <c r="U340" s="113">
        <f t="shared" si="180"/>
        <v>0.97143657891656532</v>
      </c>
      <c r="V340" s="113">
        <f t="shared" si="180"/>
        <v>0.97461550885422066</v>
      </c>
      <c r="W340" s="113">
        <f t="shared" ref="W340" si="181">IF(W321=0,"",W321/W302)</f>
        <v>0.97740612592303355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0.65563854137253541</v>
      </c>
      <c r="D341" s="111">
        <f t="shared" si="182"/>
        <v>0.65677107421509984</v>
      </c>
      <c r="E341" s="111">
        <f t="shared" si="182"/>
        <v>0.6579907148498062</v>
      </c>
      <c r="F341" s="111">
        <f t="shared" si="182"/>
        <v>0.65922207124685683</v>
      </c>
      <c r="G341" s="111">
        <f t="shared" si="182"/>
        <v>0.66053434702773639</v>
      </c>
      <c r="H341" s="111">
        <f t="shared" si="182"/>
        <v>0.66191978539691754</v>
      </c>
      <c r="I341" s="111">
        <f t="shared" si="182"/>
        <v>0.66339641001929117</v>
      </c>
      <c r="J341" s="111">
        <f t="shared" si="182"/>
        <v>0.66503636674882693</v>
      </c>
      <c r="K341" s="111">
        <f t="shared" si="182"/>
        <v>0.66690359126276288</v>
      </c>
      <c r="L341" s="111">
        <f t="shared" si="182"/>
        <v>0.66902046023308193</v>
      </c>
      <c r="M341" s="111">
        <f t="shared" si="182"/>
        <v>0.6728537771386649</v>
      </c>
      <c r="N341" s="111">
        <f t="shared" si="182"/>
        <v>0.67904803339056286</v>
      </c>
      <c r="O341" s="111">
        <f t="shared" si="182"/>
        <v>0.68842971403767206</v>
      </c>
      <c r="P341" s="111">
        <f t="shared" si="182"/>
        <v>0.70063407623002194</v>
      </c>
      <c r="Q341" s="111">
        <f t="shared" si="182"/>
        <v>0.71260949071073476</v>
      </c>
      <c r="R341" s="111">
        <f t="shared" ref="R341:V341" si="183">IF(R322=0,"",R322/R303)</f>
        <v>0.72119413455860792</v>
      </c>
      <c r="S341" s="111">
        <f t="shared" si="183"/>
        <v>0.72969414685503708</v>
      </c>
      <c r="T341" s="111">
        <f t="shared" si="183"/>
        <v>0.73793129813154623</v>
      </c>
      <c r="U341" s="111">
        <f t="shared" si="183"/>
        <v>0.745669044831899</v>
      </c>
      <c r="V341" s="111">
        <f t="shared" si="183"/>
        <v>0.7525444817799799</v>
      </c>
      <c r="W341" s="111">
        <f t="shared" ref="W341" si="184">IF(W322=0,"",W322/W303)</f>
        <v>0.75795677984075949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0.56599997667812108</v>
      </c>
      <c r="D343" s="124">
        <f t="shared" si="188"/>
        <v>0.56617086065458255</v>
      </c>
      <c r="E343" s="124">
        <f t="shared" si="188"/>
        <v>0.5669447408520174</v>
      </c>
      <c r="F343" s="124">
        <f t="shared" si="188"/>
        <v>0.56841524056480308</v>
      </c>
      <c r="G343" s="124">
        <f t="shared" si="188"/>
        <v>0.57044509747626215</v>
      </c>
      <c r="H343" s="124">
        <f t="shared" si="188"/>
        <v>0.57258393278743869</v>
      </c>
      <c r="I343" s="124">
        <f t="shared" si="188"/>
        <v>0.57250238404002518</v>
      </c>
      <c r="J343" s="124">
        <f t="shared" si="188"/>
        <v>0.57152674533383774</v>
      </c>
      <c r="K343" s="124">
        <f t="shared" si="188"/>
        <v>0.57251697243320199</v>
      </c>
      <c r="L343" s="124">
        <f t="shared" si="188"/>
        <v>0.57285969271869008</v>
      </c>
      <c r="M343" s="124">
        <f t="shared" si="188"/>
        <v>0.57418017668439192</v>
      </c>
      <c r="N343" s="124">
        <f t="shared" si="188"/>
        <v>0.57430285327426145</v>
      </c>
      <c r="O343" s="124">
        <f t="shared" si="188"/>
        <v>0.57521955465329133</v>
      </c>
      <c r="P343" s="124">
        <f t="shared" si="188"/>
        <v>0.5752385926894994</v>
      </c>
      <c r="Q343" s="124">
        <f t="shared" si="188"/>
        <v>0.57485732454613281</v>
      </c>
      <c r="R343" s="124">
        <f t="shared" ref="R343:V343" si="189">IF(R324=0,"",R324/R305)</f>
        <v>0.57944576374570289</v>
      </c>
      <c r="S343" s="124">
        <f t="shared" si="189"/>
        <v>0.58225970290938855</v>
      </c>
      <c r="T343" s="124">
        <f t="shared" si="189"/>
        <v>0.58741364628345705</v>
      </c>
      <c r="U343" s="124">
        <f t="shared" si="189"/>
        <v>0.59284991615171501</v>
      </c>
      <c r="V343" s="124">
        <f t="shared" si="189"/>
        <v>0.59858177505174215</v>
      </c>
      <c r="W343" s="124">
        <f t="shared" ref="W343" si="190">IF(W324=0,"",W324/W305)</f>
        <v>0.60463736259247003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0.56035241019928383</v>
      </c>
      <c r="D344" s="111">
        <f t="shared" si="191"/>
        <v>0.56132367030376429</v>
      </c>
      <c r="E344" s="111">
        <f t="shared" si="191"/>
        <v>0.56228123268081043</v>
      </c>
      <c r="F344" s="111">
        <f t="shared" si="191"/>
        <v>0.56323692718593354</v>
      </c>
      <c r="G344" s="111">
        <f t="shared" si="191"/>
        <v>0.56418000688977687</v>
      </c>
      <c r="H344" s="111">
        <f t="shared" si="191"/>
        <v>0.56511178707967813</v>
      </c>
      <c r="I344" s="111">
        <f t="shared" si="191"/>
        <v>0.56602961971192922</v>
      </c>
      <c r="J344" s="111">
        <f t="shared" si="191"/>
        <v>0.56692265668613628</v>
      </c>
      <c r="K344" s="111">
        <f t="shared" si="191"/>
        <v>0.56778167426357351</v>
      </c>
      <c r="L344" s="111">
        <f t="shared" si="191"/>
        <v>0.56860420471597772</v>
      </c>
      <c r="M344" s="111">
        <f t="shared" si="191"/>
        <v>0.56904683500022024</v>
      </c>
      <c r="N344" s="111">
        <f t="shared" si="191"/>
        <v>0.56904683500022024</v>
      </c>
      <c r="O344" s="111">
        <f t="shared" si="191"/>
        <v>0.56904683500022024</v>
      </c>
      <c r="P344" s="111">
        <f t="shared" si="191"/>
        <v>0.56904683500022024</v>
      </c>
      <c r="Q344" s="111">
        <f t="shared" si="191"/>
        <v>0.56904683500022024</v>
      </c>
      <c r="R344" s="111">
        <f t="shared" ref="R344:V344" si="192">IF(R325=0,"",R325/R306)</f>
        <v>0.57184323967327677</v>
      </c>
      <c r="S344" s="111">
        <f t="shared" si="192"/>
        <v>0.57641599490711493</v>
      </c>
      <c r="T344" s="111">
        <f t="shared" si="192"/>
        <v>0.58175087601325559</v>
      </c>
      <c r="U344" s="111">
        <f t="shared" si="192"/>
        <v>0.58727628858747383</v>
      </c>
      <c r="V344" s="111">
        <f t="shared" si="192"/>
        <v>0.59242063822553881</v>
      </c>
      <c r="W344" s="111">
        <f t="shared" ref="W344" si="193">IF(W325=0,"",W325/W306)</f>
        <v>0.59718392492744865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0.73543022147832104</v>
      </c>
      <c r="D345" s="45">
        <f t="shared" si="194"/>
        <v>0.7369127359642762</v>
      </c>
      <c r="E345" s="45">
        <f t="shared" si="194"/>
        <v>0.73845007024257825</v>
      </c>
      <c r="F345" s="45">
        <f t="shared" si="194"/>
        <v>0.73999487994710955</v>
      </c>
      <c r="G345" s="45">
        <f t="shared" si="194"/>
        <v>0.74159017545594452</v>
      </c>
      <c r="H345" s="45">
        <f t="shared" si="194"/>
        <v>0.7432306928463599</v>
      </c>
      <c r="I345" s="45">
        <f t="shared" si="194"/>
        <v>0.74492702987677017</v>
      </c>
      <c r="J345" s="45">
        <f t="shared" si="194"/>
        <v>0.74672260182272687</v>
      </c>
      <c r="K345" s="45">
        <f t="shared" si="194"/>
        <v>0.74865432308802404</v>
      </c>
      <c r="L345" s="45">
        <f t="shared" si="194"/>
        <v>0.75073206978909057</v>
      </c>
      <c r="M345" s="45">
        <f t="shared" si="194"/>
        <v>0.75355891122478091</v>
      </c>
      <c r="N345" s="45">
        <f t="shared" si="194"/>
        <v>0.75730584992329153</v>
      </c>
      <c r="O345" s="45">
        <f t="shared" si="194"/>
        <v>0.76238867497063811</v>
      </c>
      <c r="P345" s="45">
        <f t="shared" si="194"/>
        <v>0.7690257625475253</v>
      </c>
      <c r="Q345" s="45">
        <f t="shared" si="194"/>
        <v>0.77758008415562907</v>
      </c>
      <c r="R345" s="45">
        <f t="shared" ref="R345:V345" si="195">IF(R326=0,"",R326/R307)</f>
        <v>0.78921691967147289</v>
      </c>
      <c r="S345" s="45">
        <f t="shared" si="195"/>
        <v>0.80374077880798822</v>
      </c>
      <c r="T345" s="45">
        <f t="shared" si="195"/>
        <v>0.81935628290057649</v>
      </c>
      <c r="U345" s="45">
        <f t="shared" si="195"/>
        <v>0.83426805328468379</v>
      </c>
      <c r="V345" s="45">
        <f t="shared" si="195"/>
        <v>0.8466807112957363</v>
      </c>
      <c r="W345" s="45">
        <f t="shared" ref="W345" si="196">IF(W326=0,"",W326/W307)</f>
        <v>0.85596359831291824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19.834272598548441</v>
      </c>
      <c r="D347" s="117">
        <f t="shared" si="197"/>
        <v>23.171871165162486</v>
      </c>
      <c r="E347" s="117">
        <f t="shared" si="197"/>
        <v>19.776441191365503</v>
      </c>
      <c r="F347" s="117">
        <f t="shared" si="197"/>
        <v>20.85423970279588</v>
      </c>
      <c r="G347" s="117">
        <f t="shared" si="197"/>
        <v>18.110490873146901</v>
      </c>
      <c r="H347" s="117">
        <f t="shared" si="197"/>
        <v>16.845690797680447</v>
      </c>
      <c r="I347" s="117">
        <f t="shared" si="197"/>
        <v>15.088536408006874</v>
      </c>
      <c r="J347" s="117">
        <f t="shared" si="197"/>
        <v>22.344555062239948</v>
      </c>
      <c r="K347" s="117">
        <f t="shared" si="197"/>
        <v>31.519443935389361</v>
      </c>
      <c r="L347" s="117">
        <f t="shared" si="197"/>
        <v>31.240895040213729</v>
      </c>
      <c r="M347" s="117">
        <f t="shared" si="197"/>
        <v>16.70630477926391</v>
      </c>
      <c r="N347" s="117">
        <f t="shared" si="197"/>
        <v>10.767744030228023</v>
      </c>
      <c r="O347" s="117">
        <f t="shared" si="197"/>
        <v>4.9831171794206552</v>
      </c>
      <c r="P347" s="117">
        <f t="shared" si="197"/>
        <v>15.389186520946939</v>
      </c>
      <c r="Q347" s="117">
        <f t="shared" si="197"/>
        <v>14.115549363755695</v>
      </c>
      <c r="R347" s="117">
        <f t="shared" ref="R347:V347" si="198">R348+R351+R353+R362</f>
        <v>10.703045126837541</v>
      </c>
      <c r="S347" s="117">
        <f t="shared" si="198"/>
        <v>17.018586458715056</v>
      </c>
      <c r="T347" s="117">
        <f t="shared" si="198"/>
        <v>20.393404689469818</v>
      </c>
      <c r="U347" s="117">
        <f t="shared" si="198"/>
        <v>19.74138965095262</v>
      </c>
      <c r="V347" s="117">
        <f t="shared" si="198"/>
        <v>14.999314582075913</v>
      </c>
      <c r="W347" s="117">
        <f t="shared" ref="W347" si="199">W348+W351+W353+W362</f>
        <v>9.9542652371032148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7.9939067049823462</v>
      </c>
      <c r="D348" s="122">
        <f t="shared" si="200"/>
        <v>9.3632322836948241</v>
      </c>
      <c r="E348" s="122">
        <f t="shared" si="200"/>
        <v>8.532158543817669</v>
      </c>
      <c r="F348" s="122">
        <f t="shared" si="200"/>
        <v>9.3408777707585884</v>
      </c>
      <c r="G348" s="122">
        <f t="shared" si="200"/>
        <v>8.2031799923879856</v>
      </c>
      <c r="H348" s="122">
        <f t="shared" si="200"/>
        <v>7.6772620238553975</v>
      </c>
      <c r="I348" s="122">
        <f t="shared" si="200"/>
        <v>6.9771010469796479</v>
      </c>
      <c r="J348" s="122">
        <f t="shared" si="200"/>
        <v>10.405742647538673</v>
      </c>
      <c r="K348" s="122">
        <f t="shared" si="200"/>
        <v>15.736264122174116</v>
      </c>
      <c r="L348" s="122">
        <f t="shared" si="200"/>
        <v>12.774258807413318</v>
      </c>
      <c r="M348" s="122">
        <f t="shared" si="200"/>
        <v>7.4109356681842833</v>
      </c>
      <c r="N348" s="122">
        <f t="shared" si="200"/>
        <v>5.4043255439336866</v>
      </c>
      <c r="O348" s="122">
        <f t="shared" si="200"/>
        <v>2.7053606757763342</v>
      </c>
      <c r="P348" s="122">
        <f t="shared" si="200"/>
        <v>8.8261023513418682</v>
      </c>
      <c r="Q348" s="122">
        <f t="shared" si="200"/>
        <v>7.9184042455086283</v>
      </c>
      <c r="R348" s="122">
        <f t="shared" ref="R348:V348" si="201">SUM(R349:R350)</f>
        <v>5.578251032497608</v>
      </c>
      <c r="S348" s="122">
        <f t="shared" si="201"/>
        <v>8.7925550118035769</v>
      </c>
      <c r="T348" s="122">
        <f t="shared" si="201"/>
        <v>10.198085499343884</v>
      </c>
      <c r="U348" s="122">
        <f t="shared" si="201"/>
        <v>9.6917718484384459</v>
      </c>
      <c r="V348" s="122">
        <f t="shared" si="201"/>
        <v>7.0800681959579208</v>
      </c>
      <c r="W348" s="122">
        <f t="shared" ref="W348" si="202">SUM(W349:W350)</f>
        <v>4.7036052054226927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7.9939067049823462</v>
      </c>
      <c r="D349" s="98">
        <v>9.3632322836948241</v>
      </c>
      <c r="E349" s="98">
        <v>8.532158543817669</v>
      </c>
      <c r="F349" s="98">
        <v>9.3408777707585884</v>
      </c>
      <c r="G349" s="98">
        <v>8.2031799923879856</v>
      </c>
      <c r="H349" s="98">
        <v>7.6772620238553975</v>
      </c>
      <c r="I349" s="98">
        <v>6.9771010469796479</v>
      </c>
      <c r="J349" s="98">
        <v>10.405742647538673</v>
      </c>
      <c r="K349" s="98">
        <v>15.736264122174116</v>
      </c>
      <c r="L349" s="98">
        <v>12.774258807413318</v>
      </c>
      <c r="M349" s="98">
        <v>7.4109356681842833</v>
      </c>
      <c r="N349" s="98">
        <v>5.4043255439336866</v>
      </c>
      <c r="O349" s="98">
        <v>2.7053606757763342</v>
      </c>
      <c r="P349" s="98">
        <v>8.8261023513418682</v>
      </c>
      <c r="Q349" s="98">
        <v>7.9184042455086283</v>
      </c>
      <c r="R349" s="98">
        <v>5.578251032497608</v>
      </c>
      <c r="S349" s="98">
        <v>8.7925550118035769</v>
      </c>
      <c r="T349" s="98">
        <v>10.198085499343884</v>
      </c>
      <c r="U349" s="98">
        <v>9.6917718484384459</v>
      </c>
      <c r="V349" s="98">
        <v>7.0800681959579208</v>
      </c>
      <c r="W349" s="98">
        <v>4.7036052054226927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4.1256131011661283</v>
      </c>
      <c r="D353" s="122">
        <v>4.6612393870711673</v>
      </c>
      <c r="E353" s="122">
        <v>3.7701319072593087</v>
      </c>
      <c r="F353" s="122">
        <v>3.8365785595321302</v>
      </c>
      <c r="G353" s="122">
        <v>3.2834907509657003</v>
      </c>
      <c r="H353" s="122">
        <v>3.108814514532884</v>
      </c>
      <c r="I353" s="122">
        <v>2.7620326059554157</v>
      </c>
      <c r="J353" s="122">
        <v>4.1708319324516072</v>
      </c>
      <c r="K353" s="122">
        <v>5.4987829916040836</v>
      </c>
      <c r="L353" s="122">
        <v>6.2229307561454723</v>
      </c>
      <c r="M353" s="122">
        <v>3.1480008708782945</v>
      </c>
      <c r="N353" s="122">
        <v>1.8802068415074975</v>
      </c>
      <c r="O353" s="122">
        <v>0.89378207673924914</v>
      </c>
      <c r="P353" s="122">
        <v>2.3304256348017587</v>
      </c>
      <c r="Q353" s="122">
        <v>2.2451278213741808</v>
      </c>
      <c r="R353" s="122">
        <v>1.774838959488616</v>
      </c>
      <c r="S353" s="122">
        <v>2.9247543750470069</v>
      </c>
      <c r="T353" s="122">
        <v>3.224200808058181</v>
      </c>
      <c r="U353" s="122">
        <v>3.1982407049504333</v>
      </c>
      <c r="V353" s="122">
        <v>2.5269321219100052</v>
      </c>
      <c r="W353" s="122">
        <v>1.4861252554505733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4.1127322849900265</v>
      </c>
      <c r="D354" s="98">
        <v>4.6470108010785767</v>
      </c>
      <c r="E354" s="98">
        <v>3.7546987148635216</v>
      </c>
      <c r="F354" s="98">
        <v>3.8253069893222387</v>
      </c>
      <c r="G354" s="98">
        <v>3.2794546570690128</v>
      </c>
      <c r="H354" s="98">
        <v>3.1026811540208197</v>
      </c>
      <c r="I354" s="98">
        <v>2.7595480066400375</v>
      </c>
      <c r="J354" s="98">
        <v>4.1509056287032475</v>
      </c>
      <c r="K354" s="98">
        <v>5.4808143588218154</v>
      </c>
      <c r="L354" s="98">
        <v>6.1136087174593126</v>
      </c>
      <c r="M354" s="98">
        <v>3.1220880374959208</v>
      </c>
      <c r="N354" s="98">
        <v>1.8498793825580684</v>
      </c>
      <c r="O354" s="98">
        <v>0.88974209606627885</v>
      </c>
      <c r="P354" s="98">
        <v>2.2851269305272153</v>
      </c>
      <c r="Q354" s="98">
        <v>2.2216740205772654</v>
      </c>
      <c r="R354" s="98">
        <v>1.774838959488616</v>
      </c>
      <c r="S354" s="98">
        <v>2.9183906905499706</v>
      </c>
      <c r="T354" s="98">
        <v>3.2087218299071201</v>
      </c>
      <c r="U354" s="98">
        <v>3.1849776540164729</v>
      </c>
      <c r="V354" s="98">
        <v>2.5051096138332887</v>
      </c>
      <c r="W354" s="98">
        <v>1.4861252554505733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1.2880816176101692E-2</v>
      </c>
      <c r="D355" s="98">
        <v>1.4228585992590422E-2</v>
      </c>
      <c r="E355" s="98">
        <v>1.5433192395787299E-2</v>
      </c>
      <c r="F355" s="98">
        <v>1.1271570209891436E-2</v>
      </c>
      <c r="G355" s="98">
        <v>4.0360938966876514E-3</v>
      </c>
      <c r="H355" s="98">
        <v>6.1333605120645123E-3</v>
      </c>
      <c r="I355" s="98">
        <v>2.4845993153783464E-3</v>
      </c>
      <c r="J355" s="98">
        <v>1.9926303748359991E-2</v>
      </c>
      <c r="K355" s="98">
        <v>1.7968632782268526E-2</v>
      </c>
      <c r="L355" s="98">
        <v>0.1093220386861595</v>
      </c>
      <c r="M355" s="98">
        <v>2.5912833382373577E-2</v>
      </c>
      <c r="N355" s="98">
        <v>3.0327458949429027E-2</v>
      </c>
      <c r="O355" s="98">
        <v>4.0399806729703395E-3</v>
      </c>
      <c r="P355" s="98">
        <v>4.5298704274543342E-2</v>
      </c>
      <c r="Q355" s="98">
        <v>2.3453800796915215E-2</v>
      </c>
      <c r="R355" s="98">
        <v>0</v>
      </c>
      <c r="S355" s="98">
        <v>6.3636844970364152E-3</v>
      </c>
      <c r="T355" s="98">
        <v>1.5478978151060804E-2</v>
      </c>
      <c r="U355" s="98">
        <v>1.3263050933960258E-2</v>
      </c>
      <c r="V355" s="98">
        <v>2.1822508076716686E-2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1.2880816176101692E-2</v>
      </c>
      <c r="D356" s="101">
        <v>1.4228585992590422E-2</v>
      </c>
      <c r="E356" s="101">
        <v>1.5433192395787299E-2</v>
      </c>
      <c r="F356" s="101">
        <v>1.1271570209891436E-2</v>
      </c>
      <c r="G356" s="101">
        <v>4.0360938966876514E-3</v>
      </c>
      <c r="H356" s="101">
        <v>6.1333605120645123E-3</v>
      </c>
      <c r="I356" s="101">
        <v>2.4845993153783464E-3</v>
      </c>
      <c r="J356" s="101">
        <v>1.9926303748359991E-2</v>
      </c>
      <c r="K356" s="101">
        <v>1.7968632782268526E-2</v>
      </c>
      <c r="L356" s="101">
        <v>0.1093220386861595</v>
      </c>
      <c r="M356" s="101">
        <v>2.5912833382373577E-2</v>
      </c>
      <c r="N356" s="101">
        <v>3.0327458949429027E-2</v>
      </c>
      <c r="O356" s="101">
        <v>4.0399806729703395E-3</v>
      </c>
      <c r="P356" s="101">
        <v>4.5298704274543342E-2</v>
      </c>
      <c r="Q356" s="101">
        <v>2.3453800796915215E-2</v>
      </c>
      <c r="R356" s="101">
        <v>0</v>
      </c>
      <c r="S356" s="101">
        <v>6.3636844970364152E-3</v>
      </c>
      <c r="T356" s="101">
        <v>1.5478978151060804E-2</v>
      </c>
      <c r="U356" s="101">
        <v>1.3263050933960258E-2</v>
      </c>
      <c r="V356" s="101">
        <v>2.1822508076716686E-2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7.7147527923999668</v>
      </c>
      <c r="D362" s="122">
        <v>9.1473994943964971</v>
      </c>
      <c r="E362" s="122">
        <v>7.4741507402885246</v>
      </c>
      <c r="F362" s="122">
        <v>7.6767833725051595</v>
      </c>
      <c r="G362" s="122">
        <v>6.6238201297932147</v>
      </c>
      <c r="H362" s="122">
        <v>6.0596142592921662</v>
      </c>
      <c r="I362" s="122">
        <v>5.34940275507181</v>
      </c>
      <c r="J362" s="122">
        <v>7.7679804822496683</v>
      </c>
      <c r="K362" s="122">
        <v>10.284396821611159</v>
      </c>
      <c r="L362" s="122">
        <v>12.243705476654936</v>
      </c>
      <c r="M362" s="122">
        <v>6.1473682402013319</v>
      </c>
      <c r="N362" s="122">
        <v>3.4832116447868393</v>
      </c>
      <c r="O362" s="122">
        <v>1.383974426905072</v>
      </c>
      <c r="P362" s="122">
        <v>4.2326585348033143</v>
      </c>
      <c r="Q362" s="122">
        <v>3.9520172968728864</v>
      </c>
      <c r="R362" s="122">
        <v>3.3499551348513181</v>
      </c>
      <c r="S362" s="122">
        <v>5.3012770718644724</v>
      </c>
      <c r="T362" s="122">
        <v>6.971118382067754</v>
      </c>
      <c r="U362" s="122">
        <v>6.8513770975637431</v>
      </c>
      <c r="V362" s="122">
        <v>5.3923142642079878</v>
      </c>
      <c r="W362" s="122">
        <v>3.7645347762299486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7.7147527923999668</v>
      </c>
      <c r="D363" s="98">
        <v>9.1473994943964971</v>
      </c>
      <c r="E363" s="98">
        <v>7.4741507402885246</v>
      </c>
      <c r="F363" s="98">
        <v>7.6767833725051595</v>
      </c>
      <c r="G363" s="98">
        <v>6.6238201297932147</v>
      </c>
      <c r="H363" s="98">
        <v>6.0596142592921662</v>
      </c>
      <c r="I363" s="98">
        <v>5.34940275507181</v>
      </c>
      <c r="J363" s="98">
        <v>7.7679804822496683</v>
      </c>
      <c r="K363" s="98">
        <v>10.284396821611159</v>
      </c>
      <c r="L363" s="98">
        <v>12.243705476654936</v>
      </c>
      <c r="M363" s="98">
        <v>6.1473682402013319</v>
      </c>
      <c r="N363" s="98">
        <v>3.4832116447868393</v>
      </c>
      <c r="O363" s="98">
        <v>1.383974426905072</v>
      </c>
      <c r="P363" s="98">
        <v>4.2326585348033143</v>
      </c>
      <c r="Q363" s="98">
        <v>3.9520172968728864</v>
      </c>
      <c r="R363" s="98">
        <v>3.3499551348513181</v>
      </c>
      <c r="S363" s="98">
        <v>5.3012770718644724</v>
      </c>
      <c r="T363" s="98">
        <v>6.971118382067754</v>
      </c>
      <c r="U363" s="98">
        <v>6.8513770975637431</v>
      </c>
      <c r="V363" s="98">
        <v>5.3923142642079878</v>
      </c>
      <c r="W363" s="98">
        <v>3.7645347762299486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6790.1988558864577</v>
      </c>
      <c r="D366" s="117">
        <f t="shared" si="204"/>
        <v>7253.7762918560165</v>
      </c>
      <c r="E366" s="117">
        <f t="shared" si="204"/>
        <v>7094.3948864506256</v>
      </c>
      <c r="F366" s="117">
        <f t="shared" si="204"/>
        <v>7415.8161165302718</v>
      </c>
      <c r="G366" s="117">
        <f t="shared" si="204"/>
        <v>7551.4985879844216</v>
      </c>
      <c r="H366" s="117">
        <f t="shared" si="204"/>
        <v>7153.5270186880725</v>
      </c>
      <c r="I366" s="117">
        <f t="shared" si="204"/>
        <v>7256.7508310494868</v>
      </c>
      <c r="J366" s="117">
        <f t="shared" si="204"/>
        <v>6869.3805761222538</v>
      </c>
      <c r="K366" s="117">
        <f t="shared" si="204"/>
        <v>7101.0824812471083</v>
      </c>
      <c r="L366" s="117">
        <f t="shared" si="204"/>
        <v>7190.3234622257723</v>
      </c>
      <c r="M366" s="117">
        <f t="shared" si="204"/>
        <v>6017.9137528028295</v>
      </c>
      <c r="N366" s="117">
        <f t="shared" si="204"/>
        <v>5855.6430423186885</v>
      </c>
      <c r="O366" s="117">
        <f t="shared" si="204"/>
        <v>5551.6840341061215</v>
      </c>
      <c r="P366" s="117">
        <f t="shared" si="204"/>
        <v>5581.6377633325756</v>
      </c>
      <c r="Q366" s="117">
        <f t="shared" si="204"/>
        <v>5572.2346404458021</v>
      </c>
      <c r="R366" s="117">
        <f t="shared" ref="R366:V366" si="205">R367+R370+R372+R381</f>
        <v>5232.4020095401811</v>
      </c>
      <c r="S366" s="117">
        <f t="shared" si="205"/>
        <v>5258.1313635029728</v>
      </c>
      <c r="T366" s="117">
        <f t="shared" si="205"/>
        <v>5593.1353015142886</v>
      </c>
      <c r="U366" s="117">
        <f t="shared" si="205"/>
        <v>5668.2738509231258</v>
      </c>
      <c r="V366" s="117">
        <f t="shared" si="205"/>
        <v>5823.939630008048</v>
      </c>
      <c r="W366" s="117">
        <f t="shared" ref="W366" si="206">W367+W370+W372+W381</f>
        <v>5730.6982197451771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2690.0414678750526</v>
      </c>
      <c r="D367" s="122">
        <f t="shared" si="207"/>
        <v>2895.22451624328</v>
      </c>
      <c r="E367" s="122">
        <f t="shared" si="207"/>
        <v>3010.9818149964394</v>
      </c>
      <c r="F367" s="122">
        <f t="shared" si="207"/>
        <v>3268.1106016914123</v>
      </c>
      <c r="G367" s="122">
        <f t="shared" si="207"/>
        <v>3355.5640165506388</v>
      </c>
      <c r="H367" s="122">
        <f t="shared" si="207"/>
        <v>3182.436456670875</v>
      </c>
      <c r="I367" s="122">
        <f t="shared" si="207"/>
        <v>3304.3601267998697</v>
      </c>
      <c r="J367" s="122">
        <f t="shared" si="207"/>
        <v>3163.2599613581579</v>
      </c>
      <c r="K367" s="122">
        <f t="shared" si="207"/>
        <v>3504.7091303007633</v>
      </c>
      <c r="L367" s="122">
        <f t="shared" si="207"/>
        <v>2873.1747522555379</v>
      </c>
      <c r="M367" s="122">
        <f t="shared" si="207"/>
        <v>2593.3181030458682</v>
      </c>
      <c r="N367" s="122">
        <f t="shared" si="207"/>
        <v>2841.5889381337201</v>
      </c>
      <c r="O367" s="122">
        <f t="shared" si="207"/>
        <v>2946.2519420763306</v>
      </c>
      <c r="P367" s="122">
        <f t="shared" si="207"/>
        <v>3088.3832132174011</v>
      </c>
      <c r="Q367" s="122">
        <f t="shared" si="207"/>
        <v>3047.0632016303894</v>
      </c>
      <c r="R367" s="122">
        <f t="shared" ref="R367:V367" si="208">SUM(R368:R369)</f>
        <v>2678.2349016493013</v>
      </c>
      <c r="S367" s="122">
        <f t="shared" si="208"/>
        <v>2682.8256341948304</v>
      </c>
      <c r="T367" s="122">
        <f t="shared" si="208"/>
        <v>2739.363230193961</v>
      </c>
      <c r="U367" s="122">
        <f t="shared" si="208"/>
        <v>2744.1322835825154</v>
      </c>
      <c r="V367" s="122">
        <f t="shared" si="208"/>
        <v>2714.5310451292398</v>
      </c>
      <c r="W367" s="122">
        <f t="shared" ref="W367" si="209">SUM(W368:W369)</f>
        <v>2641.6360196231694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2651.8368724536986</v>
      </c>
      <c r="D368" s="98">
        <v>2855.1432211692154</v>
      </c>
      <c r="E368" s="98">
        <v>2975.3344834599607</v>
      </c>
      <c r="F368" s="98">
        <v>3230.7297989200756</v>
      </c>
      <c r="G368" s="98">
        <v>3316.8255005842243</v>
      </c>
      <c r="H368" s="98">
        <v>3145.0132475445425</v>
      </c>
      <c r="I368" s="98">
        <v>3264.0726731113541</v>
      </c>
      <c r="J368" s="98">
        <v>3122.8426081467715</v>
      </c>
      <c r="K368" s="98">
        <v>3461.9330380492424</v>
      </c>
      <c r="L368" s="98">
        <v>2847.2397039317007</v>
      </c>
      <c r="M368" s="98">
        <v>2567.5249571358127</v>
      </c>
      <c r="N368" s="98">
        <v>2813.8155351653095</v>
      </c>
      <c r="O368" s="98">
        <v>2917.1444277443575</v>
      </c>
      <c r="P368" s="98">
        <v>3057.5967189290936</v>
      </c>
      <c r="Q368" s="98">
        <v>3016.2154731270398</v>
      </c>
      <c r="R368" s="98">
        <v>2649.7096644070039</v>
      </c>
      <c r="S368" s="98">
        <v>2654.3178315148948</v>
      </c>
      <c r="T368" s="98">
        <v>2710.5894520307575</v>
      </c>
      <c r="U368" s="98">
        <v>2715.5144434133663</v>
      </c>
      <c r="V368" s="98">
        <v>2685.7262308871718</v>
      </c>
      <c r="W368" s="98">
        <v>2613.5996098201113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38.204595421354128</v>
      </c>
      <c r="D369" s="98">
        <v>40.081295074064542</v>
      </c>
      <c r="E369" s="98">
        <v>35.647331536478788</v>
      </c>
      <c r="F369" s="98">
        <v>37.380802771336676</v>
      </c>
      <c r="G369" s="98">
        <v>38.738515966414376</v>
      </c>
      <c r="H369" s="98">
        <v>37.423209126332544</v>
      </c>
      <c r="I369" s="98">
        <v>40.287453688515562</v>
      </c>
      <c r="J369" s="98">
        <v>40.417353211386484</v>
      </c>
      <c r="K369" s="98">
        <v>42.776092251520708</v>
      </c>
      <c r="L369" s="98">
        <v>25.935048323837329</v>
      </c>
      <c r="M369" s="98">
        <v>25.793145910055483</v>
      </c>
      <c r="N369" s="98">
        <v>27.773402968410476</v>
      </c>
      <c r="O369" s="98">
        <v>29.107514331973064</v>
      </c>
      <c r="P369" s="98">
        <v>30.78649428830748</v>
      </c>
      <c r="Q369" s="98">
        <v>30.847728503349543</v>
      </c>
      <c r="R369" s="98">
        <v>28.525237242297369</v>
      </c>
      <c r="S369" s="98">
        <v>28.507802679935502</v>
      </c>
      <c r="T369" s="98">
        <v>28.773778163203559</v>
      </c>
      <c r="U369" s="98">
        <v>28.617840169149158</v>
      </c>
      <c r="V369" s="98">
        <v>28.804814242068158</v>
      </c>
      <c r="W369" s="98">
        <v>28.036409803058213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33.397441177252269</v>
      </c>
      <c r="D370" s="122">
        <f t="shared" si="210"/>
        <v>18.573076145217399</v>
      </c>
      <c r="E370" s="122">
        <f t="shared" si="210"/>
        <v>41.125739884910288</v>
      </c>
      <c r="F370" s="122">
        <f t="shared" si="210"/>
        <v>35.797539508903192</v>
      </c>
      <c r="G370" s="122">
        <f t="shared" si="210"/>
        <v>41.624477420363156</v>
      </c>
      <c r="H370" s="122">
        <f t="shared" si="210"/>
        <v>43.740872863109637</v>
      </c>
      <c r="I370" s="122">
        <f t="shared" si="210"/>
        <v>13.219522654823985</v>
      </c>
      <c r="J370" s="122">
        <f t="shared" si="210"/>
        <v>9.6164880112212465</v>
      </c>
      <c r="K370" s="122">
        <f t="shared" si="210"/>
        <v>12.692197371532799</v>
      </c>
      <c r="L370" s="122">
        <f t="shared" si="210"/>
        <v>31.36929424728131</v>
      </c>
      <c r="M370" s="122">
        <f t="shared" si="210"/>
        <v>35.11542259782621</v>
      </c>
      <c r="N370" s="122">
        <f t="shared" si="210"/>
        <v>35.425855884741097</v>
      </c>
      <c r="O370" s="122">
        <f t="shared" si="210"/>
        <v>31.618128510025361</v>
      </c>
      <c r="P370" s="122">
        <f t="shared" si="210"/>
        <v>15.443031681105996</v>
      </c>
      <c r="Q370" s="122">
        <f t="shared" si="210"/>
        <v>17.157303715464518</v>
      </c>
      <c r="R370" s="122">
        <f t="shared" si="210"/>
        <v>13.100477963214921</v>
      </c>
      <c r="S370" s="122">
        <f t="shared" si="210"/>
        <v>13.23837430459727</v>
      </c>
      <c r="T370" s="122">
        <f t="shared" si="210"/>
        <v>10.551678663169909</v>
      </c>
      <c r="U370" s="122">
        <f t="shared" si="210"/>
        <v>9.2101474677681452</v>
      </c>
      <c r="V370" s="122">
        <f t="shared" si="210"/>
        <v>4.9808463593472148</v>
      </c>
      <c r="W370" s="122">
        <f t="shared" si="210"/>
        <v>8.378248461996268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33.397441177252269</v>
      </c>
      <c r="D371" s="98">
        <f>RES_hhdet_in_fech!D67</f>
        <v>18.573076145217399</v>
      </c>
      <c r="E371" s="98">
        <f>RES_hhdet_in_fech!E67</f>
        <v>41.125739884910288</v>
      </c>
      <c r="F371" s="98">
        <f>RES_hhdet_in_fech!F67</f>
        <v>35.797539508903192</v>
      </c>
      <c r="G371" s="98">
        <f>RES_hhdet_in_fech!G67</f>
        <v>41.624477420363156</v>
      </c>
      <c r="H371" s="98">
        <f>RES_hhdet_in_fech!H67</f>
        <v>43.740872863109637</v>
      </c>
      <c r="I371" s="98">
        <f>RES_hhdet_in_fech!I67</f>
        <v>13.219522654823985</v>
      </c>
      <c r="J371" s="98">
        <f>RES_hhdet_in_fech!J67</f>
        <v>9.6164880112212465</v>
      </c>
      <c r="K371" s="98">
        <f>RES_hhdet_in_fech!K67</f>
        <v>12.692197371532799</v>
      </c>
      <c r="L371" s="98">
        <f>RES_hhdet_in_fech!L67</f>
        <v>31.36929424728131</v>
      </c>
      <c r="M371" s="98">
        <f>RES_hhdet_in_fech!M67</f>
        <v>35.11542259782621</v>
      </c>
      <c r="N371" s="98">
        <f>RES_hhdet_in_fech!N67</f>
        <v>35.425855884741097</v>
      </c>
      <c r="O371" s="98">
        <f>RES_hhdet_in_fech!O67</f>
        <v>31.618128510025361</v>
      </c>
      <c r="P371" s="98">
        <f>RES_hhdet_in_fech!P67</f>
        <v>15.443031681105996</v>
      </c>
      <c r="Q371" s="98">
        <f>RES_hhdet_in_fech!Q67</f>
        <v>17.157303715464518</v>
      </c>
      <c r="R371" s="98">
        <f>RES_hhdet_in_fech!R67</f>
        <v>13.100477963214921</v>
      </c>
      <c r="S371" s="98">
        <f>RES_hhdet_in_fech!S67</f>
        <v>13.23837430459727</v>
      </c>
      <c r="T371" s="98">
        <f>RES_hhdet_in_fech!T67</f>
        <v>10.551678663169909</v>
      </c>
      <c r="U371" s="98">
        <f>RES_hhdet_in_fech!U67</f>
        <v>9.2101474677681452</v>
      </c>
      <c r="V371" s="98">
        <f>RES_hhdet_in_fech!V67</f>
        <v>4.9808463593472148</v>
      </c>
      <c r="W371" s="98">
        <f>RES_hhdet_in_fech!W67</f>
        <v>8.378248461996268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1422.2213236753273</v>
      </c>
      <c r="D372" s="122">
        <v>1471.4634160865849</v>
      </c>
      <c r="E372" s="122">
        <v>1365.0294850077746</v>
      </c>
      <c r="F372" s="122">
        <v>1376.6049486933996</v>
      </c>
      <c r="G372" s="122">
        <v>1378.0317309147615</v>
      </c>
      <c r="H372" s="122">
        <v>1336.3159621038192</v>
      </c>
      <c r="I372" s="122">
        <v>1342.6323930884073</v>
      </c>
      <c r="J372" s="122">
        <v>1304.0100819268857</v>
      </c>
      <c r="K372" s="122">
        <v>1260.3169620843178</v>
      </c>
      <c r="L372" s="122">
        <v>1491.5048207083751</v>
      </c>
      <c r="M372" s="122">
        <v>1198.7711920911777</v>
      </c>
      <c r="N372" s="122">
        <v>1112.9722652557316</v>
      </c>
      <c r="O372" s="122">
        <v>1032.2822208262812</v>
      </c>
      <c r="P372" s="122">
        <v>964.65555853762112</v>
      </c>
      <c r="Q372" s="122">
        <v>959.49587313861139</v>
      </c>
      <c r="R372" s="122">
        <v>892.1434911427757</v>
      </c>
      <c r="S372" s="122">
        <v>919.47992113487874</v>
      </c>
      <c r="T372" s="122">
        <v>945.10206519856115</v>
      </c>
      <c r="U372" s="122">
        <v>950.94090800377887</v>
      </c>
      <c r="V372" s="122">
        <v>1008.1309924838804</v>
      </c>
      <c r="W372" s="122">
        <v>926.8518699071742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1447.0416857866112</v>
      </c>
      <c r="D373" s="98">
        <v>1494.5154789758781</v>
      </c>
      <c r="E373" s="98">
        <v>1389.8997342726095</v>
      </c>
      <c r="F373" s="98">
        <v>1401.3697831839265</v>
      </c>
      <c r="G373" s="98">
        <v>1398.0318138672403</v>
      </c>
      <c r="H373" s="98">
        <v>1357.7419214896925</v>
      </c>
      <c r="I373" s="98">
        <v>1357.9640683299476</v>
      </c>
      <c r="J373" s="98">
        <v>1326.948653119772</v>
      </c>
      <c r="K373" s="98">
        <v>1277.2081247836095</v>
      </c>
      <c r="L373" s="98">
        <v>1554.9303484622305</v>
      </c>
      <c r="M373" s="98">
        <v>1250.8247067307104</v>
      </c>
      <c r="N373" s="98">
        <v>1176.2723146464177</v>
      </c>
      <c r="O373" s="98">
        <v>1055.9770434619429</v>
      </c>
      <c r="P373" s="98">
        <v>1023.8666276029321</v>
      </c>
      <c r="Q373" s="98">
        <v>995.88670741439</v>
      </c>
      <c r="R373" s="98">
        <v>901.98826797020513</v>
      </c>
      <c r="S373" s="98">
        <v>928.62541736250785</v>
      </c>
      <c r="T373" s="98">
        <v>965.8302525544857</v>
      </c>
      <c r="U373" s="98">
        <v>964.78275715087227</v>
      </c>
      <c r="V373" s="98">
        <v>1020.484490102014</v>
      </c>
      <c r="W373" s="98">
        <v>944.85270304443088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957.14473351940103</v>
      </c>
      <c r="D374" s="98">
        <v>1001.1775846512294</v>
      </c>
      <c r="E374" s="98">
        <v>921.24820402240664</v>
      </c>
      <c r="F374" s="98">
        <v>936.80339400021012</v>
      </c>
      <c r="G374" s="98">
        <v>956.27513114659712</v>
      </c>
      <c r="H374" s="98">
        <v>926.70767293992469</v>
      </c>
      <c r="I374" s="98">
        <v>935.52952704989491</v>
      </c>
      <c r="J374" s="98">
        <v>920.09154474006937</v>
      </c>
      <c r="K374" s="98">
        <v>896.72594749880386</v>
      </c>
      <c r="L374" s="98">
        <v>1095.3858117263223</v>
      </c>
      <c r="M374" s="98">
        <v>868.46830268532017</v>
      </c>
      <c r="N374" s="98">
        <v>837.73127999873964</v>
      </c>
      <c r="O374" s="98">
        <v>767.89666113816497</v>
      </c>
      <c r="P374" s="98">
        <v>776.27781383484069</v>
      </c>
      <c r="Q374" s="98">
        <v>779.11165673270239</v>
      </c>
      <c r="R374" s="98">
        <v>0</v>
      </c>
      <c r="S374" s="98">
        <v>748.00155854447132</v>
      </c>
      <c r="T374" s="98">
        <v>783.93025274813294</v>
      </c>
      <c r="U374" s="98">
        <v>792.59693559483685</v>
      </c>
      <c r="V374" s="98">
        <v>851.67730271058713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274.09173930940432</v>
      </c>
      <c r="D375" s="101">
        <v>297.26791353157665</v>
      </c>
      <c r="E375" s="101">
        <v>235.85516866479026</v>
      </c>
      <c r="F375" s="101">
        <v>240.56424219142562</v>
      </c>
      <c r="G375" s="101">
        <v>277.56416951979293</v>
      </c>
      <c r="H375" s="101">
        <v>246.90393944484345</v>
      </c>
      <c r="I375" s="101">
        <v>251.07005583832984</v>
      </c>
      <c r="J375" s="101">
        <v>240.05986765657605</v>
      </c>
      <c r="K375" s="101">
        <v>239.81467844595372</v>
      </c>
      <c r="L375" s="101">
        <v>268.90481892987589</v>
      </c>
      <c r="M375" s="101">
        <v>141.77542614080122</v>
      </c>
      <c r="N375" s="101">
        <v>140.4730319641555</v>
      </c>
      <c r="O375" s="101">
        <v>106.4035398038146</v>
      </c>
      <c r="P375" s="101">
        <v>121.04448256664649</v>
      </c>
      <c r="Q375" s="101">
        <v>127.33653613944752</v>
      </c>
      <c r="R375" s="101">
        <v>0</v>
      </c>
      <c r="S375" s="101">
        <v>112.53438617683157</v>
      </c>
      <c r="T375" s="101">
        <v>95.924632909506869</v>
      </c>
      <c r="U375" s="101">
        <v>101.18901738280915</v>
      </c>
      <c r="V375" s="101">
        <v>140.14736051492187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683.05299420999665</v>
      </c>
      <c r="D376" s="104">
        <v>703.90967111965278</v>
      </c>
      <c r="E376" s="104">
        <v>685.39303535761644</v>
      </c>
      <c r="F376" s="104">
        <v>696.23915180878453</v>
      </c>
      <c r="G376" s="104">
        <v>678.71096162680408</v>
      </c>
      <c r="H376" s="104">
        <v>679.80373349508147</v>
      </c>
      <c r="I376" s="104">
        <v>684.45947121156507</v>
      </c>
      <c r="J376" s="104">
        <v>680.03167708349315</v>
      </c>
      <c r="K376" s="104">
        <v>656.91126905285012</v>
      </c>
      <c r="L376" s="104">
        <v>826.48099279644623</v>
      </c>
      <c r="M376" s="104">
        <v>726.69287654451898</v>
      </c>
      <c r="N376" s="104">
        <v>697.25824803458431</v>
      </c>
      <c r="O376" s="104">
        <v>661.49312133435035</v>
      </c>
      <c r="P376" s="104">
        <v>655.23333126819432</v>
      </c>
      <c r="Q376" s="104">
        <v>651.77512059325488</v>
      </c>
      <c r="R376" s="104">
        <v>0</v>
      </c>
      <c r="S376" s="104">
        <v>635.46717236763971</v>
      </c>
      <c r="T376" s="104">
        <v>688.00561983862633</v>
      </c>
      <c r="U376" s="104">
        <v>691.40791821202777</v>
      </c>
      <c r="V376" s="104">
        <v>711.52994219566528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1292.1845261546848</v>
      </c>
      <c r="D377" s="101">
        <v>1309.7856133597343</v>
      </c>
      <c r="E377" s="101">
        <v>1205.0719843433635</v>
      </c>
      <c r="F377" s="101">
        <v>1197.514947303353</v>
      </c>
      <c r="G377" s="101">
        <v>1284.6125279270104</v>
      </c>
      <c r="H377" s="101">
        <v>1235.2570350227575</v>
      </c>
      <c r="I377" s="101">
        <v>1270.171783038026</v>
      </c>
      <c r="J377" s="101">
        <v>1265.3070332653942</v>
      </c>
      <c r="K377" s="101">
        <v>1280.0599274925207</v>
      </c>
      <c r="L377" s="101">
        <v>0</v>
      </c>
      <c r="M377" s="101">
        <v>1173.3325048066345</v>
      </c>
      <c r="N377" s="101">
        <v>1100.8495577425292</v>
      </c>
      <c r="O377" s="101">
        <v>1070.0042617640086</v>
      </c>
      <c r="P377" s="101">
        <v>994.03474449618682</v>
      </c>
      <c r="Q377" s="101">
        <v>955.69197202840996</v>
      </c>
      <c r="R377" s="101">
        <v>968.12966415270853</v>
      </c>
      <c r="S377" s="101">
        <v>974.14274555348607</v>
      </c>
      <c r="T377" s="101">
        <v>987.36701449334907</v>
      </c>
      <c r="U377" s="101">
        <v>977.22392314458796</v>
      </c>
      <c r="V377" s="101">
        <v>961.37221242981582</v>
      </c>
      <c r="W377" s="101">
        <v>1000.497453060564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932.16916711556553</v>
      </c>
      <c r="D378" s="104">
        <v>951.95576681518889</v>
      </c>
      <c r="E378" s="104">
        <v>853.26383500260113</v>
      </c>
      <c r="F378" s="104">
        <v>850.12921389327812</v>
      </c>
      <c r="G378" s="104">
        <v>938.05430144650359</v>
      </c>
      <c r="H378" s="104">
        <v>890.66393636229384</v>
      </c>
      <c r="I378" s="104">
        <v>920.36266663711206</v>
      </c>
      <c r="J378" s="104">
        <v>916.66326471620744</v>
      </c>
      <c r="K378" s="104">
        <v>935.4908662859408</v>
      </c>
      <c r="L378" s="104">
        <v>895.61843211003259</v>
      </c>
      <c r="M378" s="104">
        <v>831.12357793655463</v>
      </c>
      <c r="N378" s="104">
        <v>785.54935831788146</v>
      </c>
      <c r="O378" s="104">
        <v>766.85332819245252</v>
      </c>
      <c r="P378" s="104">
        <v>726.16690192424539</v>
      </c>
      <c r="Q378" s="104">
        <v>709.64045570349799</v>
      </c>
      <c r="R378" s="104">
        <v>728.025201633341</v>
      </c>
      <c r="S378" s="104">
        <v>740.12594822827054</v>
      </c>
      <c r="T378" s="104">
        <v>748.80613805254313</v>
      </c>
      <c r="U378" s="104">
        <v>749.70825597016756</v>
      </c>
      <c r="V378" s="104">
        <v>740.88058937992048</v>
      </c>
      <c r="W378" s="104">
        <v>773.97867424530875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245.89861933481694</v>
      </c>
      <c r="D379" s="98">
        <v>266.80030117707452</v>
      </c>
      <c r="E379" s="98">
        <v>176.69629415393214</v>
      </c>
      <c r="F379" s="98">
        <v>178.53776433504515</v>
      </c>
      <c r="G379" s="98">
        <v>263.04326476053546</v>
      </c>
      <c r="H379" s="98">
        <v>216.52783946543289</v>
      </c>
      <c r="I379" s="98">
        <v>231.66246089781308</v>
      </c>
      <c r="J379" s="98">
        <v>223.74334978414015</v>
      </c>
      <c r="K379" s="98">
        <v>244.13032672168299</v>
      </c>
      <c r="L379" s="98">
        <v>168.75462509564338</v>
      </c>
      <c r="M379" s="98">
        <v>120.70799500642858</v>
      </c>
      <c r="N379" s="98">
        <v>111.22991685647041</v>
      </c>
      <c r="O379" s="98">
        <v>93.718237343424235</v>
      </c>
      <c r="P379" s="98">
        <v>95.036186567818078</v>
      </c>
      <c r="Q379" s="98">
        <v>97.519897390785999</v>
      </c>
      <c r="R379" s="98">
        <v>106.42812949255267</v>
      </c>
      <c r="S379" s="98">
        <v>105.56531989373303</v>
      </c>
      <c r="T379" s="98">
        <v>81.520650229302419</v>
      </c>
      <c r="U379" s="98">
        <v>84.198294269171754</v>
      </c>
      <c r="V379" s="98">
        <v>76.001040091870536</v>
      </c>
      <c r="W379" s="98">
        <v>72.248157550751259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686.27054778074853</v>
      </c>
      <c r="D380" s="98">
        <v>685.15546563811438</v>
      </c>
      <c r="E380" s="98">
        <v>676.56754084866895</v>
      </c>
      <c r="F380" s="98">
        <v>671.59144955823285</v>
      </c>
      <c r="G380" s="98">
        <v>675.01103668596795</v>
      </c>
      <c r="H380" s="98">
        <v>674.13609689686086</v>
      </c>
      <c r="I380" s="98">
        <v>688.70020573929889</v>
      </c>
      <c r="J380" s="98">
        <v>692.91991493206717</v>
      </c>
      <c r="K380" s="98">
        <v>691.36053956425781</v>
      </c>
      <c r="L380" s="98">
        <v>726.86380701438918</v>
      </c>
      <c r="M380" s="98">
        <v>710.41558293012588</v>
      </c>
      <c r="N380" s="98">
        <v>674.3194414614112</v>
      </c>
      <c r="O380" s="98">
        <v>673.13509084902819</v>
      </c>
      <c r="P380" s="98">
        <v>631.13071535642723</v>
      </c>
      <c r="Q380" s="98">
        <v>612.12055831271198</v>
      </c>
      <c r="R380" s="98">
        <v>621.5970721407881</v>
      </c>
      <c r="S380" s="98">
        <v>634.56062833453757</v>
      </c>
      <c r="T380" s="98">
        <v>667.28548782324071</v>
      </c>
      <c r="U380" s="98">
        <v>665.50996170099586</v>
      </c>
      <c r="V380" s="98">
        <v>664.87954928804982</v>
      </c>
      <c r="W380" s="98">
        <v>701.73051669455765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2644.5386231588259</v>
      </c>
      <c r="D381" s="122">
        <v>2868.5152833809348</v>
      </c>
      <c r="E381" s="122">
        <v>2677.2578465615011</v>
      </c>
      <c r="F381" s="122">
        <v>2735.3030266365568</v>
      </c>
      <c r="G381" s="122">
        <v>2776.2783630986578</v>
      </c>
      <c r="H381" s="122">
        <v>2591.0337270502687</v>
      </c>
      <c r="I381" s="122">
        <v>2596.5387885063869</v>
      </c>
      <c r="J381" s="122">
        <v>2392.4940448259886</v>
      </c>
      <c r="K381" s="122">
        <v>2323.3641914904938</v>
      </c>
      <c r="L381" s="122">
        <v>2794.2745950145782</v>
      </c>
      <c r="M381" s="122">
        <v>2190.7090350679578</v>
      </c>
      <c r="N381" s="122">
        <v>1865.6559830444962</v>
      </c>
      <c r="O381" s="122">
        <v>1541.5317426934844</v>
      </c>
      <c r="P381" s="122">
        <v>1513.1559598964477</v>
      </c>
      <c r="Q381" s="122">
        <v>1548.5182619613365</v>
      </c>
      <c r="R381" s="122">
        <v>1648.9231387848893</v>
      </c>
      <c r="S381" s="122">
        <v>1642.5874338686667</v>
      </c>
      <c r="T381" s="122">
        <v>1898.1183274585969</v>
      </c>
      <c r="U381" s="122">
        <v>1963.9905118690635</v>
      </c>
      <c r="V381" s="122">
        <v>2096.2967460355799</v>
      </c>
      <c r="W381" s="122">
        <v>2153.832081752837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2670.42613601413</v>
      </c>
      <c r="D382" s="98">
        <v>2893.2050366315866</v>
      </c>
      <c r="E382" s="98">
        <v>2703.4899971254467</v>
      </c>
      <c r="F382" s="98">
        <v>2764.4658249176828</v>
      </c>
      <c r="G382" s="98">
        <v>2806.0988494280746</v>
      </c>
      <c r="H382" s="98">
        <v>2623.647410367973</v>
      </c>
      <c r="I382" s="98">
        <v>2618.3705905298348</v>
      </c>
      <c r="J382" s="98">
        <v>2415.2568509143098</v>
      </c>
      <c r="K382" s="98">
        <v>2345.5983096677792</v>
      </c>
      <c r="L382" s="98">
        <v>2813.8504610387786</v>
      </c>
      <c r="M382" s="98">
        <v>2207.6112180847208</v>
      </c>
      <c r="N382" s="98">
        <v>1885.9526800216483</v>
      </c>
      <c r="O382" s="98">
        <v>1564.189801964342</v>
      </c>
      <c r="P382" s="98">
        <v>1542.496886952742</v>
      </c>
      <c r="Q382" s="98">
        <v>1577.7083752302042</v>
      </c>
      <c r="R382" s="98">
        <v>1663.546375423228</v>
      </c>
      <c r="S382" s="98">
        <v>1661.33821206119</v>
      </c>
      <c r="T382" s="98">
        <v>1915.8196233133731</v>
      </c>
      <c r="U382" s="98">
        <v>1984.2326789449539</v>
      </c>
      <c r="V382" s="98">
        <v>2119.3770583949572</v>
      </c>
      <c r="W382" s="98">
        <v>2176.807411291999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2048.7116272811495</v>
      </c>
      <c r="D383" s="33">
        <v>2205.5340018389834</v>
      </c>
      <c r="E383" s="33">
        <v>1973.1560640715957</v>
      </c>
      <c r="F383" s="33">
        <v>2026.8428210438281</v>
      </c>
      <c r="G383" s="33">
        <v>2151.6514021340968</v>
      </c>
      <c r="H383" s="33">
        <v>2018.1150136535402</v>
      </c>
      <c r="I383" s="33">
        <v>2124.6359909226294</v>
      </c>
      <c r="J383" s="33">
        <v>1760.9649734731693</v>
      </c>
      <c r="K383" s="33">
        <v>1717.7146235747296</v>
      </c>
      <c r="L383" s="33">
        <v>2164.7790226393704</v>
      </c>
      <c r="M383" s="33">
        <v>1728.3135996808012</v>
      </c>
      <c r="N383" s="33">
        <v>1357.1264108361261</v>
      </c>
      <c r="O383" s="33">
        <v>1071.0817063634954</v>
      </c>
      <c r="P383" s="33">
        <v>948.48857191646334</v>
      </c>
      <c r="Q383" s="33">
        <v>941.06025042817419</v>
      </c>
      <c r="R383" s="33">
        <v>1327.0505283635352</v>
      </c>
      <c r="S383" s="33">
        <v>1150.4573749951255</v>
      </c>
      <c r="T383" s="33">
        <v>1377.0002761260782</v>
      </c>
      <c r="U383" s="33">
        <v>1362.1116762229785</v>
      </c>
      <c r="V383" s="33">
        <v>1457.2510864675892</v>
      </c>
      <c r="W383" s="33">
        <v>1588.4937287532878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4024.2186565569345</v>
      </c>
      <c r="D385" s="117">
        <f t="shared" si="211"/>
        <v>4299.97029488108</v>
      </c>
      <c r="E385" s="117">
        <f t="shared" si="211"/>
        <v>4288.2927402504001</v>
      </c>
      <c r="F385" s="117">
        <f t="shared" si="211"/>
        <v>4512.5810570140593</v>
      </c>
      <c r="G385" s="117">
        <f t="shared" si="211"/>
        <v>4649.3120557688644</v>
      </c>
      <c r="H385" s="117">
        <f t="shared" si="211"/>
        <v>4458.1835285307043</v>
      </c>
      <c r="I385" s="117">
        <f t="shared" si="211"/>
        <v>4495.5815425063338</v>
      </c>
      <c r="J385" s="117">
        <f t="shared" si="211"/>
        <v>4292.9647922619815</v>
      </c>
      <c r="K385" s="117">
        <f t="shared" si="211"/>
        <v>4496.944718509324</v>
      </c>
      <c r="L385" s="117">
        <f t="shared" si="211"/>
        <v>4609.3118529842159</v>
      </c>
      <c r="M385" s="117">
        <f t="shared" si="211"/>
        <v>3946.5699453652355</v>
      </c>
      <c r="N385" s="117">
        <f t="shared" si="211"/>
        <v>3945.257790328189</v>
      </c>
      <c r="O385" s="117">
        <f t="shared" si="211"/>
        <v>3824.3849052581572</v>
      </c>
      <c r="P385" s="117">
        <f t="shared" si="211"/>
        <v>3919.9358131401486</v>
      </c>
      <c r="Q385" s="117">
        <f t="shared" si="211"/>
        <v>3971.4056947204026</v>
      </c>
      <c r="R385" s="117">
        <f t="shared" ref="R385:V385" si="212">R386+R389+R391+R400</f>
        <v>3722.5327355235622</v>
      </c>
      <c r="S385" s="117">
        <f t="shared" si="212"/>
        <v>3780.9659901798505</v>
      </c>
      <c r="T385" s="117">
        <f t="shared" si="212"/>
        <v>4028.4252919060405</v>
      </c>
      <c r="U385" s="117">
        <f t="shared" si="212"/>
        <v>4100.7371681914647</v>
      </c>
      <c r="V385" s="117">
        <f t="shared" si="212"/>
        <v>4217.382344879833</v>
      </c>
      <c r="W385" s="117">
        <f t="shared" ref="W385" si="213">W386+W389+W391+W400</f>
        <v>4172.4177468786283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1608.4866278922641</v>
      </c>
      <c r="D386" s="122">
        <f t="shared" si="214"/>
        <v>1754.2146466056288</v>
      </c>
      <c r="E386" s="122">
        <f t="shared" si="214"/>
        <v>1846.4017621645844</v>
      </c>
      <c r="F386" s="122">
        <f t="shared" si="214"/>
        <v>2029.8007293984463</v>
      </c>
      <c r="G386" s="122">
        <f t="shared" si="214"/>
        <v>2111.1733907723255</v>
      </c>
      <c r="H386" s="122">
        <f t="shared" si="214"/>
        <v>2027.9817644565551</v>
      </c>
      <c r="I386" s="122">
        <f t="shared" si="214"/>
        <v>2132.673399729164</v>
      </c>
      <c r="J386" s="122">
        <f t="shared" si="214"/>
        <v>2067.9364619110806</v>
      </c>
      <c r="K386" s="122">
        <f t="shared" si="214"/>
        <v>2319.579292143781</v>
      </c>
      <c r="L386" s="122">
        <f t="shared" si="214"/>
        <v>1923.0567537869281</v>
      </c>
      <c r="M386" s="122">
        <f t="shared" si="214"/>
        <v>1764.9082182431468</v>
      </c>
      <c r="N386" s="122">
        <f t="shared" si="214"/>
        <v>1973.6422757242899</v>
      </c>
      <c r="O386" s="122">
        <f t="shared" si="214"/>
        <v>2098.227680924037</v>
      </c>
      <c r="P386" s="122">
        <f t="shared" si="214"/>
        <v>2259.8730967719284</v>
      </c>
      <c r="Q386" s="122">
        <f t="shared" si="214"/>
        <v>2280.3314917195385</v>
      </c>
      <c r="R386" s="122">
        <f t="shared" ref="R386:V386" si="215">SUM(R387:R388)</f>
        <v>2030.0588674166083</v>
      </c>
      <c r="S386" s="122">
        <f t="shared" si="215"/>
        <v>2053.2835748366033</v>
      </c>
      <c r="T386" s="122">
        <f t="shared" si="215"/>
        <v>2112.7018267145886</v>
      </c>
      <c r="U386" s="122">
        <f t="shared" si="215"/>
        <v>2130.0166969540351</v>
      </c>
      <c r="V386" s="122">
        <f t="shared" si="215"/>
        <v>2119.0390350249636</v>
      </c>
      <c r="W386" s="122">
        <f t="shared" ref="W386" si="216">SUM(W387:W388)</f>
        <v>2070.3933084067662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1570.2820324709101</v>
      </c>
      <c r="D387" s="98">
        <v>1714.1333515315644</v>
      </c>
      <c r="E387" s="98">
        <v>1810.7544306281056</v>
      </c>
      <c r="F387" s="98">
        <v>1992.4199266271096</v>
      </c>
      <c r="G387" s="98">
        <v>2072.434874805911</v>
      </c>
      <c r="H387" s="98">
        <v>1990.5585553302226</v>
      </c>
      <c r="I387" s="98">
        <v>2092.3859460406484</v>
      </c>
      <c r="J387" s="98">
        <v>2027.5191086996942</v>
      </c>
      <c r="K387" s="98">
        <v>2276.8031998922602</v>
      </c>
      <c r="L387" s="98">
        <v>1897.1217054630908</v>
      </c>
      <c r="M387" s="98">
        <v>1739.1150723330913</v>
      </c>
      <c r="N387" s="98">
        <v>1945.8688727558795</v>
      </c>
      <c r="O387" s="98">
        <v>2069.1201665920639</v>
      </c>
      <c r="P387" s="98">
        <v>2229.0866024836209</v>
      </c>
      <c r="Q387" s="98">
        <v>2249.4837632161889</v>
      </c>
      <c r="R387" s="98">
        <v>2001.5336301743109</v>
      </c>
      <c r="S387" s="98">
        <v>2024.7757721566679</v>
      </c>
      <c r="T387" s="98">
        <v>2083.928048551385</v>
      </c>
      <c r="U387" s="98">
        <v>2101.398856784886</v>
      </c>
      <c r="V387" s="98">
        <v>2090.2342207828956</v>
      </c>
      <c r="W387" s="98">
        <v>2042.3568986037078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38.204595421354128</v>
      </c>
      <c r="D388" s="98">
        <v>40.081295074064542</v>
      </c>
      <c r="E388" s="98">
        <v>35.647331536478788</v>
      </c>
      <c r="F388" s="98">
        <v>37.380802771336676</v>
      </c>
      <c r="G388" s="98">
        <v>38.738515966414376</v>
      </c>
      <c r="H388" s="98">
        <v>37.423209126332544</v>
      </c>
      <c r="I388" s="98">
        <v>40.287453688515562</v>
      </c>
      <c r="J388" s="98">
        <v>40.417353211386484</v>
      </c>
      <c r="K388" s="98">
        <v>42.776092251520708</v>
      </c>
      <c r="L388" s="98">
        <v>25.935048323837329</v>
      </c>
      <c r="M388" s="98">
        <v>25.793145910055483</v>
      </c>
      <c r="N388" s="98">
        <v>27.773402968410476</v>
      </c>
      <c r="O388" s="98">
        <v>29.107514331973064</v>
      </c>
      <c r="P388" s="98">
        <v>30.78649428830748</v>
      </c>
      <c r="Q388" s="98">
        <v>30.847728503349543</v>
      </c>
      <c r="R388" s="98">
        <v>28.525237242297369</v>
      </c>
      <c r="S388" s="98">
        <v>28.507802679935502</v>
      </c>
      <c r="T388" s="98">
        <v>28.773778163203559</v>
      </c>
      <c r="U388" s="98">
        <v>28.617840169149158</v>
      </c>
      <c r="V388" s="98">
        <v>28.804814242068158</v>
      </c>
      <c r="W388" s="98">
        <v>28.036409803058213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76.080060415401036</v>
      </c>
      <c r="D389" s="122">
        <f t="shared" si="217"/>
        <v>43.70157071257038</v>
      </c>
      <c r="E389" s="122">
        <f t="shared" si="217"/>
        <v>99.881099506405846</v>
      </c>
      <c r="F389" s="122">
        <f t="shared" si="217"/>
        <v>89.654245683475608</v>
      </c>
      <c r="G389" s="122">
        <f t="shared" si="217"/>
        <v>107.43301008655493</v>
      </c>
      <c r="H389" s="122">
        <f t="shared" si="217"/>
        <v>116.2706121870996</v>
      </c>
      <c r="I389" s="122">
        <f t="shared" si="217"/>
        <v>36.170234303766662</v>
      </c>
      <c r="J389" s="122">
        <f t="shared" si="217"/>
        <v>27.075266991042849</v>
      </c>
      <c r="K389" s="122">
        <f t="shared" si="217"/>
        <v>36.767397622507325</v>
      </c>
      <c r="L389" s="122">
        <f t="shared" si="217"/>
        <v>93.489665838780169</v>
      </c>
      <c r="M389" s="122">
        <f t="shared" si="217"/>
        <v>108.15394644527373</v>
      </c>
      <c r="N389" s="122">
        <f t="shared" si="217"/>
        <v>113.37915595020829</v>
      </c>
      <c r="O389" s="122">
        <f t="shared" si="217"/>
        <v>105.74275440947937</v>
      </c>
      <c r="P389" s="122">
        <f t="shared" si="217"/>
        <v>54.057341332465704</v>
      </c>
      <c r="Q389" s="122">
        <f t="shared" si="217"/>
        <v>62.359169305856348</v>
      </c>
      <c r="R389" s="122">
        <f t="shared" si="217"/>
        <v>48.716698531614242</v>
      </c>
      <c r="S389" s="122">
        <f t="shared" si="217"/>
        <v>50.116094517753581</v>
      </c>
      <c r="T389" s="122">
        <f t="shared" si="217"/>
        <v>40.535603726859051</v>
      </c>
      <c r="U389" s="122">
        <f t="shared" si="217"/>
        <v>35.851128826736677</v>
      </c>
      <c r="V389" s="122">
        <f t="shared" si="217"/>
        <v>19.646996540799691</v>
      </c>
      <c r="W389" s="122">
        <f t="shared" si="217"/>
        <v>33.474126159261097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76.080060415401036</v>
      </c>
      <c r="D390" s="98">
        <f>RES_hhdet_in_tesh!D67</f>
        <v>43.70157071257038</v>
      </c>
      <c r="E390" s="98">
        <f>RES_hhdet_in_tesh!E67</f>
        <v>99.881099506405846</v>
      </c>
      <c r="F390" s="98">
        <f>RES_hhdet_in_tesh!F67</f>
        <v>89.654245683475608</v>
      </c>
      <c r="G390" s="98">
        <f>RES_hhdet_in_tesh!G67</f>
        <v>107.43301008655493</v>
      </c>
      <c r="H390" s="98">
        <f>RES_hhdet_in_tesh!H67</f>
        <v>116.2706121870996</v>
      </c>
      <c r="I390" s="98">
        <f>RES_hhdet_in_tesh!I67</f>
        <v>36.170234303766662</v>
      </c>
      <c r="J390" s="98">
        <f>RES_hhdet_in_tesh!J67</f>
        <v>27.075266991042849</v>
      </c>
      <c r="K390" s="98">
        <f>RES_hhdet_in_tesh!K67</f>
        <v>36.767397622507325</v>
      </c>
      <c r="L390" s="98">
        <f>RES_hhdet_in_tesh!L67</f>
        <v>93.489665838780169</v>
      </c>
      <c r="M390" s="98">
        <f>RES_hhdet_in_tesh!M67</f>
        <v>108.15394644527373</v>
      </c>
      <c r="N390" s="98">
        <f>RES_hhdet_in_tesh!N67</f>
        <v>113.37915595020829</v>
      </c>
      <c r="O390" s="98">
        <f>RES_hhdet_in_tesh!O67</f>
        <v>105.74275440947937</v>
      </c>
      <c r="P390" s="98">
        <f>RES_hhdet_in_tesh!P67</f>
        <v>54.057341332465704</v>
      </c>
      <c r="Q390" s="98">
        <f>RES_hhdet_in_tesh!Q67</f>
        <v>62.359169305856348</v>
      </c>
      <c r="R390" s="98">
        <f>RES_hhdet_in_tesh!R67</f>
        <v>48.716698531614242</v>
      </c>
      <c r="S390" s="98">
        <f>RES_hhdet_in_tesh!S67</f>
        <v>50.116094517753581</v>
      </c>
      <c r="T390" s="98">
        <f>RES_hhdet_in_tesh!T67</f>
        <v>40.535603726859051</v>
      </c>
      <c r="U390" s="98">
        <f>RES_hhdet_in_tesh!U67</f>
        <v>35.851128826736677</v>
      </c>
      <c r="V390" s="98">
        <f>RES_hhdet_in_tesh!V67</f>
        <v>19.646996540799691</v>
      </c>
      <c r="W390" s="98">
        <f>RES_hhdet_in_tesh!W67</f>
        <v>33.474126159261097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842.84316921698348</v>
      </c>
      <c r="D391" s="122">
        <v>877.98431077027283</v>
      </c>
      <c r="E391" s="122">
        <v>824.15262256656877</v>
      </c>
      <c r="F391" s="122">
        <v>838.33815402888524</v>
      </c>
      <c r="G391" s="122">
        <v>846.99127345093245</v>
      </c>
      <c r="H391" s="122">
        <v>830.34687046771217</v>
      </c>
      <c r="I391" s="122">
        <v>840.21326180109759</v>
      </c>
      <c r="J391" s="122">
        <v>830.57872868987181</v>
      </c>
      <c r="K391" s="122">
        <v>810.4325959711839</v>
      </c>
      <c r="L391" s="122">
        <v>992.03814748681373</v>
      </c>
      <c r="M391" s="122">
        <v>815.64607985740122</v>
      </c>
      <c r="N391" s="122">
        <v>786.7848043630396</v>
      </c>
      <c r="O391" s="122">
        <v>733.69526740858259</v>
      </c>
      <c r="P391" s="122">
        <v>735.57967014519386</v>
      </c>
      <c r="Q391" s="122">
        <v>738.5379686130857</v>
      </c>
      <c r="R391" s="122">
        <v>688.29564206416728</v>
      </c>
      <c r="S391" s="122">
        <v>721.15384957842866</v>
      </c>
      <c r="T391" s="122">
        <v>760.20725365468149</v>
      </c>
      <c r="U391" s="122">
        <v>770.5177321263551</v>
      </c>
      <c r="V391" s="122">
        <v>823.89128603690096</v>
      </c>
      <c r="W391" s="122">
        <v>766.26296293451674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842.64475658647234</v>
      </c>
      <c r="D392" s="98">
        <v>878.66723252354518</v>
      </c>
      <c r="E392" s="98">
        <v>825.28858861649485</v>
      </c>
      <c r="F392" s="98">
        <v>840.36040115073808</v>
      </c>
      <c r="G392" s="98">
        <v>846.90949117614889</v>
      </c>
      <c r="H392" s="98">
        <v>831.07513009729053</v>
      </c>
      <c r="I392" s="98">
        <v>840.10877461217069</v>
      </c>
      <c r="J392" s="98">
        <v>830.15912092900862</v>
      </c>
      <c r="K392" s="98">
        <v>808.63845883391002</v>
      </c>
      <c r="L392" s="98">
        <v>997.06866941654619</v>
      </c>
      <c r="M392" s="98">
        <v>817.38988248245187</v>
      </c>
      <c r="N392" s="98">
        <v>789.25240428100631</v>
      </c>
      <c r="O392" s="98">
        <v>733.40874998468246</v>
      </c>
      <c r="P392" s="98">
        <v>739.1692765976818</v>
      </c>
      <c r="Q392" s="98">
        <v>743.22480505152555</v>
      </c>
      <c r="R392" s="98">
        <v>687.59367905116449</v>
      </c>
      <c r="S392" s="98">
        <v>721.46855765872021</v>
      </c>
      <c r="T392" s="98">
        <v>762.76581827222196</v>
      </c>
      <c r="U392" s="98">
        <v>772.19053603849568</v>
      </c>
      <c r="V392" s="98">
        <v>824.89414820562695</v>
      </c>
      <c r="W392" s="98">
        <v>767.63908924887676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842.66274783446477</v>
      </c>
      <c r="D393" s="98">
        <v>878.68174847533669</v>
      </c>
      <c r="E393" s="98">
        <v>825.43808642537385</v>
      </c>
      <c r="F393" s="98">
        <v>840.49847971522684</v>
      </c>
      <c r="G393" s="98">
        <v>846.85572574807395</v>
      </c>
      <c r="H393" s="98">
        <v>830.93387122443664</v>
      </c>
      <c r="I393" s="98">
        <v>839.78475696198257</v>
      </c>
      <c r="J393" s="98">
        <v>830.21675638974534</v>
      </c>
      <c r="K393" s="98">
        <v>808.74507610535477</v>
      </c>
      <c r="L393" s="98">
        <v>998.91094779428022</v>
      </c>
      <c r="M393" s="98">
        <v>819.34039005184366</v>
      </c>
      <c r="N393" s="98">
        <v>791.51250942785612</v>
      </c>
      <c r="O393" s="98">
        <v>735.39367400699336</v>
      </c>
      <c r="P393" s="98">
        <v>742.62006719922135</v>
      </c>
      <c r="Q393" s="98">
        <v>746.80568134236796</v>
      </c>
      <c r="R393" s="98">
        <v>0</v>
      </c>
      <c r="S393" s="98">
        <v>722.89749654787272</v>
      </c>
      <c r="T393" s="98">
        <v>763.76223537242561</v>
      </c>
      <c r="U393" s="98">
        <v>772.39734406452681</v>
      </c>
      <c r="V393" s="98">
        <v>824.81607118295312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159.609753624468</v>
      </c>
      <c r="D394" s="101">
        <v>174.77207735568382</v>
      </c>
      <c r="E394" s="101">
        <v>140.04505106775741</v>
      </c>
      <c r="F394" s="101">
        <v>144.25932790644211</v>
      </c>
      <c r="G394" s="101">
        <v>168.14476412126984</v>
      </c>
      <c r="H394" s="101">
        <v>151.13013772935534</v>
      </c>
      <c r="I394" s="101">
        <v>155.32528575041746</v>
      </c>
      <c r="J394" s="101">
        <v>150.18507930625211</v>
      </c>
      <c r="K394" s="101">
        <v>151.83380705250457</v>
      </c>
      <c r="L394" s="101">
        <v>172.42995499783396</v>
      </c>
      <c r="M394" s="101">
        <v>92.64751350732476</v>
      </c>
      <c r="N394" s="101">
        <v>94.254261393271861</v>
      </c>
      <c r="O394" s="101">
        <v>73.900552672642945</v>
      </c>
      <c r="P394" s="101">
        <v>87.386735931027189</v>
      </c>
      <c r="Q394" s="101">
        <v>95.030560749113093</v>
      </c>
      <c r="R394" s="101">
        <v>0</v>
      </c>
      <c r="S394" s="101">
        <v>87.430324180232859</v>
      </c>
      <c r="T394" s="101">
        <v>75.756615533799362</v>
      </c>
      <c r="U394" s="101">
        <v>80.98942585249894</v>
      </c>
      <c r="V394" s="101">
        <v>113.28612898728781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683.05299420999665</v>
      </c>
      <c r="D395" s="104">
        <v>703.90967111965278</v>
      </c>
      <c r="E395" s="104">
        <v>685.39303535761644</v>
      </c>
      <c r="F395" s="104">
        <v>696.23915180878453</v>
      </c>
      <c r="G395" s="104">
        <v>678.71096162680408</v>
      </c>
      <c r="H395" s="104">
        <v>679.80373349508147</v>
      </c>
      <c r="I395" s="104">
        <v>684.45947121156507</v>
      </c>
      <c r="J395" s="104">
        <v>680.03167708349315</v>
      </c>
      <c r="K395" s="104">
        <v>656.91126905285012</v>
      </c>
      <c r="L395" s="104">
        <v>826.48099279644623</v>
      </c>
      <c r="M395" s="104">
        <v>726.69287654451898</v>
      </c>
      <c r="N395" s="104">
        <v>697.25824803458431</v>
      </c>
      <c r="O395" s="104">
        <v>661.49312133435035</v>
      </c>
      <c r="P395" s="104">
        <v>655.23333126819432</v>
      </c>
      <c r="Q395" s="104">
        <v>651.77512059325488</v>
      </c>
      <c r="R395" s="104">
        <v>0</v>
      </c>
      <c r="S395" s="104">
        <v>635.46717236763971</v>
      </c>
      <c r="T395" s="104">
        <v>688.00561983862633</v>
      </c>
      <c r="U395" s="104">
        <v>691.40791821202777</v>
      </c>
      <c r="V395" s="104">
        <v>711.52994219566528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847.20597791221837</v>
      </c>
      <c r="D396" s="101">
        <v>860.22930427775623</v>
      </c>
      <c r="E396" s="101">
        <v>792.92617642356436</v>
      </c>
      <c r="F396" s="101">
        <v>789.42828391038699</v>
      </c>
      <c r="G396" s="101">
        <v>848.53069731791754</v>
      </c>
      <c r="H396" s="101">
        <v>817.64107153229634</v>
      </c>
      <c r="I396" s="101">
        <v>842.62740097522851</v>
      </c>
      <c r="J396" s="101">
        <v>841.4751922245548</v>
      </c>
      <c r="K396" s="101">
        <v>853.67656267631389</v>
      </c>
      <c r="L396" s="101">
        <v>0</v>
      </c>
      <c r="M396" s="101">
        <v>789.48120769871491</v>
      </c>
      <c r="N396" s="101">
        <v>747.52972724393533</v>
      </c>
      <c r="O396" s="101">
        <v>736.6227279452869</v>
      </c>
      <c r="P396" s="101">
        <v>696.45461495063171</v>
      </c>
      <c r="Q396" s="101">
        <v>681.03516946350294</v>
      </c>
      <c r="R396" s="101">
        <v>698.20943527912834</v>
      </c>
      <c r="S396" s="101">
        <v>710.82625963167447</v>
      </c>
      <c r="T396" s="101">
        <v>728.60902273734632</v>
      </c>
      <c r="U396" s="101">
        <v>728.68562935810587</v>
      </c>
      <c r="V396" s="101">
        <v>723.4753534006685</v>
      </c>
      <c r="W396" s="101">
        <v>758.33382776066651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847.49115988694825</v>
      </c>
      <c r="D397" s="104">
        <v>860.38218604309384</v>
      </c>
      <c r="E397" s="104">
        <v>792.83206175032637</v>
      </c>
      <c r="F397" s="104">
        <v>789.28748435896455</v>
      </c>
      <c r="G397" s="104">
        <v>848.76014781461208</v>
      </c>
      <c r="H397" s="104">
        <v>817.46015792827848</v>
      </c>
      <c r="I397" s="104">
        <v>842.38425063514251</v>
      </c>
      <c r="J397" s="104">
        <v>841.71737935672377</v>
      </c>
      <c r="K397" s="104">
        <v>854.17193119109993</v>
      </c>
      <c r="L397" s="104">
        <v>839.76410396233769</v>
      </c>
      <c r="M397" s="104">
        <v>791.63441330103649</v>
      </c>
      <c r="N397" s="104">
        <v>749.8498977569933</v>
      </c>
      <c r="O397" s="104">
        <v>737.65351018347644</v>
      </c>
      <c r="P397" s="104">
        <v>697.71630614079447</v>
      </c>
      <c r="Q397" s="104">
        <v>681.61416272652309</v>
      </c>
      <c r="R397" s="104">
        <v>698.35241488286124</v>
      </c>
      <c r="S397" s="104">
        <v>711.59102437187403</v>
      </c>
      <c r="T397" s="104">
        <v>727.44212707147767</v>
      </c>
      <c r="U397" s="104">
        <v>728.29402336516432</v>
      </c>
      <c r="V397" s="104">
        <v>722.07371261872618</v>
      </c>
      <c r="W397" s="104">
        <v>756.49149754115285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161.22061210619972</v>
      </c>
      <c r="D398" s="98">
        <v>175.2267204049794</v>
      </c>
      <c r="E398" s="98">
        <v>116.26452090165743</v>
      </c>
      <c r="F398" s="98">
        <v>117.69603480073167</v>
      </c>
      <c r="G398" s="98">
        <v>173.74911112864427</v>
      </c>
      <c r="H398" s="98">
        <v>143.32406103141756</v>
      </c>
      <c r="I398" s="98">
        <v>153.68404489584361</v>
      </c>
      <c r="J398" s="98">
        <v>148.79746442465651</v>
      </c>
      <c r="K398" s="98">
        <v>162.81139162684207</v>
      </c>
      <c r="L398" s="98">
        <v>112.9002969479485</v>
      </c>
      <c r="M398" s="98">
        <v>81.218830370910567</v>
      </c>
      <c r="N398" s="98">
        <v>75.530456295582056</v>
      </c>
      <c r="O398" s="98">
        <v>64.518419334448211</v>
      </c>
      <c r="P398" s="98">
        <v>66.585590784367241</v>
      </c>
      <c r="Q398" s="98">
        <v>69.493604413811127</v>
      </c>
      <c r="R398" s="98">
        <v>76.755342742072997</v>
      </c>
      <c r="S398" s="98">
        <v>77.030396037336601</v>
      </c>
      <c r="T398" s="98">
        <v>60.156639248236864</v>
      </c>
      <c r="U398" s="98">
        <v>62.784061664168462</v>
      </c>
      <c r="V398" s="98">
        <v>57.194163330676197</v>
      </c>
      <c r="W398" s="98">
        <v>54.76098084659526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686.27054778074853</v>
      </c>
      <c r="D399" s="98">
        <v>685.15546563811438</v>
      </c>
      <c r="E399" s="98">
        <v>676.56754084866895</v>
      </c>
      <c r="F399" s="98">
        <v>671.59144955823285</v>
      </c>
      <c r="G399" s="98">
        <v>675.01103668596795</v>
      </c>
      <c r="H399" s="98">
        <v>674.13609689686086</v>
      </c>
      <c r="I399" s="98">
        <v>688.70020573929889</v>
      </c>
      <c r="J399" s="98">
        <v>692.91991493206717</v>
      </c>
      <c r="K399" s="98">
        <v>691.36053956425781</v>
      </c>
      <c r="L399" s="98">
        <v>726.86380701438918</v>
      </c>
      <c r="M399" s="98">
        <v>710.41558293012588</v>
      </c>
      <c r="N399" s="98">
        <v>674.3194414614112</v>
      </c>
      <c r="O399" s="98">
        <v>673.13509084902819</v>
      </c>
      <c r="P399" s="98">
        <v>631.13071535642723</v>
      </c>
      <c r="Q399" s="98">
        <v>612.12055831271198</v>
      </c>
      <c r="R399" s="98">
        <v>621.5970721407881</v>
      </c>
      <c r="S399" s="98">
        <v>634.56062833453757</v>
      </c>
      <c r="T399" s="98">
        <v>667.28548782324071</v>
      </c>
      <c r="U399" s="98">
        <v>665.50996170099586</v>
      </c>
      <c r="V399" s="98">
        <v>664.87954928804982</v>
      </c>
      <c r="W399" s="98">
        <v>701.73051669455765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1496.8087990322861</v>
      </c>
      <c r="D400" s="122">
        <v>1624.0697667926079</v>
      </c>
      <c r="E400" s="122">
        <v>1517.8572560128407</v>
      </c>
      <c r="F400" s="122">
        <v>1554.7879279032522</v>
      </c>
      <c r="G400" s="122">
        <v>1583.7143814590513</v>
      </c>
      <c r="H400" s="122">
        <v>1483.5842814193377</v>
      </c>
      <c r="I400" s="122">
        <v>1486.5246466723052</v>
      </c>
      <c r="J400" s="122">
        <v>1367.3743346699862</v>
      </c>
      <c r="K400" s="122">
        <v>1330.1654327718516</v>
      </c>
      <c r="L400" s="122">
        <v>1600.7272858716935</v>
      </c>
      <c r="M400" s="122">
        <v>1257.8617008194137</v>
      </c>
      <c r="N400" s="122">
        <v>1071.4515542906513</v>
      </c>
      <c r="O400" s="122">
        <v>886.71920251605832</v>
      </c>
      <c r="P400" s="122">
        <v>870.42570489056118</v>
      </c>
      <c r="Q400" s="122">
        <v>890.17706508192157</v>
      </c>
      <c r="R400" s="122">
        <v>955.46152751117211</v>
      </c>
      <c r="S400" s="122">
        <v>956.41247124706467</v>
      </c>
      <c r="T400" s="122">
        <v>1114.9806078099114</v>
      </c>
      <c r="U400" s="122">
        <v>1164.351610284338</v>
      </c>
      <c r="V400" s="122">
        <v>1254.8050272771686</v>
      </c>
      <c r="W400" s="122">
        <v>1302.2873493780846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1496.3797215746783</v>
      </c>
      <c r="D401" s="98">
        <v>1624.0244701033791</v>
      </c>
      <c r="E401" s="98">
        <v>1520.1216881239372</v>
      </c>
      <c r="F401" s="98">
        <v>1557.0492365371626</v>
      </c>
      <c r="G401" s="98">
        <v>1583.1448682037262</v>
      </c>
      <c r="H401" s="98">
        <v>1482.6540767400147</v>
      </c>
      <c r="I401" s="98">
        <v>1482.0753096225019</v>
      </c>
      <c r="J401" s="98">
        <v>1369.2638304997322</v>
      </c>
      <c r="K401" s="98">
        <v>1331.7877354129796</v>
      </c>
      <c r="L401" s="98">
        <v>1599.967203588642</v>
      </c>
      <c r="M401" s="98">
        <v>1256.2341765620913</v>
      </c>
      <c r="N401" s="98">
        <v>1073.1954035265019</v>
      </c>
      <c r="O401" s="98">
        <v>890.09725614743013</v>
      </c>
      <c r="P401" s="98">
        <v>877.75297151815028</v>
      </c>
      <c r="Q401" s="98">
        <v>897.78995747808756</v>
      </c>
      <c r="R401" s="98">
        <v>951.28774866875608</v>
      </c>
      <c r="S401" s="98">
        <v>957.62191838245838</v>
      </c>
      <c r="T401" s="98">
        <v>1114.52974414594</v>
      </c>
      <c r="U401" s="98">
        <v>1165.2928033847732</v>
      </c>
      <c r="V401" s="98">
        <v>1255.5627095749055</v>
      </c>
      <c r="W401" s="98">
        <v>1299.9543936865148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1506.6844457965874</v>
      </c>
      <c r="D402" s="33">
        <v>1625.286095557404</v>
      </c>
      <c r="E402" s="33">
        <v>1457.077234113239</v>
      </c>
      <c r="F402" s="33">
        <v>1499.8533100299885</v>
      </c>
      <c r="G402" s="33">
        <v>1595.6435408286541</v>
      </c>
      <c r="H402" s="33">
        <v>1499.9250198413617</v>
      </c>
      <c r="I402" s="33">
        <v>1582.6987782872829</v>
      </c>
      <c r="J402" s="33">
        <v>1314.9523467105741</v>
      </c>
      <c r="K402" s="33">
        <v>1285.9744787707393</v>
      </c>
      <c r="L402" s="33">
        <v>1625.1690363020591</v>
      </c>
      <c r="M402" s="33">
        <v>1302.3861144304467</v>
      </c>
      <c r="N402" s="33">
        <v>1027.7597700115984</v>
      </c>
      <c r="O402" s="33">
        <v>816.58056289975536</v>
      </c>
      <c r="P402" s="33">
        <v>729.41214728567161</v>
      </c>
      <c r="Q402" s="33">
        <v>731.74970872345705</v>
      </c>
      <c r="R402" s="33">
        <v>1047.3307302434698</v>
      </c>
      <c r="S402" s="33">
        <v>924.6695065639758</v>
      </c>
      <c r="T402" s="33">
        <v>1128.253827799731</v>
      </c>
      <c r="U402" s="33">
        <v>1136.3662564788817</v>
      </c>
      <c r="V402" s="33">
        <v>1233.8263864268631</v>
      </c>
      <c r="W402" s="33">
        <v>1359.6928079611689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1321.4039039672512</v>
      </c>
      <c r="D404" s="117">
        <f t="shared" si="218"/>
        <v>1427.0150982363893</v>
      </c>
      <c r="E404" s="117">
        <f t="shared" si="218"/>
        <v>1392.8052110265162</v>
      </c>
      <c r="F404" s="117">
        <f t="shared" si="218"/>
        <v>1456.7085570547551</v>
      </c>
      <c r="G404" s="117">
        <f t="shared" si="218"/>
        <v>1478.8903211780907</v>
      </c>
      <c r="H404" s="117">
        <f t="shared" si="218"/>
        <v>1393.7032181418422</v>
      </c>
      <c r="I404" s="117">
        <f t="shared" si="218"/>
        <v>1425.5986780051846</v>
      </c>
      <c r="J404" s="117">
        <f t="shared" si="218"/>
        <v>1354.2975369561759</v>
      </c>
      <c r="K404" s="117">
        <f t="shared" si="218"/>
        <v>1400.4284860438688</v>
      </c>
      <c r="L404" s="117">
        <f t="shared" si="218"/>
        <v>1406.2973234397355</v>
      </c>
      <c r="M404" s="117">
        <f t="shared" si="218"/>
        <v>1168.9270066655408</v>
      </c>
      <c r="N404" s="117">
        <f t="shared" si="218"/>
        <v>1132.2548927684568</v>
      </c>
      <c r="O404" s="117">
        <f t="shared" si="218"/>
        <v>1085.1736017902124</v>
      </c>
      <c r="P404" s="117">
        <f t="shared" si="218"/>
        <v>1076.6939425555825</v>
      </c>
      <c r="Q404" s="117">
        <f t="shared" si="218"/>
        <v>1085.8950199058154</v>
      </c>
      <c r="R404" s="117">
        <f t="shared" ref="R404:V404" si="219">R405+R408+R410+R419</f>
        <v>1026.7694864579375</v>
      </c>
      <c r="S404" s="117">
        <f t="shared" si="219"/>
        <v>1037.5921508788597</v>
      </c>
      <c r="T404" s="117">
        <f t="shared" si="219"/>
        <v>1094.7127966863395</v>
      </c>
      <c r="U404" s="117">
        <f t="shared" si="219"/>
        <v>1117.0999123445349</v>
      </c>
      <c r="V404" s="117">
        <f t="shared" si="219"/>
        <v>1149.1086020130172</v>
      </c>
      <c r="W404" s="117">
        <f t="shared" ref="W404" si="220">W405+W408+W410+W419</f>
        <v>1117.0761123446543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532.5720656217419</v>
      </c>
      <c r="D405" s="122">
        <f t="shared" si="221"/>
        <v>576.62472494733493</v>
      </c>
      <c r="E405" s="122">
        <f t="shared" si="221"/>
        <v>600.89855227957389</v>
      </c>
      <c r="F405" s="122">
        <f t="shared" si="221"/>
        <v>652.47819018989856</v>
      </c>
      <c r="G405" s="122">
        <f t="shared" si="221"/>
        <v>669.86607809799</v>
      </c>
      <c r="H405" s="122">
        <f t="shared" si="221"/>
        <v>635.16687547409595</v>
      </c>
      <c r="I405" s="122">
        <f t="shared" si="221"/>
        <v>659.21211706156919</v>
      </c>
      <c r="J405" s="122">
        <f t="shared" si="221"/>
        <v>630.68929314132208</v>
      </c>
      <c r="K405" s="122">
        <f t="shared" si="221"/>
        <v>699.17199636442513</v>
      </c>
      <c r="L405" s="122">
        <f t="shared" si="221"/>
        <v>575.02853060604627</v>
      </c>
      <c r="M405" s="122">
        <f t="shared" si="221"/>
        <v>518.5373403431488</v>
      </c>
      <c r="N405" s="122">
        <f t="shared" si="221"/>
        <v>568.27818548198604</v>
      </c>
      <c r="O405" s="122">
        <f t="shared" si="221"/>
        <v>589.14648862725039</v>
      </c>
      <c r="P405" s="122">
        <f t="shared" si="221"/>
        <v>617.51223335491977</v>
      </c>
      <c r="Q405" s="122">
        <f t="shared" si="221"/>
        <v>609.15487695273703</v>
      </c>
      <c r="R405" s="122">
        <f t="shared" ref="R405:V405" si="222">SUM(R406:R407)</f>
        <v>535.1353638236385</v>
      </c>
      <c r="S405" s="122">
        <f t="shared" si="222"/>
        <v>536.06602925274819</v>
      </c>
      <c r="T405" s="122">
        <f t="shared" si="222"/>
        <v>547.43064573213189</v>
      </c>
      <c r="U405" s="122">
        <f t="shared" si="222"/>
        <v>548.4252969917635</v>
      </c>
      <c r="V405" s="122">
        <f t="shared" si="222"/>
        <v>542.40926958997318</v>
      </c>
      <c r="W405" s="122">
        <f t="shared" ref="W405" si="223">SUM(W406:W407)</f>
        <v>527.84257719926973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532.5720656217419</v>
      </c>
      <c r="D406" s="98">
        <v>576.62472494733493</v>
      </c>
      <c r="E406" s="98">
        <v>600.89855227957389</v>
      </c>
      <c r="F406" s="98">
        <v>652.47819018989856</v>
      </c>
      <c r="G406" s="98">
        <v>669.86607809799</v>
      </c>
      <c r="H406" s="98">
        <v>635.16687547409595</v>
      </c>
      <c r="I406" s="98">
        <v>659.21211706156919</v>
      </c>
      <c r="J406" s="98">
        <v>630.68929314132208</v>
      </c>
      <c r="K406" s="98">
        <v>699.17199636442513</v>
      </c>
      <c r="L406" s="98">
        <v>575.02853060604627</v>
      </c>
      <c r="M406" s="98">
        <v>518.5373403431488</v>
      </c>
      <c r="N406" s="98">
        <v>568.27818548198604</v>
      </c>
      <c r="O406" s="98">
        <v>589.14648862725039</v>
      </c>
      <c r="P406" s="98">
        <v>617.51223335491977</v>
      </c>
      <c r="Q406" s="98">
        <v>609.15487695273703</v>
      </c>
      <c r="R406" s="98">
        <v>535.1353638236385</v>
      </c>
      <c r="S406" s="98">
        <v>536.06602925274819</v>
      </c>
      <c r="T406" s="98">
        <v>547.43064573213189</v>
      </c>
      <c r="U406" s="98">
        <v>548.4252969917635</v>
      </c>
      <c r="V406" s="98">
        <v>542.40926958997318</v>
      </c>
      <c r="W406" s="98">
        <v>527.84257719926973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274.85763498775003</v>
      </c>
      <c r="D410" s="122">
        <v>287.05748165236895</v>
      </c>
      <c r="E410" s="122">
        <v>265.52094564823642</v>
      </c>
      <c r="F410" s="122">
        <v>267.99235537385653</v>
      </c>
      <c r="G410" s="122">
        <v>268.12761317701296</v>
      </c>
      <c r="H410" s="122">
        <v>257.20315334929131</v>
      </c>
      <c r="I410" s="122">
        <v>260.96302021498639</v>
      </c>
      <c r="J410" s="122">
        <v>252.79301366456193</v>
      </c>
      <c r="K410" s="122">
        <v>244.3143462746738</v>
      </c>
      <c r="L410" s="122">
        <v>280.12292397683876</v>
      </c>
      <c r="M410" s="122">
        <v>220.26314517760247</v>
      </c>
      <c r="N410" s="122">
        <v>197.70839553180835</v>
      </c>
      <c r="O410" s="122">
        <v>194.63895399373894</v>
      </c>
      <c r="P410" s="122">
        <v>163.04664064939189</v>
      </c>
      <c r="Q410" s="122">
        <v>172.71542590769911</v>
      </c>
      <c r="R410" s="122">
        <v>170.26467378056563</v>
      </c>
      <c r="S410" s="122">
        <v>178.31693543756899</v>
      </c>
      <c r="T410" s="122">
        <v>173.07428246594992</v>
      </c>
      <c r="U410" s="122">
        <v>180.97785790801456</v>
      </c>
      <c r="V410" s="122">
        <v>193.59014187619746</v>
      </c>
      <c r="W410" s="122">
        <v>166.77424031540494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290.61138248940267</v>
      </c>
      <c r="D411" s="98">
        <v>301.83234613396831</v>
      </c>
      <c r="E411" s="98">
        <v>280.7041503336963</v>
      </c>
      <c r="F411" s="98">
        <v>283.02064141182586</v>
      </c>
      <c r="G411" s="98">
        <v>282.34650512862788</v>
      </c>
      <c r="H411" s="98">
        <v>274.20955846405832</v>
      </c>
      <c r="I411" s="98">
        <v>274.25442323991626</v>
      </c>
      <c r="J411" s="98">
        <v>267.99054998406922</v>
      </c>
      <c r="K411" s="98">
        <v>257.94495288129781</v>
      </c>
      <c r="L411" s="98">
        <v>314.03373317543213</v>
      </c>
      <c r="M411" s="98">
        <v>252.61655777133433</v>
      </c>
      <c r="N411" s="98">
        <v>237.55995666599057</v>
      </c>
      <c r="O411" s="98">
        <v>213.26512369757404</v>
      </c>
      <c r="P411" s="98">
        <v>206.7801041106882</v>
      </c>
      <c r="Q411" s="98">
        <v>201.12927942941022</v>
      </c>
      <c r="R411" s="98">
        <v>182.16555059926267</v>
      </c>
      <c r="S411" s="98">
        <v>187.54518929053214</v>
      </c>
      <c r="T411" s="98">
        <v>195.05907780590397</v>
      </c>
      <c r="U411" s="98">
        <v>194.84752563419019</v>
      </c>
      <c r="V411" s="98">
        <v>206.09704762100276</v>
      </c>
      <c r="W411" s="98">
        <v>190.82245190685327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55.046222974793558</v>
      </c>
      <c r="D412" s="98">
        <v>60.036227816837226</v>
      </c>
      <c r="E412" s="98">
        <v>47.633309863541044</v>
      </c>
      <c r="F412" s="98">
        <v>48.584354352980327</v>
      </c>
      <c r="G412" s="98">
        <v>56.056859676217385</v>
      </c>
      <c r="H412" s="98">
        <v>49.864719610280588</v>
      </c>
      <c r="I412" s="98">
        <v>50.706108477109112</v>
      </c>
      <c r="J412" s="98">
        <v>48.482490871922117</v>
      </c>
      <c r="K412" s="98">
        <v>48.432972458944818</v>
      </c>
      <c r="L412" s="98">
        <v>54.308017231077748</v>
      </c>
      <c r="M412" s="98">
        <v>28.632965063396217</v>
      </c>
      <c r="N412" s="98">
        <v>28.369933535480847</v>
      </c>
      <c r="O412" s="98">
        <v>21.489258898778402</v>
      </c>
      <c r="P412" s="98">
        <v>24.446143699159926</v>
      </c>
      <c r="Q412" s="98">
        <v>25.716886838722822</v>
      </c>
      <c r="R412" s="98">
        <v>0</v>
      </c>
      <c r="S412" s="98">
        <v>22.727444632272913</v>
      </c>
      <c r="T412" s="98">
        <v>19.372938862404009</v>
      </c>
      <c r="U412" s="98">
        <v>20.436133950632136</v>
      </c>
      <c r="V412" s="98">
        <v>28.304160929593628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55.046222974793558</v>
      </c>
      <c r="D413" s="101">
        <v>60.036227816837226</v>
      </c>
      <c r="E413" s="101">
        <v>47.633309863541044</v>
      </c>
      <c r="F413" s="101">
        <v>48.584354352980327</v>
      </c>
      <c r="G413" s="101">
        <v>56.056859676217385</v>
      </c>
      <c r="H413" s="101">
        <v>49.864719610280588</v>
      </c>
      <c r="I413" s="101">
        <v>50.706108477109112</v>
      </c>
      <c r="J413" s="101">
        <v>48.482490871922117</v>
      </c>
      <c r="K413" s="101">
        <v>48.432972458944818</v>
      </c>
      <c r="L413" s="101">
        <v>54.308017231077748</v>
      </c>
      <c r="M413" s="101">
        <v>28.632965063396217</v>
      </c>
      <c r="N413" s="101">
        <v>28.369933535480847</v>
      </c>
      <c r="O413" s="101">
        <v>21.489258898778402</v>
      </c>
      <c r="P413" s="101">
        <v>24.446143699159926</v>
      </c>
      <c r="Q413" s="101">
        <v>25.716886838722822</v>
      </c>
      <c r="R413" s="101">
        <v>0</v>
      </c>
      <c r="S413" s="101">
        <v>22.727444632272913</v>
      </c>
      <c r="T413" s="101">
        <v>19.372938862404009</v>
      </c>
      <c r="U413" s="101">
        <v>20.436133950632136</v>
      </c>
      <c r="V413" s="101">
        <v>28.304160929593628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513.97420335775928</v>
      </c>
      <c r="D419" s="122">
        <v>563.3328916366853</v>
      </c>
      <c r="E419" s="122">
        <v>526.38571309870588</v>
      </c>
      <c r="F419" s="122">
        <v>536.23801149100018</v>
      </c>
      <c r="G419" s="122">
        <v>540.89662990308796</v>
      </c>
      <c r="H419" s="122">
        <v>501.33318931845508</v>
      </c>
      <c r="I419" s="122">
        <v>505.42354072862901</v>
      </c>
      <c r="J419" s="122">
        <v>470.815230150292</v>
      </c>
      <c r="K419" s="122">
        <v>456.94214340476998</v>
      </c>
      <c r="L419" s="122">
        <v>551.1458688568506</v>
      </c>
      <c r="M419" s="122">
        <v>430.12652114478954</v>
      </c>
      <c r="N419" s="122">
        <v>366.26831175466242</v>
      </c>
      <c r="O419" s="122">
        <v>301.388159169223</v>
      </c>
      <c r="P419" s="122">
        <v>296.13506855127082</v>
      </c>
      <c r="Q419" s="122">
        <v>304.02471704537936</v>
      </c>
      <c r="R419" s="122">
        <v>321.3694488537335</v>
      </c>
      <c r="S419" s="122">
        <v>323.20918618854239</v>
      </c>
      <c r="T419" s="122">
        <v>374.20786848825776</v>
      </c>
      <c r="U419" s="122">
        <v>387.69675744475688</v>
      </c>
      <c r="V419" s="122">
        <v>413.10919054684655</v>
      </c>
      <c r="W419" s="122">
        <v>422.45929482997968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536.30537312478043</v>
      </c>
      <c r="D420" s="98">
        <v>584.31168919811535</v>
      </c>
      <c r="E420" s="98">
        <v>545.99683981945543</v>
      </c>
      <c r="F420" s="98">
        <v>558.31151800037526</v>
      </c>
      <c r="G420" s="98">
        <v>566.71972363049406</v>
      </c>
      <c r="H420" s="98">
        <v>529.87183099791594</v>
      </c>
      <c r="I420" s="98">
        <v>528.80612446340547</v>
      </c>
      <c r="J420" s="98">
        <v>487.7852736106542</v>
      </c>
      <c r="K420" s="98">
        <v>473.71703462050476</v>
      </c>
      <c r="L420" s="98">
        <v>568.28523911139177</v>
      </c>
      <c r="M420" s="98">
        <v>445.84916160439019</v>
      </c>
      <c r="N420" s="98">
        <v>380.88700325717218</v>
      </c>
      <c r="O420" s="98">
        <v>315.90377240471855</v>
      </c>
      <c r="P420" s="98">
        <v>311.5226712889758</v>
      </c>
      <c r="Q420" s="98">
        <v>318.63398346149211</v>
      </c>
      <c r="R420" s="98">
        <v>335.96982598047521</v>
      </c>
      <c r="S420" s="98">
        <v>335.523865307878</v>
      </c>
      <c r="T420" s="98">
        <v>386.9189311243689</v>
      </c>
      <c r="U420" s="98">
        <v>400.73563183972294</v>
      </c>
      <c r="V420" s="98">
        <v>428.02939071344565</v>
      </c>
      <c r="W420" s="98">
        <v>439.62802478453216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62.26476636535893</v>
      </c>
      <c r="D423" s="118">
        <f t="shared" si="225"/>
        <v>66.445174910962677</v>
      </c>
      <c r="E423" s="118">
        <f t="shared" si="225"/>
        <v>64.723389697696618</v>
      </c>
      <c r="F423" s="118">
        <f t="shared" si="225"/>
        <v>66.626570423995389</v>
      </c>
      <c r="G423" s="118">
        <f t="shared" si="225"/>
        <v>67.673415898750193</v>
      </c>
      <c r="H423" s="118">
        <f t="shared" si="225"/>
        <v>63.61157472507827</v>
      </c>
      <c r="I423" s="118">
        <f t="shared" si="225"/>
        <v>64.023349449774784</v>
      </c>
      <c r="J423" s="118">
        <f t="shared" si="225"/>
        <v>60.066372501160089</v>
      </c>
      <c r="K423" s="118">
        <f t="shared" si="225"/>
        <v>61.476813254851038</v>
      </c>
      <c r="L423" s="118">
        <f t="shared" si="225"/>
        <v>61.380915098637544</v>
      </c>
      <c r="M423" s="118">
        <f t="shared" si="225"/>
        <v>50.147407094226054</v>
      </c>
      <c r="N423" s="118">
        <f t="shared" si="225"/>
        <v>48.017840915252251</v>
      </c>
      <c r="O423" s="118">
        <f t="shared" si="225"/>
        <v>44.986030797335772</v>
      </c>
      <c r="P423" s="118">
        <f t="shared" si="225"/>
        <v>44.923022294423248</v>
      </c>
      <c r="Q423" s="118">
        <f t="shared" si="225"/>
        <v>44.510677474685409</v>
      </c>
      <c r="R423" s="118">
        <f t="shared" ref="R423:V423" si="226">R424+R427+R429+R438</f>
        <v>41.468137266251169</v>
      </c>
      <c r="S423" s="118">
        <f t="shared" si="226"/>
        <v>41.384858546366559</v>
      </c>
      <c r="T423" s="118">
        <f t="shared" si="226"/>
        <v>43.698419997292781</v>
      </c>
      <c r="U423" s="118">
        <f t="shared" si="226"/>
        <v>43.934657818776024</v>
      </c>
      <c r="V423" s="118">
        <f t="shared" si="226"/>
        <v>44.935294312709068</v>
      </c>
      <c r="W423" s="118">
        <f t="shared" ref="W423" si="227">W424+W427+W429+W438</f>
        <v>43.791941379836246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24.667142607342825</v>
      </c>
      <c r="D424" s="123">
        <f t="shared" si="228"/>
        <v>26.520489693661279</v>
      </c>
      <c r="E424" s="123">
        <f t="shared" si="228"/>
        <v>27.469707072112627</v>
      </c>
      <c r="F424" s="123">
        <f t="shared" si="228"/>
        <v>29.361974155701812</v>
      </c>
      <c r="G424" s="123">
        <f t="shared" si="228"/>
        <v>30.071180788967467</v>
      </c>
      <c r="H424" s="123">
        <f t="shared" si="228"/>
        <v>28.299298226241874</v>
      </c>
      <c r="I424" s="123">
        <f t="shared" si="228"/>
        <v>29.153020136894302</v>
      </c>
      <c r="J424" s="123">
        <f t="shared" si="228"/>
        <v>27.659779371869071</v>
      </c>
      <c r="K424" s="123">
        <f t="shared" si="228"/>
        <v>30.34162034944173</v>
      </c>
      <c r="L424" s="123">
        <f t="shared" si="228"/>
        <v>24.527143522574473</v>
      </c>
      <c r="M424" s="123">
        <f t="shared" si="228"/>
        <v>21.610176546265315</v>
      </c>
      <c r="N424" s="123">
        <f t="shared" si="228"/>
        <v>23.301790186277461</v>
      </c>
      <c r="O424" s="123">
        <f t="shared" si="228"/>
        <v>23.873869584203828</v>
      </c>
      <c r="P424" s="123">
        <f t="shared" si="228"/>
        <v>24.85641559409472</v>
      </c>
      <c r="Q424" s="123">
        <f t="shared" si="228"/>
        <v>24.339758851558674</v>
      </c>
      <c r="R424" s="123">
        <f t="shared" ref="R424:V424" si="229">SUM(R425:R426)</f>
        <v>21.225703287010607</v>
      </c>
      <c r="S424" s="123">
        <f t="shared" si="229"/>
        <v>21.115554500287722</v>
      </c>
      <c r="T424" s="123">
        <f t="shared" si="229"/>
        <v>21.402279491745372</v>
      </c>
      <c r="U424" s="123">
        <f t="shared" si="229"/>
        <v>21.269705038866402</v>
      </c>
      <c r="V424" s="123">
        <f t="shared" si="229"/>
        <v>20.944285000031773</v>
      </c>
      <c r="W424" s="123">
        <f t="shared" ref="W424" si="230">SUM(W425:W426)</f>
        <v>20.186435453819055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24.316814103203143</v>
      </c>
      <c r="D425" s="99">
        <v>26.153341803417661</v>
      </c>
      <c r="E425" s="99">
        <v>27.144490310479441</v>
      </c>
      <c r="F425" s="99">
        <v>29.026130514325867</v>
      </c>
      <c r="G425" s="99">
        <v>29.724022185711309</v>
      </c>
      <c r="H425" s="99">
        <v>27.966518429985715</v>
      </c>
      <c r="I425" s="99">
        <v>28.797580383484934</v>
      </c>
      <c r="J425" s="99">
        <v>27.306367042095875</v>
      </c>
      <c r="K425" s="99">
        <v>29.97129120003898</v>
      </c>
      <c r="L425" s="99">
        <v>24.305746389662772</v>
      </c>
      <c r="M425" s="99">
        <v>21.395241696527748</v>
      </c>
      <c r="N425" s="99">
        <v>23.074040845039569</v>
      </c>
      <c r="O425" s="99">
        <v>23.638007541600594</v>
      </c>
      <c r="P425" s="99">
        <v>24.608634848026558</v>
      </c>
      <c r="Q425" s="99">
        <v>24.093349038828784</v>
      </c>
      <c r="R425" s="99">
        <v>20.999633414825858</v>
      </c>
      <c r="S425" s="99">
        <v>20.891179850851255</v>
      </c>
      <c r="T425" s="99">
        <v>21.177473801322652</v>
      </c>
      <c r="U425" s="99">
        <v>21.047888830191297</v>
      </c>
      <c r="V425" s="99">
        <v>20.72203805246366</v>
      </c>
      <c r="W425" s="99">
        <v>19.972191260962013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0.35032850413968097</v>
      </c>
      <c r="D426" s="99">
        <v>0.36714789024361993</v>
      </c>
      <c r="E426" s="99">
        <v>0.32521676163318602</v>
      </c>
      <c r="F426" s="99">
        <v>0.33584364137594486</v>
      </c>
      <c r="G426" s="99">
        <v>0.34715860325615988</v>
      </c>
      <c r="H426" s="99">
        <v>0.33277979625615739</v>
      </c>
      <c r="I426" s="99">
        <v>0.35543975340936712</v>
      </c>
      <c r="J426" s="99">
        <v>0.3534123297731952</v>
      </c>
      <c r="K426" s="99">
        <v>0.37032914940275119</v>
      </c>
      <c r="L426" s="99">
        <v>0.22139713291170093</v>
      </c>
      <c r="M426" s="99">
        <v>0.21493484973756863</v>
      </c>
      <c r="N426" s="99">
        <v>0.22774934123789228</v>
      </c>
      <c r="O426" s="99">
        <v>0.23586204260323412</v>
      </c>
      <c r="P426" s="99">
        <v>0.24778074606816167</v>
      </c>
      <c r="Q426" s="99">
        <v>0.24640981272988918</v>
      </c>
      <c r="R426" s="99">
        <v>0.226069872184748</v>
      </c>
      <c r="S426" s="99">
        <v>0.22437464943646479</v>
      </c>
      <c r="T426" s="99">
        <v>0.22480569042271872</v>
      </c>
      <c r="U426" s="99">
        <v>0.22181620867510263</v>
      </c>
      <c r="V426" s="99">
        <v>0.2222469475681117</v>
      </c>
      <c r="W426" s="99">
        <v>0.21424419285704177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0.30624786051732711</v>
      </c>
      <c r="D427" s="123">
        <f t="shared" si="231"/>
        <v>0.17013087300323027</v>
      </c>
      <c r="E427" s="123">
        <f t="shared" si="231"/>
        <v>0.37519722707582026</v>
      </c>
      <c r="F427" s="123">
        <f t="shared" si="231"/>
        <v>0.32161898968600994</v>
      </c>
      <c r="G427" s="123">
        <f t="shared" si="231"/>
        <v>0.3730213995561677</v>
      </c>
      <c r="H427" s="123">
        <f t="shared" si="231"/>
        <v>0.38895859278967715</v>
      </c>
      <c r="I427" s="123">
        <f t="shared" si="231"/>
        <v>0.11663045048586962</v>
      </c>
      <c r="J427" s="123">
        <f t="shared" si="231"/>
        <v>8.4087283363331239E-2</v>
      </c>
      <c r="K427" s="123">
        <f t="shared" si="231"/>
        <v>0.10988125397276043</v>
      </c>
      <c r="L427" s="123">
        <f t="shared" si="231"/>
        <v>0.26778711653404808</v>
      </c>
      <c r="M427" s="123">
        <f t="shared" si="231"/>
        <v>0.29261758553432549</v>
      </c>
      <c r="N427" s="123">
        <f t="shared" si="231"/>
        <v>0.29050150425265131</v>
      </c>
      <c r="O427" s="123">
        <f t="shared" si="231"/>
        <v>0.25620588170507047</v>
      </c>
      <c r="P427" s="123">
        <f t="shared" si="231"/>
        <v>0.12429105684020594</v>
      </c>
      <c r="Q427" s="123">
        <f t="shared" si="231"/>
        <v>0.13705151726223161</v>
      </c>
      <c r="R427" s="123">
        <f t="shared" si="231"/>
        <v>0.10382467123924896</v>
      </c>
      <c r="S427" s="123">
        <f t="shared" si="231"/>
        <v>0.10419447710690539</v>
      </c>
      <c r="T427" s="123">
        <f t="shared" si="231"/>
        <v>8.2438857821807973E-2</v>
      </c>
      <c r="U427" s="123">
        <f t="shared" si="231"/>
        <v>7.1387637241796309E-2</v>
      </c>
      <c r="V427" s="123">
        <f t="shared" si="231"/>
        <v>3.8430308571612594E-2</v>
      </c>
      <c r="W427" s="123">
        <f t="shared" si="231"/>
        <v>6.4023571202770205E-2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0.30624786051732711</v>
      </c>
      <c r="D428" s="99">
        <f>RES_hhdet_in_fecs!D67</f>
        <v>0.17013087300323027</v>
      </c>
      <c r="E428" s="99">
        <f>RES_hhdet_in_fecs!E67</f>
        <v>0.37519722707582026</v>
      </c>
      <c r="F428" s="99">
        <f>RES_hhdet_in_fecs!F67</f>
        <v>0.32161898968600994</v>
      </c>
      <c r="G428" s="99">
        <f>RES_hhdet_in_fecs!G67</f>
        <v>0.3730213995561677</v>
      </c>
      <c r="H428" s="99">
        <f>RES_hhdet_in_fecs!H67</f>
        <v>0.38895859278967715</v>
      </c>
      <c r="I428" s="99">
        <f>RES_hhdet_in_fecs!I67</f>
        <v>0.11663045048586962</v>
      </c>
      <c r="J428" s="99">
        <f>RES_hhdet_in_fecs!J67</f>
        <v>8.4087283363331239E-2</v>
      </c>
      <c r="K428" s="99">
        <f>RES_hhdet_in_fecs!K67</f>
        <v>0.10988125397276043</v>
      </c>
      <c r="L428" s="99">
        <f>RES_hhdet_in_fecs!L67</f>
        <v>0.26778711653404808</v>
      </c>
      <c r="M428" s="99">
        <f>RES_hhdet_in_fecs!M67</f>
        <v>0.29261758553432549</v>
      </c>
      <c r="N428" s="99">
        <f>RES_hhdet_in_fecs!N67</f>
        <v>0.29050150425265131</v>
      </c>
      <c r="O428" s="99">
        <f>RES_hhdet_in_fecs!O67</f>
        <v>0.25620588170507047</v>
      </c>
      <c r="P428" s="99">
        <f>RES_hhdet_in_fecs!P67</f>
        <v>0.12429105684020594</v>
      </c>
      <c r="Q428" s="99">
        <f>RES_hhdet_in_fecs!Q67</f>
        <v>0.13705151726223161</v>
      </c>
      <c r="R428" s="99">
        <f>RES_hhdet_in_fecs!R67</f>
        <v>0.10382467123924896</v>
      </c>
      <c r="S428" s="99">
        <f>RES_hhdet_in_fecs!S67</f>
        <v>0.10419447710690539</v>
      </c>
      <c r="T428" s="99">
        <f>RES_hhdet_in_fecs!T67</f>
        <v>8.2438857821807973E-2</v>
      </c>
      <c r="U428" s="99">
        <f>RES_hhdet_in_fecs!U67</f>
        <v>7.1387637241796309E-2</v>
      </c>
      <c r="V428" s="99">
        <f>RES_hhdet_in_fecs!V67</f>
        <v>3.8430308571612594E-2</v>
      </c>
      <c r="W428" s="99">
        <f>RES_hhdet_in_fecs!W67</f>
        <v>6.4023571202770205E-2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13.041485281643499</v>
      </c>
      <c r="D429" s="123">
        <v>13.478723374296266</v>
      </c>
      <c r="E429" s="123">
        <v>12.45339972204537</v>
      </c>
      <c r="F429" s="123">
        <v>12.367953185313713</v>
      </c>
      <c r="G429" s="123">
        <v>12.34935203407889</v>
      </c>
      <c r="H429" s="123">
        <v>11.882972197855983</v>
      </c>
      <c r="I429" s="123">
        <v>11.845497370185271</v>
      </c>
      <c r="J429" s="123">
        <v>11.40236073082794</v>
      </c>
      <c r="K429" s="123">
        <v>10.911050635532336</v>
      </c>
      <c r="L429" s="123">
        <v>12.732380017403278</v>
      </c>
      <c r="M429" s="123">
        <v>9.9893865967468205</v>
      </c>
      <c r="N429" s="123">
        <v>9.1266705961939465</v>
      </c>
      <c r="O429" s="123">
        <v>8.3647195143572866</v>
      </c>
      <c r="P429" s="123">
        <v>7.7638938605630861</v>
      </c>
      <c r="Q429" s="123">
        <v>7.6643957233192879</v>
      </c>
      <c r="R429" s="123">
        <v>7.0704675757802287</v>
      </c>
      <c r="S429" s="123">
        <v>7.2368953610623725</v>
      </c>
      <c r="T429" s="123">
        <v>7.3839563606076304</v>
      </c>
      <c r="U429" s="123">
        <v>7.3707206987217262</v>
      </c>
      <c r="V429" s="123">
        <v>7.7783537829982725</v>
      </c>
      <c r="W429" s="123">
        <v>7.082669719881256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13.269083041409099</v>
      </c>
      <c r="D430" s="99">
        <v>13.689882126525401</v>
      </c>
      <c r="E430" s="99">
        <v>12.680295300993345</v>
      </c>
      <c r="F430" s="99">
        <v>12.590450070793889</v>
      </c>
      <c r="G430" s="99">
        <v>12.528584528911928</v>
      </c>
      <c r="H430" s="99">
        <v>12.073499054463973</v>
      </c>
      <c r="I430" s="99">
        <v>11.980762480493272</v>
      </c>
      <c r="J430" s="99">
        <v>11.602937296159842</v>
      </c>
      <c r="K430" s="99">
        <v>11.057283953855839</v>
      </c>
      <c r="L430" s="99">
        <v>13.273818376136107</v>
      </c>
      <c r="M430" s="99">
        <v>10.423149674208364</v>
      </c>
      <c r="N430" s="99">
        <v>9.6457479510810025</v>
      </c>
      <c r="O430" s="99">
        <v>8.5567217994795719</v>
      </c>
      <c r="P430" s="99">
        <v>8.2404457774881745</v>
      </c>
      <c r="Q430" s="99">
        <v>7.9550835338660315</v>
      </c>
      <c r="R430" s="99">
        <v>7.1484899746882453</v>
      </c>
      <c r="S430" s="99">
        <v>7.308876268641793</v>
      </c>
      <c r="T430" s="99">
        <v>7.5459029233193409</v>
      </c>
      <c r="U430" s="99">
        <v>7.4780085471656799</v>
      </c>
      <c r="V430" s="99">
        <v>7.8736686534344233</v>
      </c>
      <c r="W430" s="99">
        <v>7.2202256335426824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8.7768259038179437</v>
      </c>
      <c r="D431" s="99">
        <v>9.170867290706699</v>
      </c>
      <c r="E431" s="99">
        <v>8.4047064579283379</v>
      </c>
      <c r="F431" s="99">
        <v>8.4166053099218736</v>
      </c>
      <c r="G431" s="99">
        <v>8.569743331037099</v>
      </c>
      <c r="H431" s="99">
        <v>8.2405971531973723</v>
      </c>
      <c r="I431" s="99">
        <v>8.2537950145155659</v>
      </c>
      <c r="J431" s="99">
        <v>8.045348608814832</v>
      </c>
      <c r="K431" s="99">
        <v>7.7633028148522012</v>
      </c>
      <c r="L431" s="99">
        <v>9.3508704946373378</v>
      </c>
      <c r="M431" s="99">
        <v>7.2369653857050205</v>
      </c>
      <c r="N431" s="99">
        <v>6.8696208156810057</v>
      </c>
      <c r="O431" s="99">
        <v>6.2223683183178213</v>
      </c>
      <c r="P431" s="99">
        <v>6.2477622189419089</v>
      </c>
      <c r="Q431" s="99">
        <v>6.2234973771353381</v>
      </c>
      <c r="R431" s="99">
        <v>0</v>
      </c>
      <c r="S431" s="99">
        <v>5.8872509172539553</v>
      </c>
      <c r="T431" s="99">
        <v>6.1247424899406893</v>
      </c>
      <c r="U431" s="99">
        <v>6.1434002783578432</v>
      </c>
      <c r="V431" s="99">
        <v>6.5712168545781369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2.5133664673134128</v>
      </c>
      <c r="D432" s="102">
        <v>2.7229980241048501</v>
      </c>
      <c r="E432" s="102">
        <v>2.1517474341415666</v>
      </c>
      <c r="F432" s="102">
        <v>2.1613225263413494</v>
      </c>
      <c r="G432" s="102">
        <v>2.487415612100079</v>
      </c>
      <c r="H432" s="102">
        <v>2.1955530960994771</v>
      </c>
      <c r="I432" s="102">
        <v>2.2150885837962759</v>
      </c>
      <c r="J432" s="102">
        <v>2.099101261525806</v>
      </c>
      <c r="K432" s="102">
        <v>2.0761682801922396</v>
      </c>
      <c r="L432" s="102">
        <v>2.2955328709565284</v>
      </c>
      <c r="M432" s="102">
        <v>1.1814177309086265</v>
      </c>
      <c r="N432" s="102">
        <v>1.1519164766346526</v>
      </c>
      <c r="O432" s="102">
        <v>0.86220197135744425</v>
      </c>
      <c r="P432" s="102">
        <v>0.97420940224393204</v>
      </c>
      <c r="Q432" s="102">
        <v>1.0171566447878657</v>
      </c>
      <c r="R432" s="102">
        <v>0</v>
      </c>
      <c r="S432" s="102">
        <v>0.88571763076449994</v>
      </c>
      <c r="T432" s="102">
        <v>0.74944636076135795</v>
      </c>
      <c r="U432" s="102">
        <v>0.78431370301699144</v>
      </c>
      <c r="V432" s="102">
        <v>1.0813235184374075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6.2634594365045313</v>
      </c>
      <c r="D433" s="105">
        <v>6.4478692666018498</v>
      </c>
      <c r="E433" s="105">
        <v>6.2529590237867714</v>
      </c>
      <c r="F433" s="105">
        <v>6.2552827835805251</v>
      </c>
      <c r="G433" s="105">
        <v>6.0823277189370186</v>
      </c>
      <c r="H433" s="105">
        <v>6.0450440570978969</v>
      </c>
      <c r="I433" s="105">
        <v>6.0387064307192899</v>
      </c>
      <c r="J433" s="105">
        <v>5.9462473472890256</v>
      </c>
      <c r="K433" s="105">
        <v>5.687134534659962</v>
      </c>
      <c r="L433" s="105">
        <v>7.0553376236808063</v>
      </c>
      <c r="M433" s="105">
        <v>6.0555476547963947</v>
      </c>
      <c r="N433" s="105">
        <v>5.717704339046354</v>
      </c>
      <c r="O433" s="105">
        <v>5.3601663469603764</v>
      </c>
      <c r="P433" s="105">
        <v>5.2735528166979782</v>
      </c>
      <c r="Q433" s="105">
        <v>5.2063407323474733</v>
      </c>
      <c r="R433" s="105">
        <v>0</v>
      </c>
      <c r="S433" s="105">
        <v>5.0015332864894546</v>
      </c>
      <c r="T433" s="105">
        <v>5.3752961291793335</v>
      </c>
      <c r="U433" s="105">
        <v>5.3590865753408519</v>
      </c>
      <c r="V433" s="105">
        <v>5.4898933361407298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11.849073838567246</v>
      </c>
      <c r="D434" s="102">
        <v>11.997741682943749</v>
      </c>
      <c r="E434" s="102">
        <v>10.994079820027354</v>
      </c>
      <c r="F434" s="102">
        <v>10.758939099426398</v>
      </c>
      <c r="G434" s="102">
        <v>11.512167665564395</v>
      </c>
      <c r="H434" s="102">
        <v>10.98432213686381</v>
      </c>
      <c r="I434" s="102">
        <v>11.206206995386982</v>
      </c>
      <c r="J434" s="102">
        <v>11.063938406999728</v>
      </c>
      <c r="K434" s="102">
        <v>11.081973111183387</v>
      </c>
      <c r="L434" s="102">
        <v>0</v>
      </c>
      <c r="M434" s="102">
        <v>9.7774054584982775</v>
      </c>
      <c r="N434" s="102">
        <v>9.0272611484827028</v>
      </c>
      <c r="O434" s="102">
        <v>8.6703862066506261</v>
      </c>
      <c r="P434" s="102">
        <v>8.0003480845327637</v>
      </c>
      <c r="Q434" s="102">
        <v>7.6340103884604842</v>
      </c>
      <c r="R434" s="102">
        <v>7.6726776213707257</v>
      </c>
      <c r="S434" s="102">
        <v>7.6671267683663258</v>
      </c>
      <c r="T434" s="102">
        <v>7.7141667713852655</v>
      </c>
      <c r="U434" s="102">
        <v>7.5744397333038505</v>
      </c>
      <c r="V434" s="102">
        <v>7.4175808909499876</v>
      </c>
      <c r="W434" s="102">
        <v>7.6454428649100841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8.5478049517100096</v>
      </c>
      <c r="D435" s="105">
        <v>8.7199914759640844</v>
      </c>
      <c r="E435" s="105">
        <v>7.7844733189717426</v>
      </c>
      <c r="F435" s="105">
        <v>7.6378908334444704</v>
      </c>
      <c r="G435" s="105">
        <v>8.406455770038713</v>
      </c>
      <c r="H435" s="105">
        <v>7.9200840920613436</v>
      </c>
      <c r="I435" s="105">
        <v>8.1199839981432262</v>
      </c>
      <c r="J435" s="105">
        <v>8.015371474389152</v>
      </c>
      <c r="K435" s="105">
        <v>8.0989056865847591</v>
      </c>
      <c r="L435" s="105">
        <v>7.6455362865001844</v>
      </c>
      <c r="M435" s="105">
        <v>6.9257709765252713</v>
      </c>
      <c r="N435" s="105">
        <v>6.441715085120725</v>
      </c>
      <c r="O435" s="105">
        <v>6.2139140533165431</v>
      </c>
      <c r="P435" s="105">
        <v>5.8444516301140359</v>
      </c>
      <c r="Q435" s="105">
        <v>5.668565572874031</v>
      </c>
      <c r="R435" s="105">
        <v>5.7697877455854405</v>
      </c>
      <c r="S435" s="105">
        <v>5.8252648244064877</v>
      </c>
      <c r="T435" s="105">
        <v>5.8503224673130561</v>
      </c>
      <c r="U435" s="105">
        <v>5.8109711274088145</v>
      </c>
      <c r="V435" s="105">
        <v>5.7163517222643456</v>
      </c>
      <c r="W435" s="105">
        <v>5.914467562610735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2.2548411920475173</v>
      </c>
      <c r="D436" s="99">
        <v>2.4439122416707857</v>
      </c>
      <c r="E436" s="99">
        <v>1.612030805686584</v>
      </c>
      <c r="F436" s="99">
        <v>1.6040525738355558</v>
      </c>
      <c r="G436" s="99">
        <v>2.3572852524701422</v>
      </c>
      <c r="H436" s="99">
        <v>1.9254385709640016</v>
      </c>
      <c r="I436" s="99">
        <v>2.0438632982952321</v>
      </c>
      <c r="J436" s="99">
        <v>1.956428420854512</v>
      </c>
      <c r="K436" s="99">
        <v>2.1135305138828464</v>
      </c>
      <c r="L436" s="99">
        <v>1.4405907286251163</v>
      </c>
      <c r="M436" s="99">
        <v>1.0058623658898265</v>
      </c>
      <c r="N436" s="99">
        <v>0.912115102309211</v>
      </c>
      <c r="O436" s="99">
        <v>0.75941128592742901</v>
      </c>
      <c r="P436" s="99">
        <v>0.764885309471251</v>
      </c>
      <c r="Q436" s="99">
        <v>0.77898311543076337</v>
      </c>
      <c r="R436" s="99">
        <v>0.84347041277422263</v>
      </c>
      <c r="S436" s="99">
        <v>0.83086661956151164</v>
      </c>
      <c r="T436" s="99">
        <v>0.63690996554436885</v>
      </c>
      <c r="U436" s="99">
        <v>0.65261900623206859</v>
      </c>
      <c r="V436" s="99">
        <v>0.58639500433755087</v>
      </c>
      <c r="W436" s="99">
        <v>0.55209451954082467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6.2929637596624923</v>
      </c>
      <c r="D437" s="99">
        <v>6.2760792342932978</v>
      </c>
      <c r="E437" s="99">
        <v>6.1724425132851586</v>
      </c>
      <c r="F437" s="99">
        <v>6.0338382596089133</v>
      </c>
      <c r="G437" s="99">
        <v>6.0491705175685695</v>
      </c>
      <c r="H437" s="99">
        <v>5.9946455210973415</v>
      </c>
      <c r="I437" s="99">
        <v>6.0761206998479933</v>
      </c>
      <c r="J437" s="99">
        <v>6.0589430535346391</v>
      </c>
      <c r="K437" s="99">
        <v>5.9853751727019127</v>
      </c>
      <c r="L437" s="99">
        <v>6.2049455578750674</v>
      </c>
      <c r="M437" s="99">
        <v>5.9199086106354439</v>
      </c>
      <c r="N437" s="99">
        <v>5.5295999828115159</v>
      </c>
      <c r="O437" s="99">
        <v>5.4545027673891138</v>
      </c>
      <c r="P437" s="99">
        <v>5.0795663206427841</v>
      </c>
      <c r="Q437" s="99">
        <v>4.8895824574432671</v>
      </c>
      <c r="R437" s="99">
        <v>4.926317332811216</v>
      </c>
      <c r="S437" s="99">
        <v>4.9943982048449769</v>
      </c>
      <c r="T437" s="99">
        <v>5.213412501768687</v>
      </c>
      <c r="U437" s="99">
        <v>5.1583521211767458</v>
      </c>
      <c r="V437" s="99">
        <v>5.1299567179267944</v>
      </c>
      <c r="W437" s="99">
        <v>5.3623730430699119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24.249890615855278</v>
      </c>
      <c r="D438" s="123">
        <v>26.275830970001902</v>
      </c>
      <c r="E438" s="123">
        <v>24.425085676462796</v>
      </c>
      <c r="F438" s="123">
        <v>24.575024093293852</v>
      </c>
      <c r="G438" s="123">
        <v>24.879861676147677</v>
      </c>
      <c r="H438" s="123">
        <v>23.040345708190738</v>
      </c>
      <c r="I438" s="123">
        <v>22.908201492209344</v>
      </c>
      <c r="J438" s="123">
        <v>20.920145115099743</v>
      </c>
      <c r="K438" s="123">
        <v>20.114261015904216</v>
      </c>
      <c r="L438" s="123">
        <v>23.853604442125739</v>
      </c>
      <c r="M438" s="123">
        <v>18.255226365679587</v>
      </c>
      <c r="N438" s="123">
        <v>15.298878628528186</v>
      </c>
      <c r="O438" s="123">
        <v>12.49123581706959</v>
      </c>
      <c r="P438" s="123">
        <v>12.178421782925236</v>
      </c>
      <c r="Q438" s="123">
        <v>12.369471382545212</v>
      </c>
      <c r="R438" s="123">
        <v>13.068141732221086</v>
      </c>
      <c r="S438" s="123">
        <v>12.92821420790956</v>
      </c>
      <c r="T438" s="123">
        <v>14.829745287117971</v>
      </c>
      <c r="U438" s="123">
        <v>15.222844443946101</v>
      </c>
      <c r="V438" s="123">
        <v>16.17422522110741</v>
      </c>
      <c r="W438" s="123">
        <v>16.458812634933164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24.487273934654311</v>
      </c>
      <c r="D439" s="99">
        <v>26.501991097808698</v>
      </c>
      <c r="E439" s="99">
        <v>24.664406116152666</v>
      </c>
      <c r="F439" s="99">
        <v>24.837033992528962</v>
      </c>
      <c r="G439" s="99">
        <v>25.147100575839012</v>
      </c>
      <c r="H439" s="99">
        <v>23.330357578979012</v>
      </c>
      <c r="I439" s="99">
        <v>23.100814566932119</v>
      </c>
      <c r="J439" s="99">
        <v>21.119184777340237</v>
      </c>
      <c r="K439" s="99">
        <v>20.306750363082056</v>
      </c>
      <c r="L439" s="99">
        <v>24.020715779567826</v>
      </c>
      <c r="M439" s="99">
        <v>18.396072626915544</v>
      </c>
      <c r="N439" s="99">
        <v>15.465316978596748</v>
      </c>
      <c r="O439" s="99">
        <v>12.674837071374542</v>
      </c>
      <c r="P439" s="99">
        <v>12.414568085529792</v>
      </c>
      <c r="Q439" s="99">
        <v>12.602640263792495</v>
      </c>
      <c r="R439" s="99">
        <v>13.184034659234314</v>
      </c>
      <c r="S439" s="99">
        <v>13.075794831040836</v>
      </c>
      <c r="T439" s="99">
        <v>14.968043150312685</v>
      </c>
      <c r="U439" s="99">
        <v>15.379741006705661</v>
      </c>
      <c r="V439" s="99">
        <v>16.352304098050787</v>
      </c>
      <c r="W439" s="99">
        <v>16.634381866775588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18.786276150376722</v>
      </c>
      <c r="D440" s="110">
        <v>20.202869047505441</v>
      </c>
      <c r="E440" s="110">
        <v>18.001443521728319</v>
      </c>
      <c r="F440" s="110">
        <v>18.209942618942613</v>
      </c>
      <c r="G440" s="110">
        <v>19.282212465408747</v>
      </c>
      <c r="H440" s="110">
        <v>17.945759296002223</v>
      </c>
      <c r="I440" s="110">
        <v>18.744795800124724</v>
      </c>
      <c r="J440" s="110">
        <v>15.398008144403093</v>
      </c>
      <c r="K440" s="110">
        <v>14.870918823644585</v>
      </c>
      <c r="L440" s="110">
        <v>18.479852553782997</v>
      </c>
      <c r="M440" s="110">
        <v>14.402075076153061</v>
      </c>
      <c r="N440" s="110">
        <v>11.128799967221386</v>
      </c>
      <c r="O440" s="110">
        <v>8.6791168828989811</v>
      </c>
      <c r="P440" s="110">
        <v>7.6337761547551253</v>
      </c>
      <c r="Q440" s="110">
        <v>7.517133070280039</v>
      </c>
      <c r="R440" s="110">
        <v>10.517218166550288</v>
      </c>
      <c r="S440" s="110">
        <v>9.0548357270554405</v>
      </c>
      <c r="T440" s="110">
        <v>10.758319468197792</v>
      </c>
      <c r="U440" s="110">
        <v>10.557695690032675</v>
      </c>
      <c r="V440" s="110">
        <v>11.243592931584987</v>
      </c>
      <c r="W440" s="110">
        <v>12.13869961117839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36.901280768297127</v>
      </c>
      <c r="D442" s="118">
        <f t="shared" si="232"/>
        <v>39.388074136790365</v>
      </c>
      <c r="E442" s="118">
        <f t="shared" si="232"/>
        <v>39.122835225188815</v>
      </c>
      <c r="F442" s="118">
        <f t="shared" si="232"/>
        <v>40.542779764853066</v>
      </c>
      <c r="G442" s="118">
        <f t="shared" si="232"/>
        <v>41.665217138986335</v>
      </c>
      <c r="H442" s="118">
        <f t="shared" si="232"/>
        <v>39.643671425631055</v>
      </c>
      <c r="I442" s="118">
        <f t="shared" si="232"/>
        <v>39.662680278938979</v>
      </c>
      <c r="J442" s="118">
        <f t="shared" si="232"/>
        <v>37.538002078774966</v>
      </c>
      <c r="K442" s="118">
        <f t="shared" si="232"/>
        <v>38.931787006737352</v>
      </c>
      <c r="L442" s="118">
        <f t="shared" si="232"/>
        <v>39.347851455849309</v>
      </c>
      <c r="M442" s="118">
        <f t="shared" si="232"/>
        <v>32.886853784484977</v>
      </c>
      <c r="N442" s="118">
        <f t="shared" si="232"/>
        <v>32.352170304189841</v>
      </c>
      <c r="O442" s="118">
        <f t="shared" si="232"/>
        <v>30.989497253784254</v>
      </c>
      <c r="P442" s="118">
        <f t="shared" si="232"/>
        <v>31.549049113008621</v>
      </c>
      <c r="Q442" s="118">
        <f t="shared" si="232"/>
        <v>31.723351474783986</v>
      </c>
      <c r="R442" s="118">
        <f t="shared" ref="R442:V442" si="233">R443+R446+R448+R457</f>
        <v>29.502033324914599</v>
      </c>
      <c r="S442" s="118">
        <f t="shared" si="233"/>
        <v>29.758621809701658</v>
      </c>
      <c r="T442" s="118">
        <f t="shared" si="233"/>
        <v>31.47354942151442</v>
      </c>
      <c r="U442" s="118">
        <f t="shared" si="233"/>
        <v>31.784717716115164</v>
      </c>
      <c r="V442" s="118">
        <f t="shared" si="233"/>
        <v>32.539711764858474</v>
      </c>
      <c r="W442" s="118">
        <f t="shared" ref="W442" si="234">W443+W446+W448+W457</f>
        <v>31.884120638902203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14.749500892848451</v>
      </c>
      <c r="D443" s="123">
        <f t="shared" si="235"/>
        <v>16.068747413116007</v>
      </c>
      <c r="E443" s="123">
        <f t="shared" si="235"/>
        <v>16.845042135916614</v>
      </c>
      <c r="F443" s="123">
        <f t="shared" si="235"/>
        <v>18.236517615706273</v>
      </c>
      <c r="G443" s="123">
        <f t="shared" si="235"/>
        <v>18.919465221835381</v>
      </c>
      <c r="H443" s="123">
        <f t="shared" si="235"/>
        <v>18.033497771632501</v>
      </c>
      <c r="I443" s="123">
        <f t="shared" si="235"/>
        <v>18.815706576127905</v>
      </c>
      <c r="J443" s="123">
        <f t="shared" si="235"/>
        <v>18.082189573488471</v>
      </c>
      <c r="K443" s="123">
        <f t="shared" si="235"/>
        <v>20.081493680650642</v>
      </c>
      <c r="L443" s="123">
        <f t="shared" si="235"/>
        <v>16.4163662391786</v>
      </c>
      <c r="M443" s="123">
        <f t="shared" si="235"/>
        <v>14.707018834054072</v>
      </c>
      <c r="N443" s="123">
        <f t="shared" si="235"/>
        <v>16.184395144041904</v>
      </c>
      <c r="O443" s="123">
        <f t="shared" si="235"/>
        <v>17.002216713701912</v>
      </c>
      <c r="P443" s="123">
        <f t="shared" si="235"/>
        <v>18.188269073240406</v>
      </c>
      <c r="Q443" s="123">
        <f t="shared" si="235"/>
        <v>18.215151750174016</v>
      </c>
      <c r="R443" s="123">
        <f t="shared" ref="R443:V443" si="236">SUM(R444:R445)</f>
        <v>16.08874081523415</v>
      </c>
      <c r="S443" s="123">
        <f t="shared" si="236"/>
        <v>16.160655644704232</v>
      </c>
      <c r="T443" s="123">
        <f t="shared" si="236"/>
        <v>16.506257541780997</v>
      </c>
      <c r="U443" s="123">
        <f t="shared" si="236"/>
        <v>16.509709514778393</v>
      </c>
      <c r="V443" s="123">
        <f t="shared" si="236"/>
        <v>16.349696038802207</v>
      </c>
      <c r="W443" s="123">
        <f t="shared" ref="W443" si="237">SUM(W444:W445)</f>
        <v>15.82120344124244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14.39917238870877</v>
      </c>
      <c r="D444" s="99">
        <v>15.701599522872387</v>
      </c>
      <c r="E444" s="99">
        <v>16.519825374283428</v>
      </c>
      <c r="F444" s="99">
        <v>17.900673974330328</v>
      </c>
      <c r="G444" s="99">
        <v>18.572306618579223</v>
      </c>
      <c r="H444" s="99">
        <v>17.700717975376342</v>
      </c>
      <c r="I444" s="99">
        <v>18.460266822718538</v>
      </c>
      <c r="J444" s="99">
        <v>17.728777243715275</v>
      </c>
      <c r="K444" s="99">
        <v>19.711164531247892</v>
      </c>
      <c r="L444" s="99">
        <v>16.1949691062669</v>
      </c>
      <c r="M444" s="99">
        <v>14.492083984316503</v>
      </c>
      <c r="N444" s="99">
        <v>15.956645802804013</v>
      </c>
      <c r="O444" s="99">
        <v>16.766354671098679</v>
      </c>
      <c r="P444" s="99">
        <v>17.940488327172243</v>
      </c>
      <c r="Q444" s="99">
        <v>17.968741937444126</v>
      </c>
      <c r="R444" s="99">
        <v>15.862670943049402</v>
      </c>
      <c r="S444" s="99">
        <v>15.936280995267767</v>
      </c>
      <c r="T444" s="99">
        <v>16.281451851358277</v>
      </c>
      <c r="U444" s="99">
        <v>16.287893306103289</v>
      </c>
      <c r="V444" s="99">
        <v>16.127449091234094</v>
      </c>
      <c r="W444" s="99">
        <v>15.606959248385399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0.35032850413968097</v>
      </c>
      <c r="D445" s="99">
        <v>0.36714789024361993</v>
      </c>
      <c r="E445" s="99">
        <v>0.32521676163318602</v>
      </c>
      <c r="F445" s="99">
        <v>0.33584364137594486</v>
      </c>
      <c r="G445" s="99">
        <v>0.34715860325615988</v>
      </c>
      <c r="H445" s="99">
        <v>0.33277979625615739</v>
      </c>
      <c r="I445" s="99">
        <v>0.35543975340936712</v>
      </c>
      <c r="J445" s="99">
        <v>0.3534123297731952</v>
      </c>
      <c r="K445" s="99">
        <v>0.37032914940275119</v>
      </c>
      <c r="L445" s="99">
        <v>0.22139713291170093</v>
      </c>
      <c r="M445" s="99">
        <v>0.21493484973756863</v>
      </c>
      <c r="N445" s="99">
        <v>0.22774934123789228</v>
      </c>
      <c r="O445" s="99">
        <v>0.23586204260323412</v>
      </c>
      <c r="P445" s="99">
        <v>0.24778074606816167</v>
      </c>
      <c r="Q445" s="99">
        <v>0.24640981272988918</v>
      </c>
      <c r="R445" s="99">
        <v>0.226069872184748</v>
      </c>
      <c r="S445" s="99">
        <v>0.22437464943646479</v>
      </c>
      <c r="T445" s="99">
        <v>0.22480569042271872</v>
      </c>
      <c r="U445" s="99">
        <v>0.22181620867510263</v>
      </c>
      <c r="V445" s="99">
        <v>0.2222469475681117</v>
      </c>
      <c r="W445" s="99">
        <v>0.21424419285704177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0.69763894804357829</v>
      </c>
      <c r="D446" s="123">
        <f t="shared" si="238"/>
        <v>0.40030990659867188</v>
      </c>
      <c r="E446" s="123">
        <f t="shared" si="238"/>
        <v>0.91123251951116357</v>
      </c>
      <c r="F446" s="123">
        <f t="shared" si="238"/>
        <v>0.80548854232312039</v>
      </c>
      <c r="G446" s="123">
        <f t="shared" si="238"/>
        <v>0.96277032805254048</v>
      </c>
      <c r="H446" s="123">
        <f t="shared" si="238"/>
        <v>1.0339174949851111</v>
      </c>
      <c r="I446" s="123">
        <f t="shared" si="238"/>
        <v>0.31911520795256199</v>
      </c>
      <c r="J446" s="123">
        <f t="shared" si="238"/>
        <v>0.23674813975300127</v>
      </c>
      <c r="K446" s="123">
        <f t="shared" si="238"/>
        <v>0.31830955963051577</v>
      </c>
      <c r="L446" s="123">
        <f t="shared" si="238"/>
        <v>0.79808387920198054</v>
      </c>
      <c r="M446" s="123">
        <f t="shared" si="238"/>
        <v>0.90124920429645838</v>
      </c>
      <c r="N446" s="123">
        <f t="shared" si="238"/>
        <v>0.92973943838060524</v>
      </c>
      <c r="O446" s="123">
        <f t="shared" si="238"/>
        <v>0.8568475398160641</v>
      </c>
      <c r="P446" s="123">
        <f t="shared" si="238"/>
        <v>0.43507286800454975</v>
      </c>
      <c r="Q446" s="123">
        <f t="shared" si="238"/>
        <v>0.49812131966147971</v>
      </c>
      <c r="R446" s="123">
        <f t="shared" si="238"/>
        <v>0.3860924176284935</v>
      </c>
      <c r="S446" s="123">
        <f t="shared" si="238"/>
        <v>0.39444573349948331</v>
      </c>
      <c r="T446" s="123">
        <f t="shared" si="238"/>
        <v>0.31669926454676306</v>
      </c>
      <c r="U446" s="123">
        <f t="shared" si="238"/>
        <v>0.2778812595942261</v>
      </c>
      <c r="V446" s="123">
        <f t="shared" si="238"/>
        <v>0.15158872309952001</v>
      </c>
      <c r="W446" s="123">
        <f t="shared" si="238"/>
        <v>0.25579727186764828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0.69763894804357829</v>
      </c>
      <c r="D447" s="99">
        <f>RES_hhdet_in_tess!D67</f>
        <v>0.40030990659867188</v>
      </c>
      <c r="E447" s="99">
        <f>RES_hhdet_in_tess!E67</f>
        <v>0.91123251951116357</v>
      </c>
      <c r="F447" s="99">
        <f>RES_hhdet_in_tess!F67</f>
        <v>0.80548854232312039</v>
      </c>
      <c r="G447" s="99">
        <f>RES_hhdet_in_tess!G67</f>
        <v>0.96277032805254048</v>
      </c>
      <c r="H447" s="99">
        <f>RES_hhdet_in_tess!H67</f>
        <v>1.0339174949851111</v>
      </c>
      <c r="I447" s="99">
        <f>RES_hhdet_in_tess!I67</f>
        <v>0.31911520795256199</v>
      </c>
      <c r="J447" s="99">
        <f>RES_hhdet_in_tess!J67</f>
        <v>0.23674813975300127</v>
      </c>
      <c r="K447" s="99">
        <f>RES_hhdet_in_tess!K67</f>
        <v>0.31830955963051577</v>
      </c>
      <c r="L447" s="99">
        <f>RES_hhdet_in_tess!L67</f>
        <v>0.79808387920198054</v>
      </c>
      <c r="M447" s="99">
        <f>RES_hhdet_in_tess!M67</f>
        <v>0.90124920429645838</v>
      </c>
      <c r="N447" s="99">
        <f>RES_hhdet_in_tess!N67</f>
        <v>0.92973943838060524</v>
      </c>
      <c r="O447" s="99">
        <f>RES_hhdet_in_tess!O67</f>
        <v>0.8568475398160641</v>
      </c>
      <c r="P447" s="99">
        <f>RES_hhdet_in_tess!P67</f>
        <v>0.43507286800454975</v>
      </c>
      <c r="Q447" s="99">
        <f>RES_hhdet_in_tess!Q67</f>
        <v>0.49812131966147971</v>
      </c>
      <c r="R447" s="99">
        <f>RES_hhdet_in_tess!R67</f>
        <v>0.3860924176284935</v>
      </c>
      <c r="S447" s="99">
        <f>RES_hhdet_in_tess!S67</f>
        <v>0.39444573349948331</v>
      </c>
      <c r="T447" s="99">
        <f>RES_hhdet_in_tess!T67</f>
        <v>0.31669926454676306</v>
      </c>
      <c r="U447" s="99">
        <f>RES_hhdet_in_tess!U67</f>
        <v>0.2778812595942261</v>
      </c>
      <c r="V447" s="99">
        <f>RES_hhdet_in_tess!V67</f>
        <v>0.15158872309952001</v>
      </c>
      <c r="W447" s="99">
        <f>RES_hhdet_in_tess!W67</f>
        <v>0.25579727186764828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7.7287034043840217</v>
      </c>
      <c r="D448" s="123">
        <v>8.0424069823753754</v>
      </c>
      <c r="E448" s="123">
        <v>7.5188867006305102</v>
      </c>
      <c r="F448" s="123">
        <v>7.53195537494822</v>
      </c>
      <c r="G448" s="123">
        <v>7.5903864700524348</v>
      </c>
      <c r="H448" s="123">
        <v>7.3837244006354048</v>
      </c>
      <c r="I448" s="123">
        <v>7.4128585264993969</v>
      </c>
      <c r="J448" s="123">
        <v>7.2626419159889526</v>
      </c>
      <c r="K448" s="123">
        <v>7.016227946899531</v>
      </c>
      <c r="L448" s="123">
        <v>8.4686328265193964</v>
      </c>
      <c r="M448" s="123">
        <v>6.79679664607497</v>
      </c>
      <c r="N448" s="123">
        <v>6.4518460735069798</v>
      </c>
      <c r="O448" s="123">
        <v>5.945229896502263</v>
      </c>
      <c r="P448" s="123">
        <v>5.920208964174611</v>
      </c>
      <c r="Q448" s="123">
        <v>5.8993971799285951</v>
      </c>
      <c r="R448" s="123">
        <v>5.4549207252880114</v>
      </c>
      <c r="S448" s="123">
        <v>5.6759422676515836</v>
      </c>
      <c r="T448" s="123">
        <v>5.9393978626257784</v>
      </c>
      <c r="U448" s="123">
        <v>5.9722648895584998</v>
      </c>
      <c r="V448" s="123">
        <v>6.3568305600196195</v>
      </c>
      <c r="W448" s="123">
        <v>5.8555068628025069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7.7268840002185595</v>
      </c>
      <c r="D449" s="99">
        <v>8.0486626006245388</v>
      </c>
      <c r="E449" s="99">
        <v>7.5292503150767738</v>
      </c>
      <c r="F449" s="99">
        <v>7.5501240280218198</v>
      </c>
      <c r="G449" s="99">
        <v>7.589653571035095</v>
      </c>
      <c r="H449" s="99">
        <v>7.3902003308618731</v>
      </c>
      <c r="I449" s="99">
        <v>7.4119366786965113</v>
      </c>
      <c r="J449" s="99">
        <v>7.258972834651984</v>
      </c>
      <c r="K449" s="99">
        <v>7.0006954088628213</v>
      </c>
      <c r="L449" s="99">
        <v>8.5115763799065149</v>
      </c>
      <c r="M449" s="99">
        <v>6.8113277915387389</v>
      </c>
      <c r="N449" s="99">
        <v>6.4720810535846747</v>
      </c>
      <c r="O449" s="99">
        <v>5.9429082078801514</v>
      </c>
      <c r="P449" s="99">
        <v>5.9490994041369927</v>
      </c>
      <c r="Q449" s="99">
        <v>5.9368353494510666</v>
      </c>
      <c r="R449" s="99">
        <v>5.4493574871182462</v>
      </c>
      <c r="S449" s="99">
        <v>5.6784192216274132</v>
      </c>
      <c r="T449" s="99">
        <v>5.9593875866750476</v>
      </c>
      <c r="U449" s="99">
        <v>5.9852307534900451</v>
      </c>
      <c r="V449" s="99">
        <v>6.3645682615704029</v>
      </c>
      <c r="W449" s="99">
        <v>5.8660227267651326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7.7270489763667767</v>
      </c>
      <c r="D450" s="99">
        <v>8.04879556791178</v>
      </c>
      <c r="E450" s="99">
        <v>7.5306142094043231</v>
      </c>
      <c r="F450" s="99">
        <v>7.5513645794400848</v>
      </c>
      <c r="G450" s="99">
        <v>7.5891717474430367</v>
      </c>
      <c r="H450" s="99">
        <v>7.3889442093259303</v>
      </c>
      <c r="I450" s="99">
        <v>7.409078003274292</v>
      </c>
      <c r="J450" s="99">
        <v>7.2594768033891253</v>
      </c>
      <c r="K450" s="99">
        <v>7.0016184357539553</v>
      </c>
      <c r="L450" s="99">
        <v>8.5273031734625793</v>
      </c>
      <c r="M450" s="99">
        <v>6.8275814138305346</v>
      </c>
      <c r="N450" s="99">
        <v>6.4906145209782418</v>
      </c>
      <c r="O450" s="99">
        <v>5.9589923100461757</v>
      </c>
      <c r="P450" s="99">
        <v>5.9768726043515814</v>
      </c>
      <c r="Q450" s="99">
        <v>5.9654391753742484</v>
      </c>
      <c r="R450" s="99">
        <v>0</v>
      </c>
      <c r="S450" s="99">
        <v>5.6896658850731852</v>
      </c>
      <c r="T450" s="99">
        <v>5.9671724605588237</v>
      </c>
      <c r="U450" s="99">
        <v>5.9868337176545898</v>
      </c>
      <c r="V450" s="99">
        <v>6.3639658490771778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1.4635895398622445</v>
      </c>
      <c r="D451" s="102">
        <v>1.6009263013099297</v>
      </c>
      <c r="E451" s="102">
        <v>1.2776551856175522</v>
      </c>
      <c r="F451" s="102">
        <v>1.2960817958595581</v>
      </c>
      <c r="G451" s="102">
        <v>1.5068440285060172</v>
      </c>
      <c r="H451" s="102">
        <v>1.3439001522280345</v>
      </c>
      <c r="I451" s="102">
        <v>1.3703715725550016</v>
      </c>
      <c r="J451" s="102">
        <v>1.3132294561000986</v>
      </c>
      <c r="K451" s="102">
        <v>1.3144839010939928</v>
      </c>
      <c r="L451" s="102">
        <v>1.4719655497817727</v>
      </c>
      <c r="M451" s="102">
        <v>0.77203375903414073</v>
      </c>
      <c r="N451" s="102">
        <v>0.77291018193188765</v>
      </c>
      <c r="O451" s="102">
        <v>0.59882596308579872</v>
      </c>
      <c r="P451" s="102">
        <v>0.70331978765360526</v>
      </c>
      <c r="Q451" s="102">
        <v>0.75909844302677532</v>
      </c>
      <c r="R451" s="102">
        <v>0</v>
      </c>
      <c r="S451" s="102">
        <v>0.68813259858372933</v>
      </c>
      <c r="T451" s="102">
        <v>0.59187633137949069</v>
      </c>
      <c r="U451" s="102">
        <v>0.62774714231373696</v>
      </c>
      <c r="V451" s="102">
        <v>0.87407251293644772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6.2634594365045313</v>
      </c>
      <c r="D452" s="105">
        <v>6.4478692666018498</v>
      </c>
      <c r="E452" s="105">
        <v>6.2529590237867714</v>
      </c>
      <c r="F452" s="105">
        <v>6.2552827835805251</v>
      </c>
      <c r="G452" s="105">
        <v>6.0823277189370186</v>
      </c>
      <c r="H452" s="105">
        <v>6.0450440570978969</v>
      </c>
      <c r="I452" s="105">
        <v>6.0387064307192899</v>
      </c>
      <c r="J452" s="105">
        <v>5.9462473472890256</v>
      </c>
      <c r="K452" s="105">
        <v>5.687134534659962</v>
      </c>
      <c r="L452" s="105">
        <v>7.0553376236808063</v>
      </c>
      <c r="M452" s="105">
        <v>6.0555476547963947</v>
      </c>
      <c r="N452" s="105">
        <v>5.717704339046354</v>
      </c>
      <c r="O452" s="105">
        <v>5.3601663469603764</v>
      </c>
      <c r="P452" s="105">
        <v>5.2735528166979782</v>
      </c>
      <c r="Q452" s="105">
        <v>5.2063407323474733</v>
      </c>
      <c r="R452" s="105">
        <v>0</v>
      </c>
      <c r="S452" s="105">
        <v>5.0015332864894546</v>
      </c>
      <c r="T452" s="105">
        <v>5.3752961291793335</v>
      </c>
      <c r="U452" s="105">
        <v>5.3590865753408519</v>
      </c>
      <c r="V452" s="105">
        <v>5.4898933361407298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7.7687094881336991</v>
      </c>
      <c r="D453" s="102">
        <v>7.8797696932622472</v>
      </c>
      <c r="E453" s="102">
        <v>7.2340024398956286</v>
      </c>
      <c r="F453" s="102">
        <v>7.0925301175426627</v>
      </c>
      <c r="G453" s="102">
        <v>7.6041821518473975</v>
      </c>
      <c r="H453" s="102">
        <v>7.270740151563504</v>
      </c>
      <c r="I453" s="102">
        <v>7.4341574906727912</v>
      </c>
      <c r="J453" s="102">
        <v>7.3579214001239031</v>
      </c>
      <c r="K453" s="102">
        <v>7.3906076661255744</v>
      </c>
      <c r="L453" s="102">
        <v>0</v>
      </c>
      <c r="M453" s="102">
        <v>6.5787641933667675</v>
      </c>
      <c r="N453" s="102">
        <v>6.1299439297802136</v>
      </c>
      <c r="O453" s="102">
        <v>5.9689514968406678</v>
      </c>
      <c r="P453" s="102">
        <v>5.6053164897252383</v>
      </c>
      <c r="Q453" s="102">
        <v>5.4400682550012833</v>
      </c>
      <c r="R453" s="102">
        <v>5.5334900968916587</v>
      </c>
      <c r="S453" s="102">
        <v>5.5946575260724831</v>
      </c>
      <c r="T453" s="102">
        <v>5.6925250996115677</v>
      </c>
      <c r="U453" s="102">
        <v>5.6480252410694654</v>
      </c>
      <c r="V453" s="102">
        <v>5.5820595676410401</v>
      </c>
      <c r="W453" s="102">
        <v>5.7949152543437581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7.7713245498432357</v>
      </c>
      <c r="D454" s="105">
        <v>7.8811701025428533</v>
      </c>
      <c r="E454" s="105">
        <v>7.2331438154787824</v>
      </c>
      <c r="F454" s="105">
        <v>7.0912651197216405</v>
      </c>
      <c r="G454" s="105">
        <v>7.6062383925670458</v>
      </c>
      <c r="H454" s="105">
        <v>7.2691314067847816</v>
      </c>
      <c r="I454" s="105">
        <v>7.4320122745072386</v>
      </c>
      <c r="J454" s="105">
        <v>7.3600391023438698</v>
      </c>
      <c r="K454" s="105">
        <v>7.3948962626538162</v>
      </c>
      <c r="L454" s="105">
        <v>7.1687302301473537</v>
      </c>
      <c r="M454" s="105">
        <v>6.5967069028060479</v>
      </c>
      <c r="N454" s="105">
        <v>6.148969949260418</v>
      </c>
      <c r="O454" s="105">
        <v>5.9773040617971143</v>
      </c>
      <c r="P454" s="105">
        <v>5.6154710328660888</v>
      </c>
      <c r="Q454" s="105">
        <v>5.4446932186026444</v>
      </c>
      <c r="R454" s="105">
        <v>5.5346232471777146</v>
      </c>
      <c r="S454" s="105">
        <v>5.6006767139562417</v>
      </c>
      <c r="T454" s="105">
        <v>5.6834082994357624</v>
      </c>
      <c r="U454" s="105">
        <v>5.6449899121929557</v>
      </c>
      <c r="V454" s="105">
        <v>5.5712450425843665</v>
      </c>
      <c r="W454" s="105">
        <v>5.7808368272688062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1.4783607901807432</v>
      </c>
      <c r="D455" s="99">
        <v>1.6050908682495546</v>
      </c>
      <c r="E455" s="99">
        <v>1.0607013021936242</v>
      </c>
      <c r="F455" s="99">
        <v>1.0574268601127268</v>
      </c>
      <c r="G455" s="99">
        <v>1.5570678749984783</v>
      </c>
      <c r="H455" s="99">
        <v>1.2744858856874395</v>
      </c>
      <c r="I455" s="99">
        <v>1.3558915746592446</v>
      </c>
      <c r="J455" s="99">
        <v>1.3010960488092298</v>
      </c>
      <c r="K455" s="99">
        <v>1.4095210899519033</v>
      </c>
      <c r="L455" s="99">
        <v>0.96378467227228592</v>
      </c>
      <c r="M455" s="99">
        <v>0.6767982921706035</v>
      </c>
      <c r="N455" s="99">
        <v>0.61936996644890185</v>
      </c>
      <c r="O455" s="99">
        <v>0.52280129440800072</v>
      </c>
      <c r="P455" s="99">
        <v>0.53590471222330438</v>
      </c>
      <c r="Q455" s="99">
        <v>0.55511076115937785</v>
      </c>
      <c r="R455" s="99">
        <v>0.6083059143664975</v>
      </c>
      <c r="S455" s="99">
        <v>0.60627850911126591</v>
      </c>
      <c r="T455" s="99">
        <v>0.4699957976670745</v>
      </c>
      <c r="U455" s="99">
        <v>0.4866377910162098</v>
      </c>
      <c r="V455" s="99">
        <v>0.4412883246575714</v>
      </c>
      <c r="W455" s="99">
        <v>0.41846378419889457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6.2929637596624923</v>
      </c>
      <c r="D456" s="99">
        <v>6.2760792342932978</v>
      </c>
      <c r="E456" s="99">
        <v>6.1724425132851586</v>
      </c>
      <c r="F456" s="99">
        <v>6.0338382596089133</v>
      </c>
      <c r="G456" s="99">
        <v>6.0491705175685695</v>
      </c>
      <c r="H456" s="99">
        <v>5.9946455210973415</v>
      </c>
      <c r="I456" s="99">
        <v>6.0761206998479933</v>
      </c>
      <c r="J456" s="99">
        <v>6.0589430535346391</v>
      </c>
      <c r="K456" s="99">
        <v>5.9853751727019127</v>
      </c>
      <c r="L456" s="99">
        <v>6.2049455578750674</v>
      </c>
      <c r="M456" s="99">
        <v>5.9199086106354439</v>
      </c>
      <c r="N456" s="99">
        <v>5.5295999828115159</v>
      </c>
      <c r="O456" s="99">
        <v>5.4545027673891138</v>
      </c>
      <c r="P456" s="99">
        <v>5.0795663206427841</v>
      </c>
      <c r="Q456" s="99">
        <v>4.8895824574432671</v>
      </c>
      <c r="R456" s="99">
        <v>4.926317332811216</v>
      </c>
      <c r="S456" s="99">
        <v>4.9943982048449769</v>
      </c>
      <c r="T456" s="99">
        <v>5.213412501768687</v>
      </c>
      <c r="U456" s="99">
        <v>5.1583521211767458</v>
      </c>
      <c r="V456" s="99">
        <v>5.1299567179267944</v>
      </c>
      <c r="W456" s="99">
        <v>5.3623730430699119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13.725437523021077</v>
      </c>
      <c r="D457" s="123">
        <v>14.876609834700314</v>
      </c>
      <c r="E457" s="123">
        <v>13.847673869130526</v>
      </c>
      <c r="F457" s="123">
        <v>13.968818231875455</v>
      </c>
      <c r="G457" s="123">
        <v>14.192595119045981</v>
      </c>
      <c r="H457" s="123">
        <v>13.192531758378037</v>
      </c>
      <c r="I457" s="123">
        <v>13.114999968359111</v>
      </c>
      <c r="J457" s="123">
        <v>11.956422449544542</v>
      </c>
      <c r="K457" s="123">
        <v>11.515755819556661</v>
      </c>
      <c r="L457" s="123">
        <v>13.664768510949333</v>
      </c>
      <c r="M457" s="123">
        <v>10.481789100059475</v>
      </c>
      <c r="N457" s="123">
        <v>8.7861896482603576</v>
      </c>
      <c r="O457" s="123">
        <v>7.1852031037640129</v>
      </c>
      <c r="P457" s="123">
        <v>7.0054982075890564</v>
      </c>
      <c r="Q457" s="123">
        <v>7.1106812250198956</v>
      </c>
      <c r="R457" s="123">
        <v>7.5722793667639428</v>
      </c>
      <c r="S457" s="123">
        <v>7.5275781638463553</v>
      </c>
      <c r="T457" s="123">
        <v>8.7111947525608802</v>
      </c>
      <c r="U457" s="123">
        <v>9.0248620521840444</v>
      </c>
      <c r="V457" s="123">
        <v>9.6815964429371295</v>
      </c>
      <c r="W457" s="123">
        <v>9.95161306298961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13.721502968493645</v>
      </c>
      <c r="D458" s="99">
        <v>14.876194913379667</v>
      </c>
      <c r="E458" s="99">
        <v>13.868332674330444</v>
      </c>
      <c r="F458" s="99">
        <v>13.989134706364592</v>
      </c>
      <c r="G458" s="99">
        <v>14.187491376134767</v>
      </c>
      <c r="H458" s="99">
        <v>13.184260064664741</v>
      </c>
      <c r="I458" s="99">
        <v>13.075745284356383</v>
      </c>
      <c r="J458" s="99">
        <v>11.972944341015138</v>
      </c>
      <c r="K458" s="99">
        <v>11.529800720003159</v>
      </c>
      <c r="L458" s="99">
        <v>13.6582799925497</v>
      </c>
      <c r="M458" s="99">
        <v>10.468226904780478</v>
      </c>
      <c r="N458" s="99">
        <v>8.800489678945647</v>
      </c>
      <c r="O458" s="99">
        <v>7.2125759196091446</v>
      </c>
      <c r="P458" s="99">
        <v>7.0644706769654704</v>
      </c>
      <c r="Q458" s="99">
        <v>7.1714925547574602</v>
      </c>
      <c r="R458" s="99">
        <v>7.5392010915013179</v>
      </c>
      <c r="S458" s="99">
        <v>7.5370972867357144</v>
      </c>
      <c r="T458" s="99">
        <v>8.7076722148986132</v>
      </c>
      <c r="U458" s="99">
        <v>9.0321572178546798</v>
      </c>
      <c r="V458" s="99">
        <v>9.6874424302253406</v>
      </c>
      <c r="W458" s="99">
        <v>9.9337854519430238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13.815995230024454</v>
      </c>
      <c r="D459" s="110">
        <v>14.887751504125225</v>
      </c>
      <c r="E459" s="110">
        <v>13.293167233088081</v>
      </c>
      <c r="F459" s="110">
        <v>13.475264302148192</v>
      </c>
      <c r="G459" s="110">
        <v>14.299499325401275</v>
      </c>
      <c r="H459" s="110">
        <v>13.337839115221735</v>
      </c>
      <c r="I459" s="110">
        <v>13.963505061033468</v>
      </c>
      <c r="J459" s="110">
        <v>11.498040704476217</v>
      </c>
      <c r="K459" s="110">
        <v>11.133177665612592</v>
      </c>
      <c r="L459" s="110">
        <v>13.873417957098722</v>
      </c>
      <c r="M459" s="110">
        <v>10.852812013763456</v>
      </c>
      <c r="N459" s="110">
        <v>8.4279053178028907</v>
      </c>
      <c r="O459" s="110">
        <v>6.6168604202686492</v>
      </c>
      <c r="P459" s="110">
        <v>5.8705705285276766</v>
      </c>
      <c r="Q459" s="110">
        <v>5.8451729653974152</v>
      </c>
      <c r="R459" s="110">
        <v>8.3003665249176741</v>
      </c>
      <c r="S459" s="110">
        <v>7.277740719241935</v>
      </c>
      <c r="T459" s="110">
        <v>8.814896649719449</v>
      </c>
      <c r="U459" s="110">
        <v>8.807948230495656</v>
      </c>
      <c r="V459" s="110">
        <v>9.5197332608340908</v>
      </c>
      <c r="W459" s="110">
        <v>10.390284998023878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12.117009693091362</v>
      </c>
      <c r="D461" s="118">
        <f t="shared" si="239"/>
        <v>13.071573203788507</v>
      </c>
      <c r="E461" s="118">
        <f t="shared" si="239"/>
        <v>12.706802467173205</v>
      </c>
      <c r="F461" s="118">
        <f t="shared" si="239"/>
        <v>13.087635094875559</v>
      </c>
      <c r="G461" s="118">
        <f t="shared" si="239"/>
        <v>13.25320512314816</v>
      </c>
      <c r="H461" s="118">
        <f t="shared" si="239"/>
        <v>12.393279031980361</v>
      </c>
      <c r="I461" s="118">
        <f t="shared" si="239"/>
        <v>12.577475024571431</v>
      </c>
      <c r="J461" s="118">
        <f t="shared" si="239"/>
        <v>11.842077961872636</v>
      </c>
      <c r="K461" s="118">
        <f t="shared" si="239"/>
        <v>12.124050205113615</v>
      </c>
      <c r="L461" s="118">
        <f t="shared" si="239"/>
        <v>12.0049976982225</v>
      </c>
      <c r="M461" s="118">
        <f t="shared" si="239"/>
        <v>9.740694346008274</v>
      </c>
      <c r="N461" s="118">
        <f t="shared" si="239"/>
        <v>9.2847933051163594</v>
      </c>
      <c r="O461" s="118">
        <f t="shared" si="239"/>
        <v>8.7933053773746384</v>
      </c>
      <c r="P461" s="118">
        <f t="shared" si="239"/>
        <v>8.6656189521005516</v>
      </c>
      <c r="Q461" s="118">
        <f t="shared" si="239"/>
        <v>8.6740645577925513</v>
      </c>
      <c r="R461" s="118">
        <f t="shared" ref="R461:V461" si="240">R462+R465+R467+R476</f>
        <v>8.1374133576899457</v>
      </c>
      <c r="S461" s="118">
        <f t="shared" si="240"/>
        <v>8.1665141900020437</v>
      </c>
      <c r="T461" s="118">
        <f t="shared" si="240"/>
        <v>8.5528450479392433</v>
      </c>
      <c r="U461" s="118">
        <f t="shared" si="240"/>
        <v>8.6586152484938328</v>
      </c>
      <c r="V461" s="118">
        <f t="shared" si="240"/>
        <v>8.8660831857986206</v>
      </c>
      <c r="W461" s="118">
        <f t="shared" ref="W461" si="241">W462+W465+W467+W476</f>
        <v>8.5362951865205208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4.8835793976648239</v>
      </c>
      <c r="D462" s="123">
        <f t="shared" si="242"/>
        <v>5.2819289106182321</v>
      </c>
      <c r="E462" s="123">
        <f t="shared" si="242"/>
        <v>5.4821012631044299</v>
      </c>
      <c r="F462" s="123">
        <f t="shared" si="242"/>
        <v>5.8621173186732527</v>
      </c>
      <c r="G462" s="123">
        <f t="shared" si="242"/>
        <v>6.0030635206262559</v>
      </c>
      <c r="H462" s="123">
        <f t="shared" si="242"/>
        <v>5.6481180621199165</v>
      </c>
      <c r="I462" s="123">
        <f t="shared" si="242"/>
        <v>5.8159593342486184</v>
      </c>
      <c r="J462" s="123">
        <f t="shared" si="242"/>
        <v>5.5147938878216838</v>
      </c>
      <c r="K462" s="123">
        <f t="shared" si="242"/>
        <v>6.0530019707598735</v>
      </c>
      <c r="L462" s="123">
        <f t="shared" si="242"/>
        <v>4.9087885408562943</v>
      </c>
      <c r="M462" s="123">
        <f t="shared" si="242"/>
        <v>4.3209830130307445</v>
      </c>
      <c r="N462" s="123">
        <f t="shared" si="242"/>
        <v>4.6600332890641925</v>
      </c>
      <c r="O462" s="123">
        <f t="shared" si="242"/>
        <v>4.7739320031016561</v>
      </c>
      <c r="P462" s="123">
        <f t="shared" si="242"/>
        <v>4.9699598939074443</v>
      </c>
      <c r="Q462" s="123">
        <f t="shared" si="242"/>
        <v>4.8658927718818621</v>
      </c>
      <c r="R462" s="123">
        <f t="shared" ref="R462:V462" si="243">SUM(R463:R464)</f>
        <v>4.2410859644582306</v>
      </c>
      <c r="S462" s="123">
        <f t="shared" si="243"/>
        <v>4.2191826826779195</v>
      </c>
      <c r="T462" s="123">
        <f t="shared" si="243"/>
        <v>4.2770026089151241</v>
      </c>
      <c r="U462" s="123">
        <f t="shared" si="243"/>
        <v>4.250831628145435</v>
      </c>
      <c r="V462" s="123">
        <f t="shared" si="243"/>
        <v>4.18502280507556</v>
      </c>
      <c r="W462" s="123">
        <f t="shared" ref="W462" si="244">SUM(W463:W464)</f>
        <v>4.0335837470638891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4.8835793976648239</v>
      </c>
      <c r="D463" s="99">
        <v>5.2819289106182321</v>
      </c>
      <c r="E463" s="99">
        <v>5.4821012631044299</v>
      </c>
      <c r="F463" s="99">
        <v>5.8621173186732527</v>
      </c>
      <c r="G463" s="99">
        <v>6.0030635206262559</v>
      </c>
      <c r="H463" s="99">
        <v>5.6481180621199165</v>
      </c>
      <c r="I463" s="99">
        <v>5.8159593342486184</v>
      </c>
      <c r="J463" s="99">
        <v>5.5147938878216838</v>
      </c>
      <c r="K463" s="99">
        <v>6.0530019707598735</v>
      </c>
      <c r="L463" s="99">
        <v>4.9087885408562943</v>
      </c>
      <c r="M463" s="99">
        <v>4.3209830130307445</v>
      </c>
      <c r="N463" s="99">
        <v>4.6600332890641925</v>
      </c>
      <c r="O463" s="99">
        <v>4.7739320031016561</v>
      </c>
      <c r="P463" s="99">
        <v>4.9699598939074443</v>
      </c>
      <c r="Q463" s="99">
        <v>4.8658927718818621</v>
      </c>
      <c r="R463" s="99">
        <v>4.2410859644582306</v>
      </c>
      <c r="S463" s="99">
        <v>4.2191826826779195</v>
      </c>
      <c r="T463" s="99">
        <v>4.2770026089151241</v>
      </c>
      <c r="U463" s="99">
        <v>4.250831628145435</v>
      </c>
      <c r="V463" s="99">
        <v>4.18502280507556</v>
      </c>
      <c r="W463" s="99">
        <v>4.0335837470638891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2.5203895776058447</v>
      </c>
      <c r="D467" s="123">
        <v>2.6294696459424136</v>
      </c>
      <c r="E467" s="123">
        <v>2.422393440617979</v>
      </c>
      <c r="F467" s="123">
        <v>2.4077473413354915</v>
      </c>
      <c r="G467" s="123">
        <v>2.4028490860527785</v>
      </c>
      <c r="H467" s="123">
        <v>2.2871371794727309</v>
      </c>
      <c r="I467" s="123">
        <v>2.3023701689198561</v>
      </c>
      <c r="J467" s="123">
        <v>2.2104408332312775</v>
      </c>
      <c r="K467" s="123">
        <v>2.115123642215651</v>
      </c>
      <c r="L467" s="123">
        <v>2.3912973462367653</v>
      </c>
      <c r="M467" s="123">
        <v>1.8354576125208457</v>
      </c>
      <c r="N467" s="123">
        <v>1.6212617838291146</v>
      </c>
      <c r="O467" s="123">
        <v>1.577185215320593</v>
      </c>
      <c r="P467" s="123">
        <v>1.3122578324664065</v>
      </c>
      <c r="Q467" s="123">
        <v>1.3796405057460883</v>
      </c>
      <c r="R467" s="123">
        <v>1.3493915129327856</v>
      </c>
      <c r="S467" s="123">
        <v>1.4034683881669054</v>
      </c>
      <c r="T467" s="123">
        <v>1.3522062811317177</v>
      </c>
      <c r="U467" s="123">
        <v>1.4027551365869113</v>
      </c>
      <c r="V467" s="123">
        <v>1.4936676122849879</v>
      </c>
      <c r="W467" s="123">
        <v>1.2744289570850391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2.6648482935267941</v>
      </c>
      <c r="D468" s="99">
        <v>2.7648085942730698</v>
      </c>
      <c r="E468" s="99">
        <v>2.5609124389886166</v>
      </c>
      <c r="F468" s="99">
        <v>2.5427672962975345</v>
      </c>
      <c r="G468" s="99">
        <v>2.5302729314590531</v>
      </c>
      <c r="H468" s="99">
        <v>2.4383638690395442</v>
      </c>
      <c r="I468" s="99">
        <v>2.4196347905604219</v>
      </c>
      <c r="J468" s="99">
        <v>2.3433292163324424</v>
      </c>
      <c r="K468" s="99">
        <v>2.2331290673207254</v>
      </c>
      <c r="L468" s="99">
        <v>2.6807803592444488</v>
      </c>
      <c r="M468" s="99">
        <v>2.1050593082031215</v>
      </c>
      <c r="N468" s="99">
        <v>1.9480552562003197</v>
      </c>
      <c r="O468" s="99">
        <v>1.7281155346228949</v>
      </c>
      <c r="P468" s="99">
        <v>1.6642404292215121</v>
      </c>
      <c r="Q468" s="99">
        <v>1.6066086704995839</v>
      </c>
      <c r="R468" s="99">
        <v>1.4437090352880384</v>
      </c>
      <c r="S468" s="99">
        <v>1.4761006512148969</v>
      </c>
      <c r="T468" s="99">
        <v>1.5239705543935742</v>
      </c>
      <c r="U468" s="99">
        <v>1.5102586061855809</v>
      </c>
      <c r="V468" s="99">
        <v>1.5901661212476164</v>
      </c>
      <c r="W468" s="99">
        <v>1.4581967689502802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0.50476286270316051</v>
      </c>
      <c r="D469" s="99">
        <v>0.54993668094821557</v>
      </c>
      <c r="E469" s="99">
        <v>0.43456691179923079</v>
      </c>
      <c r="F469" s="99">
        <v>0.436500697419899</v>
      </c>
      <c r="G469" s="99">
        <v>0.50235845701973203</v>
      </c>
      <c r="H469" s="99">
        <v>0.44341390328825042</v>
      </c>
      <c r="I469" s="99">
        <v>0.44735929038349603</v>
      </c>
      <c r="J469" s="99">
        <v>0.42393449077775192</v>
      </c>
      <c r="K469" s="99">
        <v>0.41930294586762473</v>
      </c>
      <c r="L469" s="99">
        <v>0.46360581861838063</v>
      </c>
      <c r="M469" s="99">
        <v>0.23859912493430624</v>
      </c>
      <c r="N469" s="99">
        <v>0.23264105162113446</v>
      </c>
      <c r="O469" s="99">
        <v>0.17413031013534949</v>
      </c>
      <c r="P469" s="99">
        <v>0.19675133087718452</v>
      </c>
      <c r="Q469" s="99">
        <v>0.20542495598135735</v>
      </c>
      <c r="R469" s="99">
        <v>0</v>
      </c>
      <c r="S469" s="99">
        <v>0.17887953270919846</v>
      </c>
      <c r="T469" s="99">
        <v>0.15135818701936385</v>
      </c>
      <c r="U469" s="99">
        <v>0.15839999546131159</v>
      </c>
      <c r="V469" s="99">
        <v>0.21838409778361889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0.50476286270316051</v>
      </c>
      <c r="D470" s="102">
        <v>0.54993668094821557</v>
      </c>
      <c r="E470" s="102">
        <v>0.43456691179923079</v>
      </c>
      <c r="F470" s="102">
        <v>0.436500697419899</v>
      </c>
      <c r="G470" s="102">
        <v>0.50235845701973203</v>
      </c>
      <c r="H470" s="102">
        <v>0.44341390328825042</v>
      </c>
      <c r="I470" s="102">
        <v>0.44735929038349603</v>
      </c>
      <c r="J470" s="102">
        <v>0.42393449077775192</v>
      </c>
      <c r="K470" s="102">
        <v>0.41930294586762473</v>
      </c>
      <c r="L470" s="102">
        <v>0.46360581861838063</v>
      </c>
      <c r="M470" s="102">
        <v>0.23859912493430624</v>
      </c>
      <c r="N470" s="102">
        <v>0.23264105162113446</v>
      </c>
      <c r="O470" s="102">
        <v>0.17413031013534949</v>
      </c>
      <c r="P470" s="102">
        <v>0.19675133087718452</v>
      </c>
      <c r="Q470" s="102">
        <v>0.20542495598135735</v>
      </c>
      <c r="R470" s="102">
        <v>0</v>
      </c>
      <c r="S470" s="102">
        <v>0.17887953270919846</v>
      </c>
      <c r="T470" s="102">
        <v>0.15135818701936385</v>
      </c>
      <c r="U470" s="102">
        <v>0.15839999546131159</v>
      </c>
      <c r="V470" s="102">
        <v>0.21838409778361889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4.713040717820693</v>
      </c>
      <c r="D476" s="123">
        <v>5.1601746472278602</v>
      </c>
      <c r="E476" s="123">
        <v>4.8023077634507958</v>
      </c>
      <c r="F476" s="123">
        <v>4.8177704348668131</v>
      </c>
      <c r="G476" s="123">
        <v>4.8472925164691238</v>
      </c>
      <c r="H476" s="123">
        <v>4.4580237903877133</v>
      </c>
      <c r="I476" s="123">
        <v>4.4591455214029549</v>
      </c>
      <c r="J476" s="123">
        <v>4.1168432408196738</v>
      </c>
      <c r="K476" s="123">
        <v>3.9559245921380914</v>
      </c>
      <c r="L476" s="123">
        <v>4.7049118111294401</v>
      </c>
      <c r="M476" s="123">
        <v>3.5842537204566844</v>
      </c>
      <c r="N476" s="123">
        <v>3.0034982322230519</v>
      </c>
      <c r="O476" s="123">
        <v>2.4421881589523893</v>
      </c>
      <c r="P476" s="123">
        <v>2.3834012257266997</v>
      </c>
      <c r="Q476" s="123">
        <v>2.4285312801645995</v>
      </c>
      <c r="R476" s="123">
        <v>2.5469358802989288</v>
      </c>
      <c r="S476" s="123">
        <v>2.5438631191572196</v>
      </c>
      <c r="T476" s="123">
        <v>2.9236361578924006</v>
      </c>
      <c r="U476" s="123">
        <v>3.0050284837614858</v>
      </c>
      <c r="V476" s="123">
        <v>3.1873927684380732</v>
      </c>
      <c r="W476" s="123">
        <v>3.228282482371593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4.9178130812991725</v>
      </c>
      <c r="D477" s="99">
        <v>5.3523421221134457</v>
      </c>
      <c r="E477" s="99">
        <v>4.9812234592181941</v>
      </c>
      <c r="F477" s="99">
        <v>5.0160873851311498</v>
      </c>
      <c r="G477" s="99">
        <v>5.0787084322964482</v>
      </c>
      <c r="H477" s="99">
        <v>4.7117990166506027</v>
      </c>
      <c r="I477" s="99">
        <v>4.6654405099376115</v>
      </c>
      <c r="J477" s="99">
        <v>4.2652305576316358</v>
      </c>
      <c r="K477" s="99">
        <v>4.1011513033280531</v>
      </c>
      <c r="L477" s="99">
        <v>4.8512237588415186</v>
      </c>
      <c r="M477" s="99">
        <v>3.7152708277318633</v>
      </c>
      <c r="N477" s="99">
        <v>3.1233754169974</v>
      </c>
      <c r="O477" s="99">
        <v>2.5598100949348028</v>
      </c>
      <c r="P477" s="99">
        <v>2.5072461705535969</v>
      </c>
      <c r="Q477" s="99">
        <v>2.5452292276755331</v>
      </c>
      <c r="R477" s="99">
        <v>2.6626476397789629</v>
      </c>
      <c r="S477" s="99">
        <v>2.6407875240770076</v>
      </c>
      <c r="T477" s="99">
        <v>3.0229459946371504</v>
      </c>
      <c r="U477" s="99">
        <v>3.106092493714276</v>
      </c>
      <c r="V477" s="99">
        <v>3.3025113356423379</v>
      </c>
      <c r="W477" s="99">
        <v>3.359479761813998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2809472</v>
      </c>
      <c r="C5" s="120">
        <v>2799225</v>
      </c>
      <c r="D5" s="120">
        <v>2703827</v>
      </c>
      <c r="E5" s="120">
        <v>2599881</v>
      </c>
      <c r="F5" s="120">
        <v>2525398</v>
      </c>
      <c r="G5" s="120">
        <v>2484595</v>
      </c>
      <c r="H5" s="120">
        <v>2501923</v>
      </c>
      <c r="I5" s="120">
        <v>2427623</v>
      </c>
      <c r="J5" s="120">
        <v>2305685</v>
      </c>
      <c r="K5" s="120">
        <v>2116040</v>
      </c>
      <c r="L5" s="120">
        <v>1923126</v>
      </c>
      <c r="M5" s="120">
        <v>1891033</v>
      </c>
      <c r="N5" s="120">
        <v>1840362</v>
      </c>
      <c r="O5" s="120">
        <v>1756859</v>
      </c>
      <c r="P5" s="120">
        <v>1754126</v>
      </c>
      <c r="Q5" s="120">
        <v>1750485</v>
      </c>
      <c r="R5" s="120">
        <v>1739830</v>
      </c>
      <c r="S5" s="120">
        <v>1763607</v>
      </c>
      <c r="T5" s="120">
        <v>1772247</v>
      </c>
      <c r="U5" s="120">
        <v>1786905</v>
      </c>
      <c r="V5" s="120">
        <v>1759570</v>
      </c>
      <c r="W5" s="120">
        <v>1762898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2809472</v>
      </c>
      <c r="C7" s="52">
        <v>2799225</v>
      </c>
      <c r="D7" s="52">
        <v>2703827</v>
      </c>
      <c r="E7" s="52">
        <v>2599881</v>
      </c>
      <c r="F7" s="52">
        <v>2525398</v>
      </c>
      <c r="G7" s="52">
        <v>2484595</v>
      </c>
      <c r="H7" s="52">
        <v>2501923</v>
      </c>
      <c r="I7" s="52">
        <v>2427623</v>
      </c>
      <c r="J7" s="52">
        <v>2305685</v>
      </c>
      <c r="K7" s="52">
        <v>2116040</v>
      </c>
      <c r="L7" s="52">
        <v>1923126</v>
      </c>
      <c r="M7" s="52">
        <v>1891033</v>
      </c>
      <c r="N7" s="52">
        <v>1840362</v>
      </c>
      <c r="O7" s="52">
        <v>1756859</v>
      </c>
      <c r="P7" s="52">
        <v>1754126</v>
      </c>
      <c r="Q7" s="52">
        <v>1750485</v>
      </c>
      <c r="R7" s="52">
        <v>1739830</v>
      </c>
      <c r="S7" s="52">
        <v>1763607</v>
      </c>
      <c r="T7" s="52">
        <v>1772247</v>
      </c>
      <c r="U7" s="52">
        <v>1786905</v>
      </c>
      <c r="V7" s="52">
        <v>1759570</v>
      </c>
      <c r="W7" s="52">
        <v>1762898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56380</v>
      </c>
      <c r="C9" s="52">
        <v>68943</v>
      </c>
      <c r="D9" s="52">
        <v>79011</v>
      </c>
      <c r="E9" s="52">
        <v>81434</v>
      </c>
      <c r="F9" s="52">
        <v>80559</v>
      </c>
      <c r="G9" s="52">
        <v>79740</v>
      </c>
      <c r="H9" s="52">
        <v>81595</v>
      </c>
      <c r="I9" s="52">
        <v>83384</v>
      </c>
      <c r="J9" s="52">
        <v>84209</v>
      </c>
      <c r="K9" s="52">
        <v>78334</v>
      </c>
      <c r="L9" s="52">
        <v>69898</v>
      </c>
      <c r="M9" s="52">
        <v>69031</v>
      </c>
      <c r="N9" s="52">
        <v>84184</v>
      </c>
      <c r="O9" s="52">
        <v>105783</v>
      </c>
      <c r="P9" s="52">
        <v>130416</v>
      </c>
      <c r="Q9" s="52">
        <v>131150</v>
      </c>
      <c r="R9" s="52">
        <v>142339</v>
      </c>
      <c r="S9" s="52">
        <v>157267</v>
      </c>
      <c r="T9" s="52">
        <v>171073</v>
      </c>
      <c r="U9" s="52">
        <v>177023</v>
      </c>
      <c r="V9" s="52">
        <v>176257</v>
      </c>
      <c r="W9" s="52">
        <v>174799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344639</v>
      </c>
      <c r="C11" s="52">
        <v>352019</v>
      </c>
      <c r="D11" s="52">
        <v>353839</v>
      </c>
      <c r="E11" s="52">
        <v>355121</v>
      </c>
      <c r="F11" s="52">
        <v>365418</v>
      </c>
      <c r="G11" s="52">
        <v>381754</v>
      </c>
      <c r="H11" s="52">
        <v>402119</v>
      </c>
      <c r="I11" s="52">
        <v>412689</v>
      </c>
      <c r="J11" s="52">
        <v>410688</v>
      </c>
      <c r="K11" s="52">
        <v>399130</v>
      </c>
      <c r="L11" s="52">
        <v>392062</v>
      </c>
      <c r="M11" s="52">
        <v>417486</v>
      </c>
      <c r="N11" s="52">
        <v>456987</v>
      </c>
      <c r="O11" s="52">
        <v>496037</v>
      </c>
      <c r="P11" s="52">
        <v>520133</v>
      </c>
      <c r="Q11" s="52">
        <v>531595</v>
      </c>
      <c r="R11" s="52">
        <v>534653</v>
      </c>
      <c r="S11" s="52">
        <v>530785</v>
      </c>
      <c r="T11" s="52">
        <v>522136</v>
      </c>
      <c r="U11" s="52">
        <v>518438</v>
      </c>
      <c r="V11" s="52">
        <v>510321</v>
      </c>
      <c r="W11" s="52">
        <v>515519</v>
      </c>
      <c r="DA11" s="63" t="s">
        <v>1094</v>
      </c>
    </row>
    <row r="12" spans="1:105" ht="12" customHeight="1" x14ac:dyDescent="0.25">
      <c r="A12" s="97" t="s">
        <v>131</v>
      </c>
      <c r="B12" s="52">
        <v>5537</v>
      </c>
      <c r="C12" s="52">
        <v>5508</v>
      </c>
      <c r="D12" s="52">
        <v>5328</v>
      </c>
      <c r="E12" s="52">
        <v>5943</v>
      </c>
      <c r="F12" s="52">
        <v>6057</v>
      </c>
      <c r="G12" s="52">
        <v>5794</v>
      </c>
      <c r="H12" s="52">
        <v>6255</v>
      </c>
      <c r="I12" s="52">
        <v>5893</v>
      </c>
      <c r="J12" s="52">
        <v>6913</v>
      </c>
      <c r="K12" s="52">
        <v>6714</v>
      </c>
      <c r="L12" s="52">
        <v>9034</v>
      </c>
      <c r="M12" s="52">
        <v>13151</v>
      </c>
      <c r="N12" s="52">
        <v>18362</v>
      </c>
      <c r="O12" s="52">
        <v>21867</v>
      </c>
      <c r="P12" s="52">
        <v>25357</v>
      </c>
      <c r="Q12" s="52">
        <v>26976</v>
      </c>
      <c r="R12" s="52">
        <v>25924</v>
      </c>
      <c r="S12" s="52">
        <v>27085</v>
      </c>
      <c r="T12" s="52">
        <v>26838</v>
      </c>
      <c r="U12" s="52">
        <v>26792</v>
      </c>
      <c r="V12" s="52">
        <v>26892</v>
      </c>
      <c r="W12" s="52">
        <v>26508</v>
      </c>
      <c r="DA12" s="63" t="s">
        <v>1095</v>
      </c>
    </row>
    <row r="13" spans="1:105" ht="12" customHeight="1" x14ac:dyDescent="0.25">
      <c r="A13" s="97" t="s">
        <v>124</v>
      </c>
      <c r="B13" s="52">
        <v>2274289</v>
      </c>
      <c r="C13" s="52">
        <v>2252887</v>
      </c>
      <c r="D13" s="52">
        <v>2157308</v>
      </c>
      <c r="E13" s="52">
        <v>2056897</v>
      </c>
      <c r="F13" s="52">
        <v>1970652</v>
      </c>
      <c r="G13" s="52">
        <v>1902833</v>
      </c>
      <c r="H13" s="52">
        <v>1878857</v>
      </c>
      <c r="I13" s="52">
        <v>1783368</v>
      </c>
      <c r="J13" s="52">
        <v>1656836</v>
      </c>
      <c r="K13" s="52">
        <v>1478688</v>
      </c>
      <c r="L13" s="52">
        <v>1285185</v>
      </c>
      <c r="M13" s="52">
        <v>1177634</v>
      </c>
      <c r="N13" s="52">
        <v>1051911</v>
      </c>
      <c r="O13" s="52">
        <v>921694</v>
      </c>
      <c r="P13" s="52">
        <v>868705</v>
      </c>
      <c r="Q13" s="52">
        <v>835625</v>
      </c>
      <c r="R13" s="52">
        <v>814477</v>
      </c>
      <c r="S13" s="52">
        <v>832599</v>
      </c>
      <c r="T13" s="52">
        <v>826816</v>
      </c>
      <c r="U13" s="52">
        <v>840872</v>
      </c>
      <c r="V13" s="52">
        <v>810206</v>
      </c>
      <c r="W13" s="52">
        <v>806283</v>
      </c>
      <c r="DA13" s="63" t="s">
        <v>1096</v>
      </c>
    </row>
    <row r="14" spans="1:105" ht="12" customHeight="1" x14ac:dyDescent="0.25">
      <c r="A14" s="97" t="s">
        <v>123</v>
      </c>
      <c r="B14" s="52">
        <v>37496</v>
      </c>
      <c r="C14" s="52">
        <v>35037</v>
      </c>
      <c r="D14" s="52">
        <v>32149</v>
      </c>
      <c r="E14" s="52">
        <v>34829</v>
      </c>
      <c r="F14" s="52">
        <v>32739</v>
      </c>
      <c r="G14" s="52">
        <v>28258</v>
      </c>
      <c r="H14" s="52">
        <v>27753</v>
      </c>
      <c r="I14" s="52">
        <v>24937</v>
      </c>
      <c r="J14" s="52">
        <v>25230</v>
      </c>
      <c r="K14" s="52">
        <v>23440</v>
      </c>
      <c r="L14" s="52">
        <v>27062</v>
      </c>
      <c r="M14" s="52">
        <v>31418</v>
      </c>
      <c r="N14" s="52">
        <v>36804</v>
      </c>
      <c r="O14" s="52">
        <v>39058</v>
      </c>
      <c r="P14" s="52">
        <v>41185</v>
      </c>
      <c r="Q14" s="52">
        <v>41261</v>
      </c>
      <c r="R14" s="52">
        <v>39677</v>
      </c>
      <c r="S14" s="52">
        <v>43754</v>
      </c>
      <c r="T14" s="52">
        <v>42666</v>
      </c>
      <c r="U14" s="52">
        <v>43307</v>
      </c>
      <c r="V14" s="52">
        <v>46879</v>
      </c>
      <c r="W14" s="52">
        <v>41075</v>
      </c>
      <c r="DA14" s="63" t="s">
        <v>1097</v>
      </c>
    </row>
    <row r="15" spans="1:105" ht="12" customHeight="1" x14ac:dyDescent="0.25">
      <c r="A15" s="97" t="s">
        <v>122</v>
      </c>
      <c r="B15" s="52">
        <v>47300</v>
      </c>
      <c r="C15" s="52">
        <v>48161</v>
      </c>
      <c r="D15" s="52">
        <v>48791</v>
      </c>
      <c r="E15" s="52">
        <v>47091</v>
      </c>
      <c r="F15" s="52">
        <v>48648</v>
      </c>
      <c r="G15" s="52">
        <v>49788</v>
      </c>
      <c r="H15" s="52">
        <v>62322</v>
      </c>
      <c r="I15" s="52">
        <v>69429</v>
      </c>
      <c r="J15" s="52">
        <v>66831</v>
      </c>
      <c r="K15" s="52">
        <v>64189</v>
      </c>
      <c r="L15" s="52">
        <v>54574</v>
      </c>
      <c r="M15" s="52">
        <v>51193</v>
      </c>
      <c r="N15" s="52">
        <v>43829</v>
      </c>
      <c r="O15" s="52">
        <v>38989</v>
      </c>
      <c r="P15" s="52">
        <v>33573</v>
      </c>
      <c r="Q15" s="52">
        <v>30851</v>
      </c>
      <c r="R15" s="52">
        <v>30855</v>
      </c>
      <c r="S15" s="52">
        <v>28565</v>
      </c>
      <c r="T15" s="52">
        <v>38048</v>
      </c>
      <c r="U15" s="52">
        <v>37511</v>
      </c>
      <c r="V15" s="52">
        <v>42147</v>
      </c>
      <c r="W15" s="52">
        <v>43822</v>
      </c>
      <c r="DA15" s="63" t="s">
        <v>1098</v>
      </c>
    </row>
    <row r="16" spans="1:105" ht="12" customHeight="1" x14ac:dyDescent="0.25">
      <c r="A16" s="97" t="s">
        <v>121</v>
      </c>
      <c r="B16" s="52">
        <v>100211</v>
      </c>
      <c r="C16" s="52">
        <v>105613</v>
      </c>
      <c r="D16" s="52">
        <v>106412</v>
      </c>
      <c r="E16" s="52">
        <v>100000</v>
      </c>
      <c r="F16" s="52">
        <v>101884</v>
      </c>
      <c r="G16" s="52">
        <v>116168</v>
      </c>
      <c r="H16" s="52">
        <v>124617</v>
      </c>
      <c r="I16" s="52">
        <v>131307</v>
      </c>
      <c r="J16" s="52">
        <v>139187</v>
      </c>
      <c r="K16" s="52">
        <v>143879</v>
      </c>
      <c r="L16" s="52">
        <v>155209</v>
      </c>
      <c r="M16" s="52">
        <v>200151</v>
      </c>
      <c r="N16" s="52">
        <v>232469</v>
      </c>
      <c r="O16" s="52">
        <v>239214</v>
      </c>
      <c r="P16" s="52">
        <v>265173</v>
      </c>
      <c r="Q16" s="52">
        <v>284177</v>
      </c>
      <c r="R16" s="52">
        <v>294244</v>
      </c>
      <c r="S16" s="52">
        <v>300819</v>
      </c>
      <c r="T16" s="52">
        <v>315743</v>
      </c>
      <c r="U16" s="52">
        <v>319985</v>
      </c>
      <c r="V16" s="52">
        <v>323125</v>
      </c>
      <c r="W16" s="52">
        <v>329691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1109557</v>
      </c>
      <c r="C18" s="52">
        <v>1093280</v>
      </c>
      <c r="D18" s="52">
        <v>1065183</v>
      </c>
      <c r="E18" s="52">
        <v>1018694</v>
      </c>
      <c r="F18" s="52">
        <v>954107</v>
      </c>
      <c r="G18" s="52">
        <v>921616</v>
      </c>
      <c r="H18" s="52">
        <v>940109</v>
      </c>
      <c r="I18" s="52">
        <v>988973</v>
      </c>
      <c r="J18" s="52">
        <v>998604</v>
      </c>
      <c r="K18" s="52">
        <v>981183</v>
      </c>
      <c r="L18" s="52">
        <v>936331</v>
      </c>
      <c r="M18" s="52">
        <v>962577</v>
      </c>
      <c r="N18" s="52">
        <v>1071257</v>
      </c>
      <c r="O18" s="52">
        <v>1161879</v>
      </c>
      <c r="P18" s="52">
        <v>1200164</v>
      </c>
      <c r="Q18" s="52">
        <v>1203430</v>
      </c>
      <c r="R18" s="52">
        <v>1168140</v>
      </c>
      <c r="S18" s="52">
        <v>1141238</v>
      </c>
      <c r="T18" s="52">
        <v>1080321</v>
      </c>
      <c r="U18" s="52">
        <v>1021577</v>
      </c>
      <c r="V18" s="52">
        <v>956030</v>
      </c>
      <c r="W18" s="52">
        <v>920506</v>
      </c>
      <c r="DA18" s="63" t="s">
        <v>1100</v>
      </c>
    </row>
    <row r="19" spans="1:105" ht="12" customHeight="1" x14ac:dyDescent="0.25">
      <c r="A19" s="97" t="s">
        <v>50</v>
      </c>
      <c r="B19" s="52">
        <v>817573</v>
      </c>
      <c r="C19" s="52">
        <v>822321</v>
      </c>
      <c r="D19" s="52">
        <v>793013</v>
      </c>
      <c r="E19" s="52">
        <v>776547</v>
      </c>
      <c r="F19" s="52">
        <v>759540</v>
      </c>
      <c r="G19" s="52">
        <v>708005</v>
      </c>
      <c r="H19" s="52">
        <v>651443</v>
      </c>
      <c r="I19" s="52">
        <v>575040</v>
      </c>
      <c r="J19" s="52">
        <v>502978</v>
      </c>
      <c r="K19" s="52">
        <v>419411</v>
      </c>
      <c r="L19" s="52">
        <v>362026</v>
      </c>
      <c r="M19" s="52">
        <v>371565</v>
      </c>
      <c r="N19" s="52">
        <v>342356</v>
      </c>
      <c r="O19" s="52">
        <v>295246</v>
      </c>
      <c r="P19" s="52">
        <v>283306</v>
      </c>
      <c r="Q19" s="52">
        <v>267381</v>
      </c>
      <c r="R19" s="52">
        <v>247323</v>
      </c>
      <c r="S19" s="52">
        <v>243879</v>
      </c>
      <c r="T19" s="52">
        <v>238036</v>
      </c>
      <c r="U19" s="52">
        <v>239534</v>
      </c>
      <c r="V19" s="52">
        <v>242109</v>
      </c>
      <c r="W19" s="52">
        <v>239743</v>
      </c>
      <c r="DA19" s="63" t="s">
        <v>1101</v>
      </c>
    </row>
    <row r="20" spans="1:105" ht="12" customHeight="1" x14ac:dyDescent="0.25">
      <c r="A20" s="109" t="s">
        <v>120</v>
      </c>
      <c r="B20" s="36">
        <v>882342</v>
      </c>
      <c r="C20" s="36">
        <v>883624</v>
      </c>
      <c r="D20" s="36">
        <v>845631</v>
      </c>
      <c r="E20" s="36">
        <v>804640</v>
      </c>
      <c r="F20" s="36">
        <v>811751</v>
      </c>
      <c r="G20" s="36">
        <v>854974</v>
      </c>
      <c r="H20" s="36">
        <v>910371</v>
      </c>
      <c r="I20" s="36">
        <v>863610</v>
      </c>
      <c r="J20" s="36">
        <v>804103</v>
      </c>
      <c r="K20" s="36">
        <v>715446</v>
      </c>
      <c r="L20" s="36">
        <v>624769</v>
      </c>
      <c r="M20" s="36">
        <v>556891</v>
      </c>
      <c r="N20" s="36">
        <v>426749</v>
      </c>
      <c r="O20" s="36">
        <v>299734</v>
      </c>
      <c r="P20" s="36">
        <v>270656</v>
      </c>
      <c r="Q20" s="36">
        <v>279674</v>
      </c>
      <c r="R20" s="36">
        <v>324367</v>
      </c>
      <c r="S20" s="36">
        <v>378490</v>
      </c>
      <c r="T20" s="36">
        <v>453890</v>
      </c>
      <c r="U20" s="36">
        <v>525794</v>
      </c>
      <c r="V20" s="36">
        <v>561431</v>
      </c>
      <c r="W20" s="36">
        <v>602649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219490</v>
      </c>
      <c r="D24" s="52">
        <v>219541</v>
      </c>
      <c r="E24" s="52">
        <v>219877</v>
      </c>
      <c r="F24" s="52">
        <v>220702</v>
      </c>
      <c r="G24" s="52">
        <v>222189</v>
      </c>
      <c r="H24" s="52">
        <v>224561</v>
      </c>
      <c r="I24" s="52">
        <v>228081</v>
      </c>
      <c r="J24" s="52">
        <v>233077</v>
      </c>
      <c r="K24" s="52">
        <v>239775</v>
      </c>
      <c r="L24" s="52">
        <v>248343</v>
      </c>
      <c r="M24" s="52">
        <v>258859</v>
      </c>
      <c r="N24" s="52">
        <v>271467</v>
      </c>
      <c r="O24" s="52">
        <v>242529</v>
      </c>
      <c r="P24" s="52">
        <v>84574</v>
      </c>
      <c r="Q24" s="52">
        <v>105119</v>
      </c>
      <c r="R24" s="52">
        <v>128712</v>
      </c>
      <c r="S24" s="52">
        <v>155509</v>
      </c>
      <c r="T24" s="52">
        <v>143933</v>
      </c>
      <c r="U24" s="52">
        <v>147754</v>
      </c>
      <c r="V24" s="52">
        <v>153664</v>
      </c>
      <c r="W24" s="52">
        <v>154245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8809</v>
      </c>
      <c r="D26" s="52">
        <v>8852</v>
      </c>
      <c r="E26" s="52">
        <v>9138</v>
      </c>
      <c r="F26" s="52">
        <v>9884</v>
      </c>
      <c r="G26" s="52">
        <v>11230</v>
      </c>
      <c r="H26" s="52">
        <v>13292</v>
      </c>
      <c r="I26" s="52">
        <v>10918</v>
      </c>
      <c r="J26" s="52">
        <v>11317</v>
      </c>
      <c r="K26" s="52">
        <v>16383</v>
      </c>
      <c r="L26" s="52">
        <v>13700</v>
      </c>
      <c r="M26" s="52">
        <v>11237</v>
      </c>
      <c r="N26" s="52">
        <v>11111</v>
      </c>
      <c r="O26" s="52">
        <v>13810</v>
      </c>
      <c r="P26" s="52">
        <v>12316</v>
      </c>
      <c r="Q26" s="52">
        <v>11670</v>
      </c>
      <c r="R26" s="52">
        <v>12151</v>
      </c>
      <c r="S26" s="52">
        <v>13908</v>
      </c>
      <c r="T26" s="52">
        <v>16809</v>
      </c>
      <c r="U26" s="52">
        <v>22969</v>
      </c>
      <c r="V26" s="52">
        <v>29086</v>
      </c>
      <c r="W26" s="52">
        <v>30170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26925</v>
      </c>
      <c r="D28" s="52">
        <v>26933</v>
      </c>
      <c r="E28" s="52">
        <v>26990</v>
      </c>
      <c r="F28" s="52">
        <v>27140</v>
      </c>
      <c r="G28" s="52">
        <v>27424</v>
      </c>
      <c r="H28" s="52">
        <v>27904</v>
      </c>
      <c r="I28" s="52">
        <v>28627</v>
      </c>
      <c r="J28" s="52">
        <v>51765</v>
      </c>
      <c r="K28" s="52">
        <v>44383</v>
      </c>
      <c r="L28" s="52">
        <v>50906</v>
      </c>
      <c r="M28" s="52">
        <v>61778</v>
      </c>
      <c r="N28" s="52">
        <v>79022</v>
      </c>
      <c r="O28" s="52">
        <v>81439</v>
      </c>
      <c r="P28" s="52">
        <v>11957</v>
      </c>
      <c r="Q28" s="52">
        <v>17406</v>
      </c>
      <c r="R28" s="52">
        <v>26810</v>
      </c>
      <c r="S28" s="52">
        <v>50246</v>
      </c>
      <c r="T28" s="52">
        <v>49690</v>
      </c>
      <c r="U28" s="52">
        <v>52055</v>
      </c>
      <c r="V28" s="52">
        <v>62418</v>
      </c>
      <c r="W28" s="52">
        <v>65633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433</v>
      </c>
      <c r="D29" s="52">
        <v>432</v>
      </c>
      <c r="E29" s="52">
        <v>434</v>
      </c>
      <c r="F29" s="52">
        <v>433</v>
      </c>
      <c r="G29" s="52">
        <v>441</v>
      </c>
      <c r="H29" s="52">
        <v>445</v>
      </c>
      <c r="I29" s="52">
        <v>459</v>
      </c>
      <c r="J29" s="52">
        <v>798</v>
      </c>
      <c r="K29" s="52">
        <v>673</v>
      </c>
      <c r="L29" s="52">
        <v>769</v>
      </c>
      <c r="M29" s="52">
        <v>943</v>
      </c>
      <c r="N29" s="52">
        <v>1223</v>
      </c>
      <c r="O29" s="52">
        <v>1300</v>
      </c>
      <c r="P29" s="52">
        <v>443</v>
      </c>
      <c r="Q29" s="52">
        <v>700</v>
      </c>
      <c r="R29" s="52">
        <v>1067</v>
      </c>
      <c r="S29" s="52">
        <v>1722</v>
      </c>
      <c r="T29" s="52">
        <v>2090</v>
      </c>
      <c r="U29" s="52">
        <v>2511</v>
      </c>
      <c r="V29" s="52">
        <v>3086</v>
      </c>
      <c r="W29" s="52">
        <v>3297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355358</v>
      </c>
      <c r="D30" s="52">
        <v>356009</v>
      </c>
      <c r="E30" s="52">
        <v>360432</v>
      </c>
      <c r="F30" s="52">
        <v>371820</v>
      </c>
      <c r="G30" s="52">
        <v>393265</v>
      </c>
      <c r="H30" s="52">
        <v>428158</v>
      </c>
      <c r="I30" s="52">
        <v>267155</v>
      </c>
      <c r="J30" s="52">
        <v>248717</v>
      </c>
      <c r="K30" s="52">
        <v>304651</v>
      </c>
      <c r="L30" s="52">
        <v>286655</v>
      </c>
      <c r="M30" s="52">
        <v>290417</v>
      </c>
      <c r="N30" s="52">
        <v>291270</v>
      </c>
      <c r="O30" s="52">
        <v>260338</v>
      </c>
      <c r="P30" s="52">
        <v>168526</v>
      </c>
      <c r="Q30" s="52">
        <v>140904</v>
      </c>
      <c r="R30" s="52">
        <v>133657</v>
      </c>
      <c r="S30" s="52">
        <v>132917</v>
      </c>
      <c r="T30" s="52">
        <v>135949</v>
      </c>
      <c r="U30" s="52">
        <v>152871</v>
      </c>
      <c r="V30" s="52">
        <v>135970</v>
      </c>
      <c r="W30" s="52">
        <v>120654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5859</v>
      </c>
      <c r="D31" s="52">
        <v>5864</v>
      </c>
      <c r="E31" s="52">
        <v>5912</v>
      </c>
      <c r="F31" s="52">
        <v>6043</v>
      </c>
      <c r="G31" s="52">
        <v>6338</v>
      </c>
      <c r="H31" s="52">
        <v>6854</v>
      </c>
      <c r="I31" s="52">
        <v>4107</v>
      </c>
      <c r="J31" s="52">
        <v>3594</v>
      </c>
      <c r="K31" s="52">
        <v>4380</v>
      </c>
      <c r="L31" s="52">
        <v>4717</v>
      </c>
      <c r="M31" s="52">
        <v>5234</v>
      </c>
      <c r="N31" s="52">
        <v>3809</v>
      </c>
      <c r="O31" s="52">
        <v>3761</v>
      </c>
      <c r="P31" s="52">
        <v>3693</v>
      </c>
      <c r="Q31" s="52">
        <v>4099</v>
      </c>
      <c r="R31" s="52">
        <v>5732</v>
      </c>
      <c r="S31" s="52">
        <v>6517</v>
      </c>
      <c r="T31" s="52">
        <v>8068</v>
      </c>
      <c r="U31" s="52">
        <v>7812</v>
      </c>
      <c r="V31" s="52">
        <v>6841</v>
      </c>
      <c r="W31" s="52">
        <v>5804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7391</v>
      </c>
      <c r="D32" s="52">
        <v>7406</v>
      </c>
      <c r="E32" s="52">
        <v>7520</v>
      </c>
      <c r="F32" s="52">
        <v>7818</v>
      </c>
      <c r="G32" s="52">
        <v>8380</v>
      </c>
      <c r="H32" s="52">
        <v>9318</v>
      </c>
      <c r="I32" s="52">
        <v>6320</v>
      </c>
      <c r="J32" s="52">
        <v>7292</v>
      </c>
      <c r="K32" s="52">
        <v>9071</v>
      </c>
      <c r="L32" s="52">
        <v>9615</v>
      </c>
      <c r="M32" s="52">
        <v>10360</v>
      </c>
      <c r="N32" s="52">
        <v>12119</v>
      </c>
      <c r="O32" s="52">
        <v>12172</v>
      </c>
      <c r="P32" s="52">
        <v>9102</v>
      </c>
      <c r="Q32" s="52">
        <v>7341</v>
      </c>
      <c r="R32" s="52">
        <v>4877</v>
      </c>
      <c r="S32" s="52">
        <v>4644</v>
      </c>
      <c r="T32" s="52">
        <v>4075</v>
      </c>
      <c r="U32" s="52">
        <v>5829</v>
      </c>
      <c r="V32" s="52">
        <v>5276</v>
      </c>
      <c r="W32" s="52">
        <v>5421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15658</v>
      </c>
      <c r="D33" s="52">
        <v>15699</v>
      </c>
      <c r="E33" s="52">
        <v>15979</v>
      </c>
      <c r="F33" s="52">
        <v>16685</v>
      </c>
      <c r="G33" s="52">
        <v>17957</v>
      </c>
      <c r="H33" s="52">
        <v>20032</v>
      </c>
      <c r="I33" s="52">
        <v>13843</v>
      </c>
      <c r="J33" s="52">
        <v>15731</v>
      </c>
      <c r="K33" s="52">
        <v>19397</v>
      </c>
      <c r="L33" s="52">
        <v>19322</v>
      </c>
      <c r="M33" s="52">
        <v>21224</v>
      </c>
      <c r="N33" s="52">
        <v>26322</v>
      </c>
      <c r="O33" s="52">
        <v>27651</v>
      </c>
      <c r="P33" s="52">
        <v>23358</v>
      </c>
      <c r="Q33" s="52">
        <v>28845</v>
      </c>
      <c r="R33" s="52">
        <v>35243</v>
      </c>
      <c r="S33" s="52">
        <v>40393</v>
      </c>
      <c r="T33" s="52">
        <v>47663</v>
      </c>
      <c r="U33" s="52">
        <v>54385</v>
      </c>
      <c r="V33" s="52">
        <v>48376</v>
      </c>
      <c r="W33" s="52">
        <v>43885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173368</v>
      </c>
      <c r="D35" s="52">
        <v>173676</v>
      </c>
      <c r="E35" s="52">
        <v>175800</v>
      </c>
      <c r="F35" s="52">
        <v>181439</v>
      </c>
      <c r="G35" s="52">
        <v>192120</v>
      </c>
      <c r="H35" s="52">
        <v>209310</v>
      </c>
      <c r="I35" s="52">
        <v>130919</v>
      </c>
      <c r="J35" s="52">
        <v>135582</v>
      </c>
      <c r="K35" s="52">
        <v>146437</v>
      </c>
      <c r="L35" s="52">
        <v>148272</v>
      </c>
      <c r="M35" s="52">
        <v>155556</v>
      </c>
      <c r="N35" s="52">
        <v>176192</v>
      </c>
      <c r="O35" s="52">
        <v>191504</v>
      </c>
      <c r="P35" s="52">
        <v>119337</v>
      </c>
      <c r="Q35" s="52">
        <v>144639</v>
      </c>
      <c r="R35" s="52">
        <v>154098</v>
      </c>
      <c r="S35" s="52">
        <v>176084</v>
      </c>
      <c r="T35" s="52">
        <v>186790</v>
      </c>
      <c r="U35" s="52">
        <v>221189</v>
      </c>
      <c r="V35" s="52">
        <v>233037</v>
      </c>
      <c r="W35" s="52">
        <v>199222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127746</v>
      </c>
      <c r="D36" s="52">
        <v>128005</v>
      </c>
      <c r="E36" s="52">
        <v>129749</v>
      </c>
      <c r="F36" s="52">
        <v>134232</v>
      </c>
      <c r="G36" s="52">
        <v>142761</v>
      </c>
      <c r="H36" s="52">
        <v>156650</v>
      </c>
      <c r="I36" s="52">
        <v>100383</v>
      </c>
      <c r="J36" s="52">
        <v>90128</v>
      </c>
      <c r="K36" s="52">
        <v>111470</v>
      </c>
      <c r="L36" s="52">
        <v>100490</v>
      </c>
      <c r="M36" s="52">
        <v>98203</v>
      </c>
      <c r="N36" s="52">
        <v>87282</v>
      </c>
      <c r="O36" s="52">
        <v>66521</v>
      </c>
      <c r="P36" s="52">
        <v>40770</v>
      </c>
      <c r="Q36" s="52">
        <v>32553</v>
      </c>
      <c r="R36" s="52">
        <v>38582</v>
      </c>
      <c r="S36" s="52">
        <v>48496</v>
      </c>
      <c r="T36" s="52">
        <v>56507</v>
      </c>
      <c r="U36" s="52">
        <v>59451</v>
      </c>
      <c r="V36" s="52">
        <v>35532</v>
      </c>
      <c r="W36" s="52">
        <v>25498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137866</v>
      </c>
      <c r="D37" s="36">
        <v>138138</v>
      </c>
      <c r="E37" s="36">
        <v>139963</v>
      </c>
      <c r="F37" s="36">
        <v>144592</v>
      </c>
      <c r="G37" s="36">
        <v>153287</v>
      </c>
      <c r="H37" s="36">
        <v>167812</v>
      </c>
      <c r="I37" s="36">
        <v>107712</v>
      </c>
      <c r="J37" s="36">
        <v>104776</v>
      </c>
      <c r="K37" s="36">
        <v>129185</v>
      </c>
      <c r="L37" s="36">
        <v>127841</v>
      </c>
      <c r="M37" s="36">
        <v>141931</v>
      </c>
      <c r="N37" s="36">
        <v>158002</v>
      </c>
      <c r="O37" s="36">
        <v>141543</v>
      </c>
      <c r="P37" s="36">
        <v>79166</v>
      </c>
      <c r="Q37" s="36">
        <v>49699</v>
      </c>
      <c r="R37" s="36">
        <v>44209</v>
      </c>
      <c r="S37" s="36">
        <v>43326</v>
      </c>
      <c r="T37" s="36">
        <v>44820</v>
      </c>
      <c r="U37" s="36">
        <v>49020</v>
      </c>
      <c r="V37" s="36">
        <v>41832</v>
      </c>
      <c r="W37" s="36">
        <v>52971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209243</v>
      </c>
      <c r="D41" s="52">
        <v>124143</v>
      </c>
      <c r="E41" s="52">
        <v>115931</v>
      </c>
      <c r="F41" s="52">
        <v>146219</v>
      </c>
      <c r="G41" s="52">
        <v>181386</v>
      </c>
      <c r="H41" s="52">
        <v>241889</v>
      </c>
      <c r="I41" s="52">
        <v>153781</v>
      </c>
      <c r="J41" s="52">
        <v>111139</v>
      </c>
      <c r="K41" s="52">
        <v>50130</v>
      </c>
      <c r="L41" s="52">
        <v>55429</v>
      </c>
      <c r="M41" s="52">
        <v>226766</v>
      </c>
      <c r="N41" s="52">
        <v>220796</v>
      </c>
      <c r="O41" s="52">
        <v>159026</v>
      </c>
      <c r="P41" s="52">
        <v>81841</v>
      </c>
      <c r="Q41" s="52">
        <v>101478</v>
      </c>
      <c r="R41" s="52">
        <v>118057</v>
      </c>
      <c r="S41" s="52">
        <v>179286</v>
      </c>
      <c r="T41" s="52">
        <v>152573</v>
      </c>
      <c r="U41" s="52">
        <v>162412</v>
      </c>
      <c r="V41" s="52">
        <v>126329</v>
      </c>
      <c r="W41" s="52">
        <v>157573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21372</v>
      </c>
      <c r="D43" s="52">
        <v>18920</v>
      </c>
      <c r="E43" s="52">
        <v>11561</v>
      </c>
      <c r="F43" s="52">
        <v>9009</v>
      </c>
      <c r="G43" s="52">
        <v>10411</v>
      </c>
      <c r="H43" s="52">
        <v>15147</v>
      </c>
      <c r="I43" s="52">
        <v>12707</v>
      </c>
      <c r="J43" s="52">
        <v>12142</v>
      </c>
      <c r="K43" s="52">
        <v>10508</v>
      </c>
      <c r="L43" s="52">
        <v>5264</v>
      </c>
      <c r="M43" s="52">
        <v>10370</v>
      </c>
      <c r="N43" s="52">
        <v>26264</v>
      </c>
      <c r="O43" s="52">
        <v>35409</v>
      </c>
      <c r="P43" s="52">
        <v>36949</v>
      </c>
      <c r="Q43" s="52">
        <v>12404</v>
      </c>
      <c r="R43" s="52">
        <v>23340</v>
      </c>
      <c r="S43" s="52">
        <v>28836</v>
      </c>
      <c r="T43" s="52">
        <v>30615</v>
      </c>
      <c r="U43" s="52">
        <v>28919</v>
      </c>
      <c r="V43" s="52">
        <v>28320</v>
      </c>
      <c r="W43" s="52">
        <v>28712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34305</v>
      </c>
      <c r="D45" s="52">
        <v>28753</v>
      </c>
      <c r="E45" s="52">
        <v>28272</v>
      </c>
      <c r="F45" s="52">
        <v>37437</v>
      </c>
      <c r="G45" s="52">
        <v>43760</v>
      </c>
      <c r="H45" s="52">
        <v>48269</v>
      </c>
      <c r="I45" s="52">
        <v>39197</v>
      </c>
      <c r="J45" s="52">
        <v>49764</v>
      </c>
      <c r="K45" s="52">
        <v>32825</v>
      </c>
      <c r="L45" s="52">
        <v>43838</v>
      </c>
      <c r="M45" s="52">
        <v>87202</v>
      </c>
      <c r="N45" s="52">
        <v>118523</v>
      </c>
      <c r="O45" s="52">
        <v>120489</v>
      </c>
      <c r="P45" s="52">
        <v>36053</v>
      </c>
      <c r="Q45" s="52">
        <v>28868</v>
      </c>
      <c r="R45" s="52">
        <v>29868</v>
      </c>
      <c r="S45" s="52">
        <v>46378</v>
      </c>
      <c r="T45" s="52">
        <v>41041</v>
      </c>
      <c r="U45" s="52">
        <v>48357</v>
      </c>
      <c r="V45" s="52">
        <v>54301</v>
      </c>
      <c r="W45" s="52">
        <v>70831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404</v>
      </c>
      <c r="D46" s="52">
        <v>252</v>
      </c>
      <c r="E46" s="52">
        <v>1049</v>
      </c>
      <c r="F46" s="52">
        <v>547</v>
      </c>
      <c r="G46" s="52">
        <v>178</v>
      </c>
      <c r="H46" s="52">
        <v>906</v>
      </c>
      <c r="I46" s="52">
        <v>97</v>
      </c>
      <c r="J46" s="52">
        <v>1818</v>
      </c>
      <c r="K46" s="52">
        <v>474</v>
      </c>
      <c r="L46" s="52">
        <v>3089</v>
      </c>
      <c r="M46" s="52">
        <v>5060</v>
      </c>
      <c r="N46" s="52">
        <v>6434</v>
      </c>
      <c r="O46" s="52">
        <v>4805</v>
      </c>
      <c r="P46" s="52">
        <v>3933</v>
      </c>
      <c r="Q46" s="52">
        <v>2319</v>
      </c>
      <c r="R46" s="52">
        <v>15</v>
      </c>
      <c r="S46" s="52">
        <v>2883</v>
      </c>
      <c r="T46" s="52">
        <v>1843</v>
      </c>
      <c r="U46" s="52">
        <v>2465</v>
      </c>
      <c r="V46" s="52">
        <v>3186</v>
      </c>
      <c r="W46" s="52">
        <v>2913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333956</v>
      </c>
      <c r="D47" s="52">
        <v>260430</v>
      </c>
      <c r="E47" s="52">
        <v>260021</v>
      </c>
      <c r="F47" s="52">
        <v>285575</v>
      </c>
      <c r="G47" s="52">
        <v>325446</v>
      </c>
      <c r="H47" s="52">
        <v>404182</v>
      </c>
      <c r="I47" s="52">
        <v>171666</v>
      </c>
      <c r="J47" s="52">
        <v>122185</v>
      </c>
      <c r="K47" s="52">
        <v>126503</v>
      </c>
      <c r="L47" s="52">
        <v>93152</v>
      </c>
      <c r="M47" s="52">
        <v>182866</v>
      </c>
      <c r="N47" s="52">
        <v>165547</v>
      </c>
      <c r="O47" s="52">
        <v>130121</v>
      </c>
      <c r="P47" s="52">
        <v>115537</v>
      </c>
      <c r="Q47" s="52">
        <v>107824</v>
      </c>
      <c r="R47" s="52">
        <v>112509</v>
      </c>
      <c r="S47" s="52">
        <v>151039</v>
      </c>
      <c r="T47" s="52">
        <v>130166</v>
      </c>
      <c r="U47" s="52">
        <v>166927</v>
      </c>
      <c r="V47" s="52">
        <v>105304</v>
      </c>
      <c r="W47" s="52">
        <v>116731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3400</v>
      </c>
      <c r="D48" s="52">
        <v>2976</v>
      </c>
      <c r="E48" s="52">
        <v>8592</v>
      </c>
      <c r="F48" s="52">
        <v>3953</v>
      </c>
      <c r="G48" s="52">
        <v>1857</v>
      </c>
      <c r="H48" s="52">
        <v>6349</v>
      </c>
      <c r="I48" s="52">
        <v>1291</v>
      </c>
      <c r="J48" s="52">
        <v>3887</v>
      </c>
      <c r="K48" s="52">
        <v>2590</v>
      </c>
      <c r="L48" s="52">
        <v>8339</v>
      </c>
      <c r="M48" s="52">
        <v>9590</v>
      </c>
      <c r="N48" s="52">
        <v>9195</v>
      </c>
      <c r="O48" s="52">
        <v>6015</v>
      </c>
      <c r="P48" s="52">
        <v>5820</v>
      </c>
      <c r="Q48" s="52">
        <v>4175</v>
      </c>
      <c r="R48" s="52">
        <v>4148</v>
      </c>
      <c r="S48" s="52">
        <v>10594</v>
      </c>
      <c r="T48" s="52">
        <v>6980</v>
      </c>
      <c r="U48" s="52">
        <v>8453</v>
      </c>
      <c r="V48" s="52">
        <v>10413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8252</v>
      </c>
      <c r="D49" s="52">
        <v>8036</v>
      </c>
      <c r="E49" s="52">
        <v>5820</v>
      </c>
      <c r="F49" s="52">
        <v>9375</v>
      </c>
      <c r="G49" s="52">
        <v>9520</v>
      </c>
      <c r="H49" s="52">
        <v>21852</v>
      </c>
      <c r="I49" s="52">
        <v>13427</v>
      </c>
      <c r="J49" s="52">
        <v>4694</v>
      </c>
      <c r="K49" s="52">
        <v>6429</v>
      </c>
      <c r="L49" s="52">
        <v>0</v>
      </c>
      <c r="M49" s="52">
        <v>6979</v>
      </c>
      <c r="N49" s="52">
        <v>4755</v>
      </c>
      <c r="O49" s="52">
        <v>7332</v>
      </c>
      <c r="P49" s="52">
        <v>3686</v>
      </c>
      <c r="Q49" s="52">
        <v>4619</v>
      </c>
      <c r="R49" s="52">
        <v>4881</v>
      </c>
      <c r="S49" s="52">
        <v>2354</v>
      </c>
      <c r="T49" s="52">
        <v>13558</v>
      </c>
      <c r="U49" s="52">
        <v>5292</v>
      </c>
      <c r="V49" s="52">
        <v>9912</v>
      </c>
      <c r="W49" s="52">
        <v>7096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21060</v>
      </c>
      <c r="D50" s="52">
        <v>16498</v>
      </c>
      <c r="E50" s="52">
        <v>9567</v>
      </c>
      <c r="F50" s="52">
        <v>18569</v>
      </c>
      <c r="G50" s="52">
        <v>32241</v>
      </c>
      <c r="H50" s="52">
        <v>28481</v>
      </c>
      <c r="I50" s="52">
        <v>20533</v>
      </c>
      <c r="J50" s="52">
        <v>23611</v>
      </c>
      <c r="K50" s="52">
        <v>24089</v>
      </c>
      <c r="L50" s="52">
        <v>30652</v>
      </c>
      <c r="M50" s="52">
        <v>66166</v>
      </c>
      <c r="N50" s="52">
        <v>58640</v>
      </c>
      <c r="O50" s="52">
        <v>34396</v>
      </c>
      <c r="P50" s="52">
        <v>49317</v>
      </c>
      <c r="Q50" s="52">
        <v>47849</v>
      </c>
      <c r="R50" s="52">
        <v>45310</v>
      </c>
      <c r="S50" s="52">
        <v>46968</v>
      </c>
      <c r="T50" s="52">
        <v>62587</v>
      </c>
      <c r="U50" s="52">
        <v>58627</v>
      </c>
      <c r="V50" s="52">
        <v>51516</v>
      </c>
      <c r="W50" s="52">
        <v>50451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157091</v>
      </c>
      <c r="D52" s="52">
        <v>145579</v>
      </c>
      <c r="E52" s="52">
        <v>129311</v>
      </c>
      <c r="F52" s="52">
        <v>116852</v>
      </c>
      <c r="G52" s="52">
        <v>159629</v>
      </c>
      <c r="H52" s="52">
        <v>227803</v>
      </c>
      <c r="I52" s="52">
        <v>179783</v>
      </c>
      <c r="J52" s="52">
        <v>145213</v>
      </c>
      <c r="K52" s="52">
        <v>129016</v>
      </c>
      <c r="L52" s="52">
        <v>103420</v>
      </c>
      <c r="M52" s="52">
        <v>181802</v>
      </c>
      <c r="N52" s="52">
        <v>284872</v>
      </c>
      <c r="O52" s="52">
        <v>282126</v>
      </c>
      <c r="P52" s="52">
        <v>157622</v>
      </c>
      <c r="Q52" s="52">
        <v>147905</v>
      </c>
      <c r="R52" s="52">
        <v>118808</v>
      </c>
      <c r="S52" s="52">
        <v>149182</v>
      </c>
      <c r="T52" s="52">
        <v>125873</v>
      </c>
      <c r="U52" s="52">
        <v>162445</v>
      </c>
      <c r="V52" s="52">
        <v>167490</v>
      </c>
      <c r="W52" s="52">
        <v>163698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132494</v>
      </c>
      <c r="D53" s="52">
        <v>98697</v>
      </c>
      <c r="E53" s="52">
        <v>113283</v>
      </c>
      <c r="F53" s="52">
        <v>117225</v>
      </c>
      <c r="G53" s="52">
        <v>91226</v>
      </c>
      <c r="H53" s="52">
        <v>100088</v>
      </c>
      <c r="I53" s="52">
        <v>23980</v>
      </c>
      <c r="J53" s="52">
        <v>18066</v>
      </c>
      <c r="K53" s="52">
        <v>27903</v>
      </c>
      <c r="L53" s="52">
        <v>43105</v>
      </c>
      <c r="M53" s="52">
        <v>107742</v>
      </c>
      <c r="N53" s="52">
        <v>58073</v>
      </c>
      <c r="O53" s="52">
        <v>19411</v>
      </c>
      <c r="P53" s="52">
        <v>28830</v>
      </c>
      <c r="Q53" s="52">
        <v>16628</v>
      </c>
      <c r="R53" s="52">
        <v>18524</v>
      </c>
      <c r="S53" s="52">
        <v>45052</v>
      </c>
      <c r="T53" s="52">
        <v>50664</v>
      </c>
      <c r="U53" s="52">
        <v>60949</v>
      </c>
      <c r="V53" s="52">
        <v>38107</v>
      </c>
      <c r="W53" s="52">
        <v>23132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139148</v>
      </c>
      <c r="D54" s="36">
        <v>100145</v>
      </c>
      <c r="E54" s="36">
        <v>98972</v>
      </c>
      <c r="F54" s="36">
        <v>151703</v>
      </c>
      <c r="G54" s="36">
        <v>196510</v>
      </c>
      <c r="H54" s="36">
        <v>223209</v>
      </c>
      <c r="I54" s="36">
        <v>60951</v>
      </c>
      <c r="J54" s="36">
        <v>45269</v>
      </c>
      <c r="K54" s="36">
        <v>40528</v>
      </c>
      <c r="L54" s="36">
        <v>37164</v>
      </c>
      <c r="M54" s="36">
        <v>74053</v>
      </c>
      <c r="N54" s="36">
        <v>27860</v>
      </c>
      <c r="O54" s="36">
        <v>14528</v>
      </c>
      <c r="P54" s="36">
        <v>50088</v>
      </c>
      <c r="Q54" s="36">
        <v>58717</v>
      </c>
      <c r="R54" s="36">
        <v>88902</v>
      </c>
      <c r="S54" s="36">
        <v>97449</v>
      </c>
      <c r="T54" s="36">
        <v>120220</v>
      </c>
      <c r="U54" s="36">
        <v>120924</v>
      </c>
      <c r="V54" s="36">
        <v>77469</v>
      </c>
      <c r="W54" s="36">
        <v>94189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83193</v>
      </c>
      <c r="D58" s="52">
        <v>48455</v>
      </c>
      <c r="E58" s="52">
        <v>44542</v>
      </c>
      <c r="F58" s="52">
        <v>54260</v>
      </c>
      <c r="G58" s="52">
        <v>60515</v>
      </c>
      <c r="H58" s="52">
        <v>83666</v>
      </c>
      <c r="I58" s="52">
        <v>44290</v>
      </c>
      <c r="J58" s="52">
        <v>36212</v>
      </c>
      <c r="K58" s="52">
        <v>19130</v>
      </c>
      <c r="L58" s="52">
        <v>17113</v>
      </c>
      <c r="M58" s="52">
        <v>90056</v>
      </c>
      <c r="N58" s="52">
        <v>68253</v>
      </c>
      <c r="O58" s="52">
        <v>38293</v>
      </c>
      <c r="P58" s="52">
        <v>44393</v>
      </c>
      <c r="Q58" s="52">
        <v>45448</v>
      </c>
      <c r="R58" s="52">
        <v>45360</v>
      </c>
      <c r="S58" s="52">
        <v>62654</v>
      </c>
      <c r="T58" s="52">
        <v>53175</v>
      </c>
      <c r="U58" s="52">
        <v>56068</v>
      </c>
      <c r="V58" s="52">
        <v>39233</v>
      </c>
      <c r="W58" s="52">
        <v>43549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4798</v>
      </c>
      <c r="D60" s="52">
        <v>2266</v>
      </c>
      <c r="E60" s="52">
        <v>2330</v>
      </c>
      <c r="F60" s="52">
        <v>3538</v>
      </c>
      <c r="G60" s="52">
        <v>3937</v>
      </c>
      <c r="H60" s="52">
        <v>4967</v>
      </c>
      <c r="I60" s="52">
        <v>1746</v>
      </c>
      <c r="J60" s="52">
        <v>1143</v>
      </c>
      <c r="K60" s="52">
        <v>502</v>
      </c>
      <c r="L60" s="52">
        <v>752</v>
      </c>
      <c r="M60" s="52">
        <v>5161</v>
      </c>
      <c r="N60" s="52">
        <v>4727</v>
      </c>
      <c r="O60" s="52">
        <v>2754</v>
      </c>
      <c r="P60" s="52">
        <v>1796</v>
      </c>
      <c r="Q60" s="52">
        <v>2190</v>
      </c>
      <c r="R60" s="52">
        <v>1597</v>
      </c>
      <c r="S60" s="52">
        <v>2374</v>
      </c>
      <c r="T60" s="52">
        <v>1567</v>
      </c>
      <c r="U60" s="52">
        <v>1472</v>
      </c>
      <c r="V60" s="52">
        <v>546</v>
      </c>
      <c r="W60" s="52">
        <v>998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1020</v>
      </c>
      <c r="D62" s="52">
        <v>826</v>
      </c>
      <c r="E62" s="52">
        <v>661</v>
      </c>
      <c r="F62" s="52">
        <v>1126</v>
      </c>
      <c r="G62" s="52">
        <v>1547</v>
      </c>
      <c r="H62" s="52">
        <v>2377</v>
      </c>
      <c r="I62" s="52">
        <v>1607</v>
      </c>
      <c r="J62" s="52">
        <v>6238</v>
      </c>
      <c r="K62" s="52">
        <v>1926</v>
      </c>
      <c r="L62" s="52">
        <v>2612</v>
      </c>
      <c r="M62" s="52">
        <v>14500</v>
      </c>
      <c r="N62" s="52">
        <v>15919</v>
      </c>
      <c r="O62" s="52">
        <v>11452</v>
      </c>
      <c r="P62" s="52">
        <v>4574</v>
      </c>
      <c r="Q62" s="52">
        <v>4000</v>
      </c>
      <c r="R62" s="52">
        <v>4056</v>
      </c>
      <c r="S62" s="52">
        <v>6996</v>
      </c>
      <c r="T62" s="52">
        <v>5106</v>
      </c>
      <c r="U62" s="52">
        <v>5514</v>
      </c>
      <c r="V62" s="52">
        <v>5768</v>
      </c>
      <c r="W62" s="52">
        <v>8551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12</v>
      </c>
      <c r="D63" s="52">
        <v>7</v>
      </c>
      <c r="E63" s="52">
        <v>25</v>
      </c>
      <c r="F63" s="52">
        <v>16</v>
      </c>
      <c r="G63" s="52">
        <v>6</v>
      </c>
      <c r="H63" s="52">
        <v>45</v>
      </c>
      <c r="I63" s="52">
        <v>4</v>
      </c>
      <c r="J63" s="52">
        <v>228</v>
      </c>
      <c r="K63" s="52">
        <v>28</v>
      </c>
      <c r="L63" s="52">
        <v>184</v>
      </c>
      <c r="M63" s="52">
        <v>842</v>
      </c>
      <c r="N63" s="52">
        <v>864</v>
      </c>
      <c r="O63" s="52">
        <v>457</v>
      </c>
      <c r="P63" s="52">
        <v>500</v>
      </c>
      <c r="Q63" s="52">
        <v>322</v>
      </c>
      <c r="R63" s="52">
        <v>2</v>
      </c>
      <c r="S63" s="52">
        <v>436</v>
      </c>
      <c r="T63" s="52">
        <v>230</v>
      </c>
      <c r="U63" s="52">
        <v>281</v>
      </c>
      <c r="V63" s="52">
        <v>339</v>
      </c>
      <c r="W63" s="52">
        <v>352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74831</v>
      </c>
      <c r="D64" s="52">
        <v>43072</v>
      </c>
      <c r="E64" s="52">
        <v>40153</v>
      </c>
      <c r="F64" s="52">
        <v>47782</v>
      </c>
      <c r="G64" s="52">
        <v>51993</v>
      </c>
      <c r="H64" s="52">
        <v>71252</v>
      </c>
      <c r="I64" s="52">
        <v>35408</v>
      </c>
      <c r="J64" s="52">
        <v>23543</v>
      </c>
      <c r="K64" s="52">
        <v>13613</v>
      </c>
      <c r="L64" s="52">
        <v>10093</v>
      </c>
      <c r="M64" s="52">
        <v>51441</v>
      </c>
      <c r="N64" s="52">
        <v>35781</v>
      </c>
      <c r="O64" s="52">
        <v>19302</v>
      </c>
      <c r="P64" s="52">
        <v>26055</v>
      </c>
      <c r="Q64" s="52">
        <v>26961</v>
      </c>
      <c r="R64" s="52">
        <v>27851</v>
      </c>
      <c r="S64" s="52">
        <v>39538</v>
      </c>
      <c r="T64" s="52">
        <v>29194</v>
      </c>
      <c r="U64" s="52">
        <v>35069</v>
      </c>
      <c r="V64" s="52">
        <v>19691</v>
      </c>
      <c r="W64" s="52">
        <v>23206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762</v>
      </c>
      <c r="D65" s="52">
        <v>492</v>
      </c>
      <c r="E65" s="52">
        <v>1327</v>
      </c>
      <c r="F65" s="52">
        <v>661</v>
      </c>
      <c r="G65" s="52">
        <v>297</v>
      </c>
      <c r="H65" s="52">
        <v>1119</v>
      </c>
      <c r="I65" s="52">
        <v>266</v>
      </c>
      <c r="J65" s="52">
        <v>749</v>
      </c>
      <c r="K65" s="52">
        <v>279</v>
      </c>
      <c r="L65" s="52">
        <v>903</v>
      </c>
      <c r="M65" s="52">
        <v>2698</v>
      </c>
      <c r="N65" s="52">
        <v>1987</v>
      </c>
      <c r="O65" s="52">
        <v>892</v>
      </c>
      <c r="P65" s="52">
        <v>1313</v>
      </c>
      <c r="Q65" s="52">
        <v>1045</v>
      </c>
      <c r="R65" s="52">
        <v>1027</v>
      </c>
      <c r="S65" s="52">
        <v>2773</v>
      </c>
      <c r="T65" s="52">
        <v>1566</v>
      </c>
      <c r="U65" s="52">
        <v>1776</v>
      </c>
      <c r="V65" s="52">
        <v>1948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1849</v>
      </c>
      <c r="D66" s="52">
        <v>1329</v>
      </c>
      <c r="E66" s="52">
        <v>899</v>
      </c>
      <c r="F66" s="52">
        <v>1569</v>
      </c>
      <c r="G66" s="52">
        <v>1521</v>
      </c>
      <c r="H66" s="52">
        <v>3852</v>
      </c>
      <c r="I66" s="52">
        <v>2770</v>
      </c>
      <c r="J66" s="52">
        <v>905</v>
      </c>
      <c r="K66" s="52">
        <v>692</v>
      </c>
      <c r="L66" s="52">
        <v>0</v>
      </c>
      <c r="M66" s="52">
        <v>1964</v>
      </c>
      <c r="N66" s="52">
        <v>1028</v>
      </c>
      <c r="O66" s="52">
        <v>1088</v>
      </c>
      <c r="P66" s="52">
        <v>832</v>
      </c>
      <c r="Q66" s="52">
        <v>1155</v>
      </c>
      <c r="R66" s="52">
        <v>1208</v>
      </c>
      <c r="S66" s="52">
        <v>617</v>
      </c>
      <c r="T66" s="52">
        <v>3041</v>
      </c>
      <c r="U66" s="52">
        <v>1112</v>
      </c>
      <c r="V66" s="52">
        <v>1854</v>
      </c>
      <c r="W66" s="52">
        <v>1411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4719</v>
      </c>
      <c r="D67" s="52">
        <v>2729</v>
      </c>
      <c r="E67" s="52">
        <v>1477</v>
      </c>
      <c r="F67" s="52">
        <v>3106</v>
      </c>
      <c r="G67" s="52">
        <v>5151</v>
      </c>
      <c r="H67" s="52">
        <v>5021</v>
      </c>
      <c r="I67" s="52">
        <v>4235</v>
      </c>
      <c r="J67" s="52">
        <v>4549</v>
      </c>
      <c r="K67" s="52">
        <v>2592</v>
      </c>
      <c r="L67" s="52">
        <v>3321</v>
      </c>
      <c r="M67" s="52">
        <v>18611</v>
      </c>
      <c r="N67" s="52">
        <v>12674</v>
      </c>
      <c r="O67" s="52">
        <v>5102</v>
      </c>
      <c r="P67" s="52">
        <v>11119</v>
      </c>
      <c r="Q67" s="52">
        <v>11965</v>
      </c>
      <c r="R67" s="52">
        <v>11216</v>
      </c>
      <c r="S67" s="52">
        <v>12294</v>
      </c>
      <c r="T67" s="52">
        <v>14038</v>
      </c>
      <c r="U67" s="52">
        <v>12316</v>
      </c>
      <c r="V67" s="52">
        <v>9633</v>
      </c>
      <c r="W67" s="52">
        <v>10029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4669</v>
      </c>
      <c r="D69" s="52">
        <v>4993</v>
      </c>
      <c r="E69" s="52">
        <v>4807</v>
      </c>
      <c r="F69" s="52">
        <v>4762</v>
      </c>
      <c r="G69" s="52">
        <v>7408</v>
      </c>
      <c r="H69" s="52">
        <v>15560</v>
      </c>
      <c r="I69" s="52">
        <v>23197</v>
      </c>
      <c r="J69" s="52">
        <v>22512</v>
      </c>
      <c r="K69" s="52">
        <v>10360</v>
      </c>
      <c r="L69" s="52">
        <v>7343</v>
      </c>
      <c r="M69" s="52">
        <v>34430</v>
      </c>
      <c r="N69" s="52">
        <v>46670</v>
      </c>
      <c r="O69" s="52">
        <v>32348</v>
      </c>
      <c r="P69" s="52">
        <v>24545</v>
      </c>
      <c r="Q69" s="52">
        <v>24642</v>
      </c>
      <c r="R69" s="52">
        <v>17169</v>
      </c>
      <c r="S69" s="52">
        <v>23198</v>
      </c>
      <c r="T69" s="52">
        <v>14648</v>
      </c>
      <c r="U69" s="52">
        <v>17982</v>
      </c>
      <c r="V69" s="52">
        <v>17916</v>
      </c>
      <c r="W69" s="52">
        <v>20285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38300</v>
      </c>
      <c r="D70" s="52">
        <v>21573</v>
      </c>
      <c r="E70" s="52">
        <v>21207</v>
      </c>
      <c r="F70" s="52">
        <v>21576</v>
      </c>
      <c r="G70" s="52">
        <v>16837</v>
      </c>
      <c r="H70" s="52">
        <v>21085</v>
      </c>
      <c r="I70" s="52">
        <v>5956</v>
      </c>
      <c r="J70" s="52">
        <v>3908</v>
      </c>
      <c r="K70" s="52">
        <v>3576</v>
      </c>
      <c r="L70" s="52">
        <v>5246</v>
      </c>
      <c r="M70" s="52">
        <v>32967</v>
      </c>
      <c r="N70" s="52">
        <v>14586</v>
      </c>
      <c r="O70" s="52">
        <v>3400</v>
      </c>
      <c r="P70" s="52">
        <v>7251</v>
      </c>
      <c r="Q70" s="52">
        <v>4592</v>
      </c>
      <c r="R70" s="52">
        <v>4860</v>
      </c>
      <c r="S70" s="52">
        <v>12475</v>
      </c>
      <c r="T70" s="52">
        <v>11423</v>
      </c>
      <c r="U70" s="52">
        <v>12763</v>
      </c>
      <c r="V70" s="52">
        <v>7029</v>
      </c>
      <c r="W70" s="52">
        <v>4588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40224</v>
      </c>
      <c r="D71" s="36">
        <v>21889</v>
      </c>
      <c r="E71" s="36">
        <v>18528</v>
      </c>
      <c r="F71" s="36">
        <v>27922</v>
      </c>
      <c r="G71" s="36">
        <v>36270</v>
      </c>
      <c r="H71" s="36">
        <v>47021</v>
      </c>
      <c r="I71" s="36">
        <v>15137</v>
      </c>
      <c r="J71" s="36">
        <v>9792</v>
      </c>
      <c r="K71" s="36">
        <v>5194</v>
      </c>
      <c r="L71" s="36">
        <v>4524</v>
      </c>
      <c r="M71" s="36">
        <v>22659</v>
      </c>
      <c r="N71" s="36">
        <v>6997</v>
      </c>
      <c r="O71" s="36">
        <v>2545</v>
      </c>
      <c r="P71" s="36">
        <v>12597</v>
      </c>
      <c r="Q71" s="36">
        <v>16214</v>
      </c>
      <c r="R71" s="36">
        <v>23331</v>
      </c>
      <c r="S71" s="36">
        <v>26981</v>
      </c>
      <c r="T71" s="36">
        <v>27104</v>
      </c>
      <c r="U71" s="36">
        <v>25323</v>
      </c>
      <c r="V71" s="36">
        <v>14288</v>
      </c>
      <c r="W71" s="36">
        <v>18676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126050</v>
      </c>
      <c r="D75" s="52">
        <v>75688</v>
      </c>
      <c r="E75" s="52">
        <v>71389</v>
      </c>
      <c r="F75" s="52">
        <v>91959</v>
      </c>
      <c r="G75" s="52">
        <v>120871</v>
      </c>
      <c r="H75" s="52">
        <v>158223</v>
      </c>
      <c r="I75" s="52">
        <v>109491</v>
      </c>
      <c r="J75" s="52">
        <v>74927</v>
      </c>
      <c r="K75" s="52">
        <v>31000</v>
      </c>
      <c r="L75" s="52">
        <v>38316</v>
      </c>
      <c r="M75" s="52">
        <v>136710</v>
      </c>
      <c r="N75" s="52">
        <v>152543</v>
      </c>
      <c r="O75" s="52">
        <v>120733</v>
      </c>
      <c r="P75" s="52">
        <v>37448</v>
      </c>
      <c r="Q75" s="52">
        <v>56030</v>
      </c>
      <c r="R75" s="52">
        <v>72697</v>
      </c>
      <c r="S75" s="52">
        <v>116632</v>
      </c>
      <c r="T75" s="52">
        <v>99398</v>
      </c>
      <c r="U75" s="52">
        <v>106344</v>
      </c>
      <c r="V75" s="52">
        <v>87096</v>
      </c>
      <c r="W75" s="52">
        <v>114024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16574</v>
      </c>
      <c r="D77" s="52">
        <v>16654</v>
      </c>
      <c r="E77" s="52">
        <v>9231</v>
      </c>
      <c r="F77" s="52">
        <v>5471</v>
      </c>
      <c r="G77" s="52">
        <v>6474</v>
      </c>
      <c r="H77" s="52">
        <v>10180</v>
      </c>
      <c r="I77" s="52">
        <v>10961</v>
      </c>
      <c r="J77" s="52">
        <v>10999</v>
      </c>
      <c r="K77" s="52">
        <v>10006</v>
      </c>
      <c r="L77" s="52">
        <v>4512</v>
      </c>
      <c r="M77" s="52">
        <v>5209</v>
      </c>
      <c r="N77" s="52">
        <v>21537</v>
      </c>
      <c r="O77" s="52">
        <v>32655</v>
      </c>
      <c r="P77" s="52">
        <v>35153</v>
      </c>
      <c r="Q77" s="52">
        <v>10214</v>
      </c>
      <c r="R77" s="52">
        <v>21743</v>
      </c>
      <c r="S77" s="52">
        <v>26462</v>
      </c>
      <c r="T77" s="52">
        <v>29048</v>
      </c>
      <c r="U77" s="52">
        <v>27447</v>
      </c>
      <c r="V77" s="52">
        <v>27774</v>
      </c>
      <c r="W77" s="52">
        <v>27714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33285</v>
      </c>
      <c r="D79" s="52">
        <f t="shared" si="0"/>
        <v>27927</v>
      </c>
      <c r="E79" s="52">
        <f t="shared" si="0"/>
        <v>27611</v>
      </c>
      <c r="F79" s="52">
        <f t="shared" si="0"/>
        <v>36311</v>
      </c>
      <c r="G79" s="52">
        <f t="shared" si="0"/>
        <v>42213</v>
      </c>
      <c r="H79" s="52">
        <f t="shared" si="0"/>
        <v>45892</v>
      </c>
      <c r="I79" s="52">
        <f t="shared" si="0"/>
        <v>37590</v>
      </c>
      <c r="J79" s="52">
        <f t="shared" si="0"/>
        <v>43526</v>
      </c>
      <c r="K79" s="52">
        <f t="shared" si="0"/>
        <v>30899</v>
      </c>
      <c r="L79" s="52">
        <f t="shared" si="0"/>
        <v>41226</v>
      </c>
      <c r="M79" s="52">
        <f t="shared" si="0"/>
        <v>72702</v>
      </c>
      <c r="N79" s="52">
        <f t="shared" si="0"/>
        <v>102604</v>
      </c>
      <c r="O79" s="52">
        <f t="shared" si="0"/>
        <v>109037</v>
      </c>
      <c r="P79" s="52">
        <f t="shared" si="0"/>
        <v>31479</v>
      </c>
      <c r="Q79" s="52">
        <f t="shared" si="0"/>
        <v>24868</v>
      </c>
      <c r="R79" s="52">
        <f t="shared" ref="R79:V79" si="1">R45-R62</f>
        <v>25812</v>
      </c>
      <c r="S79" s="52">
        <f t="shared" si="1"/>
        <v>39382</v>
      </c>
      <c r="T79" s="52">
        <f t="shared" si="1"/>
        <v>35935</v>
      </c>
      <c r="U79" s="52">
        <f t="shared" si="1"/>
        <v>42843</v>
      </c>
      <c r="V79" s="52">
        <f t="shared" si="1"/>
        <v>48533</v>
      </c>
      <c r="W79" s="52">
        <f t="shared" ref="W79" si="2">W45-W62</f>
        <v>62280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392</v>
      </c>
      <c r="D80" s="52">
        <f t="shared" si="3"/>
        <v>245</v>
      </c>
      <c r="E80" s="52">
        <f t="shared" si="3"/>
        <v>1024</v>
      </c>
      <c r="F80" s="52">
        <f t="shared" si="3"/>
        <v>531</v>
      </c>
      <c r="G80" s="52">
        <f t="shared" si="3"/>
        <v>172</v>
      </c>
      <c r="H80" s="52">
        <f t="shared" si="3"/>
        <v>861</v>
      </c>
      <c r="I80" s="52">
        <f t="shared" si="3"/>
        <v>93</v>
      </c>
      <c r="J80" s="52">
        <f t="shared" si="3"/>
        <v>1590</v>
      </c>
      <c r="K80" s="52">
        <f t="shared" si="3"/>
        <v>446</v>
      </c>
      <c r="L80" s="52">
        <f t="shared" si="3"/>
        <v>2905</v>
      </c>
      <c r="M80" s="52">
        <f t="shared" si="3"/>
        <v>4218</v>
      </c>
      <c r="N80" s="52">
        <f t="shared" si="3"/>
        <v>5570</v>
      </c>
      <c r="O80" s="52">
        <f t="shared" si="3"/>
        <v>4348</v>
      </c>
      <c r="P80" s="52">
        <f t="shared" si="3"/>
        <v>3433</v>
      </c>
      <c r="Q80" s="52">
        <f t="shared" si="3"/>
        <v>1997</v>
      </c>
      <c r="R80" s="52">
        <f t="shared" ref="R80:V80" si="4">R46-R63</f>
        <v>13</v>
      </c>
      <c r="S80" s="52">
        <f t="shared" si="4"/>
        <v>2447</v>
      </c>
      <c r="T80" s="52">
        <f t="shared" si="4"/>
        <v>1613</v>
      </c>
      <c r="U80" s="52">
        <f t="shared" si="4"/>
        <v>2184</v>
      </c>
      <c r="V80" s="52">
        <f t="shared" si="4"/>
        <v>2847</v>
      </c>
      <c r="W80" s="52">
        <f t="shared" ref="W80" si="5">W46-W63</f>
        <v>2561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259125</v>
      </c>
      <c r="D81" s="52">
        <f t="shared" si="6"/>
        <v>217358</v>
      </c>
      <c r="E81" s="52">
        <f t="shared" si="6"/>
        <v>219868</v>
      </c>
      <c r="F81" s="52">
        <f t="shared" si="6"/>
        <v>237793</v>
      </c>
      <c r="G81" s="52">
        <f t="shared" si="6"/>
        <v>273453</v>
      </c>
      <c r="H81" s="52">
        <f t="shared" si="6"/>
        <v>332930</v>
      </c>
      <c r="I81" s="52">
        <f t="shared" si="6"/>
        <v>136258</v>
      </c>
      <c r="J81" s="52">
        <f t="shared" si="6"/>
        <v>98642</v>
      </c>
      <c r="K81" s="52">
        <f t="shared" si="6"/>
        <v>112890</v>
      </c>
      <c r="L81" s="52">
        <f t="shared" si="6"/>
        <v>83059</v>
      </c>
      <c r="M81" s="52">
        <f t="shared" si="6"/>
        <v>131425</v>
      </c>
      <c r="N81" s="52">
        <f t="shared" si="6"/>
        <v>129766</v>
      </c>
      <c r="O81" s="52">
        <f t="shared" si="6"/>
        <v>110819</v>
      </c>
      <c r="P81" s="52">
        <f t="shared" si="6"/>
        <v>89482</v>
      </c>
      <c r="Q81" s="52">
        <f t="shared" si="6"/>
        <v>80863</v>
      </c>
      <c r="R81" s="52">
        <f t="shared" ref="R81:V81" si="7">R47-R64</f>
        <v>84658</v>
      </c>
      <c r="S81" s="52">
        <f t="shared" si="7"/>
        <v>111501</v>
      </c>
      <c r="T81" s="52">
        <f t="shared" si="7"/>
        <v>100972</v>
      </c>
      <c r="U81" s="52">
        <f t="shared" si="7"/>
        <v>131858</v>
      </c>
      <c r="V81" s="52">
        <f t="shared" si="7"/>
        <v>85613</v>
      </c>
      <c r="W81" s="52">
        <f t="shared" ref="W81" si="8">W47-W64</f>
        <v>93525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2638</v>
      </c>
      <c r="D82" s="52">
        <f t="shared" si="9"/>
        <v>2484</v>
      </c>
      <c r="E82" s="52">
        <f t="shared" si="9"/>
        <v>7265</v>
      </c>
      <c r="F82" s="52">
        <f t="shared" si="9"/>
        <v>3292</v>
      </c>
      <c r="G82" s="52">
        <f t="shared" si="9"/>
        <v>1560</v>
      </c>
      <c r="H82" s="52">
        <f t="shared" si="9"/>
        <v>5230</v>
      </c>
      <c r="I82" s="52">
        <f t="shared" si="9"/>
        <v>1025</v>
      </c>
      <c r="J82" s="52">
        <f t="shared" si="9"/>
        <v>3138</v>
      </c>
      <c r="K82" s="52">
        <f t="shared" si="9"/>
        <v>2311</v>
      </c>
      <c r="L82" s="52">
        <f t="shared" si="9"/>
        <v>7436</v>
      </c>
      <c r="M82" s="52">
        <f t="shared" si="9"/>
        <v>6892</v>
      </c>
      <c r="N82" s="52">
        <f t="shared" si="9"/>
        <v>7208</v>
      </c>
      <c r="O82" s="52">
        <f t="shared" si="9"/>
        <v>5123</v>
      </c>
      <c r="P82" s="52">
        <f t="shared" si="9"/>
        <v>4507</v>
      </c>
      <c r="Q82" s="52">
        <f t="shared" si="9"/>
        <v>3130</v>
      </c>
      <c r="R82" s="52">
        <f t="shared" ref="R82:V82" si="10">R48-R65</f>
        <v>3121</v>
      </c>
      <c r="S82" s="52">
        <f t="shared" si="10"/>
        <v>7821</v>
      </c>
      <c r="T82" s="52">
        <f t="shared" si="10"/>
        <v>5414</v>
      </c>
      <c r="U82" s="52">
        <f t="shared" si="10"/>
        <v>6677</v>
      </c>
      <c r="V82" s="52">
        <f t="shared" si="10"/>
        <v>8465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6403</v>
      </c>
      <c r="D83" s="52">
        <f t="shared" si="12"/>
        <v>6707</v>
      </c>
      <c r="E83" s="52">
        <f t="shared" si="12"/>
        <v>4921</v>
      </c>
      <c r="F83" s="52">
        <f t="shared" si="12"/>
        <v>7806</v>
      </c>
      <c r="G83" s="52">
        <f t="shared" si="12"/>
        <v>7999</v>
      </c>
      <c r="H83" s="52">
        <f t="shared" si="12"/>
        <v>18000</v>
      </c>
      <c r="I83" s="52">
        <f t="shared" si="12"/>
        <v>10657</v>
      </c>
      <c r="J83" s="52">
        <f t="shared" si="12"/>
        <v>3789</v>
      </c>
      <c r="K83" s="52">
        <f t="shared" si="12"/>
        <v>5737</v>
      </c>
      <c r="L83" s="52">
        <f t="shared" si="12"/>
        <v>0</v>
      </c>
      <c r="M83" s="52">
        <f t="shared" si="12"/>
        <v>5015</v>
      </c>
      <c r="N83" s="52">
        <f t="shared" si="12"/>
        <v>3727</v>
      </c>
      <c r="O83" s="52">
        <f t="shared" si="12"/>
        <v>6244</v>
      </c>
      <c r="P83" s="52">
        <f t="shared" si="12"/>
        <v>2854</v>
      </c>
      <c r="Q83" s="52">
        <f t="shared" si="12"/>
        <v>3464</v>
      </c>
      <c r="R83" s="52">
        <f t="shared" ref="R83:V83" si="13">R49-R66</f>
        <v>3673</v>
      </c>
      <c r="S83" s="52">
        <f t="shared" si="13"/>
        <v>1737</v>
      </c>
      <c r="T83" s="52">
        <f t="shared" si="13"/>
        <v>10517</v>
      </c>
      <c r="U83" s="52">
        <f t="shared" si="13"/>
        <v>4180</v>
      </c>
      <c r="V83" s="52">
        <f t="shared" si="13"/>
        <v>8058</v>
      </c>
      <c r="W83" s="52">
        <f t="shared" ref="W83" si="14">W49-W66</f>
        <v>5685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16341</v>
      </c>
      <c r="D84" s="52">
        <f t="shared" si="15"/>
        <v>13769</v>
      </c>
      <c r="E84" s="52">
        <f t="shared" si="15"/>
        <v>8090</v>
      </c>
      <c r="F84" s="52">
        <f t="shared" si="15"/>
        <v>15463</v>
      </c>
      <c r="G84" s="52">
        <f t="shared" si="15"/>
        <v>27090</v>
      </c>
      <c r="H84" s="52">
        <f t="shared" si="15"/>
        <v>23460</v>
      </c>
      <c r="I84" s="52">
        <f t="shared" si="15"/>
        <v>16298</v>
      </c>
      <c r="J84" s="52">
        <f t="shared" si="15"/>
        <v>19062</v>
      </c>
      <c r="K84" s="52">
        <f t="shared" si="15"/>
        <v>21497</v>
      </c>
      <c r="L84" s="52">
        <f t="shared" si="15"/>
        <v>27331</v>
      </c>
      <c r="M84" s="52">
        <f t="shared" si="15"/>
        <v>47555</v>
      </c>
      <c r="N84" s="52">
        <f t="shared" si="15"/>
        <v>45966</v>
      </c>
      <c r="O84" s="52">
        <f t="shared" si="15"/>
        <v>29294</v>
      </c>
      <c r="P84" s="52">
        <f t="shared" si="15"/>
        <v>38198</v>
      </c>
      <c r="Q84" s="52">
        <f t="shared" si="15"/>
        <v>35884</v>
      </c>
      <c r="R84" s="52">
        <f t="shared" ref="R84:V84" si="16">R50-R67</f>
        <v>34094</v>
      </c>
      <c r="S84" s="52">
        <f t="shared" si="16"/>
        <v>34674</v>
      </c>
      <c r="T84" s="52">
        <f t="shared" si="16"/>
        <v>48549</v>
      </c>
      <c r="U84" s="52">
        <f t="shared" si="16"/>
        <v>46311</v>
      </c>
      <c r="V84" s="52">
        <f t="shared" si="16"/>
        <v>41883</v>
      </c>
      <c r="W84" s="52">
        <f t="shared" ref="W84" si="17">W50-W67</f>
        <v>40422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152422</v>
      </c>
      <c r="D86" s="52">
        <v>140586</v>
      </c>
      <c r="E86" s="52">
        <v>124504</v>
      </c>
      <c r="F86" s="52">
        <v>112090</v>
      </c>
      <c r="G86" s="52">
        <v>152221</v>
      </c>
      <c r="H86" s="52">
        <v>212243</v>
      </c>
      <c r="I86" s="52">
        <v>156586</v>
      </c>
      <c r="J86" s="52">
        <v>122701</v>
      </c>
      <c r="K86" s="52">
        <v>118656</v>
      </c>
      <c r="L86" s="52">
        <v>96077</v>
      </c>
      <c r="M86" s="52">
        <v>147372</v>
      </c>
      <c r="N86" s="52">
        <v>238202</v>
      </c>
      <c r="O86" s="52">
        <v>249778</v>
      </c>
      <c r="P86" s="52">
        <v>133077</v>
      </c>
      <c r="Q86" s="52">
        <v>123263</v>
      </c>
      <c r="R86" s="52">
        <v>101639</v>
      </c>
      <c r="S86" s="52">
        <v>125984</v>
      </c>
      <c r="T86" s="52">
        <v>111225</v>
      </c>
      <c r="U86" s="52">
        <v>144463</v>
      </c>
      <c r="V86" s="52">
        <v>149574</v>
      </c>
      <c r="W86" s="52">
        <v>143413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94194</v>
      </c>
      <c r="D87" s="52">
        <v>77124</v>
      </c>
      <c r="E87" s="52">
        <v>92076</v>
      </c>
      <c r="F87" s="52">
        <v>95649</v>
      </c>
      <c r="G87" s="52">
        <v>74389</v>
      </c>
      <c r="H87" s="52">
        <v>79003</v>
      </c>
      <c r="I87" s="52">
        <v>18024</v>
      </c>
      <c r="J87" s="52">
        <v>14158</v>
      </c>
      <c r="K87" s="52">
        <v>24327</v>
      </c>
      <c r="L87" s="52">
        <v>37859</v>
      </c>
      <c r="M87" s="52">
        <v>74775</v>
      </c>
      <c r="N87" s="52">
        <v>43487</v>
      </c>
      <c r="O87" s="52">
        <v>16011</v>
      </c>
      <c r="P87" s="52">
        <v>21579</v>
      </c>
      <c r="Q87" s="52">
        <v>12036</v>
      </c>
      <c r="R87" s="52">
        <v>13664</v>
      </c>
      <c r="S87" s="52">
        <v>32577</v>
      </c>
      <c r="T87" s="52">
        <v>39241</v>
      </c>
      <c r="U87" s="52">
        <v>48186</v>
      </c>
      <c r="V87" s="52">
        <v>31078</v>
      </c>
      <c r="W87" s="52">
        <v>18544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98924</v>
      </c>
      <c r="D88" s="36">
        <v>78256</v>
      </c>
      <c r="E88" s="36">
        <v>80444</v>
      </c>
      <c r="F88" s="36">
        <v>123781</v>
      </c>
      <c r="G88" s="36">
        <v>160240</v>
      </c>
      <c r="H88" s="36">
        <v>176188</v>
      </c>
      <c r="I88" s="36">
        <v>45814</v>
      </c>
      <c r="J88" s="36">
        <v>35477</v>
      </c>
      <c r="K88" s="36">
        <v>35334</v>
      </c>
      <c r="L88" s="36">
        <v>32640</v>
      </c>
      <c r="M88" s="36">
        <v>51394</v>
      </c>
      <c r="N88" s="36">
        <v>20863</v>
      </c>
      <c r="O88" s="36">
        <v>11983</v>
      </c>
      <c r="P88" s="36">
        <v>37491</v>
      </c>
      <c r="Q88" s="36">
        <v>42503</v>
      </c>
      <c r="R88" s="36">
        <v>65571</v>
      </c>
      <c r="S88" s="36">
        <v>70468</v>
      </c>
      <c r="T88" s="36">
        <v>93116</v>
      </c>
      <c r="U88" s="36">
        <v>95601</v>
      </c>
      <c r="V88" s="36">
        <v>63181</v>
      </c>
      <c r="W88" s="36">
        <v>75513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42579</v>
      </c>
      <c r="I94" s="52">
        <f>RES_hhdet_numvin!I83</f>
        <v>50760</v>
      </c>
      <c r="J94" s="52">
        <f>RES_hhdet_numvin!J83</f>
        <v>51527</v>
      </c>
      <c r="K94" s="52">
        <f>RES_hhdet_numvin!K83</f>
        <v>28981</v>
      </c>
      <c r="L94" s="52">
        <f>RES_hhdet_numvin!L83</f>
        <v>37416</v>
      </c>
      <c r="M94" s="52">
        <f>RES_hhdet_numvin!M83</f>
        <v>171402</v>
      </c>
      <c r="N94" s="52">
        <f>RES_hhdet_numvin!N83</f>
        <v>181501</v>
      </c>
      <c r="O94" s="52">
        <f>RES_hhdet_numvin!O83</f>
        <v>139148</v>
      </c>
      <c r="P94" s="52">
        <f>RES_hhdet_numvin!P83</f>
        <v>74988</v>
      </c>
      <c r="Q94" s="52">
        <f>RES_hhdet_numvin!Q83</f>
        <v>96126</v>
      </c>
      <c r="R94" s="52">
        <f>RES_hhdet_numvin!R83</f>
        <v>114454</v>
      </c>
      <c r="S94" s="52">
        <f>RES_hhdet_numvin!S83</f>
        <v>176483</v>
      </c>
      <c r="T94" s="52">
        <f>RES_hhdet_numvin!T83</f>
        <v>151567</v>
      </c>
      <c r="U94" s="52">
        <f>RES_hhdet_numvin!U83</f>
        <v>162094</v>
      </c>
      <c r="V94" s="52">
        <f>RES_hhdet_numvin!V83</f>
        <v>126299</v>
      </c>
      <c r="W94" s="52">
        <f>RES_hhdet_numvin!W83</f>
        <v>157573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11993</v>
      </c>
      <c r="Q97" s="138">
        <f>RES_hhdet_numvin!Q86</f>
        <v>7051</v>
      </c>
      <c r="R97" s="138">
        <f>RES_hhdet_numvin!R86</f>
        <v>17238</v>
      </c>
      <c r="S97" s="138">
        <f>RES_hhdet_numvin!S86</f>
        <v>24695</v>
      </c>
      <c r="T97" s="138">
        <f>RES_hhdet_numvin!T86</f>
        <v>28673</v>
      </c>
      <c r="U97" s="138">
        <f>RES_hhdet_numvin!U86</f>
        <v>28260</v>
      </c>
      <c r="V97" s="138">
        <f>RES_hhdet_numvin!V86</f>
        <v>28177</v>
      </c>
      <c r="W97" s="138">
        <f>RES_hhdet_numvin!W86</f>
        <v>28712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809</v>
      </c>
      <c r="I99" s="138">
        <f>RES_hhdet_numvin!I88</f>
        <v>1585</v>
      </c>
      <c r="J99" s="138">
        <f>RES_hhdet_numvin!J88</f>
        <v>8643</v>
      </c>
      <c r="K99" s="138">
        <f>RES_hhdet_numvin!K88</f>
        <v>4870</v>
      </c>
      <c r="L99" s="138">
        <f>RES_hhdet_numvin!L88</f>
        <v>9902</v>
      </c>
      <c r="M99" s="138">
        <f>RES_hhdet_numvin!M88</f>
        <v>35941</v>
      </c>
      <c r="N99" s="138">
        <f>RES_hhdet_numvin!N88</f>
        <v>57636</v>
      </c>
      <c r="O99" s="138">
        <f>RES_hhdet_numvin!O88</f>
        <v>66568</v>
      </c>
      <c r="P99" s="138">
        <f>RES_hhdet_numvin!P88</f>
        <v>23645</v>
      </c>
      <c r="Q99" s="138">
        <f>RES_hhdet_numvin!Q88</f>
        <v>23290</v>
      </c>
      <c r="R99" s="138">
        <f>RES_hhdet_numvin!R88</f>
        <v>26792</v>
      </c>
      <c r="S99" s="138">
        <f>RES_hhdet_numvin!S88</f>
        <v>44062</v>
      </c>
      <c r="T99" s="138">
        <f>RES_hhdet_numvin!T88</f>
        <v>39688</v>
      </c>
      <c r="U99" s="138">
        <f>RES_hhdet_numvin!U88</f>
        <v>47295</v>
      </c>
      <c r="V99" s="138">
        <f>RES_hhdet_numvin!V88</f>
        <v>53962</v>
      </c>
      <c r="W99" s="138">
        <f>RES_hhdet_numvin!W88</f>
        <v>70831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14</v>
      </c>
      <c r="I100" s="138">
        <f>RES_hhdet_numvin!I89</f>
        <v>3</v>
      </c>
      <c r="J100" s="138">
        <f>RES_hhdet_numvin!J89</f>
        <v>314</v>
      </c>
      <c r="K100" s="138">
        <f>RES_hhdet_numvin!K89</f>
        <v>73</v>
      </c>
      <c r="L100" s="138">
        <f>RES_hhdet_numvin!L89</f>
        <v>700</v>
      </c>
      <c r="M100" s="138">
        <f>RES_hhdet_numvin!M89</f>
        <v>2088</v>
      </c>
      <c r="N100" s="138">
        <f>RES_hhdet_numvin!N89</f>
        <v>3132</v>
      </c>
      <c r="O100" s="138">
        <f>RES_hhdet_numvin!O89</f>
        <v>2657</v>
      </c>
      <c r="P100" s="138">
        <f>RES_hhdet_numvin!P89</f>
        <v>2592</v>
      </c>
      <c r="Q100" s="138">
        <f>RES_hhdet_numvin!Q89</f>
        <v>1882</v>
      </c>
      <c r="R100" s="138">
        <f>RES_hhdet_numvin!R89</f>
        <v>15</v>
      </c>
      <c r="S100" s="138">
        <f>RES_hhdet_numvin!S89</f>
        <v>2751</v>
      </c>
      <c r="T100" s="138">
        <f>RES_hhdet_numvin!T89</f>
        <v>1789</v>
      </c>
      <c r="U100" s="138">
        <f>RES_hhdet_numvin!U89</f>
        <v>2417</v>
      </c>
      <c r="V100" s="138">
        <f>RES_hhdet_numvin!V89</f>
        <v>3168</v>
      </c>
      <c r="W100" s="138">
        <f>RES_hhdet_numvin!W89</f>
        <v>2913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32361</v>
      </c>
      <c r="Q103" s="138">
        <f>RES_hhdet_numvin!Q92</f>
        <v>58341</v>
      </c>
      <c r="R103" s="138">
        <f>RES_hhdet_numvin!R92</f>
        <v>81920</v>
      </c>
      <c r="S103" s="138">
        <f>RES_hhdet_numvin!S92</f>
        <v>129888</v>
      </c>
      <c r="T103" s="138">
        <f>RES_hhdet_numvin!T92</f>
        <v>121153</v>
      </c>
      <c r="U103" s="138">
        <f>RES_hhdet_numvin!U92</f>
        <v>161447</v>
      </c>
      <c r="V103" s="138">
        <f>RES_hhdet_numvin!V92</f>
        <v>104442</v>
      </c>
      <c r="W103" s="138">
        <f>RES_hhdet_numvin!W92</f>
        <v>116731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1628</v>
      </c>
      <c r="Q104" s="138">
        <f>RES_hhdet_numvin!Q93</f>
        <v>2268</v>
      </c>
      <c r="R104" s="138">
        <f>RES_hhdet_numvin!R93</f>
        <v>3028</v>
      </c>
      <c r="S104" s="138">
        <f>RES_hhdet_numvin!S93</f>
        <v>9123</v>
      </c>
      <c r="T104" s="138">
        <f>RES_hhdet_numvin!T93</f>
        <v>6511</v>
      </c>
      <c r="U104" s="138">
        <f>RES_hhdet_numvin!U93</f>
        <v>8184</v>
      </c>
      <c r="V104" s="138">
        <f>RES_hhdet_numvin!V93</f>
        <v>10333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1036</v>
      </c>
      <c r="Q107" s="138">
        <f>RES_hhdet_numvin!Q96</f>
        <v>2503</v>
      </c>
      <c r="R107" s="138">
        <f>RES_hhdet_numvin!R96</f>
        <v>3562</v>
      </c>
      <c r="S107" s="138">
        <f>RES_hhdet_numvin!S96</f>
        <v>2033</v>
      </c>
      <c r="T107" s="138">
        <f>RES_hhdet_numvin!T96</f>
        <v>12629</v>
      </c>
      <c r="U107" s="138">
        <f>RES_hhdet_numvin!U96</f>
        <v>5127</v>
      </c>
      <c r="V107" s="138">
        <f>RES_hhdet_numvin!V96</f>
        <v>9836</v>
      </c>
      <c r="W107" s="138">
        <f>RES_hhdet_numvin!W96</f>
        <v>7096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13820</v>
      </c>
      <c r="Q108" s="138">
        <f>RES_hhdet_numvin!Q97</f>
        <v>25899</v>
      </c>
      <c r="R108" s="138">
        <f>RES_hhdet_numvin!R97</f>
        <v>33017</v>
      </c>
      <c r="S108" s="138">
        <f>RES_hhdet_numvin!S97</f>
        <v>40414</v>
      </c>
      <c r="T108" s="138">
        <f>RES_hhdet_numvin!T97</f>
        <v>58274</v>
      </c>
      <c r="U108" s="138">
        <f>RES_hhdet_numvin!U97</f>
        <v>56720</v>
      </c>
      <c r="V108" s="138">
        <f>RES_hhdet_numvin!V97</f>
        <v>51096</v>
      </c>
      <c r="W108" s="138">
        <f>RES_hhdet_numvin!W97</f>
        <v>50451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48644</v>
      </c>
      <c r="Q112" s="138">
        <f>RES_hhdet_numvin!Q101</f>
        <v>78158</v>
      </c>
      <c r="R112" s="138">
        <f>RES_hhdet_numvin!R101</f>
        <v>82393</v>
      </c>
      <c r="S112" s="138">
        <f>RES_hhdet_numvin!S101</f>
        <v>119815</v>
      </c>
      <c r="T112" s="138">
        <f>RES_hhdet_numvin!T101</f>
        <v>108812</v>
      </c>
      <c r="U112" s="138">
        <f>RES_hhdet_numvin!U101</f>
        <v>152784</v>
      </c>
      <c r="V112" s="138">
        <f>RES_hhdet_numvin!V101</f>
        <v>166202</v>
      </c>
      <c r="W112" s="138">
        <f>RES_hhdet_numvin!W101</f>
        <v>163698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9470</v>
      </c>
      <c r="Q113" s="138">
        <f>RES_hhdet_numvin!Q102</f>
        <v>9592</v>
      </c>
      <c r="R113" s="138">
        <f>RES_hhdet_numvin!R102</f>
        <v>13856</v>
      </c>
      <c r="S113" s="138">
        <f>RES_hhdet_numvin!S102</f>
        <v>39246</v>
      </c>
      <c r="T113" s="138">
        <f>RES_hhdet_numvin!T102</f>
        <v>47272</v>
      </c>
      <c r="U113" s="138">
        <f>RES_hhdet_numvin!U102</f>
        <v>59355</v>
      </c>
      <c r="V113" s="138">
        <f>RES_hhdet_numvin!V102</f>
        <v>37820</v>
      </c>
      <c r="W113" s="138">
        <f>RES_hhdet_numvin!W102</f>
        <v>23132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16447</v>
      </c>
      <c r="Q114" s="39">
        <f>RES_hhdet_numvin!Q103</f>
        <v>33868</v>
      </c>
      <c r="R114" s="39">
        <f>RES_hhdet_numvin!R103</f>
        <v>66466</v>
      </c>
      <c r="S114" s="39">
        <f>RES_hhdet_numvin!S103</f>
        <v>84873</v>
      </c>
      <c r="T114" s="39">
        <f>RES_hhdet_numvin!T103</f>
        <v>112176</v>
      </c>
      <c r="U114" s="39">
        <f>RES_hhdet_numvin!U103</f>
        <v>117747</v>
      </c>
      <c r="V114" s="39">
        <f>RES_hhdet_numvin!V103</f>
        <v>76883</v>
      </c>
      <c r="W114" s="39">
        <f>RES_hhdet_numvin!W103</f>
        <v>94189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1806.013485174208</v>
      </c>
      <c r="C118" s="117">
        <f t="shared" si="18"/>
        <v>1801.2302327003158</v>
      </c>
      <c r="D118" s="117">
        <f t="shared" si="18"/>
        <v>1782.2696102506829</v>
      </c>
      <c r="E118" s="117">
        <f t="shared" si="18"/>
        <v>1776.1981326842022</v>
      </c>
      <c r="F118" s="117">
        <f t="shared" si="18"/>
        <v>1767.0471229411824</v>
      </c>
      <c r="G118" s="117">
        <f t="shared" si="18"/>
        <v>1749.6413599607222</v>
      </c>
      <c r="H118" s="117">
        <f t="shared" si="18"/>
        <v>1728.2403471922239</v>
      </c>
      <c r="I118" s="117">
        <f t="shared" si="18"/>
        <v>1701.9724318749177</v>
      </c>
      <c r="J118" s="117">
        <f t="shared" si="18"/>
        <v>1623.5813268882898</v>
      </c>
      <c r="K118" s="117">
        <f t="shared" si="18"/>
        <v>1570.2142711719828</v>
      </c>
      <c r="L118" s="117">
        <f t="shared" si="18"/>
        <v>1104.2866609674743</v>
      </c>
      <c r="M118" s="117">
        <f t="shared" si="18"/>
        <v>1031.8800984302732</v>
      </c>
      <c r="N118" s="117">
        <f t="shared" si="18"/>
        <v>1008.8182015263624</v>
      </c>
      <c r="O118" s="117">
        <f t="shared" si="18"/>
        <v>978.56703395148213</v>
      </c>
      <c r="P118" s="117">
        <f t="shared" si="18"/>
        <v>949.57595815404329</v>
      </c>
      <c r="Q118" s="117">
        <f t="shared" si="18"/>
        <v>935.07912183787562</v>
      </c>
      <c r="R118" s="117">
        <f t="shared" ref="R118:V118" si="19">R119+R122+R124+R137</f>
        <v>950.98629091182863</v>
      </c>
      <c r="S118" s="117">
        <f t="shared" si="19"/>
        <v>958.09726381061375</v>
      </c>
      <c r="T118" s="117">
        <f t="shared" si="19"/>
        <v>967.94509642443131</v>
      </c>
      <c r="U118" s="117">
        <f t="shared" si="19"/>
        <v>981.21989716937856</v>
      </c>
      <c r="V118" s="117">
        <f t="shared" si="19"/>
        <v>1023.5164074954837</v>
      </c>
      <c r="W118" s="117">
        <f t="shared" ref="W118" si="20">W119+W122+W124+W137</f>
        <v>1025.7868430715803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839.03035621952881</v>
      </c>
      <c r="C119" s="122">
        <f t="shared" si="21"/>
        <v>833.63095174643774</v>
      </c>
      <c r="D119" s="122">
        <f t="shared" si="21"/>
        <v>835.79457993853805</v>
      </c>
      <c r="E119" s="122">
        <f t="shared" si="21"/>
        <v>858.6758218275528</v>
      </c>
      <c r="F119" s="122">
        <f t="shared" si="21"/>
        <v>893.1652841983871</v>
      </c>
      <c r="G119" s="122">
        <f t="shared" si="21"/>
        <v>903.13588236049418</v>
      </c>
      <c r="H119" s="122">
        <f t="shared" si="21"/>
        <v>899.74018893449738</v>
      </c>
      <c r="I119" s="122">
        <f t="shared" si="21"/>
        <v>901.65583330194454</v>
      </c>
      <c r="J119" s="122">
        <f t="shared" si="21"/>
        <v>860.6608449376547</v>
      </c>
      <c r="K119" s="122">
        <f t="shared" si="21"/>
        <v>864.10895174373991</v>
      </c>
      <c r="L119" s="122">
        <f t="shared" si="21"/>
        <v>503.38397389027102</v>
      </c>
      <c r="M119" s="122">
        <f t="shared" si="21"/>
        <v>503.59099460163549</v>
      </c>
      <c r="N119" s="122">
        <f t="shared" si="21"/>
        <v>535.50904865130224</v>
      </c>
      <c r="O119" s="122">
        <f t="shared" si="21"/>
        <v>547.99139582201474</v>
      </c>
      <c r="P119" s="122">
        <f t="shared" si="21"/>
        <v>545.21663232331332</v>
      </c>
      <c r="Q119" s="122">
        <f t="shared" si="21"/>
        <v>542.43437619490442</v>
      </c>
      <c r="R119" s="122">
        <f t="shared" ref="R119:V119" si="22">SUM(R120:R121)</f>
        <v>542.89309971292346</v>
      </c>
      <c r="S119" s="122">
        <f t="shared" si="22"/>
        <v>543.24751557603179</v>
      </c>
      <c r="T119" s="122">
        <f t="shared" si="22"/>
        <v>535.39388680843069</v>
      </c>
      <c r="U119" s="122">
        <f t="shared" si="22"/>
        <v>540.66762750052555</v>
      </c>
      <c r="V119" s="122">
        <f t="shared" si="22"/>
        <v>554.63811645790383</v>
      </c>
      <c r="W119" s="122">
        <f t="shared" ref="W119" si="23">SUM(W120:W121)</f>
        <v>557.46910485514559</v>
      </c>
      <c r="DA119" s="130" t="s">
        <v>1646</v>
      </c>
    </row>
    <row r="120" spans="1:105" ht="12" customHeight="1" x14ac:dyDescent="0.25">
      <c r="A120" s="97" t="s">
        <v>204</v>
      </c>
      <c r="B120" s="98">
        <v>835.27710658078149</v>
      </c>
      <c r="C120" s="98">
        <v>829.97787747835469</v>
      </c>
      <c r="D120" s="98">
        <v>832.23455555671637</v>
      </c>
      <c r="E120" s="98">
        <v>855.55690478669248</v>
      </c>
      <c r="F120" s="98">
        <v>890.02159566991418</v>
      </c>
      <c r="G120" s="98">
        <v>899.89996371919358</v>
      </c>
      <c r="H120" s="98">
        <v>896.40387350181607</v>
      </c>
      <c r="I120" s="98">
        <v>898.15105416676874</v>
      </c>
      <c r="J120" s="98">
        <v>857.11829766946801</v>
      </c>
      <c r="K120" s="98">
        <v>860.68488648720518</v>
      </c>
      <c r="L120" s="98">
        <v>501.89233782363596</v>
      </c>
      <c r="M120" s="98">
        <v>501.89233782363613</v>
      </c>
      <c r="N120" s="98">
        <v>533.6742476354251</v>
      </c>
      <c r="O120" s="98">
        <v>546.0480653482374</v>
      </c>
      <c r="P120" s="98">
        <v>543.30334861947051</v>
      </c>
      <c r="Q120" s="98">
        <v>540.52500238845914</v>
      </c>
      <c r="R120" s="98">
        <v>540.88119327409993</v>
      </c>
      <c r="S120" s="98">
        <v>541.22014426292174</v>
      </c>
      <c r="T120" s="98">
        <v>533.40222604375606</v>
      </c>
      <c r="U120" s="98">
        <v>538.65002388458936</v>
      </c>
      <c r="V120" s="98">
        <v>552.51132129549944</v>
      </c>
      <c r="W120" s="98">
        <v>555.30346326550114</v>
      </c>
      <c r="DA120" s="63" t="s">
        <v>1647</v>
      </c>
    </row>
    <row r="121" spans="1:105" ht="12" customHeight="1" x14ac:dyDescent="0.25">
      <c r="A121" s="97" t="s">
        <v>53</v>
      </c>
      <c r="B121" s="98">
        <v>3.7532496387473095</v>
      </c>
      <c r="C121" s="98">
        <v>3.6530742680830679</v>
      </c>
      <c r="D121" s="98">
        <v>3.5600243818216981</v>
      </c>
      <c r="E121" s="98">
        <v>3.1189170408602935</v>
      </c>
      <c r="F121" s="98">
        <v>3.1436885284729317</v>
      </c>
      <c r="G121" s="98">
        <v>3.2359186413005712</v>
      </c>
      <c r="H121" s="98">
        <v>3.3363154326813285</v>
      </c>
      <c r="I121" s="98">
        <v>3.5047791351757733</v>
      </c>
      <c r="J121" s="98">
        <v>3.54254726818675</v>
      </c>
      <c r="K121" s="98">
        <v>3.4240652565347558</v>
      </c>
      <c r="L121" s="98">
        <v>1.4916360666350914</v>
      </c>
      <c r="M121" s="98">
        <v>1.6986567779993664</v>
      </c>
      <c r="N121" s="98">
        <v>1.8348010158771098</v>
      </c>
      <c r="O121" s="98">
        <v>1.9433304737773824</v>
      </c>
      <c r="P121" s="98">
        <v>1.9132837038428063</v>
      </c>
      <c r="Q121" s="98">
        <v>1.9093738064452981</v>
      </c>
      <c r="R121" s="98">
        <v>2.0119064388235777</v>
      </c>
      <c r="S121" s="98">
        <v>2.0273713131100095</v>
      </c>
      <c r="T121" s="98">
        <v>1.9916607646746292</v>
      </c>
      <c r="U121" s="98">
        <v>2.0176036159361628</v>
      </c>
      <c r="V121" s="98">
        <v>2.1267951624043815</v>
      </c>
      <c r="W121" s="98">
        <v>2.1656415896444576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3.5625738927724275</v>
      </c>
      <c r="C122" s="122">
        <f t="shared" si="24"/>
        <v>3.9255329681067703</v>
      </c>
      <c r="D122" s="122">
        <f t="shared" si="24"/>
        <v>3.0449518469098562</v>
      </c>
      <c r="E122" s="122">
        <f t="shared" si="24"/>
        <v>6.2304524400943775</v>
      </c>
      <c r="F122" s="122">
        <f t="shared" si="24"/>
        <v>4.2757137104767464</v>
      </c>
      <c r="G122" s="122">
        <f t="shared" si="24"/>
        <v>4.9163192148269035</v>
      </c>
      <c r="H122" s="122">
        <f t="shared" si="24"/>
        <v>5.69009500230786</v>
      </c>
      <c r="I122" s="122">
        <f t="shared" si="24"/>
        <v>2.6452271297681098</v>
      </c>
      <c r="J122" s="122">
        <f t="shared" si="24"/>
        <v>2.4476453932171482</v>
      </c>
      <c r="K122" s="122">
        <f t="shared" si="24"/>
        <v>3.6155573377280228</v>
      </c>
      <c r="L122" s="122">
        <f t="shared" si="24"/>
        <v>4.7943139061126825</v>
      </c>
      <c r="M122" s="122">
        <f t="shared" si="24"/>
        <v>4.0420211218239999</v>
      </c>
      <c r="N122" s="122">
        <f t="shared" si="24"/>
        <v>4.0737271989694133</v>
      </c>
      <c r="O122" s="122">
        <f t="shared" si="24"/>
        <v>4.3776307595700947</v>
      </c>
      <c r="P122" s="122">
        <f t="shared" si="24"/>
        <v>4.7221838258362148</v>
      </c>
      <c r="Q122" s="122">
        <f t="shared" si="24"/>
        <v>4.5497677842519959</v>
      </c>
      <c r="R122" s="122">
        <f t="shared" si="24"/>
        <v>5.1958823227178721</v>
      </c>
      <c r="S122" s="122">
        <f t="shared" si="24"/>
        <v>5.4079024531869546</v>
      </c>
      <c r="T122" s="122">
        <f t="shared" si="24"/>
        <v>6.0306980465910875</v>
      </c>
      <c r="U122" s="122">
        <f t="shared" si="24"/>
        <v>6.1110898822521644</v>
      </c>
      <c r="V122" s="122">
        <f t="shared" si="24"/>
        <v>6.1985918949324459</v>
      </c>
      <c r="W122" s="122">
        <f t="shared" si="24"/>
        <v>6.2938485212540929</v>
      </c>
      <c r="DA122" s="130" t="s">
        <v>1649</v>
      </c>
    </row>
    <row r="123" spans="1:105" ht="12" customHeight="1" x14ac:dyDescent="0.25">
      <c r="A123" s="97" t="s">
        <v>53</v>
      </c>
      <c r="B123" s="98">
        <v>3.5625738927724275</v>
      </c>
      <c r="C123" s="98">
        <v>3.9255329681067703</v>
      </c>
      <c r="D123" s="98">
        <v>3.0449518469098562</v>
      </c>
      <c r="E123" s="98">
        <v>6.2304524400943775</v>
      </c>
      <c r="F123" s="98">
        <v>4.2757137104767464</v>
      </c>
      <c r="G123" s="98">
        <v>4.9163192148269035</v>
      </c>
      <c r="H123" s="98">
        <v>5.69009500230786</v>
      </c>
      <c r="I123" s="98">
        <v>2.6452271297681098</v>
      </c>
      <c r="J123" s="98">
        <v>2.4476453932171482</v>
      </c>
      <c r="K123" s="98">
        <v>3.6155573377280228</v>
      </c>
      <c r="L123" s="98">
        <v>4.7943139061126825</v>
      </c>
      <c r="M123" s="98">
        <v>4.0420211218239999</v>
      </c>
      <c r="N123" s="98">
        <v>4.0737271989694133</v>
      </c>
      <c r="O123" s="98">
        <v>4.3776307595700947</v>
      </c>
      <c r="P123" s="98">
        <v>4.7221838258362148</v>
      </c>
      <c r="Q123" s="98">
        <v>4.5497677842519959</v>
      </c>
      <c r="R123" s="98">
        <v>5.1958823227178721</v>
      </c>
      <c r="S123" s="98">
        <v>5.4079024531869546</v>
      </c>
      <c r="T123" s="98">
        <v>6.0306980465910875</v>
      </c>
      <c r="U123" s="98">
        <v>6.1110898822521644</v>
      </c>
      <c r="V123" s="98">
        <v>6.1985918949324459</v>
      </c>
      <c r="W123" s="98">
        <v>6.2938485212540929</v>
      </c>
      <c r="DA123" s="63" t="s">
        <v>1650</v>
      </c>
    </row>
    <row r="124" spans="1:105" ht="12" customHeight="1" x14ac:dyDescent="0.25">
      <c r="A124" s="121" t="s">
        <v>55</v>
      </c>
      <c r="B124" s="122">
        <v>368.35463481827389</v>
      </c>
      <c r="C124" s="122">
        <v>359.12629419102171</v>
      </c>
      <c r="D124" s="122">
        <v>342.93543821598746</v>
      </c>
      <c r="E124" s="122">
        <v>331.23416717686507</v>
      </c>
      <c r="F124" s="122">
        <v>316.39665365300385</v>
      </c>
      <c r="G124" s="122">
        <v>304.46357261465721</v>
      </c>
      <c r="H124" s="122">
        <v>305.95846636155375</v>
      </c>
      <c r="I124" s="122">
        <v>300.13451747840077</v>
      </c>
      <c r="J124" s="122">
        <v>285.79465774833972</v>
      </c>
      <c r="K124" s="122">
        <v>259.98150363266615</v>
      </c>
      <c r="L124" s="122">
        <v>237.60241965473716</v>
      </c>
      <c r="M124" s="122">
        <v>204.83644746745779</v>
      </c>
      <c r="N124" s="122">
        <v>189.62357398465392</v>
      </c>
      <c r="O124" s="122">
        <v>176.0474424729872</v>
      </c>
      <c r="P124" s="122">
        <v>161.93687883254205</v>
      </c>
      <c r="Q124" s="122">
        <v>153.85005549648713</v>
      </c>
      <c r="R124" s="122">
        <v>153.58529217242113</v>
      </c>
      <c r="S124" s="122">
        <v>157.232144589033</v>
      </c>
      <c r="T124" s="122">
        <v>156.45822867547486</v>
      </c>
      <c r="U124" s="122">
        <v>155.4795295877108</v>
      </c>
      <c r="V124" s="122">
        <v>164.63290186393959</v>
      </c>
      <c r="W124" s="122">
        <v>154.35846868196026</v>
      </c>
      <c r="DA124" s="130" t="s">
        <v>1651</v>
      </c>
    </row>
    <row r="125" spans="1:105" ht="12" customHeight="1" x14ac:dyDescent="0.25">
      <c r="A125" s="97" t="s">
        <v>132</v>
      </c>
      <c r="B125" s="98">
        <v>52.572953372270959</v>
      </c>
      <c r="C125" s="98">
        <v>53.37155191785007</v>
      </c>
      <c r="D125" s="98">
        <v>52.929938421969737</v>
      </c>
      <c r="E125" s="98">
        <v>50.14986066008224</v>
      </c>
      <c r="F125" s="98">
        <v>50.386533688433929</v>
      </c>
      <c r="G125" s="98">
        <v>51.06649264379989</v>
      </c>
      <c r="H125" s="98">
        <v>54.166122297439507</v>
      </c>
      <c r="I125" s="98">
        <v>54.358638757013679</v>
      </c>
      <c r="J125" s="98">
        <v>54.557315274927845</v>
      </c>
      <c r="K125" s="98">
        <v>49.455187824563318</v>
      </c>
      <c r="L125" s="98">
        <v>43.988413483228193</v>
      </c>
      <c r="M125" s="98">
        <v>43.993888053317171</v>
      </c>
      <c r="N125" s="98">
        <v>46.097049825229846</v>
      </c>
      <c r="O125" s="98">
        <v>47.114048214799269</v>
      </c>
      <c r="P125" s="98">
        <v>46.832124733716299</v>
      </c>
      <c r="Q125" s="98">
        <v>46.56849776936113</v>
      </c>
      <c r="R125" s="98">
        <v>46.665631738154588</v>
      </c>
      <c r="S125" s="98">
        <v>46.654845990207825</v>
      </c>
      <c r="T125" s="98">
        <v>46.836464667280005</v>
      </c>
      <c r="U125" s="98">
        <v>46.474467291801908</v>
      </c>
      <c r="V125" s="98">
        <v>47.085515252039727</v>
      </c>
      <c r="W125" s="98">
        <v>47.007599384057478</v>
      </c>
      <c r="DA125" s="63" t="s">
        <v>1652</v>
      </c>
    </row>
    <row r="126" spans="1:105" ht="12" customHeight="1" x14ac:dyDescent="0.25">
      <c r="A126" s="97" t="s">
        <v>131</v>
      </c>
      <c r="B126" s="98">
        <v>0.48006486089641348</v>
      </c>
      <c r="C126" s="98">
        <v>0.48728685659326554</v>
      </c>
      <c r="D126" s="98">
        <v>0.47534286364431166</v>
      </c>
      <c r="E126" s="98">
        <v>0.49231438709742659</v>
      </c>
      <c r="F126" s="98">
        <v>0.50023189739021068</v>
      </c>
      <c r="G126" s="98">
        <v>0.48668984651646297</v>
      </c>
      <c r="H126" s="98">
        <v>0.53488471300338791</v>
      </c>
      <c r="I126" s="98">
        <v>0.50601686195316131</v>
      </c>
      <c r="J126" s="98">
        <v>0.60897194062563975</v>
      </c>
      <c r="K126" s="98">
        <v>0.56497760487626369</v>
      </c>
      <c r="L126" s="98">
        <v>0.68775932113458904</v>
      </c>
      <c r="M126" s="98">
        <v>0.96048924423026127</v>
      </c>
      <c r="N126" s="98">
        <v>1.3571121534503479</v>
      </c>
      <c r="O126" s="98">
        <v>1.5771203772684426</v>
      </c>
      <c r="P126" s="98">
        <v>1.7442878329042655</v>
      </c>
      <c r="Q126" s="98">
        <v>1.8139471182582885</v>
      </c>
      <c r="R126" s="98">
        <v>1.7477871180139424</v>
      </c>
      <c r="S126" s="98">
        <v>1.8568712695984395</v>
      </c>
      <c r="T126" s="98">
        <v>1.8803784208435808</v>
      </c>
      <c r="U126" s="98">
        <v>1.9004961575706381</v>
      </c>
      <c r="V126" s="98">
        <v>2.0054397522262963</v>
      </c>
      <c r="W126" s="98">
        <v>1.9648573156421436</v>
      </c>
      <c r="DA126" s="63" t="s">
        <v>1653</v>
      </c>
    </row>
    <row r="127" spans="1:105" ht="12" customHeight="1" x14ac:dyDescent="0.25">
      <c r="A127" s="100" t="s">
        <v>204</v>
      </c>
      <c r="B127" s="101">
        <v>0.15061830188498637</v>
      </c>
      <c r="C127" s="101">
        <v>0.15947571077888981</v>
      </c>
      <c r="D127" s="101">
        <v>0.15954329391457725</v>
      </c>
      <c r="E127" s="101">
        <v>0.14096550306058273</v>
      </c>
      <c r="F127" s="101">
        <v>0.14153664448418152</v>
      </c>
      <c r="G127" s="101">
        <v>0.15445208601832347</v>
      </c>
      <c r="H127" s="101">
        <v>0.15506222556885255</v>
      </c>
      <c r="I127" s="101">
        <v>0.14702754609642457</v>
      </c>
      <c r="J127" s="101">
        <v>0.16789344861266686</v>
      </c>
      <c r="K127" s="101">
        <v>0.15712703695793889</v>
      </c>
      <c r="L127" s="101">
        <v>0.14963944502248661</v>
      </c>
      <c r="M127" s="101">
        <v>0.14416487493356095</v>
      </c>
      <c r="N127" s="101">
        <v>0.21636376032469451</v>
      </c>
      <c r="O127" s="101">
        <v>0.22559065020504965</v>
      </c>
      <c r="P127" s="101">
        <v>0.26613646815629011</v>
      </c>
      <c r="Q127" s="101">
        <v>0.28542408026165106</v>
      </c>
      <c r="R127" s="101">
        <v>0.28158331869078862</v>
      </c>
      <c r="S127" s="101">
        <v>0.29236906663767298</v>
      </c>
      <c r="T127" s="101">
        <v>0.23366048796979444</v>
      </c>
      <c r="U127" s="101">
        <v>0.24617854750250892</v>
      </c>
      <c r="V127" s="101">
        <v>0.32520415180090662</v>
      </c>
      <c r="W127" s="101">
        <v>0.21701129713101602</v>
      </c>
      <c r="DA127" s="131" t="s">
        <v>1654</v>
      </c>
    </row>
    <row r="128" spans="1:105" ht="12" customHeight="1" x14ac:dyDescent="0.25">
      <c r="A128" s="103" t="s">
        <v>52</v>
      </c>
      <c r="B128" s="104">
        <v>0.32944655901142711</v>
      </c>
      <c r="C128" s="104">
        <v>0.3278111458143757</v>
      </c>
      <c r="D128" s="104">
        <v>0.31579956972973439</v>
      </c>
      <c r="E128" s="104">
        <v>0.35134888403684383</v>
      </c>
      <c r="F128" s="104">
        <v>0.35869525290602922</v>
      </c>
      <c r="G128" s="104">
        <v>0.33223776049813947</v>
      </c>
      <c r="H128" s="104">
        <v>0.37982248743453539</v>
      </c>
      <c r="I128" s="104">
        <v>0.35898931585673677</v>
      </c>
      <c r="J128" s="104">
        <v>0.44107849201297294</v>
      </c>
      <c r="K128" s="104">
        <v>0.4078505679183248</v>
      </c>
      <c r="L128" s="104">
        <v>0.53811987611210244</v>
      </c>
      <c r="M128" s="104">
        <v>0.81632436929670027</v>
      </c>
      <c r="N128" s="104">
        <v>1.1407483931256532</v>
      </c>
      <c r="O128" s="104">
        <v>1.351529727063393</v>
      </c>
      <c r="P128" s="104">
        <v>1.4781513647479754</v>
      </c>
      <c r="Q128" s="104">
        <v>1.5285230379966375</v>
      </c>
      <c r="R128" s="104">
        <v>1.4662037993231538</v>
      </c>
      <c r="S128" s="104">
        <v>1.5645022029607665</v>
      </c>
      <c r="T128" s="104">
        <v>1.6467179328737864</v>
      </c>
      <c r="U128" s="104">
        <v>1.6543176100681292</v>
      </c>
      <c r="V128" s="104">
        <v>1.6802356004253898</v>
      </c>
      <c r="W128" s="104">
        <v>1.7478460185111275</v>
      </c>
      <c r="DA128" s="132" t="s">
        <v>1655</v>
      </c>
    </row>
    <row r="129" spans="1:105" ht="12" customHeight="1" x14ac:dyDescent="0.25">
      <c r="A129" s="106" t="s">
        <v>124</v>
      </c>
      <c r="B129" s="101">
        <v>299.0500975261773</v>
      </c>
      <c r="C129" s="101">
        <v>288.28790893504788</v>
      </c>
      <c r="D129" s="101">
        <v>272.40881967061517</v>
      </c>
      <c r="E129" s="101">
        <v>265.25596067666453</v>
      </c>
      <c r="F129" s="101">
        <v>250.1381895935337</v>
      </c>
      <c r="G129" s="101">
        <v>235.46755742092432</v>
      </c>
      <c r="H129" s="101">
        <v>232.56431428477396</v>
      </c>
      <c r="I129" s="101">
        <v>224.88545601260023</v>
      </c>
      <c r="J129" s="101">
        <v>209.88022644245476</v>
      </c>
      <c r="K129" s="101">
        <v>188.8644677524253</v>
      </c>
      <c r="L129" s="101">
        <v>172.20882334140606</v>
      </c>
      <c r="M129" s="101">
        <v>137.48955322243353</v>
      </c>
      <c r="N129" s="101">
        <v>118.96002937290048</v>
      </c>
      <c r="O129" s="101">
        <v>104.36303927467988</v>
      </c>
      <c r="P129" s="101">
        <v>90.245614605820251</v>
      </c>
      <c r="Q129" s="101">
        <v>81.907765473153802</v>
      </c>
      <c r="R129" s="101">
        <v>80.396312154100713</v>
      </c>
      <c r="S129" s="101">
        <v>82.917589516705462</v>
      </c>
      <c r="T129" s="101">
        <v>79.924553725100026</v>
      </c>
      <c r="U129" s="101">
        <v>78.941300899869745</v>
      </c>
      <c r="V129" s="101">
        <v>86.17779576092957</v>
      </c>
      <c r="W129" s="101">
        <v>75.099684973011961</v>
      </c>
      <c r="DA129" s="131" t="s">
        <v>1656</v>
      </c>
    </row>
    <row r="130" spans="1:105" ht="12" customHeight="1" x14ac:dyDescent="0.25">
      <c r="A130" s="107" t="s">
        <v>123</v>
      </c>
      <c r="B130" s="104">
        <v>3.1711472209811626</v>
      </c>
      <c r="C130" s="104">
        <v>2.9143310742521891</v>
      </c>
      <c r="D130" s="104">
        <v>2.6604257299529817</v>
      </c>
      <c r="E130" s="104">
        <v>2.9037769649502181</v>
      </c>
      <c r="F130" s="104">
        <v>2.7005328669667152</v>
      </c>
      <c r="G130" s="104">
        <v>2.324617573648021</v>
      </c>
      <c r="H130" s="104">
        <v>2.2770875509681723</v>
      </c>
      <c r="I130" s="104">
        <v>2.0964099217413601</v>
      </c>
      <c r="J130" s="104">
        <v>2.1290639331869756</v>
      </c>
      <c r="K130" s="104">
        <v>2.0094402327809502</v>
      </c>
      <c r="L130" s="104">
        <v>2.3971221711338644</v>
      </c>
      <c r="M130" s="104">
        <v>2.3569478695207295</v>
      </c>
      <c r="N130" s="104">
        <v>2.7107597899536291</v>
      </c>
      <c r="O130" s="104">
        <v>2.9116274167752745</v>
      </c>
      <c r="P130" s="104">
        <v>2.872116931151818</v>
      </c>
      <c r="Q130" s="104">
        <v>2.7696173351892237</v>
      </c>
      <c r="R130" s="104">
        <v>2.7491652326780662</v>
      </c>
      <c r="S130" s="104">
        <v>3.1343728747907482</v>
      </c>
      <c r="T130" s="104">
        <v>2.9984042412756593</v>
      </c>
      <c r="U130" s="104">
        <v>3.0515795855839869</v>
      </c>
      <c r="V130" s="104">
        <v>3.8770450511427894</v>
      </c>
      <c r="W130" s="104">
        <v>2.9666710657253641</v>
      </c>
      <c r="DA130" s="132" t="s">
        <v>1657</v>
      </c>
    </row>
    <row r="131" spans="1:105" ht="12" customHeight="1" x14ac:dyDescent="0.25">
      <c r="A131" s="108" t="s">
        <v>50</v>
      </c>
      <c r="B131" s="98">
        <v>0.88564961582604429</v>
      </c>
      <c r="C131" s="98">
        <v>0.85088177907406592</v>
      </c>
      <c r="D131" s="98">
        <v>0.80008430651137874</v>
      </c>
      <c r="E131" s="98">
        <v>0.77000770136508712</v>
      </c>
      <c r="F131" s="98">
        <v>0.71434698186705037</v>
      </c>
      <c r="G131" s="98">
        <v>0.69195397398181324</v>
      </c>
      <c r="H131" s="98">
        <v>0.62612138131971407</v>
      </c>
      <c r="I131" s="98">
        <v>0.58427386973175466</v>
      </c>
      <c r="J131" s="98">
        <v>0.58303056102074358</v>
      </c>
      <c r="K131" s="98">
        <v>0.5718230099048579</v>
      </c>
      <c r="L131" s="98">
        <v>0.59175190706674352</v>
      </c>
      <c r="M131" s="98">
        <v>0.39864630341636265</v>
      </c>
      <c r="N131" s="98">
        <v>0.48035518018245482</v>
      </c>
      <c r="O131" s="98">
        <v>0.48536436605909994</v>
      </c>
      <c r="P131" s="98">
        <v>0.4947614631240595</v>
      </c>
      <c r="Q131" s="98">
        <v>0.47977915397682375</v>
      </c>
      <c r="R131" s="98">
        <v>0.49764407799501559</v>
      </c>
      <c r="S131" s="98">
        <v>0.55608114119342589</v>
      </c>
      <c r="T131" s="98">
        <v>0.39657789502397245</v>
      </c>
      <c r="U131" s="98">
        <v>0.40830323151083392</v>
      </c>
      <c r="V131" s="98">
        <v>0.72361023032869887</v>
      </c>
      <c r="W131" s="98">
        <v>0.33082565536792918</v>
      </c>
      <c r="DA131" s="63" t="s">
        <v>1658</v>
      </c>
    </row>
    <row r="132" spans="1:105" ht="12" customHeight="1" x14ac:dyDescent="0.25">
      <c r="A132" s="108" t="s">
        <v>52</v>
      </c>
      <c r="B132" s="98">
        <v>2.2854976051551184</v>
      </c>
      <c r="C132" s="98">
        <v>2.0634492951781231</v>
      </c>
      <c r="D132" s="98">
        <v>1.8603414234416031</v>
      </c>
      <c r="E132" s="98">
        <v>2.1337692635851311</v>
      </c>
      <c r="F132" s="98">
        <v>1.986185885099665</v>
      </c>
      <c r="G132" s="98">
        <v>1.6326635996662078</v>
      </c>
      <c r="H132" s="98">
        <v>1.6509661696484583</v>
      </c>
      <c r="I132" s="98">
        <v>1.5121360520096057</v>
      </c>
      <c r="J132" s="98">
        <v>1.546033372166232</v>
      </c>
      <c r="K132" s="98">
        <v>1.4376172228760924</v>
      </c>
      <c r="L132" s="98">
        <v>1.8053702640671208</v>
      </c>
      <c r="M132" s="98">
        <v>1.958301566104367</v>
      </c>
      <c r="N132" s="98">
        <v>2.2304046097711745</v>
      </c>
      <c r="O132" s="98">
        <v>2.4262630507161744</v>
      </c>
      <c r="P132" s="98">
        <v>2.3773554680277584</v>
      </c>
      <c r="Q132" s="98">
        <v>2.2898381812123998</v>
      </c>
      <c r="R132" s="98">
        <v>2.2515211546830507</v>
      </c>
      <c r="S132" s="98">
        <v>2.5782917335973221</v>
      </c>
      <c r="T132" s="98">
        <v>2.6018263462516869</v>
      </c>
      <c r="U132" s="98">
        <v>2.6432763540731532</v>
      </c>
      <c r="V132" s="98">
        <v>3.1534348208140908</v>
      </c>
      <c r="W132" s="98">
        <v>2.6358454103574349</v>
      </c>
      <c r="DA132" s="63" t="s">
        <v>1659</v>
      </c>
    </row>
    <row r="133" spans="1:105" ht="12" customHeight="1" x14ac:dyDescent="0.25">
      <c r="A133" s="106" t="s">
        <v>122</v>
      </c>
      <c r="B133" s="101">
        <v>5.2956276267772617</v>
      </c>
      <c r="C133" s="101">
        <v>5.519965398509215</v>
      </c>
      <c r="D133" s="101">
        <v>5.6560549119570709</v>
      </c>
      <c r="E133" s="101">
        <v>5.0170254961222893</v>
      </c>
      <c r="F133" s="101">
        <v>5.1352099123030124</v>
      </c>
      <c r="G133" s="101">
        <v>5.6225177252739806</v>
      </c>
      <c r="H133" s="101">
        <v>6.7384192295385263</v>
      </c>
      <c r="I133" s="101">
        <v>7.7283864727822262</v>
      </c>
      <c r="J133" s="101">
        <v>7.4421083579809357</v>
      </c>
      <c r="K133" s="101">
        <v>7.2609185940965002</v>
      </c>
      <c r="L133" s="101">
        <v>6.0764786862929299</v>
      </c>
      <c r="M133" s="101">
        <v>5.3667016675276455</v>
      </c>
      <c r="N133" s="101">
        <v>4.34669398585054</v>
      </c>
      <c r="O133" s="101">
        <v>3.789776734029803</v>
      </c>
      <c r="P133" s="101">
        <v>3.0697347265258839</v>
      </c>
      <c r="Q133" s="101">
        <v>2.7333189039540526</v>
      </c>
      <c r="R133" s="101">
        <v>2.7782757081369267</v>
      </c>
      <c r="S133" s="101">
        <v>2.6053421083796882</v>
      </c>
      <c r="T133" s="101">
        <v>3.4881183824909958</v>
      </c>
      <c r="U133" s="101">
        <v>3.4075888429191101</v>
      </c>
      <c r="V133" s="101">
        <v>3.760380372333656</v>
      </c>
      <c r="W133" s="101">
        <v>4.0736905800217666</v>
      </c>
      <c r="DA133" s="131" t="s">
        <v>1660</v>
      </c>
    </row>
    <row r="134" spans="1:105" ht="12" customHeight="1" x14ac:dyDescent="0.25">
      <c r="A134" s="107" t="s">
        <v>121</v>
      </c>
      <c r="B134" s="104">
        <v>7.7847442111707732</v>
      </c>
      <c r="C134" s="104">
        <v>8.5452500087691536</v>
      </c>
      <c r="D134" s="104">
        <v>8.8048566178481238</v>
      </c>
      <c r="E134" s="104">
        <v>7.4152289919483794</v>
      </c>
      <c r="F134" s="104">
        <v>7.5359556943762573</v>
      </c>
      <c r="G134" s="104">
        <v>9.4956974044944698</v>
      </c>
      <c r="H134" s="104">
        <v>9.6776382858301968</v>
      </c>
      <c r="I134" s="104">
        <v>10.559609452310083</v>
      </c>
      <c r="J134" s="104">
        <v>11.176971799163621</v>
      </c>
      <c r="K134" s="104">
        <v>11.826511623923832</v>
      </c>
      <c r="L134" s="104">
        <v>12.243822651541514</v>
      </c>
      <c r="M134" s="104">
        <v>14.668867410428447</v>
      </c>
      <c r="N134" s="104">
        <v>16.15192885726907</v>
      </c>
      <c r="O134" s="104">
        <v>16.291830455434532</v>
      </c>
      <c r="P134" s="104">
        <v>17.173000002423528</v>
      </c>
      <c r="Q134" s="104">
        <v>18.056908896570626</v>
      </c>
      <c r="R134" s="104">
        <v>19.248120221336912</v>
      </c>
      <c r="S134" s="104">
        <v>20.063122829350803</v>
      </c>
      <c r="T134" s="104">
        <v>21.330309238484602</v>
      </c>
      <c r="U134" s="104">
        <v>21.704096809965417</v>
      </c>
      <c r="V134" s="104">
        <v>21.726725675267552</v>
      </c>
      <c r="W134" s="104">
        <v>23.245965363501529</v>
      </c>
      <c r="DA134" s="132" t="s">
        <v>1661</v>
      </c>
    </row>
    <row r="135" spans="1:105" ht="12" customHeight="1" x14ac:dyDescent="0.25">
      <c r="A135" s="108" t="s">
        <v>53</v>
      </c>
      <c r="B135" s="98">
        <v>1.8594686415847748</v>
      </c>
      <c r="C135" s="98">
        <v>2.3012388272196209</v>
      </c>
      <c r="D135" s="98">
        <v>2.5111124909821574</v>
      </c>
      <c r="E135" s="98">
        <v>1.5622747552789618</v>
      </c>
      <c r="F135" s="98">
        <v>1.6039503240030926</v>
      </c>
      <c r="G135" s="98">
        <v>2.683335158283858</v>
      </c>
      <c r="H135" s="98">
        <v>2.3633942281180307</v>
      </c>
      <c r="I135" s="98">
        <v>2.667791437116859</v>
      </c>
      <c r="J135" s="98">
        <v>2.7400267877923206</v>
      </c>
      <c r="K135" s="98">
        <v>3.1010296158540607</v>
      </c>
      <c r="L135" s="98">
        <v>2.3204101531682264</v>
      </c>
      <c r="M135" s="98">
        <v>2.1452221075019606</v>
      </c>
      <c r="N135" s="98">
        <v>2.3106642495310759</v>
      </c>
      <c r="O135" s="98">
        <v>2.0275619039391337</v>
      </c>
      <c r="P135" s="98">
        <v>2.3073226952059525</v>
      </c>
      <c r="Q135" s="98">
        <v>2.5637141476472243</v>
      </c>
      <c r="R135" s="98">
        <v>2.9114091393495709</v>
      </c>
      <c r="S135" s="98">
        <v>2.9627107827266137</v>
      </c>
      <c r="T135" s="98">
        <v>2.4001325033675953</v>
      </c>
      <c r="U135" s="98">
        <v>2.5084406496366105</v>
      </c>
      <c r="V135" s="98">
        <v>2.2879513360237556</v>
      </c>
      <c r="W135" s="98">
        <v>2.2230871296480545</v>
      </c>
      <c r="DA135" s="63" t="s">
        <v>1662</v>
      </c>
    </row>
    <row r="136" spans="1:105" ht="12" customHeight="1" x14ac:dyDescent="0.25">
      <c r="A136" s="108" t="s">
        <v>52</v>
      </c>
      <c r="B136" s="98">
        <v>5.9252755695859989</v>
      </c>
      <c r="C136" s="98">
        <v>6.2440111815495332</v>
      </c>
      <c r="D136" s="98">
        <v>6.293744126865966</v>
      </c>
      <c r="E136" s="98">
        <v>5.8529542366694178</v>
      </c>
      <c r="F136" s="98">
        <v>5.9320053703731652</v>
      </c>
      <c r="G136" s="98">
        <v>6.8123622462106113</v>
      </c>
      <c r="H136" s="98">
        <v>7.3142440577121661</v>
      </c>
      <c r="I136" s="98">
        <v>7.8918180151932242</v>
      </c>
      <c r="J136" s="98">
        <v>8.4369450113713</v>
      </c>
      <c r="K136" s="98">
        <v>8.7254820080697701</v>
      </c>
      <c r="L136" s="98">
        <v>9.9234124983732883</v>
      </c>
      <c r="M136" s="98">
        <v>12.523645302926488</v>
      </c>
      <c r="N136" s="98">
        <v>13.841264607737992</v>
      </c>
      <c r="O136" s="98">
        <v>14.264268551495398</v>
      </c>
      <c r="P136" s="98">
        <v>14.865677307217577</v>
      </c>
      <c r="Q136" s="98">
        <v>15.493194748923401</v>
      </c>
      <c r="R136" s="98">
        <v>16.336711081987342</v>
      </c>
      <c r="S136" s="98">
        <v>17.100412046624189</v>
      </c>
      <c r="T136" s="98">
        <v>18.930176735117008</v>
      </c>
      <c r="U136" s="98">
        <v>19.195656160328806</v>
      </c>
      <c r="V136" s="98">
        <v>19.438774339243796</v>
      </c>
      <c r="W136" s="98">
        <v>21.022878233853476</v>
      </c>
      <c r="DA136" s="63" t="s">
        <v>1663</v>
      </c>
    </row>
    <row r="137" spans="1:105" ht="12" customHeight="1" x14ac:dyDescent="0.25">
      <c r="A137" s="121" t="s">
        <v>54</v>
      </c>
      <c r="B137" s="122">
        <v>595.06592024363295</v>
      </c>
      <c r="C137" s="122">
        <v>604.54745379474969</v>
      </c>
      <c r="D137" s="122">
        <v>600.49464024924771</v>
      </c>
      <c r="E137" s="122">
        <v>580.0576912396898</v>
      </c>
      <c r="F137" s="122">
        <v>553.20947137931466</v>
      </c>
      <c r="G137" s="122">
        <v>537.12558577074367</v>
      </c>
      <c r="H137" s="122">
        <v>516.85159689386489</v>
      </c>
      <c r="I137" s="122">
        <v>497.53685396480444</v>
      </c>
      <c r="J137" s="122">
        <v>474.67817880907825</v>
      </c>
      <c r="K137" s="122">
        <v>442.5082584578488</v>
      </c>
      <c r="L137" s="122">
        <v>358.50595351635343</v>
      </c>
      <c r="M137" s="122">
        <v>319.41063523935588</v>
      </c>
      <c r="N137" s="122">
        <v>279.61185169143681</v>
      </c>
      <c r="O137" s="122">
        <v>250.15056489691003</v>
      </c>
      <c r="P137" s="122">
        <v>237.70026317235167</v>
      </c>
      <c r="Q137" s="122">
        <v>234.2449223622321</v>
      </c>
      <c r="R137" s="122">
        <v>249.31201670376603</v>
      </c>
      <c r="S137" s="122">
        <v>252.20970119236208</v>
      </c>
      <c r="T137" s="122">
        <v>270.06228289393471</v>
      </c>
      <c r="U137" s="122">
        <v>278.96165019889014</v>
      </c>
      <c r="V137" s="122">
        <v>298.04679727870774</v>
      </c>
      <c r="W137" s="122">
        <v>307.66542101322023</v>
      </c>
      <c r="DA137" s="130" t="s">
        <v>1664</v>
      </c>
    </row>
    <row r="138" spans="1:105" ht="12" customHeight="1" x14ac:dyDescent="0.25">
      <c r="A138" s="97" t="s">
        <v>207</v>
      </c>
      <c r="B138" s="98">
        <v>262.01841030912044</v>
      </c>
      <c r="C138" s="98">
        <v>266.51018345707428</v>
      </c>
      <c r="D138" s="98">
        <v>264.69505129145745</v>
      </c>
      <c r="E138" s="98">
        <v>244.1713576142225</v>
      </c>
      <c r="F138" s="98">
        <v>217.85291353285169</v>
      </c>
      <c r="G138" s="98">
        <v>213.25286627153869</v>
      </c>
      <c r="H138" s="98">
        <v>210.06599958480589</v>
      </c>
      <c r="I138" s="98">
        <v>208.13433713975144</v>
      </c>
      <c r="J138" s="98">
        <v>248.94755121662072</v>
      </c>
      <c r="K138" s="98">
        <v>250.49385626090375</v>
      </c>
      <c r="L138" s="98">
        <v>165.87365052068404</v>
      </c>
      <c r="M138" s="98">
        <v>165.87365052068392</v>
      </c>
      <c r="N138" s="98">
        <v>174.04879621668098</v>
      </c>
      <c r="O138" s="98">
        <v>177.90541702493545</v>
      </c>
      <c r="P138" s="98">
        <v>176.99830419413371</v>
      </c>
      <c r="Q138" s="98">
        <v>176.08006114454966</v>
      </c>
      <c r="R138" s="98">
        <v>176.43066303620964</v>
      </c>
      <c r="S138" s="98">
        <v>176.43066303620955</v>
      </c>
      <c r="T138" s="98">
        <v>176.89256711569703</v>
      </c>
      <c r="U138" s="98">
        <v>175.57920129932216</v>
      </c>
      <c r="V138" s="98">
        <v>178.17254227572411</v>
      </c>
      <c r="W138" s="98">
        <v>178.76246775580412</v>
      </c>
      <c r="DA138" s="63" t="s">
        <v>1665</v>
      </c>
    </row>
    <row r="139" spans="1:105" ht="12" customHeight="1" x14ac:dyDescent="0.25">
      <c r="A139" s="97" t="s">
        <v>50</v>
      </c>
      <c r="B139" s="98">
        <v>187.11953690144458</v>
      </c>
      <c r="C139" s="98">
        <v>179.83713544380456</v>
      </c>
      <c r="D139" s="98">
        <v>172.91231178720432</v>
      </c>
      <c r="E139" s="98">
        <v>197.36452006249158</v>
      </c>
      <c r="F139" s="98">
        <v>192.15341467814403</v>
      </c>
      <c r="G139" s="98">
        <v>164.26060560842859</v>
      </c>
      <c r="H139" s="98">
        <v>147.90505965496476</v>
      </c>
      <c r="I139" s="98">
        <v>130.72741453069096</v>
      </c>
      <c r="J139" s="98">
        <v>103.09393941484477</v>
      </c>
      <c r="K139" s="98">
        <v>85.448200711925722</v>
      </c>
      <c r="L139" s="98">
        <v>75.187484025383725</v>
      </c>
      <c r="M139" s="98">
        <v>69.862030375984574</v>
      </c>
      <c r="N139" s="98">
        <v>55.099089503571797</v>
      </c>
      <c r="O139" s="98">
        <v>44.185834164860346</v>
      </c>
      <c r="P139" s="98">
        <v>38.218370785813029</v>
      </c>
      <c r="Q139" s="98">
        <v>35.039516563736534</v>
      </c>
      <c r="R139" s="98">
        <v>34.942883381382309</v>
      </c>
      <c r="S139" s="98">
        <v>37.215170524258731</v>
      </c>
      <c r="T139" s="98">
        <v>37.62091727082332</v>
      </c>
      <c r="U139" s="98">
        <v>39.551654666842168</v>
      </c>
      <c r="V139" s="98">
        <v>46.571424005324467</v>
      </c>
      <c r="W139" s="98">
        <v>43.130434090970915</v>
      </c>
      <c r="DA139" s="63" t="s">
        <v>1666</v>
      </c>
    </row>
    <row r="140" spans="1:105" ht="12" customHeight="1" x14ac:dyDescent="0.25">
      <c r="A140" s="109" t="s">
        <v>120</v>
      </c>
      <c r="B140" s="33">
        <v>145.92797303306787</v>
      </c>
      <c r="C140" s="33">
        <v>158.20013489387091</v>
      </c>
      <c r="D140" s="33">
        <v>162.88727717058592</v>
      </c>
      <c r="E140" s="33">
        <v>138.52181356297567</v>
      </c>
      <c r="F140" s="33">
        <v>143.20314316831892</v>
      </c>
      <c r="G140" s="33">
        <v>159.61211389077644</v>
      </c>
      <c r="H140" s="33">
        <v>158.88053765409424</v>
      </c>
      <c r="I140" s="33">
        <v>158.67510229436206</v>
      </c>
      <c r="J140" s="33">
        <v>122.63668817761275</v>
      </c>
      <c r="K140" s="33">
        <v>106.56620148501928</v>
      </c>
      <c r="L140" s="33">
        <v>117.44481897028564</v>
      </c>
      <c r="M140" s="33">
        <v>83.674954342687357</v>
      </c>
      <c r="N140" s="33">
        <v>50.463965971184045</v>
      </c>
      <c r="O140" s="33">
        <v>28.059313707114221</v>
      </c>
      <c r="P140" s="33">
        <v>22.483588192404937</v>
      </c>
      <c r="Q140" s="33">
        <v>23.125344653945913</v>
      </c>
      <c r="R140" s="33">
        <v>37.938470286174102</v>
      </c>
      <c r="S140" s="33">
        <v>38.5638676318938</v>
      </c>
      <c r="T140" s="33">
        <v>55.548798507414368</v>
      </c>
      <c r="U140" s="33">
        <v>63.830794232725793</v>
      </c>
      <c r="V140" s="33">
        <v>73.302830997659143</v>
      </c>
      <c r="W140" s="33">
        <v>85.772519166445221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945.45895239839206</v>
      </c>
      <c r="C142" s="117">
        <f t="shared" si="25"/>
        <v>954.32583150630558</v>
      </c>
      <c r="D142" s="117">
        <f t="shared" si="25"/>
        <v>949.37496044220404</v>
      </c>
      <c r="E142" s="117">
        <f t="shared" si="25"/>
        <v>951.3469524324745</v>
      </c>
      <c r="F142" s="117">
        <f t="shared" si="25"/>
        <v>950.26292864719801</v>
      </c>
      <c r="G142" s="117">
        <f t="shared" si="25"/>
        <v>956.33322532575335</v>
      </c>
      <c r="H142" s="117">
        <f t="shared" si="25"/>
        <v>962.90463913041697</v>
      </c>
      <c r="I142" s="117">
        <f t="shared" si="25"/>
        <v>955.35460922753578</v>
      </c>
      <c r="J142" s="117">
        <f t="shared" si="25"/>
        <v>918.33911761527474</v>
      </c>
      <c r="K142" s="117">
        <f t="shared" si="25"/>
        <v>898.07337306234035</v>
      </c>
      <c r="L142" s="117">
        <f t="shared" si="25"/>
        <v>659.81944321224546</v>
      </c>
      <c r="M142" s="117">
        <f t="shared" si="25"/>
        <v>627.79752542847132</v>
      </c>
      <c r="N142" s="117">
        <f t="shared" si="25"/>
        <v>629.68739319384554</v>
      </c>
      <c r="O142" s="117">
        <f t="shared" si="25"/>
        <v>629.38324703115654</v>
      </c>
      <c r="P142" s="117">
        <f t="shared" si="25"/>
        <v>616.84341379179114</v>
      </c>
      <c r="Q142" s="117">
        <f t="shared" si="25"/>
        <v>613.06198186977758</v>
      </c>
      <c r="R142" s="117">
        <f t="shared" ref="R142:V142" si="26">R143+R146+R148+R161</f>
        <v>634.01899030284039</v>
      </c>
      <c r="S142" s="117">
        <f t="shared" si="26"/>
        <v>649.56382925617925</v>
      </c>
      <c r="T142" s="117">
        <f t="shared" si="26"/>
        <v>669.6341989026181</v>
      </c>
      <c r="U142" s="117">
        <f t="shared" si="26"/>
        <v>690.1990584488799</v>
      </c>
      <c r="V142" s="117">
        <f t="shared" si="26"/>
        <v>729.88472240303315</v>
      </c>
      <c r="W142" s="117">
        <f t="shared" ref="W142" si="27">W143+W146+W148+W161</f>
        <v>743.50581561411263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375.5344915384984</v>
      </c>
      <c r="C143" s="122">
        <f t="shared" si="28"/>
        <v>379.02394413249567</v>
      </c>
      <c r="D143" s="122">
        <f t="shared" si="28"/>
        <v>384.18373638200939</v>
      </c>
      <c r="E143" s="122">
        <f t="shared" si="28"/>
        <v>399.19294327757575</v>
      </c>
      <c r="F143" s="122">
        <f t="shared" si="28"/>
        <v>422.04504984710729</v>
      </c>
      <c r="G143" s="122">
        <f t="shared" si="28"/>
        <v>436.02422228205245</v>
      </c>
      <c r="H143" s="122">
        <f t="shared" si="28"/>
        <v>446.98688568342266</v>
      </c>
      <c r="I143" s="122">
        <f t="shared" si="28"/>
        <v>458.56894521008144</v>
      </c>
      <c r="J143" s="122">
        <f t="shared" si="28"/>
        <v>447.8184404813673</v>
      </c>
      <c r="K143" s="122">
        <f t="shared" si="28"/>
        <v>459.04789169670568</v>
      </c>
      <c r="L143" s="122">
        <f t="shared" si="28"/>
        <v>274.27068811722359</v>
      </c>
      <c r="M143" s="122">
        <f t="shared" si="28"/>
        <v>288.03050009415159</v>
      </c>
      <c r="N143" s="122">
        <f t="shared" si="28"/>
        <v>323.21081213674904</v>
      </c>
      <c r="O143" s="122">
        <f t="shared" si="28"/>
        <v>347.29953538585829</v>
      </c>
      <c r="P143" s="122">
        <f t="shared" si="28"/>
        <v>348.24007160041202</v>
      </c>
      <c r="Q143" s="122">
        <f t="shared" si="28"/>
        <v>349.998648438337</v>
      </c>
      <c r="R143" s="122">
        <f t="shared" ref="R143:V143" si="29">SUM(R144:R145)</f>
        <v>354.9360875652232</v>
      </c>
      <c r="S143" s="122">
        <f t="shared" si="29"/>
        <v>362.01410565021337</v>
      </c>
      <c r="T143" s="122">
        <f t="shared" si="29"/>
        <v>362.60451695299292</v>
      </c>
      <c r="U143" s="122">
        <f t="shared" si="29"/>
        <v>372.39757524495508</v>
      </c>
      <c r="V143" s="122">
        <f t="shared" si="29"/>
        <v>387.95639917358903</v>
      </c>
      <c r="W143" s="122">
        <f t="shared" ref="W143" si="30">SUM(W144:W145)</f>
        <v>396.56466339583534</v>
      </c>
      <c r="DA143" s="130" t="s">
        <v>1814</v>
      </c>
    </row>
    <row r="144" spans="1:105" ht="12" customHeight="1" x14ac:dyDescent="0.25">
      <c r="A144" s="97" t="s">
        <v>204</v>
      </c>
      <c r="B144" s="98">
        <v>371.78124189975108</v>
      </c>
      <c r="C144" s="98">
        <v>375.37086986441261</v>
      </c>
      <c r="D144" s="98">
        <v>380.62371200018771</v>
      </c>
      <c r="E144" s="98">
        <v>396.07402623671544</v>
      </c>
      <c r="F144" s="98">
        <v>418.90136131863437</v>
      </c>
      <c r="G144" s="98">
        <v>432.78830364075191</v>
      </c>
      <c r="H144" s="98">
        <v>443.65057025074134</v>
      </c>
      <c r="I144" s="98">
        <v>455.06416607490564</v>
      </c>
      <c r="J144" s="98">
        <v>444.27589321318055</v>
      </c>
      <c r="K144" s="98">
        <v>455.62382644017094</v>
      </c>
      <c r="L144" s="98">
        <v>272.77905205058852</v>
      </c>
      <c r="M144" s="98">
        <v>286.33184331615223</v>
      </c>
      <c r="N144" s="98">
        <v>321.37601112087191</v>
      </c>
      <c r="O144" s="98">
        <v>345.3562049120809</v>
      </c>
      <c r="P144" s="98">
        <v>346.32678789656921</v>
      </c>
      <c r="Q144" s="98">
        <v>348.08927463189173</v>
      </c>
      <c r="R144" s="98">
        <v>352.92418112639962</v>
      </c>
      <c r="S144" s="98">
        <v>359.98673433710337</v>
      </c>
      <c r="T144" s="98">
        <v>360.61285618831829</v>
      </c>
      <c r="U144" s="98">
        <v>370.37997162901894</v>
      </c>
      <c r="V144" s="98">
        <v>385.82960401118464</v>
      </c>
      <c r="W144" s="98">
        <v>394.39902180619089</v>
      </c>
      <c r="DA144" s="63" t="s">
        <v>1815</v>
      </c>
    </row>
    <row r="145" spans="1:105" ht="12" customHeight="1" x14ac:dyDescent="0.25">
      <c r="A145" s="97" t="s">
        <v>53</v>
      </c>
      <c r="B145" s="98">
        <v>3.7532496387473095</v>
      </c>
      <c r="C145" s="98">
        <v>3.6530742680830679</v>
      </c>
      <c r="D145" s="98">
        <v>3.5600243818216981</v>
      </c>
      <c r="E145" s="98">
        <v>3.1189170408602935</v>
      </c>
      <c r="F145" s="98">
        <v>3.1436885284729317</v>
      </c>
      <c r="G145" s="98">
        <v>3.2359186413005712</v>
      </c>
      <c r="H145" s="98">
        <v>3.3363154326813285</v>
      </c>
      <c r="I145" s="98">
        <v>3.5047791351757733</v>
      </c>
      <c r="J145" s="98">
        <v>3.54254726818675</v>
      </c>
      <c r="K145" s="98">
        <v>3.4240652565347558</v>
      </c>
      <c r="L145" s="98">
        <v>1.4916360666350914</v>
      </c>
      <c r="M145" s="98">
        <v>1.6986567779993664</v>
      </c>
      <c r="N145" s="98">
        <v>1.8348010158771098</v>
      </c>
      <c r="O145" s="98">
        <v>1.9433304737773824</v>
      </c>
      <c r="P145" s="98">
        <v>1.9132837038428063</v>
      </c>
      <c r="Q145" s="98">
        <v>1.9093738064452981</v>
      </c>
      <c r="R145" s="98">
        <v>2.0119064388235777</v>
      </c>
      <c r="S145" s="98">
        <v>2.0273713131100095</v>
      </c>
      <c r="T145" s="98">
        <v>1.9916607646746292</v>
      </c>
      <c r="U145" s="98">
        <v>2.0176036159361628</v>
      </c>
      <c r="V145" s="98">
        <v>2.1267951624043815</v>
      </c>
      <c r="W145" s="98">
        <v>2.1656415896444576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6.3223991196218972</v>
      </c>
      <c r="C146" s="122">
        <f t="shared" si="31"/>
        <v>7.4828930775269908</v>
      </c>
      <c r="D146" s="122">
        <f t="shared" si="31"/>
        <v>6.1335937580724584</v>
      </c>
      <c r="E146" s="122">
        <f t="shared" si="31"/>
        <v>13.056737033746323</v>
      </c>
      <c r="F146" s="122">
        <f t="shared" si="31"/>
        <v>9.3045671273611639</v>
      </c>
      <c r="G146" s="122">
        <f t="shared" si="31"/>
        <v>11.186511768440875</v>
      </c>
      <c r="H146" s="122">
        <f t="shared" si="31"/>
        <v>13.710541995904089</v>
      </c>
      <c r="I146" s="122">
        <f t="shared" si="31"/>
        <v>6.6108814480373113</v>
      </c>
      <c r="J146" s="122">
        <f t="shared" si="31"/>
        <v>6.2724269855801769</v>
      </c>
      <c r="K146" s="122">
        <f t="shared" si="31"/>
        <v>9.5812430598486014</v>
      </c>
      <c r="L146" s="122">
        <f t="shared" si="31"/>
        <v>13.024048360915963</v>
      </c>
      <c r="M146" s="122">
        <f t="shared" si="31"/>
        <v>11.302134994731031</v>
      </c>
      <c r="N146" s="122">
        <f t="shared" si="31"/>
        <v>11.961490193018466</v>
      </c>
      <c r="O146" s="122">
        <f t="shared" si="31"/>
        <v>13.55027878394626</v>
      </c>
      <c r="P146" s="122">
        <f t="shared" si="31"/>
        <v>15.292355014026462</v>
      </c>
      <c r="Q146" s="122">
        <f t="shared" si="31"/>
        <v>15.060189684944062</v>
      </c>
      <c r="R146" s="122">
        <f t="shared" si="31"/>
        <v>17.667469218005564</v>
      </c>
      <c r="S146" s="122">
        <f t="shared" si="31"/>
        <v>18.867100499387483</v>
      </c>
      <c r="T146" s="122">
        <f t="shared" si="31"/>
        <v>21.532184047897978</v>
      </c>
      <c r="U146" s="122">
        <f t="shared" si="31"/>
        <v>22.332631033799736</v>
      </c>
      <c r="V146" s="122">
        <f t="shared" si="31"/>
        <v>23.222111887865548</v>
      </c>
      <c r="W146" s="122">
        <f t="shared" si="31"/>
        <v>24.115686292819859</v>
      </c>
      <c r="DA146" s="130" t="s">
        <v>1817</v>
      </c>
    </row>
    <row r="147" spans="1:105" ht="12" customHeight="1" x14ac:dyDescent="0.25">
      <c r="A147" s="97" t="s">
        <v>53</v>
      </c>
      <c r="B147" s="98">
        <v>6.3223991196218972</v>
      </c>
      <c r="C147" s="98">
        <v>7.4828930775269908</v>
      </c>
      <c r="D147" s="98">
        <v>6.1335937580724584</v>
      </c>
      <c r="E147" s="98">
        <v>13.056737033746323</v>
      </c>
      <c r="F147" s="98">
        <v>9.3045671273611639</v>
      </c>
      <c r="G147" s="98">
        <v>11.186511768440875</v>
      </c>
      <c r="H147" s="98">
        <v>13.710541995904089</v>
      </c>
      <c r="I147" s="98">
        <v>6.6108814480373113</v>
      </c>
      <c r="J147" s="98">
        <v>6.2724269855801769</v>
      </c>
      <c r="K147" s="98">
        <v>9.5812430598486014</v>
      </c>
      <c r="L147" s="98">
        <v>13.024048360915963</v>
      </c>
      <c r="M147" s="98">
        <v>11.302134994731031</v>
      </c>
      <c r="N147" s="98">
        <v>11.961490193018466</v>
      </c>
      <c r="O147" s="98">
        <v>13.55027878394626</v>
      </c>
      <c r="P147" s="98">
        <v>15.292355014026462</v>
      </c>
      <c r="Q147" s="98">
        <v>15.060189684944062</v>
      </c>
      <c r="R147" s="98">
        <v>17.667469218005564</v>
      </c>
      <c r="S147" s="98">
        <v>18.867100499387483</v>
      </c>
      <c r="T147" s="98">
        <v>21.532184047897978</v>
      </c>
      <c r="U147" s="98">
        <v>22.332631033799736</v>
      </c>
      <c r="V147" s="98">
        <v>23.222111887865548</v>
      </c>
      <c r="W147" s="98">
        <v>24.115686292819859</v>
      </c>
      <c r="DA147" s="63" t="s">
        <v>1818</v>
      </c>
    </row>
    <row r="148" spans="1:105" ht="12" customHeight="1" x14ac:dyDescent="0.25">
      <c r="A148" s="121" t="s">
        <v>55</v>
      </c>
      <c r="B148" s="122">
        <v>207.57612963684539</v>
      </c>
      <c r="C148" s="122">
        <v>203.73954234024754</v>
      </c>
      <c r="D148" s="122">
        <v>195.7627503356766</v>
      </c>
      <c r="E148" s="122">
        <v>190.47731623264534</v>
      </c>
      <c r="F148" s="122">
        <v>183.60185414464152</v>
      </c>
      <c r="G148" s="122">
        <v>178.95850758216585</v>
      </c>
      <c r="H148" s="122">
        <v>182.34250464189461</v>
      </c>
      <c r="I148" s="122">
        <v>180.72935533542042</v>
      </c>
      <c r="J148" s="122">
        <v>173.91609396922644</v>
      </c>
      <c r="K148" s="122">
        <v>159.92524157912419</v>
      </c>
      <c r="L148" s="122">
        <v>148.43323008535711</v>
      </c>
      <c r="M148" s="122">
        <v>132.18152554116884</v>
      </c>
      <c r="N148" s="122">
        <v>126.56460751072837</v>
      </c>
      <c r="O148" s="122">
        <v>121.23141742161016</v>
      </c>
      <c r="P148" s="122">
        <v>113.98169774841854</v>
      </c>
      <c r="Q148" s="122">
        <v>110.37664282756128</v>
      </c>
      <c r="R148" s="122">
        <v>111.99251579914853</v>
      </c>
      <c r="S148" s="122">
        <v>116.94975858185799</v>
      </c>
      <c r="T148" s="122">
        <v>119.1184468098009</v>
      </c>
      <c r="U148" s="122">
        <v>120.99300609704403</v>
      </c>
      <c r="V148" s="122">
        <v>130.01657372966807</v>
      </c>
      <c r="W148" s="122">
        <v>124.46064636906377</v>
      </c>
      <c r="DA148" s="130" t="s">
        <v>1819</v>
      </c>
    </row>
    <row r="149" spans="1:105" ht="12" customHeight="1" x14ac:dyDescent="0.25">
      <c r="A149" s="97" t="s">
        <v>132</v>
      </c>
      <c r="B149" s="98">
        <v>24.955903016919972</v>
      </c>
      <c r="C149" s="98">
        <v>25.865972823295749</v>
      </c>
      <c r="D149" s="98">
        <v>26.143616140017556</v>
      </c>
      <c r="E149" s="98">
        <v>25.278426278632423</v>
      </c>
      <c r="F149" s="98">
        <v>26.089597702608184</v>
      </c>
      <c r="G149" s="98">
        <v>27.270556639331069</v>
      </c>
      <c r="H149" s="98">
        <v>29.895940157756403</v>
      </c>
      <c r="I149" s="98">
        <v>30.884139824958517</v>
      </c>
      <c r="J149" s="98">
        <v>32.139881748240256</v>
      </c>
      <c r="K149" s="98">
        <v>29.953800072673342</v>
      </c>
      <c r="L149" s="98">
        <v>27.591411557794064</v>
      </c>
      <c r="M149" s="98">
        <v>29.064259313928535</v>
      </c>
      <c r="N149" s="98">
        <v>32.259223151251945</v>
      </c>
      <c r="O149" s="98">
        <v>34.427824381559454</v>
      </c>
      <c r="P149" s="98">
        <v>34.365897063821883</v>
      </c>
      <c r="Q149" s="98">
        <v>34.307593856277407</v>
      </c>
      <c r="R149" s="98">
        <v>34.569534607720534</v>
      </c>
      <c r="S149" s="98">
        <v>34.97676566651824</v>
      </c>
      <c r="T149" s="98">
        <v>35.490314222541052</v>
      </c>
      <c r="U149" s="98">
        <v>35.673842624001153</v>
      </c>
      <c r="V149" s="98">
        <v>36.703462078181367</v>
      </c>
      <c r="W149" s="98">
        <v>37.3405751486724</v>
      </c>
      <c r="DA149" s="63" t="s">
        <v>1820</v>
      </c>
    </row>
    <row r="150" spans="1:105" ht="12" customHeight="1" x14ac:dyDescent="0.25">
      <c r="A150" s="97" t="s">
        <v>131</v>
      </c>
      <c r="B150" s="98">
        <v>0.40094369762181836</v>
      </c>
      <c r="C150" s="98">
        <v>0.40470081126577123</v>
      </c>
      <c r="D150" s="98">
        <v>0.39361554740948868</v>
      </c>
      <c r="E150" s="98">
        <v>0.42308222067751328</v>
      </c>
      <c r="F150" s="98">
        <v>0.43248117844044121</v>
      </c>
      <c r="G150" s="98">
        <v>0.41385491311281031</v>
      </c>
      <c r="H150" s="98">
        <v>0.46501323133835981</v>
      </c>
      <c r="I150" s="98">
        <v>0.44093975118463702</v>
      </c>
      <c r="J150" s="98">
        <v>0.54102182270490451</v>
      </c>
      <c r="K150" s="98">
        <v>0.50388224186929909</v>
      </c>
      <c r="L150" s="98">
        <v>0.636099872618891</v>
      </c>
      <c r="M150" s="98">
        <v>0.91645444730988945</v>
      </c>
      <c r="N150" s="98">
        <v>1.2972565624555983</v>
      </c>
      <c r="O150" s="98">
        <v>1.5181600749640392</v>
      </c>
      <c r="P150" s="98">
        <v>1.675974219104722</v>
      </c>
      <c r="Q150" s="98">
        <v>1.7415802905752646</v>
      </c>
      <c r="R150" s="98">
        <v>1.6765822296818216</v>
      </c>
      <c r="S150" s="98">
        <v>1.785129382367092</v>
      </c>
      <c r="T150" s="98">
        <v>1.824435196722014</v>
      </c>
      <c r="U150" s="98">
        <v>1.8436748043958486</v>
      </c>
      <c r="V150" s="98">
        <v>1.9342040666078371</v>
      </c>
      <c r="W150" s="98">
        <v>1.9199456785170448</v>
      </c>
      <c r="DA150" s="63" t="s">
        <v>1821</v>
      </c>
    </row>
    <row r="151" spans="1:105" ht="12" customHeight="1" x14ac:dyDescent="0.25">
      <c r="A151" s="100" t="s">
        <v>204</v>
      </c>
      <c r="B151" s="101">
        <v>7.1497138610391281E-2</v>
      </c>
      <c r="C151" s="101">
        <v>7.6889665451395528E-2</v>
      </c>
      <c r="D151" s="101">
        <v>7.7815977679754303E-2</v>
      </c>
      <c r="E151" s="101">
        <v>7.1733336640669443E-2</v>
      </c>
      <c r="F151" s="101">
        <v>7.3785925534412003E-2</v>
      </c>
      <c r="G151" s="101">
        <v>8.161715261467084E-2</v>
      </c>
      <c r="H151" s="101">
        <v>8.5190743903824445E-2</v>
      </c>
      <c r="I151" s="101">
        <v>8.1950435327900237E-2</v>
      </c>
      <c r="J151" s="101">
        <v>9.9943330691931537E-2</v>
      </c>
      <c r="K151" s="101">
        <v>9.603167395097427E-2</v>
      </c>
      <c r="L151" s="101">
        <v>9.7979996506788597E-2</v>
      </c>
      <c r="M151" s="101">
        <v>0.10013007801318918</v>
      </c>
      <c r="N151" s="101">
        <v>0.15650816932994499</v>
      </c>
      <c r="O151" s="101">
        <v>0.16663034790064613</v>
      </c>
      <c r="P151" s="101">
        <v>0.19782285435674674</v>
      </c>
      <c r="Q151" s="101">
        <v>0.21305725257862723</v>
      </c>
      <c r="R151" s="101">
        <v>0.21037843035866771</v>
      </c>
      <c r="S151" s="101">
        <v>0.2206271794063254</v>
      </c>
      <c r="T151" s="101">
        <v>0.17771726384822753</v>
      </c>
      <c r="U151" s="101">
        <v>0.18935719432771941</v>
      </c>
      <c r="V151" s="101">
        <v>0.25396846618244728</v>
      </c>
      <c r="W151" s="101">
        <v>0.17209966000591731</v>
      </c>
      <c r="DA151" s="131" t="s">
        <v>1822</v>
      </c>
    </row>
    <row r="152" spans="1:105" ht="12" customHeight="1" x14ac:dyDescent="0.25">
      <c r="A152" s="103" t="s">
        <v>52</v>
      </c>
      <c r="B152" s="104">
        <v>0.32944655901142711</v>
      </c>
      <c r="C152" s="104">
        <v>0.3278111458143757</v>
      </c>
      <c r="D152" s="104">
        <v>0.31579956972973439</v>
      </c>
      <c r="E152" s="104">
        <v>0.35134888403684383</v>
      </c>
      <c r="F152" s="104">
        <v>0.35869525290602922</v>
      </c>
      <c r="G152" s="104">
        <v>0.33223776049813947</v>
      </c>
      <c r="H152" s="104">
        <v>0.37982248743453539</v>
      </c>
      <c r="I152" s="104">
        <v>0.35898931585673677</v>
      </c>
      <c r="J152" s="104">
        <v>0.44107849201297294</v>
      </c>
      <c r="K152" s="104">
        <v>0.4078505679183248</v>
      </c>
      <c r="L152" s="104">
        <v>0.53811987611210244</v>
      </c>
      <c r="M152" s="104">
        <v>0.81632436929670027</v>
      </c>
      <c r="N152" s="104">
        <v>1.1407483931256532</v>
      </c>
      <c r="O152" s="104">
        <v>1.351529727063393</v>
      </c>
      <c r="P152" s="104">
        <v>1.4781513647479754</v>
      </c>
      <c r="Q152" s="104">
        <v>1.5285230379966375</v>
      </c>
      <c r="R152" s="104">
        <v>1.4662037993231538</v>
      </c>
      <c r="S152" s="104">
        <v>1.5645022029607665</v>
      </c>
      <c r="T152" s="104">
        <v>1.6467179328737864</v>
      </c>
      <c r="U152" s="104">
        <v>1.6543176100681292</v>
      </c>
      <c r="V152" s="104">
        <v>1.6802356004253898</v>
      </c>
      <c r="W152" s="104">
        <v>1.7478460185111275</v>
      </c>
      <c r="DA152" s="132" t="s">
        <v>1823</v>
      </c>
    </row>
    <row r="153" spans="1:105" ht="12" customHeight="1" x14ac:dyDescent="0.25">
      <c r="A153" s="106" t="s">
        <v>124</v>
      </c>
      <c r="B153" s="101">
        <v>168.97858669891107</v>
      </c>
      <c r="C153" s="101">
        <v>163.69708730114831</v>
      </c>
      <c r="D153" s="101">
        <v>155.38350536862279</v>
      </c>
      <c r="E153" s="101">
        <v>152.11105026010975</v>
      </c>
      <c r="F153" s="101">
        <v>144.38013282813014</v>
      </c>
      <c r="G153" s="101">
        <v>137.00305010525003</v>
      </c>
      <c r="H153" s="101">
        <v>136.65757527877764</v>
      </c>
      <c r="I153" s="101">
        <v>132.79001786585292</v>
      </c>
      <c r="J153" s="101">
        <v>124.17556121600984</v>
      </c>
      <c r="K153" s="101">
        <v>112.10269522653171</v>
      </c>
      <c r="L153" s="101">
        <v>102.55515202925412</v>
      </c>
      <c r="M153" s="101">
        <v>82.480420300615435</v>
      </c>
      <c r="N153" s="101">
        <v>72.193539939017896</v>
      </c>
      <c r="O153" s="101">
        <v>64.37937287755841</v>
      </c>
      <c r="P153" s="101">
        <v>56.737019366194872</v>
      </c>
      <c r="Q153" s="101">
        <v>52.605736786014639</v>
      </c>
      <c r="R153" s="101">
        <v>52.891443107325919</v>
      </c>
      <c r="S153" s="101">
        <v>56.23656827750559</v>
      </c>
      <c r="T153" s="101">
        <v>55.797360321247275</v>
      </c>
      <c r="U153" s="101">
        <v>57.06575164875354</v>
      </c>
      <c r="V153" s="101">
        <v>63.816293541513815</v>
      </c>
      <c r="W153" s="101">
        <v>56.632916892453594</v>
      </c>
      <c r="DA153" s="131" t="s">
        <v>1824</v>
      </c>
    </row>
    <row r="154" spans="1:105" ht="12" customHeight="1" x14ac:dyDescent="0.25">
      <c r="A154" s="107" t="s">
        <v>123</v>
      </c>
      <c r="B154" s="104">
        <v>2.7859348951968594</v>
      </c>
      <c r="C154" s="104">
        <v>2.5457834600591185</v>
      </c>
      <c r="D154" s="104">
        <v>2.3155126522555602</v>
      </c>
      <c r="E154" s="104">
        <v>2.5758160688169274</v>
      </c>
      <c r="F154" s="104">
        <v>2.3987307812503413</v>
      </c>
      <c r="G154" s="104">
        <v>2.034658510136544</v>
      </c>
      <c r="H154" s="104">
        <v>2.0186523864022492</v>
      </c>
      <c r="I154" s="104">
        <v>1.8568391904992465</v>
      </c>
      <c r="J154" s="104">
        <v>1.8910874194947849</v>
      </c>
      <c r="K154" s="104">
        <v>1.7772352192966268</v>
      </c>
      <c r="L154" s="104">
        <v>2.1598724320818277</v>
      </c>
      <c r="M154" s="104">
        <v>2.1998903047083247</v>
      </c>
      <c r="N154" s="104">
        <v>2.5252491567165878</v>
      </c>
      <c r="O154" s="104">
        <v>2.7279298046076237</v>
      </c>
      <c r="P154" s="104">
        <v>2.6897079803104851</v>
      </c>
      <c r="Q154" s="104">
        <v>2.5971185088545985</v>
      </c>
      <c r="R154" s="104">
        <v>2.5761199886851727</v>
      </c>
      <c r="S154" s="104">
        <v>2.9547983059402321</v>
      </c>
      <c r="T154" s="104">
        <v>2.8793177957979097</v>
      </c>
      <c r="U154" s="104">
        <v>2.9391580526120875</v>
      </c>
      <c r="V154" s="104">
        <v>3.6934523767411709</v>
      </c>
      <c r="W154" s="104">
        <v>2.8852790039405862</v>
      </c>
      <c r="DA154" s="132" t="s">
        <v>1825</v>
      </c>
    </row>
    <row r="155" spans="1:105" ht="12" customHeight="1" x14ac:dyDescent="0.25">
      <c r="A155" s="108" t="s">
        <v>50</v>
      </c>
      <c r="B155" s="98">
        <v>0.50043729004174098</v>
      </c>
      <c r="C155" s="98">
        <v>0.48233416488099551</v>
      </c>
      <c r="D155" s="98">
        <v>0.45517122881395705</v>
      </c>
      <c r="E155" s="98">
        <v>0.44204680523179612</v>
      </c>
      <c r="F155" s="98">
        <v>0.41254489615067647</v>
      </c>
      <c r="G155" s="98">
        <v>0.40199491047033609</v>
      </c>
      <c r="H155" s="98">
        <v>0.36768621675379065</v>
      </c>
      <c r="I155" s="98">
        <v>0.34470313848964096</v>
      </c>
      <c r="J155" s="98">
        <v>0.34505404732855294</v>
      </c>
      <c r="K155" s="98">
        <v>0.33961799642053447</v>
      </c>
      <c r="L155" s="98">
        <v>0.35450216801470702</v>
      </c>
      <c r="M155" s="98">
        <v>0.24158873860395758</v>
      </c>
      <c r="N155" s="98">
        <v>0.2948445469454134</v>
      </c>
      <c r="O155" s="98">
        <v>0.30166675389144904</v>
      </c>
      <c r="P155" s="98">
        <v>0.31235251228272659</v>
      </c>
      <c r="Q155" s="98">
        <v>0.3072803276421987</v>
      </c>
      <c r="R155" s="98">
        <v>0.32459883400212203</v>
      </c>
      <c r="S155" s="98">
        <v>0.37650657234291007</v>
      </c>
      <c r="T155" s="98">
        <v>0.27749144954622296</v>
      </c>
      <c r="U155" s="98">
        <v>0.29588169853893448</v>
      </c>
      <c r="V155" s="98">
        <v>0.54001755592708001</v>
      </c>
      <c r="W155" s="98">
        <v>0.24943359358315145</v>
      </c>
      <c r="DA155" s="63" t="s">
        <v>1826</v>
      </c>
    </row>
    <row r="156" spans="1:105" ht="12" customHeight="1" x14ac:dyDescent="0.25">
      <c r="A156" s="108" t="s">
        <v>52</v>
      </c>
      <c r="B156" s="98">
        <v>2.2854976051551184</v>
      </c>
      <c r="C156" s="98">
        <v>2.0634492951781231</v>
      </c>
      <c r="D156" s="98">
        <v>1.8603414234416031</v>
      </c>
      <c r="E156" s="98">
        <v>2.1337692635851311</v>
      </c>
      <c r="F156" s="98">
        <v>1.986185885099665</v>
      </c>
      <c r="G156" s="98">
        <v>1.6326635996662078</v>
      </c>
      <c r="H156" s="98">
        <v>1.6509661696484583</v>
      </c>
      <c r="I156" s="98">
        <v>1.5121360520096057</v>
      </c>
      <c r="J156" s="98">
        <v>1.546033372166232</v>
      </c>
      <c r="K156" s="98">
        <v>1.4376172228760924</v>
      </c>
      <c r="L156" s="98">
        <v>1.8053702640671208</v>
      </c>
      <c r="M156" s="98">
        <v>1.958301566104367</v>
      </c>
      <c r="N156" s="98">
        <v>2.2304046097711745</v>
      </c>
      <c r="O156" s="98">
        <v>2.4262630507161744</v>
      </c>
      <c r="P156" s="98">
        <v>2.3773554680277584</v>
      </c>
      <c r="Q156" s="98">
        <v>2.2898381812123998</v>
      </c>
      <c r="R156" s="98">
        <v>2.2515211546830507</v>
      </c>
      <c r="S156" s="98">
        <v>2.5782917335973221</v>
      </c>
      <c r="T156" s="98">
        <v>2.6018263462516869</v>
      </c>
      <c r="U156" s="98">
        <v>2.6432763540731532</v>
      </c>
      <c r="V156" s="98">
        <v>3.1534348208140908</v>
      </c>
      <c r="W156" s="98">
        <v>2.6358454103574349</v>
      </c>
      <c r="DA156" s="63" t="s">
        <v>1827</v>
      </c>
    </row>
    <row r="157" spans="1:105" ht="12" customHeight="1" x14ac:dyDescent="0.25">
      <c r="A157" s="106" t="s">
        <v>122</v>
      </c>
      <c r="B157" s="101">
        <v>3.3523615921772265</v>
      </c>
      <c r="C157" s="101">
        <v>3.5151260504262205</v>
      </c>
      <c r="D157" s="101">
        <v>3.6231478821288294</v>
      </c>
      <c r="E157" s="101">
        <v>3.2301882207012751</v>
      </c>
      <c r="F157" s="101">
        <v>3.3293255819574243</v>
      </c>
      <c r="G157" s="101">
        <v>3.6705103059431852</v>
      </c>
      <c r="H157" s="101">
        <v>4.4360416576566015</v>
      </c>
      <c r="I157" s="101">
        <v>5.1045346911640088</v>
      </c>
      <c r="J157" s="101">
        <v>4.9198491047737871</v>
      </c>
      <c r="K157" s="101">
        <v>4.8073464756163666</v>
      </c>
      <c r="L157" s="101">
        <v>4.0259252444230196</v>
      </c>
      <c r="M157" s="101">
        <v>3.5650800943407077</v>
      </c>
      <c r="N157" s="101">
        <v>2.8977153655475183</v>
      </c>
      <c r="O157" s="101">
        <v>2.5466650536472635</v>
      </c>
      <c r="P157" s="101">
        <v>2.0790622282050135</v>
      </c>
      <c r="Q157" s="101">
        <v>1.8724874388597588</v>
      </c>
      <c r="R157" s="101">
        <v>1.9248536050762977</v>
      </c>
      <c r="S157" s="101">
        <v>1.8202367435071494</v>
      </c>
      <c r="T157" s="101">
        <v>2.4902629205952436</v>
      </c>
      <c r="U157" s="101">
        <v>2.4640088771687405</v>
      </c>
      <c r="V157" s="101">
        <v>2.7582281585541435</v>
      </c>
      <c r="W157" s="101">
        <v>3.018487968943377</v>
      </c>
      <c r="DA157" s="131" t="s">
        <v>1828</v>
      </c>
    </row>
    <row r="158" spans="1:105" ht="12" customHeight="1" x14ac:dyDescent="0.25">
      <c r="A158" s="107" t="s">
        <v>121</v>
      </c>
      <c r="B158" s="104">
        <v>7.1023997360184339</v>
      </c>
      <c r="C158" s="104">
        <v>7.7108718940523566</v>
      </c>
      <c r="D158" s="104">
        <v>7.903352745242394</v>
      </c>
      <c r="E158" s="104">
        <v>6.8587531837074405</v>
      </c>
      <c r="F158" s="104">
        <v>6.9715860722549712</v>
      </c>
      <c r="G158" s="104">
        <v>8.5658771083921739</v>
      </c>
      <c r="H158" s="104">
        <v>8.8692819299633641</v>
      </c>
      <c r="I158" s="104">
        <v>9.6528840117611079</v>
      </c>
      <c r="J158" s="104">
        <v>10.248692658002847</v>
      </c>
      <c r="K158" s="104">
        <v>10.780282343136875</v>
      </c>
      <c r="L158" s="104">
        <v>11.464768949185192</v>
      </c>
      <c r="M158" s="104">
        <v>13.955421080265937</v>
      </c>
      <c r="N158" s="104">
        <v>15.391623335738821</v>
      </c>
      <c r="O158" s="104">
        <v>15.631465229273367</v>
      </c>
      <c r="P158" s="104">
        <v>16.434036890781559</v>
      </c>
      <c r="Q158" s="104">
        <v>17.252125946979618</v>
      </c>
      <c r="R158" s="104">
        <v>18.353982260658778</v>
      </c>
      <c r="S158" s="104">
        <v>19.176260206019698</v>
      </c>
      <c r="T158" s="104">
        <v>20.636756352897422</v>
      </c>
      <c r="U158" s="104">
        <v>21.006570090112668</v>
      </c>
      <c r="V158" s="104">
        <v>21.110933508069728</v>
      </c>
      <c r="W158" s="104">
        <v>22.663441676536774</v>
      </c>
      <c r="DA158" s="132" t="s">
        <v>1829</v>
      </c>
    </row>
    <row r="159" spans="1:105" ht="12" customHeight="1" x14ac:dyDescent="0.25">
      <c r="A159" s="108" t="s">
        <v>53</v>
      </c>
      <c r="B159" s="98">
        <v>1.1771241664324354</v>
      </c>
      <c r="C159" s="98">
        <v>1.466860712502823</v>
      </c>
      <c r="D159" s="98">
        <v>1.6096086183764282</v>
      </c>
      <c r="E159" s="98">
        <v>1.0057989470380231</v>
      </c>
      <c r="F159" s="98">
        <v>1.0395807018818057</v>
      </c>
      <c r="G159" s="98">
        <v>1.7535148621815626</v>
      </c>
      <c r="H159" s="98">
        <v>1.5550378722511979</v>
      </c>
      <c r="I159" s="98">
        <v>1.761065996567883</v>
      </c>
      <c r="J159" s="98">
        <v>1.8117476466315463</v>
      </c>
      <c r="K159" s="98">
        <v>2.0548003350671058</v>
      </c>
      <c r="L159" s="98">
        <v>1.5413564508119044</v>
      </c>
      <c r="M159" s="98">
        <v>1.4317757773394495</v>
      </c>
      <c r="N159" s="98">
        <v>1.5503587280008286</v>
      </c>
      <c r="O159" s="98">
        <v>1.3671966777779678</v>
      </c>
      <c r="P159" s="98">
        <v>1.5683595835639814</v>
      </c>
      <c r="Q159" s="98">
        <v>1.7589311980562166</v>
      </c>
      <c r="R159" s="98">
        <v>2.017271178671435</v>
      </c>
      <c r="S159" s="98">
        <v>2.0758481593955072</v>
      </c>
      <c r="T159" s="98">
        <v>1.7065796177804122</v>
      </c>
      <c r="U159" s="98">
        <v>1.810913929783863</v>
      </c>
      <c r="V159" s="98">
        <v>1.672159168825933</v>
      </c>
      <c r="W159" s="98">
        <v>1.6405634426832978</v>
      </c>
      <c r="DA159" s="63" t="s">
        <v>1830</v>
      </c>
    </row>
    <row r="160" spans="1:105" ht="12" customHeight="1" x14ac:dyDescent="0.25">
      <c r="A160" s="108" t="s">
        <v>52</v>
      </c>
      <c r="B160" s="98">
        <v>5.9252755695859989</v>
      </c>
      <c r="C160" s="98">
        <v>6.2440111815495332</v>
      </c>
      <c r="D160" s="98">
        <v>6.293744126865966</v>
      </c>
      <c r="E160" s="98">
        <v>5.8529542366694178</v>
      </c>
      <c r="F160" s="98">
        <v>5.9320053703731652</v>
      </c>
      <c r="G160" s="98">
        <v>6.8123622462106113</v>
      </c>
      <c r="H160" s="98">
        <v>7.3142440577121661</v>
      </c>
      <c r="I160" s="98">
        <v>7.8918180151932242</v>
      </c>
      <c r="J160" s="98">
        <v>8.4369450113713</v>
      </c>
      <c r="K160" s="98">
        <v>8.7254820080697701</v>
      </c>
      <c r="L160" s="98">
        <v>9.9234124983732883</v>
      </c>
      <c r="M160" s="98">
        <v>12.523645302926488</v>
      </c>
      <c r="N160" s="98">
        <v>13.841264607737992</v>
      </c>
      <c r="O160" s="98">
        <v>14.264268551495398</v>
      </c>
      <c r="P160" s="98">
        <v>14.865677307217577</v>
      </c>
      <c r="Q160" s="98">
        <v>15.493194748923401</v>
      </c>
      <c r="R160" s="98">
        <v>16.336711081987342</v>
      </c>
      <c r="S160" s="98">
        <v>17.100412046624189</v>
      </c>
      <c r="T160" s="98">
        <v>18.930176735117008</v>
      </c>
      <c r="U160" s="98">
        <v>19.195656160328806</v>
      </c>
      <c r="V160" s="98">
        <v>19.438774339243796</v>
      </c>
      <c r="W160" s="98">
        <v>21.022878233853476</v>
      </c>
      <c r="DA160" s="63" t="s">
        <v>1831</v>
      </c>
    </row>
    <row r="161" spans="1:105" ht="12" customHeight="1" x14ac:dyDescent="0.25">
      <c r="A161" s="121" t="s">
        <v>54</v>
      </c>
      <c r="B161" s="122">
        <v>356.02593210342638</v>
      </c>
      <c r="C161" s="122">
        <v>364.07945195603537</v>
      </c>
      <c r="D161" s="122">
        <v>363.29487996644559</v>
      </c>
      <c r="E161" s="122">
        <v>348.61995588850709</v>
      </c>
      <c r="F161" s="122">
        <v>335.311457528088</v>
      </c>
      <c r="G161" s="122">
        <v>330.16398369309428</v>
      </c>
      <c r="H161" s="122">
        <v>319.86470680919558</v>
      </c>
      <c r="I161" s="122">
        <v>309.44542723399661</v>
      </c>
      <c r="J161" s="122">
        <v>290.33215617910082</v>
      </c>
      <c r="K161" s="122">
        <v>269.51899672666201</v>
      </c>
      <c r="L161" s="122">
        <v>224.09147664874882</v>
      </c>
      <c r="M161" s="122">
        <v>196.28336479841988</v>
      </c>
      <c r="N161" s="122">
        <v>167.95048335334963</v>
      </c>
      <c r="O161" s="122">
        <v>147.30201543974181</v>
      </c>
      <c r="P161" s="122">
        <v>139.32928942893409</v>
      </c>
      <c r="Q161" s="122">
        <v>137.62650091893525</v>
      </c>
      <c r="R161" s="122">
        <v>149.42291772046309</v>
      </c>
      <c r="S161" s="122">
        <v>151.73286452472044</v>
      </c>
      <c r="T161" s="122">
        <v>166.37905109192624</v>
      </c>
      <c r="U161" s="122">
        <v>174.4758460730811</v>
      </c>
      <c r="V161" s="122">
        <v>188.68963761191048</v>
      </c>
      <c r="W161" s="122">
        <v>198.36481955639363</v>
      </c>
      <c r="DA161" s="130" t="s">
        <v>1832</v>
      </c>
    </row>
    <row r="162" spans="1:105" ht="12" customHeight="1" x14ac:dyDescent="0.25">
      <c r="A162" s="97" t="s">
        <v>207</v>
      </c>
      <c r="B162" s="98">
        <v>146.2293909423945</v>
      </c>
      <c r="C162" s="98">
        <v>148.9650117597038</v>
      </c>
      <c r="D162" s="98">
        <v>148.18681967595418</v>
      </c>
      <c r="E162" s="98">
        <v>136.92314719950693</v>
      </c>
      <c r="F162" s="98">
        <v>122.38484143448535</v>
      </c>
      <c r="G162" s="98">
        <v>120.08201607132254</v>
      </c>
      <c r="H162" s="98">
        <v>118.62306762466366</v>
      </c>
      <c r="I162" s="98">
        <v>117.69757617322401</v>
      </c>
      <c r="J162" s="98">
        <v>140.84609739271292</v>
      </c>
      <c r="K162" s="98">
        <v>141.80233085642487</v>
      </c>
      <c r="L162" s="98">
        <v>93.947521281362825</v>
      </c>
      <c r="M162" s="98">
        <v>94.007067050728196</v>
      </c>
      <c r="N162" s="98">
        <v>98.704203115571914</v>
      </c>
      <c r="O162" s="98">
        <v>100.9399067921952</v>
      </c>
      <c r="P162" s="98">
        <v>100.44304844914792</v>
      </c>
      <c r="Q162" s="98">
        <v>99.936227983906974</v>
      </c>
      <c r="R162" s="98">
        <v>100.16425785354068</v>
      </c>
      <c r="S162" s="98">
        <v>100.23708551400772</v>
      </c>
      <c r="T162" s="98">
        <v>100.60968310628904</v>
      </c>
      <c r="U162" s="98">
        <v>100.07394631582267</v>
      </c>
      <c r="V162" s="98">
        <v>101.85918084691082</v>
      </c>
      <c r="W162" s="98">
        <v>102.55023526290486</v>
      </c>
      <c r="DA162" s="63" t="s">
        <v>1833</v>
      </c>
    </row>
    <row r="163" spans="1:105" ht="12" customHeight="1" x14ac:dyDescent="0.25">
      <c r="A163" s="97" t="s">
        <v>50</v>
      </c>
      <c r="B163" s="98">
        <v>104.51824292180765</v>
      </c>
      <c r="C163" s="98">
        <v>100.63958751081451</v>
      </c>
      <c r="D163" s="98">
        <v>96.93159371505692</v>
      </c>
      <c r="E163" s="98">
        <v>110.88660871850347</v>
      </c>
      <c r="F163" s="98">
        <v>108.23982122944498</v>
      </c>
      <c r="G163" s="98">
        <v>92.778980461287006</v>
      </c>
      <c r="H163" s="98">
        <v>83.830784477911124</v>
      </c>
      <c r="I163" s="98">
        <v>74.221239546010793</v>
      </c>
      <c r="J163" s="98">
        <v>58.569710820178699</v>
      </c>
      <c r="K163" s="98">
        <v>48.607010071560396</v>
      </c>
      <c r="L163" s="98">
        <v>42.839120144565548</v>
      </c>
      <c r="M163" s="98">
        <v>39.912832085500298</v>
      </c>
      <c r="N163" s="98">
        <v>31.533859421554222</v>
      </c>
      <c r="O163" s="98">
        <v>25.316798377538426</v>
      </c>
      <c r="P163" s="98">
        <v>21.911195912223793</v>
      </c>
      <c r="Q163" s="98">
        <v>20.093422716840497</v>
      </c>
      <c r="R163" s="98">
        <v>20.048038458763894</v>
      </c>
      <c r="S163" s="98">
        <v>21.403073805261339</v>
      </c>
      <c r="T163" s="98">
        <v>21.736424744019043</v>
      </c>
      <c r="U163" s="98">
        <v>23.026615195000712</v>
      </c>
      <c r="V163" s="98">
        <v>27.268257112547243</v>
      </c>
      <c r="W163" s="98">
        <v>25.357360645596163</v>
      </c>
      <c r="DA163" s="63" t="s">
        <v>1834</v>
      </c>
    </row>
    <row r="164" spans="1:105" ht="12" customHeight="1" x14ac:dyDescent="0.25">
      <c r="A164" s="109" t="s">
        <v>120</v>
      </c>
      <c r="B164" s="33">
        <v>105.27829823922423</v>
      </c>
      <c r="C164" s="33">
        <v>114.47485268551708</v>
      </c>
      <c r="D164" s="33">
        <v>118.17646657543447</v>
      </c>
      <c r="E164" s="33">
        <v>100.8101999704967</v>
      </c>
      <c r="F164" s="33">
        <v>104.68679486415763</v>
      </c>
      <c r="G164" s="33">
        <v>117.30298716048475</v>
      </c>
      <c r="H164" s="33">
        <v>117.41085470662081</v>
      </c>
      <c r="I164" s="33">
        <v>117.52661151476184</v>
      </c>
      <c r="J164" s="33">
        <v>90.916347966209216</v>
      </c>
      <c r="K164" s="33">
        <v>79.109655798676741</v>
      </c>
      <c r="L164" s="33">
        <v>87.304835222820444</v>
      </c>
      <c r="M164" s="33">
        <v>62.363465662191388</v>
      </c>
      <c r="N164" s="33">
        <v>37.712420816223513</v>
      </c>
      <c r="O164" s="33">
        <v>21.045310270008187</v>
      </c>
      <c r="P164" s="33">
        <v>16.975045067562391</v>
      </c>
      <c r="Q164" s="33">
        <v>17.596850218187793</v>
      </c>
      <c r="R164" s="33">
        <v>29.210621408158502</v>
      </c>
      <c r="S164" s="33">
        <v>30.092705205451374</v>
      </c>
      <c r="T164" s="33">
        <v>44.032943241618156</v>
      </c>
      <c r="U164" s="33">
        <v>51.375284562257711</v>
      </c>
      <c r="V164" s="33">
        <v>59.562199652452406</v>
      </c>
      <c r="W164" s="33">
        <v>70.457223647892604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0.52350603146642238</v>
      </c>
      <c r="C166" s="119">
        <f t="shared" si="32"/>
        <v>0.52981890609043758</v>
      </c>
      <c r="D166" s="119">
        <f t="shared" si="32"/>
        <v>0.53267752251505363</v>
      </c>
      <c r="E166" s="119">
        <f t="shared" si="32"/>
        <v>0.53560857593898759</v>
      </c>
      <c r="F166" s="119">
        <f t="shared" si="32"/>
        <v>0.53776886666469981</v>
      </c>
      <c r="G166" s="119">
        <f t="shared" si="32"/>
        <v>0.54658814498259356</v>
      </c>
      <c r="H166" s="119">
        <f t="shared" si="32"/>
        <v>0.55715898584059487</v>
      </c>
      <c r="I166" s="119">
        <f t="shared" si="32"/>
        <v>0.56132202339793669</v>
      </c>
      <c r="J166" s="119">
        <f t="shared" si="32"/>
        <v>0.5656255725577588</v>
      </c>
      <c r="K166" s="119">
        <f t="shared" si="32"/>
        <v>0.57194319880434707</v>
      </c>
      <c r="L166" s="119">
        <f t="shared" si="32"/>
        <v>0.59750739235967265</v>
      </c>
      <c r="M166" s="119">
        <f t="shared" si="32"/>
        <v>0.60840162183910285</v>
      </c>
      <c r="N166" s="119">
        <f t="shared" si="32"/>
        <v>0.62418321977251778</v>
      </c>
      <c r="O166" s="119">
        <f t="shared" si="32"/>
        <v>0.64316825030339386</v>
      </c>
      <c r="P166" s="119">
        <f t="shared" si="32"/>
        <v>0.64959881144308074</v>
      </c>
      <c r="Q166" s="119">
        <f t="shared" si="32"/>
        <v>0.65562578347896261</v>
      </c>
      <c r="R166" s="119">
        <f t="shared" ref="R166:V166" si="33">IF(R142=0,"",R142/R118)</f>
        <v>0.66669624616242118</v>
      </c>
      <c r="S166" s="119">
        <f t="shared" si="33"/>
        <v>0.6779727422168883</v>
      </c>
      <c r="T166" s="119">
        <f t="shared" si="33"/>
        <v>0.691810105114673</v>
      </c>
      <c r="U166" s="119">
        <f t="shared" si="33"/>
        <v>0.70340915470626408</v>
      </c>
      <c r="V166" s="119">
        <f t="shared" si="33"/>
        <v>0.71311482361972178</v>
      </c>
      <c r="W166" s="119">
        <f t="shared" ref="W166" si="34">IF(W142=0,"",W142/W118)</f>
        <v>0.72481512181203733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0.44758153117435162</v>
      </c>
      <c r="C167" s="124">
        <f t="shared" si="35"/>
        <v>0.45466635246501969</v>
      </c>
      <c r="D167" s="124">
        <f t="shared" si="35"/>
        <v>0.45966287124075533</v>
      </c>
      <c r="E167" s="124">
        <f t="shared" si="35"/>
        <v>0.46489365733852628</v>
      </c>
      <c r="F167" s="124">
        <f t="shared" si="35"/>
        <v>0.47252737798233091</v>
      </c>
      <c r="G167" s="124">
        <f t="shared" si="35"/>
        <v>0.48278916915850073</v>
      </c>
      <c r="H167" s="124">
        <f t="shared" si="35"/>
        <v>0.49679550961568092</v>
      </c>
      <c r="I167" s="124">
        <f t="shared" si="35"/>
        <v>0.50858534739442751</v>
      </c>
      <c r="J167" s="124">
        <f t="shared" si="35"/>
        <v>0.52031929082797623</v>
      </c>
      <c r="K167" s="124">
        <f t="shared" si="35"/>
        <v>0.53123844021099886</v>
      </c>
      <c r="L167" s="124">
        <f t="shared" si="35"/>
        <v>0.54485383393832443</v>
      </c>
      <c r="M167" s="124">
        <f t="shared" si="35"/>
        <v>0.57195323820672661</v>
      </c>
      <c r="N167" s="124">
        <f t="shared" si="35"/>
        <v>0.60355807796481964</v>
      </c>
      <c r="O167" s="124">
        <f t="shared" si="35"/>
        <v>0.63376822708117797</v>
      </c>
      <c r="P167" s="124">
        <f t="shared" si="35"/>
        <v>0.63871872381528105</v>
      </c>
      <c r="Q167" s="124">
        <f t="shared" si="35"/>
        <v>0.64523685038829004</v>
      </c>
      <c r="R167" s="124">
        <f t="shared" ref="R167:V167" si="36">IF(R143=0,"",R143/R119)</f>
        <v>0.65378633059235769</v>
      </c>
      <c r="S167" s="124">
        <f t="shared" si="36"/>
        <v>0.66638888401790886</v>
      </c>
      <c r="T167" s="124">
        <f t="shared" si="36"/>
        <v>0.67726682333736932</v>
      </c>
      <c r="U167" s="124">
        <f t="shared" si="36"/>
        <v>0.68877357604435652</v>
      </c>
      <c r="V167" s="124">
        <f t="shared" si="36"/>
        <v>0.69947662748316419</v>
      </c>
      <c r="W167" s="124">
        <f t="shared" ref="W167" si="37">IF(W143=0,"",W143/W119)</f>
        <v>0.71136617247852663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0.44509928378336955</v>
      </c>
      <c r="C168" s="111">
        <f t="shared" si="38"/>
        <v>0.45226611461605137</v>
      </c>
      <c r="D168" s="111">
        <f t="shared" si="38"/>
        <v>0.45735148758101329</v>
      </c>
      <c r="E168" s="111">
        <f t="shared" si="38"/>
        <v>0.46294293695807953</v>
      </c>
      <c r="F168" s="111">
        <f t="shared" si="38"/>
        <v>0.47066426630168418</v>
      </c>
      <c r="G168" s="111">
        <f t="shared" si="38"/>
        <v>0.48092934891572009</v>
      </c>
      <c r="H168" s="111">
        <f t="shared" si="38"/>
        <v>0.49492263851740542</v>
      </c>
      <c r="I168" s="111">
        <f t="shared" si="38"/>
        <v>0.50666774142694404</v>
      </c>
      <c r="J168" s="111">
        <f t="shared" si="38"/>
        <v>0.51833672717194446</v>
      </c>
      <c r="K168" s="111">
        <f t="shared" si="38"/>
        <v>0.52937356469654262</v>
      </c>
      <c r="L168" s="111">
        <f t="shared" si="38"/>
        <v>0.54350112861544142</v>
      </c>
      <c r="M168" s="111">
        <f t="shared" si="38"/>
        <v>0.57050451209870556</v>
      </c>
      <c r="N168" s="111">
        <f t="shared" si="38"/>
        <v>0.60219508912938424</v>
      </c>
      <c r="O168" s="111">
        <f t="shared" si="38"/>
        <v>0.63246484481514087</v>
      </c>
      <c r="P168" s="111">
        <f t="shared" si="38"/>
        <v>0.63744644456284472</v>
      </c>
      <c r="Q168" s="111">
        <f t="shared" si="38"/>
        <v>0.64398366975396704</v>
      </c>
      <c r="R168" s="111">
        <f t="shared" ref="R168:V168" si="39">IF(R144=0,"",R144/R120)</f>
        <v>0.65249852558203081</v>
      </c>
      <c r="S168" s="111">
        <f t="shared" si="39"/>
        <v>0.6651392010313345</v>
      </c>
      <c r="T168" s="111">
        <f t="shared" si="39"/>
        <v>0.67606177586281102</v>
      </c>
      <c r="U168" s="111">
        <f t="shared" si="39"/>
        <v>0.68760782550039612</v>
      </c>
      <c r="V168" s="111">
        <f t="shared" si="39"/>
        <v>0.6983198156130298</v>
      </c>
      <c r="W168" s="111">
        <f t="shared" ref="W168" si="40">IF(W144=0,"",W144/W120)</f>
        <v>0.71024052233872204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1.7746717148656104</v>
      </c>
      <c r="C170" s="124">
        <f t="shared" si="44"/>
        <v>1.9062107332487608</v>
      </c>
      <c r="D170" s="124">
        <f t="shared" si="44"/>
        <v>2.0143483596619385</v>
      </c>
      <c r="E170" s="124">
        <f t="shared" si="44"/>
        <v>2.0956322448949698</v>
      </c>
      <c r="F170" s="124">
        <f t="shared" si="44"/>
        <v>2.1761436235925382</v>
      </c>
      <c r="G170" s="124">
        <f t="shared" si="44"/>
        <v>2.2753835297561604</v>
      </c>
      <c r="H170" s="124">
        <f t="shared" si="44"/>
        <v>2.4095453573873891</v>
      </c>
      <c r="I170" s="124">
        <f t="shared" si="44"/>
        <v>2.4991734636476548</v>
      </c>
      <c r="J170" s="124">
        <f t="shared" si="44"/>
        <v>2.5626371381092068</v>
      </c>
      <c r="K170" s="124">
        <f t="shared" si="44"/>
        <v>2.6500044570913515</v>
      </c>
      <c r="L170" s="124">
        <f t="shared" si="44"/>
        <v>2.7165614550833821</v>
      </c>
      <c r="M170" s="124">
        <f t="shared" si="44"/>
        <v>2.7961593109218676</v>
      </c>
      <c r="N170" s="124">
        <f t="shared" si="44"/>
        <v>2.9362521368746854</v>
      </c>
      <c r="O170" s="124">
        <f t="shared" si="44"/>
        <v>3.0953452970704558</v>
      </c>
      <c r="P170" s="124">
        <f t="shared" si="44"/>
        <v>3.2384073932823778</v>
      </c>
      <c r="Q170" s="124">
        <f t="shared" si="44"/>
        <v>3.3101007346070586</v>
      </c>
      <c r="R170" s="124">
        <f t="shared" ref="R170:V170" si="45">IF(R146=0,"",R146/R122)</f>
        <v>3.4002827856124407</v>
      </c>
      <c r="S170" s="124">
        <f t="shared" si="45"/>
        <v>3.4888019269409769</v>
      </c>
      <c r="T170" s="124">
        <f t="shared" si="45"/>
        <v>3.5704298045678575</v>
      </c>
      <c r="U170" s="124">
        <f t="shared" si="45"/>
        <v>3.6544432276570165</v>
      </c>
      <c r="V170" s="124">
        <f t="shared" si="45"/>
        <v>3.7463527655128246</v>
      </c>
      <c r="W170" s="124">
        <f t="shared" ref="W170" si="46">IF(W146=0,"",W146/W122)</f>
        <v>3.8316280112846823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1.7746717148656104</v>
      </c>
      <c r="C171" s="111">
        <f t="shared" si="47"/>
        <v>1.9062107332487608</v>
      </c>
      <c r="D171" s="111">
        <f t="shared" si="47"/>
        <v>2.0143483596619385</v>
      </c>
      <c r="E171" s="111">
        <f t="shared" si="47"/>
        <v>2.0956322448949698</v>
      </c>
      <c r="F171" s="111">
        <f t="shared" si="47"/>
        <v>2.1761436235925382</v>
      </c>
      <c r="G171" s="111">
        <f t="shared" si="47"/>
        <v>2.2753835297561604</v>
      </c>
      <c r="H171" s="111">
        <f t="shared" si="47"/>
        <v>2.4095453573873891</v>
      </c>
      <c r="I171" s="111">
        <f t="shared" si="47"/>
        <v>2.4991734636476548</v>
      </c>
      <c r="J171" s="111">
        <f t="shared" si="47"/>
        <v>2.5626371381092068</v>
      </c>
      <c r="K171" s="111">
        <f t="shared" si="47"/>
        <v>2.6500044570913515</v>
      </c>
      <c r="L171" s="111">
        <f t="shared" si="47"/>
        <v>2.7165614550833821</v>
      </c>
      <c r="M171" s="111">
        <f t="shared" si="47"/>
        <v>2.7961593109218676</v>
      </c>
      <c r="N171" s="111">
        <f t="shared" si="47"/>
        <v>2.9362521368746854</v>
      </c>
      <c r="O171" s="111">
        <f t="shared" si="47"/>
        <v>3.0953452970704558</v>
      </c>
      <c r="P171" s="111">
        <f t="shared" si="47"/>
        <v>3.2384073932823778</v>
      </c>
      <c r="Q171" s="111">
        <f t="shared" si="47"/>
        <v>3.3101007346070586</v>
      </c>
      <c r="R171" s="111">
        <f t="shared" ref="R171:V171" si="48">IF(R147=0,"",R147/R123)</f>
        <v>3.4002827856124407</v>
      </c>
      <c r="S171" s="111">
        <f t="shared" si="48"/>
        <v>3.4888019269409769</v>
      </c>
      <c r="T171" s="111">
        <f t="shared" si="48"/>
        <v>3.5704298045678575</v>
      </c>
      <c r="U171" s="111">
        <f t="shared" si="48"/>
        <v>3.6544432276570165</v>
      </c>
      <c r="V171" s="111">
        <f t="shared" si="48"/>
        <v>3.7463527655128246</v>
      </c>
      <c r="W171" s="111">
        <f t="shared" ref="W171" si="49">IF(W147=0,"",W147/W123)</f>
        <v>3.8316280112846823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0.5635225134041062</v>
      </c>
      <c r="C172" s="124">
        <f t="shared" si="50"/>
        <v>0.56732003653254393</v>
      </c>
      <c r="D172" s="124">
        <f t="shared" si="50"/>
        <v>0.57084432963262721</v>
      </c>
      <c r="E172" s="124">
        <f t="shared" si="50"/>
        <v>0.57505334626587146</v>
      </c>
      <c r="F172" s="124">
        <f t="shared" si="50"/>
        <v>0.58029012641201938</v>
      </c>
      <c r="G172" s="124">
        <f t="shared" si="50"/>
        <v>0.58778298515423322</v>
      </c>
      <c r="H172" s="124">
        <f t="shared" si="50"/>
        <v>0.5959714297509221</v>
      </c>
      <c r="I172" s="124">
        <f t="shared" si="50"/>
        <v>0.60216118043945621</v>
      </c>
      <c r="J172" s="124">
        <f t="shared" si="50"/>
        <v>0.60853514666593445</v>
      </c>
      <c r="K172" s="124">
        <f t="shared" si="50"/>
        <v>0.61514084403899072</v>
      </c>
      <c r="L172" s="124">
        <f t="shared" si="50"/>
        <v>0.62471261993479343</v>
      </c>
      <c r="M172" s="124">
        <f t="shared" si="50"/>
        <v>0.64530276313334534</v>
      </c>
      <c r="N172" s="124">
        <f t="shared" si="50"/>
        <v>0.66745186187119931</v>
      </c>
      <c r="O172" s="124">
        <f t="shared" si="50"/>
        <v>0.68862924515482216</v>
      </c>
      <c r="P172" s="124">
        <f t="shared" si="50"/>
        <v>0.70386497856542196</v>
      </c>
      <c r="Q172" s="124">
        <f t="shared" si="50"/>
        <v>0.71742998383306744</v>
      </c>
      <c r="R172" s="124">
        <f t="shared" ref="R172:V172" si="51">IF(R148=0,"",R148/R124)</f>
        <v>0.72918776410843533</v>
      </c>
      <c r="S172" s="124">
        <f t="shared" si="51"/>
        <v>0.74380311282744715</v>
      </c>
      <c r="T172" s="124">
        <f t="shared" si="51"/>
        <v>0.7613434449451425</v>
      </c>
      <c r="U172" s="124">
        <f t="shared" si="51"/>
        <v>0.77819251458944083</v>
      </c>
      <c r="V172" s="124">
        <f t="shared" si="51"/>
        <v>0.78973626934620822</v>
      </c>
      <c r="W172" s="124">
        <f t="shared" ref="W172" si="52">IF(W148=0,"",W148/W124)</f>
        <v>0.80630915447536677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0.47469090884444576</v>
      </c>
      <c r="C173" s="111">
        <f t="shared" si="53"/>
        <v>0.48463969837543541</v>
      </c>
      <c r="D173" s="111">
        <f t="shared" si="53"/>
        <v>0.49392870876959255</v>
      </c>
      <c r="E173" s="111">
        <f t="shared" si="53"/>
        <v>0.50405775700894973</v>
      </c>
      <c r="F173" s="111">
        <f t="shared" si="53"/>
        <v>0.51778909547407448</v>
      </c>
      <c r="G173" s="111">
        <f t="shared" si="53"/>
        <v>0.53402055295924178</v>
      </c>
      <c r="H173" s="111">
        <f t="shared" si="53"/>
        <v>0.55193059590993865</v>
      </c>
      <c r="I173" s="111">
        <f t="shared" si="53"/>
        <v>0.56815513653703587</v>
      </c>
      <c r="J173" s="111">
        <f t="shared" si="53"/>
        <v>0.58910306686242564</v>
      </c>
      <c r="K173" s="111">
        <f t="shared" si="53"/>
        <v>0.60567559017126893</v>
      </c>
      <c r="L173" s="111">
        <f t="shared" si="53"/>
        <v>0.62724270718047281</v>
      </c>
      <c r="M173" s="111">
        <f t="shared" si="53"/>
        <v>0.66064311657803265</v>
      </c>
      <c r="N173" s="111">
        <f t="shared" si="53"/>
        <v>0.69981101336328511</v>
      </c>
      <c r="O173" s="111">
        <f t="shared" si="53"/>
        <v>0.73073373412104992</v>
      </c>
      <c r="P173" s="111">
        <f t="shared" si="53"/>
        <v>0.73381033338170354</v>
      </c>
      <c r="Q173" s="111">
        <f t="shared" si="53"/>
        <v>0.73671248804700429</v>
      </c>
      <c r="R173" s="111">
        <f t="shared" ref="R173:V173" si="54">IF(R149=0,"",R149/R125)</f>
        <v>0.74079217017126364</v>
      </c>
      <c r="S173" s="111">
        <f t="shared" si="54"/>
        <v>0.74969201857100454</v>
      </c>
      <c r="T173" s="111">
        <f t="shared" si="54"/>
        <v>0.75774963961647213</v>
      </c>
      <c r="U173" s="111">
        <f t="shared" si="54"/>
        <v>0.767600893626467</v>
      </c>
      <c r="V173" s="111">
        <f t="shared" si="54"/>
        <v>0.77950643380909779</v>
      </c>
      <c r="W173" s="111">
        <f t="shared" ref="W173" si="55">IF(W149=0,"",W149/W125)</f>
        <v>0.79435188433248038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0.83518651390802878</v>
      </c>
      <c r="C174" s="111">
        <f t="shared" si="56"/>
        <v>0.8305186273545887</v>
      </c>
      <c r="D174" s="111">
        <f t="shared" si="56"/>
        <v>0.82806659679658579</v>
      </c>
      <c r="E174" s="111">
        <f t="shared" si="56"/>
        <v>0.85937407430221491</v>
      </c>
      <c r="F174" s="111">
        <f t="shared" si="56"/>
        <v>0.86456137782649256</v>
      </c>
      <c r="G174" s="111">
        <f t="shared" si="56"/>
        <v>0.85034630591746085</v>
      </c>
      <c r="H174" s="111">
        <f t="shared" si="56"/>
        <v>0.86937095047510637</v>
      </c>
      <c r="I174" s="111">
        <f t="shared" si="56"/>
        <v>0.87139339484195277</v>
      </c>
      <c r="J174" s="111">
        <f t="shared" si="56"/>
        <v>0.88841831061883525</v>
      </c>
      <c r="K174" s="111">
        <f t="shared" si="56"/>
        <v>0.89186232785218955</v>
      </c>
      <c r="L174" s="111">
        <f t="shared" si="56"/>
        <v>0.92488731605923424</v>
      </c>
      <c r="M174" s="111">
        <f t="shared" si="56"/>
        <v>0.9541537844542326</v>
      </c>
      <c r="N174" s="111">
        <f t="shared" si="56"/>
        <v>0.95589488249547272</v>
      </c>
      <c r="O174" s="111">
        <f t="shared" si="56"/>
        <v>0.9626152174848428</v>
      </c>
      <c r="P174" s="111">
        <f t="shared" si="56"/>
        <v>0.96083581361351333</v>
      </c>
      <c r="Q174" s="111">
        <f t="shared" si="56"/>
        <v>0.96010532669083049</v>
      </c>
      <c r="R174" s="111">
        <f t="shared" ref="R174:V174" si="57">IF(R150=0,"",R150/R126)</f>
        <v>0.95925997645924244</v>
      </c>
      <c r="S174" s="111">
        <f t="shared" si="57"/>
        <v>0.96136410293705377</v>
      </c>
      <c r="T174" s="111">
        <f t="shared" si="57"/>
        <v>0.97024895441180969</v>
      </c>
      <c r="U174" s="111">
        <f t="shared" si="57"/>
        <v>0.97010183211976453</v>
      </c>
      <c r="V174" s="111">
        <f t="shared" si="57"/>
        <v>0.96447877053430375</v>
      </c>
      <c r="W174" s="111">
        <f t="shared" ref="W174" si="58">IF(W150=0,"",W150/W126)</f>
        <v>0.97714254527921229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0.47469090884444576</v>
      </c>
      <c r="C175" s="112">
        <f t="shared" si="59"/>
        <v>0.48214029005333398</v>
      </c>
      <c r="D175" s="112">
        <f t="shared" si="59"/>
        <v>0.48774207784263607</v>
      </c>
      <c r="E175" s="112">
        <f t="shared" si="59"/>
        <v>0.50887156845629544</v>
      </c>
      <c r="F175" s="112">
        <f t="shared" si="59"/>
        <v>0.52132029696845394</v>
      </c>
      <c r="G175" s="112">
        <f t="shared" si="59"/>
        <v>0.52843023826164548</v>
      </c>
      <c r="H175" s="112">
        <f t="shared" si="59"/>
        <v>0.54939714421935115</v>
      </c>
      <c r="I175" s="112">
        <f t="shared" si="59"/>
        <v>0.55738150777647455</v>
      </c>
      <c r="J175" s="112">
        <f t="shared" si="59"/>
        <v>0.59527832394760416</v>
      </c>
      <c r="K175" s="112">
        <f t="shared" si="59"/>
        <v>0.61117218150483454</v>
      </c>
      <c r="L175" s="112">
        <f t="shared" si="59"/>
        <v>0.65477385653271403</v>
      </c>
      <c r="M175" s="112">
        <f t="shared" si="59"/>
        <v>0.69455252577532911</v>
      </c>
      <c r="N175" s="112">
        <f t="shared" si="59"/>
        <v>0.72335667070619891</v>
      </c>
      <c r="O175" s="112">
        <f t="shared" si="59"/>
        <v>0.73864031044366507</v>
      </c>
      <c r="P175" s="112">
        <f t="shared" si="59"/>
        <v>0.74331359293674171</v>
      </c>
      <c r="Q175" s="112">
        <f t="shared" si="59"/>
        <v>0.74645857624666967</v>
      </c>
      <c r="R175" s="112">
        <f t="shared" ref="R175:V175" si="60">IF(R151=0,"",R151/R127)</f>
        <v>0.747126752169889</v>
      </c>
      <c r="S175" s="112">
        <f t="shared" si="60"/>
        <v>0.75461874932119322</v>
      </c>
      <c r="T175" s="112">
        <f t="shared" si="60"/>
        <v>0.76057901527279714</v>
      </c>
      <c r="U175" s="112">
        <f t="shared" si="60"/>
        <v>0.76918641469273263</v>
      </c>
      <c r="V175" s="112">
        <f t="shared" si="60"/>
        <v>0.78095087278568764</v>
      </c>
      <c r="W175" s="112">
        <f t="shared" ref="W175" si="61">IF(W151=0,"",W151/W127)</f>
        <v>0.7930447044976453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0.56505110045690443</v>
      </c>
      <c r="C177" s="112">
        <f t="shared" si="65"/>
        <v>0.56782501876632552</v>
      </c>
      <c r="D177" s="112">
        <f t="shared" si="65"/>
        <v>0.57040556013019594</v>
      </c>
      <c r="E177" s="112">
        <f t="shared" si="65"/>
        <v>0.57345007392888148</v>
      </c>
      <c r="F177" s="112">
        <f t="shared" si="65"/>
        <v>0.57720147836179314</v>
      </c>
      <c r="G177" s="112">
        <f t="shared" si="65"/>
        <v>0.58183408196799657</v>
      </c>
      <c r="H177" s="112">
        <f t="shared" si="65"/>
        <v>0.58761197176382385</v>
      </c>
      <c r="I177" s="112">
        <f t="shared" si="65"/>
        <v>0.59047846054754538</v>
      </c>
      <c r="J177" s="112">
        <f t="shared" si="65"/>
        <v>0.59164964380318341</v>
      </c>
      <c r="K177" s="112">
        <f t="shared" si="65"/>
        <v>0.59356159769280981</v>
      </c>
      <c r="L177" s="112">
        <f t="shared" si="65"/>
        <v>0.59552785995138757</v>
      </c>
      <c r="M177" s="112">
        <f t="shared" si="65"/>
        <v>0.59990318076877347</v>
      </c>
      <c r="N177" s="112">
        <f t="shared" si="65"/>
        <v>0.60687224372410786</v>
      </c>
      <c r="O177" s="112">
        <f t="shared" si="65"/>
        <v>0.61687905339853266</v>
      </c>
      <c r="P177" s="112">
        <f t="shared" si="65"/>
        <v>0.62869558386868929</v>
      </c>
      <c r="Q177" s="112">
        <f t="shared" si="65"/>
        <v>0.64225579201347849</v>
      </c>
      <c r="R177" s="112">
        <f t="shared" ref="R177:V177" si="66">IF(R153=0,"",R153/R129)</f>
        <v>0.65788394629277935</v>
      </c>
      <c r="S177" s="112">
        <f t="shared" si="66"/>
        <v>0.67822242066233207</v>
      </c>
      <c r="T177" s="112">
        <f t="shared" si="66"/>
        <v>0.69812539101765803</v>
      </c>
      <c r="U177" s="112">
        <f t="shared" si="66"/>
        <v>0.7228884120004121</v>
      </c>
      <c r="V177" s="112">
        <f t="shared" si="66"/>
        <v>0.74051898146188389</v>
      </c>
      <c r="W177" s="112">
        <f t="shared" ref="W177" si="67">IF(W153=0,"",W153/W129)</f>
        <v>0.75410325506432363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0.8785258775639192</v>
      </c>
      <c r="C178" s="113">
        <f t="shared" si="68"/>
        <v>0.87353955168335184</v>
      </c>
      <c r="D178" s="113">
        <f t="shared" si="68"/>
        <v>0.8703541791021856</v>
      </c>
      <c r="E178" s="113">
        <f t="shared" si="68"/>
        <v>0.88705713279913934</v>
      </c>
      <c r="F178" s="113">
        <f t="shared" si="68"/>
        <v>0.88824350578803979</v>
      </c>
      <c r="G178" s="113">
        <f t="shared" si="68"/>
        <v>0.87526590747722666</v>
      </c>
      <c r="H178" s="113">
        <f t="shared" si="68"/>
        <v>0.88650626786131193</v>
      </c>
      <c r="I178" s="113">
        <f t="shared" si="68"/>
        <v>0.88572333647270818</v>
      </c>
      <c r="J178" s="113">
        <f t="shared" si="68"/>
        <v>0.88822481561839906</v>
      </c>
      <c r="K178" s="113">
        <f t="shared" si="68"/>
        <v>0.88444293604942659</v>
      </c>
      <c r="L178" s="113">
        <f t="shared" si="68"/>
        <v>0.90102726431343505</v>
      </c>
      <c r="M178" s="113">
        <f t="shared" si="68"/>
        <v>0.93336400569421951</v>
      </c>
      <c r="N178" s="113">
        <f t="shared" si="68"/>
        <v>0.93156507857148985</v>
      </c>
      <c r="O178" s="113">
        <f t="shared" si="68"/>
        <v>0.93690895644501726</v>
      </c>
      <c r="P178" s="113">
        <f t="shared" si="68"/>
        <v>0.93648971987774166</v>
      </c>
      <c r="Q178" s="113">
        <f t="shared" si="68"/>
        <v>0.93771745138111662</v>
      </c>
      <c r="R178" s="113">
        <f t="shared" ref="R178:V178" si="69">IF(R154=0,"",R154/R130)</f>
        <v>0.93705534977091076</v>
      </c>
      <c r="S178" s="113">
        <f t="shared" si="69"/>
        <v>0.942707975080181</v>
      </c>
      <c r="T178" s="113">
        <f t="shared" si="69"/>
        <v>0.96028339213291514</v>
      </c>
      <c r="U178" s="113">
        <f t="shared" si="69"/>
        <v>0.96315956054268037</v>
      </c>
      <c r="V178" s="113">
        <f t="shared" si="69"/>
        <v>0.95264623650749092</v>
      </c>
      <c r="W178" s="113">
        <f t="shared" ref="W178" si="70">IF(W154=0,"",W154/W130)</f>
        <v>0.97256451423782053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0.56505110045690443</v>
      </c>
      <c r="C179" s="111">
        <f t="shared" si="71"/>
        <v>0.56686390135874587</v>
      </c>
      <c r="D179" s="111">
        <f t="shared" si="71"/>
        <v>0.56890408311925023</v>
      </c>
      <c r="E179" s="111">
        <f t="shared" si="71"/>
        <v>0.57408101821335755</v>
      </c>
      <c r="F179" s="111">
        <f t="shared" si="71"/>
        <v>0.57751331862903654</v>
      </c>
      <c r="G179" s="111">
        <f t="shared" si="71"/>
        <v>0.58095614099457693</v>
      </c>
      <c r="H179" s="111">
        <f t="shared" si="71"/>
        <v>0.58724430713226261</v>
      </c>
      <c r="I179" s="111">
        <f t="shared" si="71"/>
        <v>0.58996843149582789</v>
      </c>
      <c r="J179" s="111">
        <f t="shared" si="71"/>
        <v>0.59182840557182437</v>
      </c>
      <c r="K179" s="111">
        <f t="shared" si="71"/>
        <v>0.59392152910573048</v>
      </c>
      <c r="L179" s="111">
        <f t="shared" si="71"/>
        <v>0.59907228651266997</v>
      </c>
      <c r="M179" s="111">
        <f t="shared" si="71"/>
        <v>0.60602277390650305</v>
      </c>
      <c r="N179" s="111">
        <f t="shared" si="71"/>
        <v>0.61380528223599395</v>
      </c>
      <c r="O179" s="111">
        <f t="shared" si="71"/>
        <v>0.62152637273482259</v>
      </c>
      <c r="P179" s="111">
        <f t="shared" si="71"/>
        <v>0.63131940452768331</v>
      </c>
      <c r="Q179" s="111">
        <f t="shared" si="71"/>
        <v>0.64046202319378431</v>
      </c>
      <c r="R179" s="111">
        <f t="shared" ref="R179:V179" si="72">IF(R155=0,"",R155/R131)</f>
        <v>0.65227106752664543</v>
      </c>
      <c r="S179" s="111">
        <f t="shared" si="72"/>
        <v>0.67707128412029161</v>
      </c>
      <c r="T179" s="111">
        <f t="shared" si="72"/>
        <v>0.699714868196194</v>
      </c>
      <c r="U179" s="111">
        <f t="shared" si="72"/>
        <v>0.72466166247102937</v>
      </c>
      <c r="V179" s="111">
        <f t="shared" si="72"/>
        <v>0.7462823676245951</v>
      </c>
      <c r="W179" s="111">
        <f t="shared" ref="W179" si="73">IF(W155=0,"",W155/W131)</f>
        <v>0.7539729447697846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0.63304330070831649</v>
      </c>
      <c r="C181" s="112">
        <f t="shared" si="77"/>
        <v>0.63680218926291743</v>
      </c>
      <c r="D181" s="112">
        <f t="shared" si="77"/>
        <v>0.64057862565467416</v>
      </c>
      <c r="E181" s="112">
        <f t="shared" si="77"/>
        <v>0.64384528705264121</v>
      </c>
      <c r="F181" s="112">
        <f t="shared" si="77"/>
        <v>0.64833290923141751</v>
      </c>
      <c r="G181" s="112">
        <f t="shared" si="77"/>
        <v>0.65282325201817382</v>
      </c>
      <c r="H181" s="112">
        <f t="shared" si="77"/>
        <v>0.65832081776847229</v>
      </c>
      <c r="I181" s="112">
        <f t="shared" si="77"/>
        <v>0.66049164455493015</v>
      </c>
      <c r="J181" s="112">
        <f t="shared" si="77"/>
        <v>0.66108270239007316</v>
      </c>
      <c r="K181" s="112">
        <f t="shared" si="77"/>
        <v>0.66208516364926417</v>
      </c>
      <c r="L181" s="112">
        <f t="shared" si="77"/>
        <v>0.66254247768605457</v>
      </c>
      <c r="M181" s="112">
        <f t="shared" si="77"/>
        <v>0.66429630622323821</v>
      </c>
      <c r="N181" s="112">
        <f t="shared" si="77"/>
        <v>0.66664811808243907</v>
      </c>
      <c r="O181" s="112">
        <f t="shared" si="77"/>
        <v>0.67198287191427897</v>
      </c>
      <c r="P181" s="112">
        <f t="shared" si="77"/>
        <v>0.6772774892369785</v>
      </c>
      <c r="Q181" s="112">
        <f t="shared" si="77"/>
        <v>0.6850599965305898</v>
      </c>
      <c r="R181" s="112">
        <f t="shared" ref="R181:V181" si="78">IF(R157=0,"",R157/R133)</f>
        <v>0.69282310587061136</v>
      </c>
      <c r="S181" s="112">
        <f t="shared" si="78"/>
        <v>0.69865555761473075</v>
      </c>
      <c r="T181" s="112">
        <f t="shared" si="78"/>
        <v>0.71392729475450134</v>
      </c>
      <c r="U181" s="112">
        <f t="shared" si="78"/>
        <v>0.72309453715018857</v>
      </c>
      <c r="V181" s="112">
        <f t="shared" si="78"/>
        <v>0.7334971161022239</v>
      </c>
      <c r="W181" s="112">
        <f t="shared" ref="W181" si="79">IF(W157=0,"",W157/W133)</f>
        <v>0.74097134027475609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0.91234850411999358</v>
      </c>
      <c r="C182" s="113">
        <f t="shared" si="80"/>
        <v>0.90235767076907558</v>
      </c>
      <c r="D182" s="113">
        <f t="shared" si="80"/>
        <v>0.89761288437357267</v>
      </c>
      <c r="E182" s="113">
        <f t="shared" si="80"/>
        <v>0.92495500693974886</v>
      </c>
      <c r="F182" s="113">
        <f t="shared" si="80"/>
        <v>0.92510974785289013</v>
      </c>
      <c r="G182" s="113">
        <f t="shared" si="80"/>
        <v>0.90207983084399923</v>
      </c>
      <c r="H182" s="113">
        <f t="shared" si="80"/>
        <v>0.91647173287614891</v>
      </c>
      <c r="I182" s="113">
        <f t="shared" si="80"/>
        <v>0.91413267274287169</v>
      </c>
      <c r="J182" s="113">
        <f t="shared" si="80"/>
        <v>0.91694716978437418</v>
      </c>
      <c r="K182" s="113">
        <f t="shared" si="80"/>
        <v>0.91153525958825077</v>
      </c>
      <c r="L182" s="113">
        <f t="shared" si="80"/>
        <v>0.93637169334054038</v>
      </c>
      <c r="M182" s="113">
        <f t="shared" si="80"/>
        <v>0.95136323001629264</v>
      </c>
      <c r="N182" s="113">
        <f t="shared" si="80"/>
        <v>0.95292788073493284</v>
      </c>
      <c r="O182" s="113">
        <f t="shared" si="80"/>
        <v>0.95946648057948059</v>
      </c>
      <c r="P182" s="113">
        <f t="shared" si="80"/>
        <v>0.95696948049043951</v>
      </c>
      <c r="Q182" s="113">
        <f t="shared" si="80"/>
        <v>0.95543074652473592</v>
      </c>
      <c r="R182" s="113">
        <f t="shared" ref="R182:V182" si="81">IF(R158=0,"",R158/R134)</f>
        <v>0.9535467385699844</v>
      </c>
      <c r="S182" s="113">
        <f t="shared" si="81"/>
        <v>0.95579638170615733</v>
      </c>
      <c r="T182" s="113">
        <f t="shared" si="81"/>
        <v>0.96748509935637228</v>
      </c>
      <c r="U182" s="113">
        <f t="shared" si="81"/>
        <v>0.96786197896369131</v>
      </c>
      <c r="V182" s="113">
        <f t="shared" si="81"/>
        <v>0.97165738747745101</v>
      </c>
      <c r="W182" s="113">
        <f t="shared" ref="W182" si="82">IF(W158=0,"",W158/W134)</f>
        <v>0.97494086918500811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0.63304330070831649</v>
      </c>
      <c r="C183" s="111">
        <f t="shared" si="83"/>
        <v>0.63742219849258253</v>
      </c>
      <c r="D183" s="111">
        <f t="shared" si="83"/>
        <v>0.64099423030900182</v>
      </c>
      <c r="E183" s="111">
        <f t="shared" si="83"/>
        <v>0.6438041347332828</v>
      </c>
      <c r="F183" s="111">
        <f t="shared" si="83"/>
        <v>0.64813771743706527</v>
      </c>
      <c r="G183" s="111">
        <f t="shared" si="83"/>
        <v>0.65348335513295808</v>
      </c>
      <c r="H183" s="111">
        <f t="shared" si="83"/>
        <v>0.65796804178940282</v>
      </c>
      <c r="I183" s="111">
        <f t="shared" si="83"/>
        <v>0.66012131685642783</v>
      </c>
      <c r="J183" s="111">
        <f t="shared" si="83"/>
        <v>0.66121530442820875</v>
      </c>
      <c r="K183" s="111">
        <f t="shared" si="83"/>
        <v>0.66261873945411809</v>
      </c>
      <c r="L183" s="111">
        <f t="shared" si="83"/>
        <v>0.66426034583040294</v>
      </c>
      <c r="M183" s="111">
        <f t="shared" si="83"/>
        <v>0.66742542524265913</v>
      </c>
      <c r="N183" s="111">
        <f t="shared" si="83"/>
        <v>0.6709580278984526</v>
      </c>
      <c r="O183" s="111">
        <f t="shared" si="83"/>
        <v>0.67430576354871696</v>
      </c>
      <c r="P183" s="111">
        <f t="shared" si="83"/>
        <v>0.67973135566284071</v>
      </c>
      <c r="Q183" s="111">
        <f t="shared" si="83"/>
        <v>0.68608709737410689</v>
      </c>
      <c r="R183" s="111">
        <f t="shared" ref="R183:V183" si="84">IF(R159=0,"",R159/R135)</f>
        <v>0.69288481354499953</v>
      </c>
      <c r="S183" s="111">
        <f t="shared" si="84"/>
        <v>0.70065838741272013</v>
      </c>
      <c r="T183" s="111">
        <f t="shared" si="84"/>
        <v>0.71103558465456895</v>
      </c>
      <c r="U183" s="111">
        <f t="shared" si="84"/>
        <v>0.72192815486633266</v>
      </c>
      <c r="V183" s="111">
        <f t="shared" si="84"/>
        <v>0.73085434226585799</v>
      </c>
      <c r="W183" s="111">
        <f t="shared" ref="W183" si="85">IF(W159=0,"",W159/W135)</f>
        <v>0.73796632655734984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0.59829662562033736</v>
      </c>
      <c r="C185" s="124">
        <f t="shared" si="89"/>
        <v>0.60223469583852429</v>
      </c>
      <c r="D185" s="124">
        <f t="shared" si="89"/>
        <v>0.60499271036899271</v>
      </c>
      <c r="E185" s="124">
        <f t="shared" si="89"/>
        <v>0.60100910849650524</v>
      </c>
      <c r="F185" s="124">
        <f t="shared" si="89"/>
        <v>0.60612023993742814</v>
      </c>
      <c r="G185" s="124">
        <f t="shared" si="89"/>
        <v>0.61468675564826869</v>
      </c>
      <c r="H185" s="124">
        <f t="shared" si="89"/>
        <v>0.61887146858303999</v>
      </c>
      <c r="I185" s="124">
        <f t="shared" si="89"/>
        <v>0.62195478539542859</v>
      </c>
      <c r="J185" s="124">
        <f t="shared" si="89"/>
        <v>0.61163998923969121</v>
      </c>
      <c r="K185" s="124">
        <f t="shared" si="89"/>
        <v>0.60907111127358793</v>
      </c>
      <c r="L185" s="124">
        <f t="shared" si="89"/>
        <v>0.62507044708959558</v>
      </c>
      <c r="M185" s="124">
        <f t="shared" si="89"/>
        <v>0.6145173113955068</v>
      </c>
      <c r="N185" s="124">
        <f t="shared" si="89"/>
        <v>0.60065581032198123</v>
      </c>
      <c r="O185" s="124">
        <f t="shared" si="89"/>
        <v>0.58885341914157452</v>
      </c>
      <c r="P185" s="124">
        <f t="shared" si="89"/>
        <v>0.58615538565015901</v>
      </c>
      <c r="Q185" s="124">
        <f t="shared" si="89"/>
        <v>0.58753248322758567</v>
      </c>
      <c r="R185" s="124">
        <f t="shared" ref="R185:V185" si="90">IF(R161=0,"",R161/R137)</f>
        <v>0.5993410173164988</v>
      </c>
      <c r="S185" s="124">
        <f t="shared" si="90"/>
        <v>0.60161391020003918</v>
      </c>
      <c r="T185" s="124">
        <f t="shared" si="90"/>
        <v>0.61607659281052063</v>
      </c>
      <c r="U185" s="124">
        <f t="shared" si="90"/>
        <v>0.62544742601244929</v>
      </c>
      <c r="V185" s="124">
        <f t="shared" si="90"/>
        <v>0.6330872847308745</v>
      </c>
      <c r="W185" s="124">
        <f t="shared" ref="W185" si="91">IF(W161=0,"",W161/W137)</f>
        <v>0.64474200221502953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0.55808823040288669</v>
      </c>
      <c r="C186" s="111">
        <f t="shared" si="92"/>
        <v>0.5589467908032002</v>
      </c>
      <c r="D186" s="111">
        <f t="shared" si="92"/>
        <v>0.5598397814879611</v>
      </c>
      <c r="E186" s="111">
        <f t="shared" si="92"/>
        <v>0.56076662118510257</v>
      </c>
      <c r="F186" s="111">
        <f t="shared" si="92"/>
        <v>0.56177739122148584</v>
      </c>
      <c r="G186" s="111">
        <f t="shared" si="92"/>
        <v>0.56309684446829411</v>
      </c>
      <c r="H186" s="111">
        <f t="shared" si="92"/>
        <v>0.56469427636610114</v>
      </c>
      <c r="I186" s="111">
        <f t="shared" si="92"/>
        <v>0.5654885099242235</v>
      </c>
      <c r="J186" s="111">
        <f t="shared" si="92"/>
        <v>0.56576614915226153</v>
      </c>
      <c r="K186" s="111">
        <f t="shared" si="92"/>
        <v>0.56609105298267115</v>
      </c>
      <c r="L186" s="111">
        <f t="shared" si="92"/>
        <v>0.56638001868565491</v>
      </c>
      <c r="M186" s="111">
        <f t="shared" si="92"/>
        <v>0.56673900137626632</v>
      </c>
      <c r="N186" s="111">
        <f t="shared" si="92"/>
        <v>0.56710649691992543</v>
      </c>
      <c r="O186" s="111">
        <f t="shared" si="92"/>
        <v>0.56737961373063384</v>
      </c>
      <c r="P186" s="111">
        <f t="shared" si="92"/>
        <v>0.5674802869239971</v>
      </c>
      <c r="Q186" s="111">
        <f t="shared" si="92"/>
        <v>0.56756129759556473</v>
      </c>
      <c r="R186" s="111">
        <f t="shared" ref="R186:V186" si="93">IF(R162=0,"",R162/R138)</f>
        <v>0.56772590506551301</v>
      </c>
      <c r="S186" s="111">
        <f t="shared" si="93"/>
        <v>0.56813868853077809</v>
      </c>
      <c r="T186" s="111">
        <f t="shared" si="93"/>
        <v>0.56876150731921382</v>
      </c>
      <c r="U186" s="111">
        <f t="shared" si="93"/>
        <v>0.5699646972719713</v>
      </c>
      <c r="V186" s="111">
        <f t="shared" si="93"/>
        <v>0.57168842935003161</v>
      </c>
      <c r="W186" s="111">
        <f t="shared" ref="W186" si="94">IF(W162=0,"",W162/W138)</f>
        <v>0.57366759672948864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0.5585640315947189</v>
      </c>
      <c r="C187" s="111">
        <f t="shared" si="95"/>
        <v>0.55961516103142295</v>
      </c>
      <c r="D187" s="111">
        <f t="shared" si="95"/>
        <v>0.56058237099013764</v>
      </c>
      <c r="E187" s="111">
        <f t="shared" si="95"/>
        <v>0.56183658888331811</v>
      </c>
      <c r="F187" s="111">
        <f t="shared" si="95"/>
        <v>0.56329897343092306</v>
      </c>
      <c r="G187" s="111">
        <f t="shared" si="95"/>
        <v>0.56482794591940977</v>
      </c>
      <c r="H187" s="111">
        <f t="shared" si="95"/>
        <v>0.56678780748591628</v>
      </c>
      <c r="I187" s="111">
        <f t="shared" si="95"/>
        <v>0.56775573671722712</v>
      </c>
      <c r="J187" s="111">
        <f t="shared" si="95"/>
        <v>0.56811982501218783</v>
      </c>
      <c r="K187" s="111">
        <f t="shared" si="95"/>
        <v>0.56884767223397459</v>
      </c>
      <c r="L187" s="111">
        <f t="shared" si="95"/>
        <v>0.56976398000101736</v>
      </c>
      <c r="M187" s="111">
        <f t="shared" si="95"/>
        <v>0.57130936319337977</v>
      </c>
      <c r="N187" s="111">
        <f t="shared" si="95"/>
        <v>0.57231180597839171</v>
      </c>
      <c r="O187" s="111">
        <f t="shared" si="95"/>
        <v>0.57296187468317861</v>
      </c>
      <c r="P187" s="111">
        <f t="shared" si="95"/>
        <v>0.57331580236689228</v>
      </c>
      <c r="Q187" s="111">
        <f t="shared" si="95"/>
        <v>0.57345034085418267</v>
      </c>
      <c r="R187" s="111">
        <f t="shared" ref="R187:V187" si="96">IF(R163=0,"",R163/R139)</f>
        <v>0.57373738280125908</v>
      </c>
      <c r="S187" s="111">
        <f t="shared" si="96"/>
        <v>0.57511690807139348</v>
      </c>
      <c r="T187" s="111">
        <f t="shared" si="96"/>
        <v>0.57777498053925969</v>
      </c>
      <c r="U187" s="111">
        <f t="shared" si="96"/>
        <v>0.5821909447016107</v>
      </c>
      <c r="V187" s="111">
        <f t="shared" si="96"/>
        <v>0.58551478068245644</v>
      </c>
      <c r="W187" s="111">
        <f t="shared" ref="W187" si="97">IF(W163=0,"",W163/W139)</f>
        <v>0.58792268568668471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0.72144014647121657</v>
      </c>
      <c r="C188" s="45">
        <f t="shared" si="98"/>
        <v>0.72360780704967742</v>
      </c>
      <c r="D188" s="45">
        <f t="shared" si="98"/>
        <v>0.72551072513584081</v>
      </c>
      <c r="E188" s="45">
        <f t="shared" si="98"/>
        <v>0.72775685920878974</v>
      </c>
      <c r="F188" s="45">
        <f t="shared" si="98"/>
        <v>0.73103699086486029</v>
      </c>
      <c r="G188" s="45">
        <f t="shared" si="98"/>
        <v>0.73492534057130465</v>
      </c>
      <c r="H188" s="45">
        <f t="shared" si="98"/>
        <v>0.73898827660214184</v>
      </c>
      <c r="I188" s="45">
        <f t="shared" si="98"/>
        <v>0.74067455962142914</v>
      </c>
      <c r="J188" s="45">
        <f t="shared" si="98"/>
        <v>0.7413470578603405</v>
      </c>
      <c r="K188" s="45">
        <f t="shared" si="98"/>
        <v>0.74235221577075461</v>
      </c>
      <c r="L188" s="45">
        <f t="shared" si="98"/>
        <v>0.74336897947715497</v>
      </c>
      <c r="M188" s="45">
        <f t="shared" si="98"/>
        <v>0.74530624070357254</v>
      </c>
      <c r="N188" s="45">
        <f t="shared" si="98"/>
        <v>0.74731385237850856</v>
      </c>
      <c r="O188" s="45">
        <f t="shared" si="98"/>
        <v>0.75002940163402188</v>
      </c>
      <c r="P188" s="45">
        <f t="shared" si="98"/>
        <v>0.75499715269187506</v>
      </c>
      <c r="Q188" s="45">
        <f t="shared" si="98"/>
        <v>0.7609335333813162</v>
      </c>
      <c r="R188" s="45">
        <f t="shared" ref="R188:V188" si="99">IF(R164=0,"",R164/R140)</f>
        <v>0.76994726428924354</v>
      </c>
      <c r="S188" s="45">
        <f t="shared" si="99"/>
        <v>0.78033421058015329</v>
      </c>
      <c r="T188" s="45">
        <f t="shared" si="99"/>
        <v>0.79268939067585531</v>
      </c>
      <c r="U188" s="45">
        <f t="shared" si="99"/>
        <v>0.80486676031234161</v>
      </c>
      <c r="V188" s="45">
        <f t="shared" si="99"/>
        <v>0.81254978616520923</v>
      </c>
      <c r="W188" s="45">
        <f t="shared" ref="W188" si="100">IF(W164=0,"",W164/W140)</f>
        <v>0.82144286226649543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1286.7371329000912</v>
      </c>
      <c r="C190" s="117">
        <f t="shared" si="101"/>
        <v>1238.9738052195826</v>
      </c>
      <c r="D190" s="117">
        <f t="shared" si="101"/>
        <v>1178.5946131882856</v>
      </c>
      <c r="E190" s="117">
        <f t="shared" si="101"/>
        <v>1224.2178004087509</v>
      </c>
      <c r="F190" s="117">
        <f t="shared" si="101"/>
        <v>1170.3644868429635</v>
      </c>
      <c r="G190" s="117">
        <f t="shared" si="101"/>
        <v>1057.8582148436935</v>
      </c>
      <c r="H190" s="117">
        <f t="shared" si="101"/>
        <v>1006.8050611002411</v>
      </c>
      <c r="I190" s="117">
        <f t="shared" si="101"/>
        <v>941.02683486814863</v>
      </c>
      <c r="J190" s="117">
        <f t="shared" si="101"/>
        <v>828.37760134742507</v>
      </c>
      <c r="K190" s="117">
        <f t="shared" si="101"/>
        <v>726.20931139868571</v>
      </c>
      <c r="L190" s="117">
        <f t="shared" si="101"/>
        <v>655.15241254427087</v>
      </c>
      <c r="M190" s="117">
        <f t="shared" si="101"/>
        <v>548.84926607094349</v>
      </c>
      <c r="N190" s="117">
        <f t="shared" si="101"/>
        <v>461.11073995763371</v>
      </c>
      <c r="O190" s="117">
        <f t="shared" si="101"/>
        <v>393.72920105886902</v>
      </c>
      <c r="P190" s="117">
        <f t="shared" si="101"/>
        <v>340.69234772017535</v>
      </c>
      <c r="Q190" s="117">
        <f t="shared" si="101"/>
        <v>310.22712408996523</v>
      </c>
      <c r="R190" s="117">
        <f t="shared" ref="R190:V190" si="102">R191+R194+R196+R209</f>
        <v>306.02596413913096</v>
      </c>
      <c r="S190" s="117">
        <f t="shared" si="102"/>
        <v>318.84432540497971</v>
      </c>
      <c r="T190" s="117">
        <f t="shared" si="102"/>
        <v>311.58765505716616</v>
      </c>
      <c r="U190" s="117">
        <f t="shared" si="102"/>
        <v>314.1217637022678</v>
      </c>
      <c r="V190" s="117">
        <f t="shared" si="102"/>
        <v>352.61797216133607</v>
      </c>
      <c r="W190" s="117">
        <f t="shared" ref="W190" si="103">W191+W194+W196+W209</f>
        <v>313.22269787446714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792.39149225064216</v>
      </c>
      <c r="C196" s="122">
        <v>763.86732833495012</v>
      </c>
      <c r="D196" s="122">
        <v>721.7826257171746</v>
      </c>
      <c r="E196" s="122">
        <v>702.80623789964</v>
      </c>
      <c r="F196" s="122">
        <v>662.71999148448333</v>
      </c>
      <c r="G196" s="122">
        <v>623.90291729646981</v>
      </c>
      <c r="H196" s="122">
        <v>616.05900282553159</v>
      </c>
      <c r="I196" s="122">
        <v>595.66189566002049</v>
      </c>
      <c r="J196" s="122">
        <v>556.01673315037749</v>
      </c>
      <c r="K196" s="122">
        <v>500.46620502530988</v>
      </c>
      <c r="L196" s="122">
        <v>456.51679397214309</v>
      </c>
      <c r="M196" s="122">
        <v>364.28280799191674</v>
      </c>
      <c r="N196" s="122">
        <v>315.54606429156087</v>
      </c>
      <c r="O196" s="122">
        <v>276.99593600508206</v>
      </c>
      <c r="P196" s="122">
        <v>239.72434991756285</v>
      </c>
      <c r="Q196" s="122">
        <v>217.65724843411331</v>
      </c>
      <c r="R196" s="122">
        <v>213.71138086605177</v>
      </c>
      <c r="S196" s="122">
        <v>220.52665307991987</v>
      </c>
      <c r="T196" s="122">
        <v>212.19805225016231</v>
      </c>
      <c r="U196" s="122">
        <v>209.63140214625375</v>
      </c>
      <c r="V196" s="122">
        <v>229.58228696725033</v>
      </c>
      <c r="W196" s="122">
        <v>199.27766345820652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790.05172039156014</v>
      </c>
      <c r="C201" s="101">
        <v>761.61940860856225</v>
      </c>
      <c r="D201" s="101">
        <v>719.66890635026391</v>
      </c>
      <c r="E201" s="101">
        <v>700.7719770376284</v>
      </c>
      <c r="F201" s="101">
        <v>660.83277905202067</v>
      </c>
      <c r="G201" s="101">
        <v>622.07486429766334</v>
      </c>
      <c r="H201" s="101">
        <v>614.40487103096734</v>
      </c>
      <c r="I201" s="101">
        <v>594.11831958437313</v>
      </c>
      <c r="J201" s="101">
        <v>554.47644173570916</v>
      </c>
      <c r="K201" s="101">
        <v>498.95552251267412</v>
      </c>
      <c r="L201" s="101">
        <v>454.95346188801915</v>
      </c>
      <c r="M201" s="101">
        <v>363.22963596339309</v>
      </c>
      <c r="N201" s="101">
        <v>314.27702796740812</v>
      </c>
      <c r="O201" s="101">
        <v>275.71366605903</v>
      </c>
      <c r="P201" s="101">
        <v>238.4172540551701</v>
      </c>
      <c r="Q201" s="101">
        <v>216.38973389677324</v>
      </c>
      <c r="R201" s="101">
        <v>212.3966695076038</v>
      </c>
      <c r="S201" s="101">
        <v>219.05755855057029</v>
      </c>
      <c r="T201" s="101">
        <v>211.15034468937301</v>
      </c>
      <c r="U201" s="101">
        <v>208.55271776137963</v>
      </c>
      <c r="V201" s="101">
        <v>227.67060222916365</v>
      </c>
      <c r="W201" s="101">
        <v>198.40366481939913</v>
      </c>
      <c r="DA201" s="131" t="s">
        <v>2160</v>
      </c>
    </row>
    <row r="202" spans="1:105" ht="12" customHeight="1" x14ac:dyDescent="0.25">
      <c r="A202" s="107" t="s">
        <v>123</v>
      </c>
      <c r="B202" s="104">
        <v>2.3397718590820444</v>
      </c>
      <c r="C202" s="104">
        <v>2.2479197263878263</v>
      </c>
      <c r="D202" s="104">
        <v>2.1137193669106615</v>
      </c>
      <c r="E202" s="104">
        <v>2.0342608620115441</v>
      </c>
      <c r="F202" s="104">
        <v>1.8872124324626902</v>
      </c>
      <c r="G202" s="104">
        <v>1.8280529988065124</v>
      </c>
      <c r="H202" s="104">
        <v>1.6541317945642182</v>
      </c>
      <c r="I202" s="104">
        <v>1.5435760756473267</v>
      </c>
      <c r="J202" s="104">
        <v>1.5402914146683209</v>
      </c>
      <c r="K202" s="104">
        <v>1.510682512635755</v>
      </c>
      <c r="L202" s="104">
        <v>1.5633320841239435</v>
      </c>
      <c r="M202" s="104">
        <v>1.0531720285236288</v>
      </c>
      <c r="N202" s="104">
        <v>1.2690363241527662</v>
      </c>
      <c r="O202" s="104">
        <v>1.2822699460520475</v>
      </c>
      <c r="P202" s="104">
        <v>1.30709586239273</v>
      </c>
      <c r="Q202" s="104">
        <v>1.2675145373400747</v>
      </c>
      <c r="R202" s="104">
        <v>1.3147113584479544</v>
      </c>
      <c r="S202" s="104">
        <v>1.4690945293495892</v>
      </c>
      <c r="T202" s="104">
        <v>1.0477075607892983</v>
      </c>
      <c r="U202" s="104">
        <v>1.0786843848741121</v>
      </c>
      <c r="V202" s="104">
        <v>1.9116847380866642</v>
      </c>
      <c r="W202" s="104">
        <v>0.87399863880739548</v>
      </c>
      <c r="DA202" s="132" t="s">
        <v>2161</v>
      </c>
    </row>
    <row r="203" spans="1:105" ht="12" customHeight="1" x14ac:dyDescent="0.25">
      <c r="A203" s="108" t="s">
        <v>50</v>
      </c>
      <c r="B203" s="98">
        <v>2.3397718590820444</v>
      </c>
      <c r="C203" s="98">
        <v>2.2479197263878263</v>
      </c>
      <c r="D203" s="98">
        <v>2.1137193669106615</v>
      </c>
      <c r="E203" s="98">
        <v>2.0342608620115441</v>
      </c>
      <c r="F203" s="98">
        <v>1.8872124324626902</v>
      </c>
      <c r="G203" s="98">
        <v>1.8280529988065124</v>
      </c>
      <c r="H203" s="98">
        <v>1.6541317945642182</v>
      </c>
      <c r="I203" s="98">
        <v>1.5435760756473267</v>
      </c>
      <c r="J203" s="98">
        <v>1.5402914146683209</v>
      </c>
      <c r="K203" s="98">
        <v>1.510682512635755</v>
      </c>
      <c r="L203" s="98">
        <v>1.5633320841239435</v>
      </c>
      <c r="M203" s="98">
        <v>1.0531720285236288</v>
      </c>
      <c r="N203" s="98">
        <v>1.2690363241527662</v>
      </c>
      <c r="O203" s="98">
        <v>1.2822699460520475</v>
      </c>
      <c r="P203" s="98">
        <v>1.30709586239273</v>
      </c>
      <c r="Q203" s="98">
        <v>1.2675145373400747</v>
      </c>
      <c r="R203" s="98">
        <v>1.3147113584479544</v>
      </c>
      <c r="S203" s="98">
        <v>1.4690945293495892</v>
      </c>
      <c r="T203" s="98">
        <v>1.0477075607892983</v>
      </c>
      <c r="U203" s="98">
        <v>1.0786843848741121</v>
      </c>
      <c r="V203" s="98">
        <v>1.9116847380866642</v>
      </c>
      <c r="W203" s="98">
        <v>0.87399863880739548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494.34564064944897</v>
      </c>
      <c r="C209" s="122">
        <v>475.10647688463234</v>
      </c>
      <c r="D209" s="122">
        <v>456.81198747111097</v>
      </c>
      <c r="E209" s="122">
        <v>521.41156250911081</v>
      </c>
      <c r="F209" s="122">
        <v>507.64449535848019</v>
      </c>
      <c r="G209" s="122">
        <v>433.95529754722378</v>
      </c>
      <c r="H209" s="122">
        <v>390.74605827470953</v>
      </c>
      <c r="I209" s="122">
        <v>345.36493920812819</v>
      </c>
      <c r="J209" s="122">
        <v>272.36086819704752</v>
      </c>
      <c r="K209" s="122">
        <v>225.74310637337581</v>
      </c>
      <c r="L209" s="122">
        <v>198.63561857212775</v>
      </c>
      <c r="M209" s="122">
        <v>184.56645807902669</v>
      </c>
      <c r="N209" s="122">
        <v>145.56467566607284</v>
      </c>
      <c r="O209" s="122">
        <v>116.73326505378695</v>
      </c>
      <c r="P209" s="122">
        <v>100.96799780261253</v>
      </c>
      <c r="Q209" s="122">
        <v>92.569875655851902</v>
      </c>
      <c r="R209" s="122">
        <v>92.314583273079194</v>
      </c>
      <c r="S209" s="122">
        <v>98.317672325059846</v>
      </c>
      <c r="T209" s="122">
        <v>99.38960280700384</v>
      </c>
      <c r="U209" s="122">
        <v>104.49036155601407</v>
      </c>
      <c r="V209" s="122">
        <v>123.03568519408577</v>
      </c>
      <c r="W209" s="122">
        <v>113.94503441626063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494.34564064944897</v>
      </c>
      <c r="C211" s="98">
        <v>475.10647688463234</v>
      </c>
      <c r="D211" s="98">
        <v>456.81198747111097</v>
      </c>
      <c r="E211" s="98">
        <v>521.41156250911081</v>
      </c>
      <c r="F211" s="98">
        <v>507.64449535848019</v>
      </c>
      <c r="G211" s="98">
        <v>433.95529754722378</v>
      </c>
      <c r="H211" s="98">
        <v>390.74605827470953</v>
      </c>
      <c r="I211" s="98">
        <v>345.36493920812819</v>
      </c>
      <c r="J211" s="98">
        <v>272.36086819704752</v>
      </c>
      <c r="K211" s="98">
        <v>225.74310637337581</v>
      </c>
      <c r="L211" s="98">
        <v>198.63561857212775</v>
      </c>
      <c r="M211" s="98">
        <v>184.56645807902669</v>
      </c>
      <c r="N211" s="98">
        <v>145.56467566607284</v>
      </c>
      <c r="O211" s="98">
        <v>116.73326505378695</v>
      </c>
      <c r="P211" s="98">
        <v>100.96799780261253</v>
      </c>
      <c r="Q211" s="98">
        <v>92.569875655851902</v>
      </c>
      <c r="R211" s="98">
        <v>92.314583273079194</v>
      </c>
      <c r="S211" s="98">
        <v>98.317672325059846</v>
      </c>
      <c r="T211" s="98">
        <v>99.38960280700384</v>
      </c>
      <c r="U211" s="98">
        <v>104.49036155601407</v>
      </c>
      <c r="V211" s="98">
        <v>123.03568519408577</v>
      </c>
      <c r="W211" s="98">
        <v>113.94503441626063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7476.1153813157916</v>
      </c>
      <c r="C214" s="117">
        <f t="shared" si="108"/>
        <v>7483.6097871034563</v>
      </c>
      <c r="D214" s="117">
        <f t="shared" si="108"/>
        <v>7666.0953408688674</v>
      </c>
      <c r="E214" s="117">
        <f t="shared" si="108"/>
        <v>7945.4345345488</v>
      </c>
      <c r="F214" s="117">
        <f t="shared" si="108"/>
        <v>8137.6313910939789</v>
      </c>
      <c r="G214" s="117">
        <f t="shared" si="108"/>
        <v>8189.7971364923451</v>
      </c>
      <c r="H214" s="117">
        <f t="shared" si="108"/>
        <v>8033.5946541302683</v>
      </c>
      <c r="I214" s="117">
        <f t="shared" si="108"/>
        <v>8153.6298604459153</v>
      </c>
      <c r="J214" s="117">
        <f t="shared" si="108"/>
        <v>8189.4321347932655</v>
      </c>
      <c r="K214" s="117">
        <f t="shared" si="108"/>
        <v>8630.078814072589</v>
      </c>
      <c r="L214" s="117">
        <f t="shared" si="108"/>
        <v>6678.1135854081986</v>
      </c>
      <c r="M214" s="117">
        <f t="shared" si="108"/>
        <v>6346.1428461291143</v>
      </c>
      <c r="N214" s="117">
        <f t="shared" si="108"/>
        <v>6375.1347200994123</v>
      </c>
      <c r="O214" s="117">
        <f t="shared" si="108"/>
        <v>6477.8873004923771</v>
      </c>
      <c r="P214" s="117">
        <f t="shared" si="108"/>
        <v>6295.7668909368676</v>
      </c>
      <c r="Q214" s="117">
        <f t="shared" si="108"/>
        <v>6212.5469152689075</v>
      </c>
      <c r="R214" s="117">
        <f t="shared" ref="R214:V214" si="109">R215+R218+R220+R233</f>
        <v>6356.926000416458</v>
      </c>
      <c r="S214" s="117">
        <f t="shared" si="109"/>
        <v>6318.1146242430641</v>
      </c>
      <c r="T214" s="117">
        <f t="shared" si="109"/>
        <v>6351.9371009888227</v>
      </c>
      <c r="U214" s="117">
        <f t="shared" si="109"/>
        <v>6386.2306077155044</v>
      </c>
      <c r="V214" s="117">
        <f t="shared" si="109"/>
        <v>6765.0027104192923</v>
      </c>
      <c r="W214" s="117">
        <f t="shared" ref="W214" si="110">W215+W218+W220+W233</f>
        <v>6767.2100058667475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3473.2230977326417</v>
      </c>
      <c r="C215" s="122">
        <f t="shared" si="111"/>
        <v>3463.5043516727205</v>
      </c>
      <c r="D215" s="122">
        <f t="shared" si="111"/>
        <v>3595.0121678218316</v>
      </c>
      <c r="E215" s="122">
        <f t="shared" si="111"/>
        <v>3841.0988071586503</v>
      </c>
      <c r="F215" s="122">
        <f t="shared" si="111"/>
        <v>4113.2178988132737</v>
      </c>
      <c r="G215" s="122">
        <f t="shared" si="111"/>
        <v>4227.4375952026585</v>
      </c>
      <c r="H215" s="122">
        <f t="shared" si="111"/>
        <v>4182.3742766296982</v>
      </c>
      <c r="I215" s="122">
        <f t="shared" si="111"/>
        <v>4319.5575842301769</v>
      </c>
      <c r="J215" s="122">
        <f t="shared" si="111"/>
        <v>4341.2199093219251</v>
      </c>
      <c r="K215" s="122">
        <f t="shared" si="111"/>
        <v>4749.2425042908908</v>
      </c>
      <c r="L215" s="122">
        <f t="shared" si="111"/>
        <v>3044.1872328406212</v>
      </c>
      <c r="M215" s="122">
        <f t="shared" si="111"/>
        <v>3097.1237769076592</v>
      </c>
      <c r="N215" s="122">
        <f t="shared" si="111"/>
        <v>3384.1006474892683</v>
      </c>
      <c r="O215" s="122">
        <f t="shared" si="111"/>
        <v>3627.5762217742185</v>
      </c>
      <c r="P215" s="122">
        <f t="shared" si="111"/>
        <v>3614.831223025104</v>
      </c>
      <c r="Q215" s="122">
        <f t="shared" si="111"/>
        <v>3603.8650974711227</v>
      </c>
      <c r="R215" s="122">
        <f t="shared" ref="R215:V215" si="112">SUM(R216:R217)</f>
        <v>3629.0021149545069</v>
      </c>
      <c r="S215" s="122">
        <f t="shared" si="112"/>
        <v>3582.412978713086</v>
      </c>
      <c r="T215" s="122">
        <f t="shared" si="112"/>
        <v>3513.4103223659286</v>
      </c>
      <c r="U215" s="122">
        <f t="shared" si="112"/>
        <v>3518.9137127217796</v>
      </c>
      <c r="V215" s="122">
        <f t="shared" si="112"/>
        <v>3665.9191134228372</v>
      </c>
      <c r="W215" s="122">
        <f t="shared" ref="W215" si="113">SUM(W216:W217)</f>
        <v>3677.6748793550973</v>
      </c>
      <c r="DA215" s="130" t="s">
        <v>2318</v>
      </c>
    </row>
    <row r="216" spans="1:105" ht="12" customHeight="1" x14ac:dyDescent="0.25">
      <c r="A216" s="97" t="s">
        <v>204</v>
      </c>
      <c r="B216" s="98">
        <v>3457.6862661505397</v>
      </c>
      <c r="C216" s="98">
        <v>3448.3268458495709</v>
      </c>
      <c r="D216" s="98">
        <v>3579.6993968640054</v>
      </c>
      <c r="E216" s="98">
        <v>3827.1470127552889</v>
      </c>
      <c r="F216" s="98">
        <v>4098.7405381809531</v>
      </c>
      <c r="G216" s="98">
        <v>4212.2907669274964</v>
      </c>
      <c r="H216" s="98">
        <v>4166.8656664598075</v>
      </c>
      <c r="I216" s="98">
        <v>4302.7672583261574</v>
      </c>
      <c r="J216" s="98">
        <v>4323.3511090612601</v>
      </c>
      <c r="K216" s="98">
        <v>4730.4234465540339</v>
      </c>
      <c r="L216" s="98">
        <v>3035.1666447694465</v>
      </c>
      <c r="M216" s="98">
        <v>3086.6769056324711</v>
      </c>
      <c r="N216" s="98">
        <v>3372.5057896218214</v>
      </c>
      <c r="O216" s="98">
        <v>3614.7118237718569</v>
      </c>
      <c r="P216" s="98">
        <v>3602.145994326771</v>
      </c>
      <c r="Q216" s="98">
        <v>3591.179460422557</v>
      </c>
      <c r="R216" s="98">
        <v>3615.5534033657204</v>
      </c>
      <c r="S216" s="98">
        <v>3569.0436008576626</v>
      </c>
      <c r="T216" s="98">
        <v>3500.3404654593201</v>
      </c>
      <c r="U216" s="98">
        <v>3505.7822199712764</v>
      </c>
      <c r="V216" s="98">
        <v>3651.8619132325844</v>
      </c>
      <c r="W216" s="98">
        <v>3663.3879429086523</v>
      </c>
      <c r="DA216" s="63" t="s">
        <v>2319</v>
      </c>
    </row>
    <row r="217" spans="1:105" ht="12" customHeight="1" x14ac:dyDescent="0.25">
      <c r="A217" s="97" t="s">
        <v>53</v>
      </c>
      <c r="B217" s="98">
        <v>15.536831582101977</v>
      </c>
      <c r="C217" s="98">
        <v>15.177505823149652</v>
      </c>
      <c r="D217" s="98">
        <v>15.312770957826203</v>
      </c>
      <c r="E217" s="98">
        <v>13.951794403361236</v>
      </c>
      <c r="F217" s="98">
        <v>14.47736063232021</v>
      </c>
      <c r="G217" s="98">
        <v>15.146828275161804</v>
      </c>
      <c r="H217" s="98">
        <v>15.50861016989086</v>
      </c>
      <c r="I217" s="98">
        <v>16.790325904019792</v>
      </c>
      <c r="J217" s="98">
        <v>17.868800260665225</v>
      </c>
      <c r="K217" s="98">
        <v>18.819057736857154</v>
      </c>
      <c r="L217" s="98">
        <v>9.020588071174803</v>
      </c>
      <c r="M217" s="98">
        <v>10.446871275188023</v>
      </c>
      <c r="N217" s="98">
        <v>11.594857867447157</v>
      </c>
      <c r="O217" s="98">
        <v>12.864398002361577</v>
      </c>
      <c r="P217" s="98">
        <v>12.685228698332866</v>
      </c>
      <c r="Q217" s="98">
        <v>12.685637048565864</v>
      </c>
      <c r="R217" s="98">
        <v>13.448711588786381</v>
      </c>
      <c r="S217" s="98">
        <v>13.369377855423238</v>
      </c>
      <c r="T217" s="98">
        <v>13.069856906608354</v>
      </c>
      <c r="U217" s="98">
        <v>13.131492750503005</v>
      </c>
      <c r="V217" s="98">
        <v>14.057200190252708</v>
      </c>
      <c r="W217" s="98">
        <v>14.286936446445026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14.747516392027871</v>
      </c>
      <c r="C218" s="122">
        <f t="shared" si="114"/>
        <v>16.30949581369191</v>
      </c>
      <c r="D218" s="122">
        <f t="shared" si="114"/>
        <v>13.097283953286075</v>
      </c>
      <c r="E218" s="122">
        <f t="shared" si="114"/>
        <v>27.870568644602432</v>
      </c>
      <c r="F218" s="122">
        <f t="shared" si="114"/>
        <v>19.690579644414289</v>
      </c>
      <c r="G218" s="122">
        <f t="shared" si="114"/>
        <v>23.012520136455596</v>
      </c>
      <c r="H218" s="122">
        <f t="shared" si="114"/>
        <v>26.449976628713358</v>
      </c>
      <c r="I218" s="122">
        <f t="shared" si="114"/>
        <v>12.672474893837766</v>
      </c>
      <c r="J218" s="122">
        <f t="shared" si="114"/>
        <v>12.346055910983258</v>
      </c>
      <c r="K218" s="122">
        <f t="shared" si="114"/>
        <v>19.871520310474711</v>
      </c>
      <c r="L218" s="122">
        <f t="shared" si="114"/>
        <v>28.99335286824186</v>
      </c>
      <c r="M218" s="122">
        <f t="shared" si="114"/>
        <v>24.858744213777928</v>
      </c>
      <c r="N218" s="122">
        <f t="shared" si="114"/>
        <v>25.743547912864031</v>
      </c>
      <c r="O218" s="122">
        <f t="shared" si="114"/>
        <v>28.978902537881641</v>
      </c>
      <c r="P218" s="122">
        <f t="shared" si="114"/>
        <v>31.308468088652226</v>
      </c>
      <c r="Q218" s="122">
        <f t="shared" si="114"/>
        <v>30.228079264232893</v>
      </c>
      <c r="R218" s="122">
        <f t="shared" si="114"/>
        <v>34.732193037945578</v>
      </c>
      <c r="S218" s="122">
        <f t="shared" si="114"/>
        <v>35.662086581967685</v>
      </c>
      <c r="T218" s="122">
        <f t="shared" si="114"/>
        <v>39.575193684545297</v>
      </c>
      <c r="U218" s="122">
        <f t="shared" si="114"/>
        <v>39.773785025277036</v>
      </c>
      <c r="V218" s="122">
        <f t="shared" si="114"/>
        <v>40.970023209116064</v>
      </c>
      <c r="W218" s="122">
        <f t="shared" si="114"/>
        <v>41.521096684087851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14.747516392027871</v>
      </c>
      <c r="C219" s="98">
        <f>RES_hhdet_fech!C86</f>
        <v>16.30949581369191</v>
      </c>
      <c r="D219" s="98">
        <f>RES_hhdet_fech!D86</f>
        <v>13.097283953286075</v>
      </c>
      <c r="E219" s="98">
        <f>RES_hhdet_fech!E86</f>
        <v>27.870568644602432</v>
      </c>
      <c r="F219" s="98">
        <f>RES_hhdet_fech!F86</f>
        <v>19.690579644414289</v>
      </c>
      <c r="G219" s="98">
        <f>RES_hhdet_fech!G86</f>
        <v>23.012520136455596</v>
      </c>
      <c r="H219" s="98">
        <f>RES_hhdet_fech!H86</f>
        <v>26.449976628713358</v>
      </c>
      <c r="I219" s="98">
        <f>RES_hhdet_fech!I86</f>
        <v>12.672474893837766</v>
      </c>
      <c r="J219" s="98">
        <f>RES_hhdet_fech!J86</f>
        <v>12.346055910983258</v>
      </c>
      <c r="K219" s="98">
        <f>RES_hhdet_fech!K86</f>
        <v>19.871520310474711</v>
      </c>
      <c r="L219" s="98">
        <f>RES_hhdet_fech!L86</f>
        <v>28.99335286824186</v>
      </c>
      <c r="M219" s="98">
        <f>RES_hhdet_fech!M86</f>
        <v>24.858744213777928</v>
      </c>
      <c r="N219" s="98">
        <f>RES_hhdet_fech!N86</f>
        <v>25.743547912864031</v>
      </c>
      <c r="O219" s="98">
        <f>RES_hhdet_fech!O86</f>
        <v>28.978902537881641</v>
      </c>
      <c r="P219" s="98">
        <f>RES_hhdet_fech!P86</f>
        <v>31.308468088652226</v>
      </c>
      <c r="Q219" s="98">
        <f>RES_hhdet_fech!Q86</f>
        <v>30.228079264232893</v>
      </c>
      <c r="R219" s="98">
        <f>RES_hhdet_fech!R86</f>
        <v>34.732193037945578</v>
      </c>
      <c r="S219" s="98">
        <f>RES_hhdet_fech!S86</f>
        <v>35.662086581967685</v>
      </c>
      <c r="T219" s="98">
        <f>RES_hhdet_fech!T86</f>
        <v>39.575193684545297</v>
      </c>
      <c r="U219" s="98">
        <f>RES_hhdet_fech!U86</f>
        <v>39.773785025277036</v>
      </c>
      <c r="V219" s="98">
        <f>RES_hhdet_fech!V86</f>
        <v>40.970023209116064</v>
      </c>
      <c r="W219" s="98">
        <f>RES_hhdet_fech!W86</f>
        <v>41.521096684087851</v>
      </c>
      <c r="DA219" s="63" t="s">
        <v>2322</v>
      </c>
    </row>
    <row r="220" spans="1:105" ht="12" customHeight="1" x14ac:dyDescent="0.25">
      <c r="A220" s="121" t="s">
        <v>55</v>
      </c>
      <c r="B220" s="122">
        <v>1524.8290080614884</v>
      </c>
      <c r="C220" s="122">
        <v>1492.0696983777946</v>
      </c>
      <c r="D220" s="122">
        <v>1475.0718690404135</v>
      </c>
      <c r="E220" s="122">
        <v>1481.7037257731954</v>
      </c>
      <c r="F220" s="122">
        <v>1457.074521316812</v>
      </c>
      <c r="G220" s="122">
        <v>1425.1462912500683</v>
      </c>
      <c r="H220" s="122">
        <v>1422.2248101899499</v>
      </c>
      <c r="I220" s="122">
        <v>1437.8527630829831</v>
      </c>
      <c r="J220" s="122">
        <v>1441.5637303504993</v>
      </c>
      <c r="K220" s="122">
        <v>1428.8883420199559</v>
      </c>
      <c r="L220" s="122">
        <v>1436.8877237292788</v>
      </c>
      <c r="M220" s="122">
        <v>1259.760080361651</v>
      </c>
      <c r="N220" s="122">
        <v>1198.3089008801121</v>
      </c>
      <c r="O220" s="122">
        <v>1165.3933275014335</v>
      </c>
      <c r="P220" s="122">
        <v>1073.6548576456105</v>
      </c>
      <c r="Q220" s="122">
        <v>1022.1602272650981</v>
      </c>
      <c r="R220" s="122">
        <v>1026.6502750069017</v>
      </c>
      <c r="S220" s="122">
        <v>1036.8578949677869</v>
      </c>
      <c r="T220" s="122">
        <v>1026.7243784279351</v>
      </c>
      <c r="U220" s="122">
        <v>1011.9323238253163</v>
      </c>
      <c r="V220" s="122">
        <v>1088.1525876649509</v>
      </c>
      <c r="W220" s="122">
        <v>1018.3169932526998</v>
      </c>
      <c r="DA220" s="130" t="s">
        <v>2323</v>
      </c>
    </row>
    <row r="221" spans="1:105" ht="12" customHeight="1" x14ac:dyDescent="0.25">
      <c r="A221" s="97" t="s">
        <v>132</v>
      </c>
      <c r="B221" s="98">
        <v>1774.0982527209958</v>
      </c>
      <c r="C221" s="98">
        <v>1763.2887679488786</v>
      </c>
      <c r="D221" s="98">
        <v>1739.7041701098751</v>
      </c>
      <c r="E221" s="98">
        <v>1642.3778922585723</v>
      </c>
      <c r="F221" s="98">
        <v>1603.6303269036737</v>
      </c>
      <c r="G221" s="98">
        <v>1555.7225581065102</v>
      </c>
      <c r="H221" s="98">
        <v>1566.5810427242222</v>
      </c>
      <c r="I221" s="98">
        <v>1531.8822860412299</v>
      </c>
      <c r="J221" s="98">
        <v>1544.9722822371505</v>
      </c>
      <c r="K221" s="98">
        <v>1441.0438563868199</v>
      </c>
      <c r="L221" s="98">
        <v>1304.8580296227228</v>
      </c>
      <c r="M221" s="98">
        <v>1225.5474867662117</v>
      </c>
      <c r="N221" s="98">
        <v>1173.1377248530553</v>
      </c>
      <c r="O221" s="98">
        <v>1104.6280433478057</v>
      </c>
      <c r="P221" s="98">
        <v>1047.1506531081868</v>
      </c>
      <c r="Q221" s="98">
        <v>1018.8049719385432</v>
      </c>
      <c r="R221" s="98">
        <v>1015.0907169972631</v>
      </c>
      <c r="S221" s="98">
        <v>1022.251681690547</v>
      </c>
      <c r="T221" s="98">
        <v>1043.2302773232766</v>
      </c>
      <c r="U221" s="98">
        <v>1042.5509985835456</v>
      </c>
      <c r="V221" s="98">
        <v>1073.0590008665565</v>
      </c>
      <c r="W221" s="98">
        <v>1060.4815357660698</v>
      </c>
      <c r="DA221" s="63" t="s">
        <v>2324</v>
      </c>
    </row>
    <row r="222" spans="1:105" ht="12" customHeight="1" x14ac:dyDescent="0.25">
      <c r="A222" s="97" t="s">
        <v>131</v>
      </c>
      <c r="B222" s="98">
        <v>1008.335620773937</v>
      </c>
      <c r="C222" s="98">
        <v>1028.8936351088742</v>
      </c>
      <c r="D222" s="98">
        <v>1037.5821141485255</v>
      </c>
      <c r="E222" s="98">
        <v>963.42189499294477</v>
      </c>
      <c r="F222" s="98">
        <v>960.49149193464586</v>
      </c>
      <c r="G222" s="98">
        <v>976.90764842707358</v>
      </c>
      <c r="H222" s="98">
        <v>994.51785966896909</v>
      </c>
      <c r="I222" s="98">
        <v>998.6384022595056</v>
      </c>
      <c r="J222" s="98">
        <v>1024.4964081406322</v>
      </c>
      <c r="K222" s="98">
        <v>978.65498133913411</v>
      </c>
      <c r="L222" s="98">
        <v>885.39306008360313</v>
      </c>
      <c r="M222" s="98">
        <v>849.40232000592653</v>
      </c>
      <c r="N222" s="98">
        <v>859.55856358934466</v>
      </c>
      <c r="O222" s="98">
        <v>838.79407269547664</v>
      </c>
      <c r="P222" s="98">
        <v>800.01843659252313</v>
      </c>
      <c r="Q222" s="98">
        <v>782.03606855515625</v>
      </c>
      <c r="R222" s="98">
        <v>784.09057948241593</v>
      </c>
      <c r="S222" s="98">
        <v>797.32002456820578</v>
      </c>
      <c r="T222" s="98">
        <v>814.84466183809695</v>
      </c>
      <c r="U222" s="98">
        <v>824.976497183731</v>
      </c>
      <c r="V222" s="98">
        <v>867.29377950289404</v>
      </c>
      <c r="W222" s="98">
        <v>862.05260981281606</v>
      </c>
      <c r="DA222" s="63" t="s">
        <v>2325</v>
      </c>
    </row>
    <row r="223" spans="1:105" ht="12" customHeight="1" x14ac:dyDescent="0.25">
      <c r="A223" s="100" t="s">
        <v>204</v>
      </c>
      <c r="B223" s="101">
        <v>316.36099890236437</v>
      </c>
      <c r="C223" s="101">
        <v>336.72885191693689</v>
      </c>
      <c r="D223" s="101">
        <v>348.25234764011515</v>
      </c>
      <c r="E223" s="101">
        <v>275.8587919560116</v>
      </c>
      <c r="F223" s="101">
        <v>271.76344318161318</v>
      </c>
      <c r="G223" s="101">
        <v>310.02377638817774</v>
      </c>
      <c r="H223" s="101">
        <v>288.30914202490089</v>
      </c>
      <c r="I223" s="101">
        <v>290.16296641802438</v>
      </c>
      <c r="J223" s="101">
        <v>282.45346555262779</v>
      </c>
      <c r="K223" s="101">
        <v>272.17566872517563</v>
      </c>
      <c r="L223" s="101">
        <v>192.63966632848343</v>
      </c>
      <c r="M223" s="101">
        <v>127.4912550739346</v>
      </c>
      <c r="N223" s="101">
        <v>137.03902257794343</v>
      </c>
      <c r="O223" s="101">
        <v>119.98075922095978</v>
      </c>
      <c r="P223" s="101">
        <v>122.06361654208517</v>
      </c>
      <c r="Q223" s="101">
        <v>123.05316034412077</v>
      </c>
      <c r="R223" s="101">
        <v>126.32363818754327</v>
      </c>
      <c r="S223" s="101">
        <v>125.54004965833991</v>
      </c>
      <c r="T223" s="101">
        <v>101.25461938626981</v>
      </c>
      <c r="U223" s="101">
        <v>106.86236590975585</v>
      </c>
      <c r="V223" s="101">
        <v>140.64124220751688</v>
      </c>
      <c r="W223" s="101">
        <v>95.210554762098852</v>
      </c>
      <c r="DA223" s="131" t="s">
        <v>2326</v>
      </c>
    </row>
    <row r="224" spans="1:105" ht="12" customHeight="1" x14ac:dyDescent="0.25">
      <c r="A224" s="103" t="s">
        <v>52</v>
      </c>
      <c r="B224" s="104">
        <v>691.97462187157259</v>
      </c>
      <c r="C224" s="104">
        <v>692.16478319193709</v>
      </c>
      <c r="D224" s="104">
        <v>689.32976650841044</v>
      </c>
      <c r="E224" s="104">
        <v>687.56310303693317</v>
      </c>
      <c r="F224" s="104">
        <v>688.72804875303279</v>
      </c>
      <c r="G224" s="104">
        <v>666.88387203889579</v>
      </c>
      <c r="H224" s="104">
        <v>706.20871764406832</v>
      </c>
      <c r="I224" s="104">
        <v>708.47543584148127</v>
      </c>
      <c r="J224" s="104">
        <v>742.04294258800451</v>
      </c>
      <c r="K224" s="104">
        <v>706.47931261395854</v>
      </c>
      <c r="L224" s="104">
        <v>692.75339375511976</v>
      </c>
      <c r="M224" s="104">
        <v>721.91106493199186</v>
      </c>
      <c r="N224" s="104">
        <v>722.51954101140109</v>
      </c>
      <c r="O224" s="104">
        <v>718.81331347451692</v>
      </c>
      <c r="P224" s="104">
        <v>677.954820050438</v>
      </c>
      <c r="Q224" s="104">
        <v>658.98290821103558</v>
      </c>
      <c r="R224" s="104">
        <v>657.76694129487271</v>
      </c>
      <c r="S224" s="104">
        <v>671.77997490986581</v>
      </c>
      <c r="T224" s="104">
        <v>713.59004245182712</v>
      </c>
      <c r="U224" s="104">
        <v>718.1141312739752</v>
      </c>
      <c r="V224" s="104">
        <v>726.65253729537721</v>
      </c>
      <c r="W224" s="104">
        <v>766.84205505071736</v>
      </c>
      <c r="DA224" s="132" t="s">
        <v>2327</v>
      </c>
    </row>
    <row r="225" spans="1:105" ht="12" customHeight="1" x14ac:dyDescent="0.25">
      <c r="A225" s="106" t="s">
        <v>124</v>
      </c>
      <c r="B225" s="101">
        <v>1529.2483207848441</v>
      </c>
      <c r="C225" s="101">
        <v>1488.2186194490034</v>
      </c>
      <c r="D225" s="101">
        <v>1468.5499579889633</v>
      </c>
      <c r="E225" s="101">
        <v>1499.7964519709099</v>
      </c>
      <c r="F225" s="101">
        <v>1476.2155596080875</v>
      </c>
      <c r="G225" s="101">
        <v>1439.1634435630187</v>
      </c>
      <c r="H225" s="101">
        <v>1439.5576540055581</v>
      </c>
      <c r="I225" s="101">
        <v>1466.5609416713437</v>
      </c>
      <c r="J225" s="101">
        <v>1473.2339432060558</v>
      </c>
      <c r="K225" s="101">
        <v>1485.4342227438826</v>
      </c>
      <c r="L225" s="101">
        <v>1558.3660060306902</v>
      </c>
      <c r="M225" s="101">
        <v>1357.8102398341946</v>
      </c>
      <c r="N225" s="101">
        <v>1315.230225377273</v>
      </c>
      <c r="O225" s="101">
        <v>1316.8602017204485</v>
      </c>
      <c r="P225" s="101">
        <v>1208.185169724693</v>
      </c>
      <c r="Q225" s="101">
        <v>1139.9698578342902</v>
      </c>
      <c r="R225" s="101">
        <v>1147.987125912937</v>
      </c>
      <c r="S225" s="101">
        <v>1158.2185014386091</v>
      </c>
      <c r="T225" s="101">
        <v>1124.2193666098785</v>
      </c>
      <c r="U225" s="101">
        <v>1091.8276853855107</v>
      </c>
      <c r="V225" s="101">
        <v>1237.0283171188696</v>
      </c>
      <c r="W225" s="101">
        <v>1083.2540636924368</v>
      </c>
      <c r="DA225" s="131" t="s">
        <v>2328</v>
      </c>
    </row>
    <row r="226" spans="1:105" ht="12" customHeight="1" x14ac:dyDescent="0.25">
      <c r="A226" s="107" t="s">
        <v>123</v>
      </c>
      <c r="B226" s="104">
        <v>983.58337369348521</v>
      </c>
      <c r="C226" s="104">
        <v>967.36793656856923</v>
      </c>
      <c r="D226" s="104">
        <v>962.41722104429925</v>
      </c>
      <c r="E226" s="104">
        <v>969.62089357635989</v>
      </c>
      <c r="F226" s="104">
        <v>959.32060364772587</v>
      </c>
      <c r="G226" s="104">
        <v>956.73092156297275</v>
      </c>
      <c r="H226" s="104">
        <v>954.22218202572117</v>
      </c>
      <c r="I226" s="104">
        <v>977.71373420427551</v>
      </c>
      <c r="J226" s="104">
        <v>981.41155540881982</v>
      </c>
      <c r="K226" s="104">
        <v>997.0046888755312</v>
      </c>
      <c r="L226" s="104">
        <v>1030.1725981186476</v>
      </c>
      <c r="M226" s="104">
        <v>872.47131334031712</v>
      </c>
      <c r="N226" s="104">
        <v>856.59537977286993</v>
      </c>
      <c r="O226" s="104">
        <v>866.97288281776946</v>
      </c>
      <c r="P226" s="104">
        <v>811.04091075138149</v>
      </c>
      <c r="Q226" s="104">
        <v>780.65605797849469</v>
      </c>
      <c r="R226" s="104">
        <v>805.82684315966208</v>
      </c>
      <c r="S226" s="104">
        <v>833.12969177255559</v>
      </c>
      <c r="T226" s="104">
        <v>817.31217658172591</v>
      </c>
      <c r="U226" s="104">
        <v>819.49501420882928</v>
      </c>
      <c r="V226" s="104">
        <v>961.83864725763442</v>
      </c>
      <c r="W226" s="104">
        <v>839.98501507939102</v>
      </c>
      <c r="DA226" s="132" t="s">
        <v>2329</v>
      </c>
    </row>
    <row r="227" spans="1:105" ht="12" customHeight="1" x14ac:dyDescent="0.25">
      <c r="A227" s="108" t="s">
        <v>50</v>
      </c>
      <c r="B227" s="98">
        <v>274.69876872351438</v>
      </c>
      <c r="C227" s="98">
        <v>282.43728317582514</v>
      </c>
      <c r="D227" s="98">
        <v>289.43296789098684</v>
      </c>
      <c r="E227" s="98">
        <v>257.11876789100927</v>
      </c>
      <c r="F227" s="98">
        <v>253.76020645449756</v>
      </c>
      <c r="G227" s="98">
        <v>284.78394498579121</v>
      </c>
      <c r="H227" s="98">
        <v>262.37854159003621</v>
      </c>
      <c r="I227" s="98">
        <v>272.49088121988638</v>
      </c>
      <c r="J227" s="98">
        <v>268.7532867487613</v>
      </c>
      <c r="K227" s="98">
        <v>283.71593878811848</v>
      </c>
      <c r="L227" s="98">
        <v>254.30768898034987</v>
      </c>
      <c r="M227" s="98">
        <v>147.56688868585834</v>
      </c>
      <c r="N227" s="98">
        <v>151.79140162813687</v>
      </c>
      <c r="O227" s="98">
        <v>144.52321105195688</v>
      </c>
      <c r="P227" s="98">
        <v>139.71290071950497</v>
      </c>
      <c r="Q227" s="98">
        <v>135.23258187514747</v>
      </c>
      <c r="R227" s="98">
        <v>145.86789896116215</v>
      </c>
      <c r="S227" s="98">
        <v>147.80874141974545</v>
      </c>
      <c r="T227" s="98">
        <v>108.10014810689542</v>
      </c>
      <c r="U227" s="98">
        <v>109.64893856584382</v>
      </c>
      <c r="V227" s="98">
        <v>179.5172034113946</v>
      </c>
      <c r="W227" s="98">
        <v>93.67017338841184</v>
      </c>
      <c r="DA227" s="63" t="s">
        <v>2330</v>
      </c>
    </row>
    <row r="228" spans="1:105" ht="12" customHeight="1" x14ac:dyDescent="0.25">
      <c r="A228" s="108" t="s">
        <v>52</v>
      </c>
      <c r="B228" s="98">
        <v>708.88460496997072</v>
      </c>
      <c r="C228" s="98">
        <v>684.93065339274403</v>
      </c>
      <c r="D228" s="98">
        <v>672.98425315331258</v>
      </c>
      <c r="E228" s="98">
        <v>712.50212568535051</v>
      </c>
      <c r="F228" s="98">
        <v>705.56039719322837</v>
      </c>
      <c r="G228" s="98">
        <v>671.94697657718154</v>
      </c>
      <c r="H228" s="98">
        <v>691.84364043568519</v>
      </c>
      <c r="I228" s="98">
        <v>705.22285298438919</v>
      </c>
      <c r="J228" s="98">
        <v>712.65826866005852</v>
      </c>
      <c r="K228" s="98">
        <v>713.28875008741272</v>
      </c>
      <c r="L228" s="98">
        <v>775.86490913829766</v>
      </c>
      <c r="M228" s="98">
        <v>724.90442465445881</v>
      </c>
      <c r="N228" s="98">
        <v>704.80397814473315</v>
      </c>
      <c r="O228" s="98">
        <v>722.44967176581258</v>
      </c>
      <c r="P228" s="98">
        <v>671.32801003187649</v>
      </c>
      <c r="Q228" s="98">
        <v>645.42347610334718</v>
      </c>
      <c r="R228" s="98">
        <v>659.95894419849981</v>
      </c>
      <c r="S228" s="98">
        <v>685.3209503528102</v>
      </c>
      <c r="T228" s="98">
        <v>709.21202847483039</v>
      </c>
      <c r="U228" s="98">
        <v>709.8460756429854</v>
      </c>
      <c r="V228" s="98">
        <v>782.32144384623973</v>
      </c>
      <c r="W228" s="98">
        <v>746.31484169097916</v>
      </c>
      <c r="DA228" s="63" t="s">
        <v>2331</v>
      </c>
    </row>
    <row r="229" spans="1:105" ht="12" customHeight="1" x14ac:dyDescent="0.25">
      <c r="A229" s="106" t="s">
        <v>122</v>
      </c>
      <c r="B229" s="101">
        <v>1302.0750380426966</v>
      </c>
      <c r="C229" s="101">
        <v>1332.9706107568816</v>
      </c>
      <c r="D229" s="101">
        <v>1348.1977952093775</v>
      </c>
      <c r="E229" s="101">
        <v>1239.047939519276</v>
      </c>
      <c r="F229" s="101">
        <v>1227.6453560286966</v>
      </c>
      <c r="G229" s="101">
        <v>1313.3662959937412</v>
      </c>
      <c r="H229" s="101">
        <v>1257.4663142956429</v>
      </c>
      <c r="I229" s="101">
        <v>1294.5762531284809</v>
      </c>
      <c r="J229" s="101">
        <v>1295.0834224135249</v>
      </c>
      <c r="K229" s="101">
        <v>1315.5600375351275</v>
      </c>
      <c r="L229" s="101">
        <v>1294.9288511303328</v>
      </c>
      <c r="M229" s="101">
        <v>1219.2045864346007</v>
      </c>
      <c r="N229" s="101">
        <v>1153.3927549212115</v>
      </c>
      <c r="O229" s="101">
        <v>1130.4497016278081</v>
      </c>
      <c r="P229" s="101">
        <v>1063.3847100198384</v>
      </c>
      <c r="Q229" s="101">
        <v>1030.387956727031</v>
      </c>
      <c r="R229" s="101">
        <v>1047.199691642601</v>
      </c>
      <c r="S229" s="101">
        <v>1060.7431724297487</v>
      </c>
      <c r="T229" s="101">
        <v>1066.201029971885</v>
      </c>
      <c r="U229" s="101">
        <v>1056.4969807029738</v>
      </c>
      <c r="V229" s="101">
        <v>1037.6355073965033</v>
      </c>
      <c r="W229" s="101">
        <v>1081.1241259105734</v>
      </c>
      <c r="DA229" s="131" t="s">
        <v>2332</v>
      </c>
    </row>
    <row r="230" spans="1:105" ht="12" customHeight="1" x14ac:dyDescent="0.25">
      <c r="A230" s="107" t="s">
        <v>121</v>
      </c>
      <c r="B230" s="104">
        <v>903.45945231477674</v>
      </c>
      <c r="C230" s="104">
        <v>940.99455182586667</v>
      </c>
      <c r="D230" s="104">
        <v>962.30201918555872</v>
      </c>
      <c r="E230" s="104">
        <v>862.39113176359649</v>
      </c>
      <c r="F230" s="104">
        <v>860.22500810329257</v>
      </c>
      <c r="G230" s="104">
        <v>950.64872266261523</v>
      </c>
      <c r="H230" s="104">
        <v>903.17479368148156</v>
      </c>
      <c r="I230" s="104">
        <v>935.27578826998001</v>
      </c>
      <c r="J230" s="104">
        <v>933.91036536654212</v>
      </c>
      <c r="K230" s="104">
        <v>955.95834128840329</v>
      </c>
      <c r="L230" s="104">
        <v>917.44459043887798</v>
      </c>
      <c r="M230" s="104">
        <v>852.35111482472155</v>
      </c>
      <c r="N230" s="104">
        <v>808.05153637706223</v>
      </c>
      <c r="O230" s="104">
        <v>792.068976718351</v>
      </c>
      <c r="P230" s="104">
        <v>753.17619074410152</v>
      </c>
      <c r="Q230" s="104">
        <v>738.9825723655199</v>
      </c>
      <c r="R230" s="104">
        <v>760.78233769982819</v>
      </c>
      <c r="S230" s="104">
        <v>775.6628354769806</v>
      </c>
      <c r="T230" s="104">
        <v>785.67536396238688</v>
      </c>
      <c r="U230" s="104">
        <v>788.84524555806615</v>
      </c>
      <c r="V230" s="104">
        <v>781.99402585179621</v>
      </c>
      <c r="W230" s="104">
        <v>820.01200268591731</v>
      </c>
      <c r="DA230" s="132" t="s">
        <v>2333</v>
      </c>
    </row>
    <row r="231" spans="1:105" ht="12" customHeight="1" x14ac:dyDescent="0.25">
      <c r="A231" s="108" t="s">
        <v>53</v>
      </c>
      <c r="B231" s="98">
        <v>215.80086319496792</v>
      </c>
      <c r="C231" s="98">
        <v>253.41016314813697</v>
      </c>
      <c r="D231" s="98">
        <v>274.44497115102138</v>
      </c>
      <c r="E231" s="98">
        <v>181.69255403894323</v>
      </c>
      <c r="F231" s="98">
        <v>183.09000695061016</v>
      </c>
      <c r="G231" s="98">
        <v>268.63841927933055</v>
      </c>
      <c r="H231" s="98">
        <v>220.56601324869555</v>
      </c>
      <c r="I231" s="98">
        <v>236.28911188031915</v>
      </c>
      <c r="J231" s="98">
        <v>228.94747025242793</v>
      </c>
      <c r="K231" s="98">
        <v>250.6618369072813</v>
      </c>
      <c r="L231" s="98">
        <v>173.87116778889416</v>
      </c>
      <c r="M231" s="98">
        <v>124.65055438268008</v>
      </c>
      <c r="N231" s="98">
        <v>115.59831728981676</v>
      </c>
      <c r="O231" s="98">
        <v>98.57510406084981</v>
      </c>
      <c r="P231" s="98">
        <v>101.19492914152356</v>
      </c>
      <c r="Q231" s="98">
        <v>104.92050917962123</v>
      </c>
      <c r="R231" s="98">
        <v>115.07350461058003</v>
      </c>
      <c r="S231" s="98">
        <v>114.5417224414366</v>
      </c>
      <c r="T231" s="98">
        <v>88.405890278375551</v>
      </c>
      <c r="U231" s="98">
        <v>91.170413473362132</v>
      </c>
      <c r="V231" s="98">
        <v>82.348546345706069</v>
      </c>
      <c r="W231" s="98">
        <v>78.420409770988215</v>
      </c>
      <c r="DA231" s="63" t="s">
        <v>2334</v>
      </c>
    </row>
    <row r="232" spans="1:105" ht="12" customHeight="1" x14ac:dyDescent="0.25">
      <c r="A232" s="108" t="s">
        <v>52</v>
      </c>
      <c r="B232" s="98">
        <v>687.65858911980877</v>
      </c>
      <c r="C232" s="98">
        <v>687.58438867772975</v>
      </c>
      <c r="D232" s="98">
        <v>687.85704803453734</v>
      </c>
      <c r="E232" s="98">
        <v>680.69857772465332</v>
      </c>
      <c r="F232" s="98">
        <v>677.13500115268255</v>
      </c>
      <c r="G232" s="98">
        <v>682.01030338328474</v>
      </c>
      <c r="H232" s="98">
        <v>682.60878043278603</v>
      </c>
      <c r="I232" s="98">
        <v>698.98667638966083</v>
      </c>
      <c r="J232" s="98">
        <v>704.96289511411419</v>
      </c>
      <c r="K232" s="98">
        <v>705.29650438112185</v>
      </c>
      <c r="L232" s="98">
        <v>743.57342264998385</v>
      </c>
      <c r="M232" s="98">
        <v>727.70056044204159</v>
      </c>
      <c r="N232" s="98">
        <v>692.45321908724543</v>
      </c>
      <c r="O232" s="98">
        <v>693.49387265750124</v>
      </c>
      <c r="P232" s="98">
        <v>651.981261602578</v>
      </c>
      <c r="Q232" s="98">
        <v>634.06206318589875</v>
      </c>
      <c r="R232" s="98">
        <v>645.7088330892484</v>
      </c>
      <c r="S232" s="98">
        <v>661.12111303554411</v>
      </c>
      <c r="T232" s="98">
        <v>697.26947368401136</v>
      </c>
      <c r="U232" s="98">
        <v>697.67483208470401</v>
      </c>
      <c r="V232" s="98">
        <v>699.64547950609017</v>
      </c>
      <c r="W232" s="98">
        <v>741.59159291492915</v>
      </c>
      <c r="DA232" s="63" t="s">
        <v>2335</v>
      </c>
    </row>
    <row r="233" spans="1:105" ht="12" customHeight="1" x14ac:dyDescent="0.25">
      <c r="A233" s="121" t="s">
        <v>54</v>
      </c>
      <c r="B233" s="122">
        <v>2463.315759129634</v>
      </c>
      <c r="C233" s="122">
        <v>2511.7262412392497</v>
      </c>
      <c r="D233" s="122">
        <v>2582.9140200533361</v>
      </c>
      <c r="E233" s="122">
        <v>2594.7614329723524</v>
      </c>
      <c r="F233" s="122">
        <v>2547.6483913194793</v>
      </c>
      <c r="G233" s="122">
        <v>2514.2007299031629</v>
      </c>
      <c r="H233" s="122">
        <v>2402.545590681907</v>
      </c>
      <c r="I233" s="122">
        <v>2383.5470382389171</v>
      </c>
      <c r="J233" s="122">
        <v>2394.3024392098578</v>
      </c>
      <c r="K233" s="122">
        <v>2432.076447451268</v>
      </c>
      <c r="L233" s="122">
        <v>2168.0452759700565</v>
      </c>
      <c r="M233" s="122">
        <v>1964.4002446460261</v>
      </c>
      <c r="N233" s="122">
        <v>1766.9816238171677</v>
      </c>
      <c r="O233" s="122">
        <v>1655.9388486788432</v>
      </c>
      <c r="P233" s="122">
        <v>1575.9723421775002</v>
      </c>
      <c r="Q233" s="122">
        <v>1556.2935112684536</v>
      </c>
      <c r="R233" s="122">
        <v>1666.5414174171035</v>
      </c>
      <c r="S233" s="122">
        <v>1663.1816639802239</v>
      </c>
      <c r="T233" s="122">
        <v>1772.2272065104132</v>
      </c>
      <c r="U233" s="122">
        <v>1815.6107861431317</v>
      </c>
      <c r="V233" s="122">
        <v>1969.9609861223885</v>
      </c>
      <c r="W233" s="122">
        <v>2029.6970365748623</v>
      </c>
      <c r="DA233" s="130" t="s">
        <v>2336</v>
      </c>
    </row>
    <row r="234" spans="1:105" ht="12" customHeight="1" x14ac:dyDescent="0.25">
      <c r="A234" s="97" t="s">
        <v>207</v>
      </c>
      <c r="B234" s="98">
        <v>2746.3880737042541</v>
      </c>
      <c r="C234" s="98">
        <v>2835.059118986695</v>
      </c>
      <c r="D234" s="98">
        <v>2890.0230725796882</v>
      </c>
      <c r="E234" s="98">
        <v>2787.6014672251017</v>
      </c>
      <c r="F234" s="98">
        <v>2655.4981615133997</v>
      </c>
      <c r="G234" s="98">
        <v>2691.0674670773892</v>
      </c>
      <c r="H234" s="98">
        <v>2598.7067192966911</v>
      </c>
      <c r="I234" s="98">
        <v>2447.5919372271128</v>
      </c>
      <c r="J234" s="98">
        <v>2899.3074538548804</v>
      </c>
      <c r="K234" s="98">
        <v>2969.1133543022152</v>
      </c>
      <c r="L234" s="98">
        <v>2060.2869664205878</v>
      </c>
      <c r="M234" s="98">
        <v>2004.1103782404464</v>
      </c>
      <c r="N234" s="98">
        <v>1889.5442456852088</v>
      </c>
      <c r="O234" s="98">
        <v>1780.7706310209576</v>
      </c>
      <c r="P234" s="98">
        <v>1715.1741576799295</v>
      </c>
      <c r="Q234" s="98">
        <v>1701.6453895208799</v>
      </c>
      <c r="R234" s="98">
        <v>1756.5434032830981</v>
      </c>
      <c r="S234" s="98">
        <v>1797.949780073146</v>
      </c>
      <c r="T234" s="98">
        <v>1904.3048830445364</v>
      </c>
      <c r="U234" s="98">
        <v>1998.8567784035044</v>
      </c>
      <c r="V234" s="98">
        <v>2167.4494175566369</v>
      </c>
      <c r="W234" s="98">
        <v>2258.5485591620281</v>
      </c>
      <c r="DA234" s="63" t="s">
        <v>2337</v>
      </c>
    </row>
    <row r="235" spans="1:105" ht="12" customHeight="1" x14ac:dyDescent="0.25">
      <c r="A235" s="97" t="s">
        <v>50</v>
      </c>
      <c r="B235" s="98">
        <v>2661.7809225155434</v>
      </c>
      <c r="C235" s="98">
        <v>2543.4178200622955</v>
      </c>
      <c r="D235" s="98">
        <v>2535.8603025236489</v>
      </c>
      <c r="E235" s="98">
        <v>2955.8408806250968</v>
      </c>
      <c r="F235" s="98">
        <v>2942.2337371393405</v>
      </c>
      <c r="G235" s="98">
        <v>2698.216599072075</v>
      </c>
      <c r="H235" s="98">
        <v>2640.500924543268</v>
      </c>
      <c r="I235" s="98">
        <v>2643.9201290204787</v>
      </c>
      <c r="J235" s="98">
        <v>2383.7673126749969</v>
      </c>
      <c r="K235" s="98">
        <v>2369.4242027025903</v>
      </c>
      <c r="L235" s="98">
        <v>2415.3802191423065</v>
      </c>
      <c r="M235" s="98">
        <v>2186.6844650941307</v>
      </c>
      <c r="N235" s="98">
        <v>1871.7428960688289</v>
      </c>
      <c r="O235" s="98">
        <v>1740.5189277325546</v>
      </c>
      <c r="P235" s="98">
        <v>1568.9030667864627</v>
      </c>
      <c r="Q235" s="98">
        <v>1524.0782914128374</v>
      </c>
      <c r="R235" s="98">
        <v>1643.137652889041</v>
      </c>
      <c r="S235" s="98">
        <v>1774.7015249247745</v>
      </c>
      <c r="T235" s="98">
        <v>1838.0886414646325</v>
      </c>
      <c r="U235" s="98">
        <v>1920.3359179714546</v>
      </c>
      <c r="V235" s="98">
        <v>2237.1149407164689</v>
      </c>
      <c r="W235" s="98">
        <v>2092.2694238329868</v>
      </c>
      <c r="DA235" s="63" t="s">
        <v>2338</v>
      </c>
    </row>
    <row r="236" spans="1:105" ht="12" customHeight="1" x14ac:dyDescent="0.25">
      <c r="A236" s="109" t="s">
        <v>120</v>
      </c>
      <c r="B236" s="33">
        <v>1923.4518206937666</v>
      </c>
      <c r="C236" s="33">
        <v>2082.1837895029093</v>
      </c>
      <c r="D236" s="33">
        <v>2240.195822402341</v>
      </c>
      <c r="E236" s="33">
        <v>2002.1484039289708</v>
      </c>
      <c r="F236" s="33">
        <v>2051.6790925389055</v>
      </c>
      <c r="G236" s="33">
        <v>2171.164134289148</v>
      </c>
      <c r="H236" s="33">
        <v>2029.7006966578635</v>
      </c>
      <c r="I236" s="33">
        <v>2136.8342651004864</v>
      </c>
      <c r="J236" s="33">
        <v>1773.7338170677592</v>
      </c>
      <c r="K236" s="33">
        <v>1732.2969494144552</v>
      </c>
      <c r="L236" s="33">
        <v>2186.2212187615291</v>
      </c>
      <c r="M236" s="33">
        <v>1747.4509715643708</v>
      </c>
      <c r="N236" s="33">
        <v>1375.2719379421403</v>
      </c>
      <c r="O236" s="33">
        <v>1088.7314032233191</v>
      </c>
      <c r="P236" s="33">
        <v>966.11244782184554</v>
      </c>
      <c r="Q236" s="33">
        <v>961.64734056576947</v>
      </c>
      <c r="R236" s="33">
        <v>1360.2629411382934</v>
      </c>
      <c r="S236" s="33">
        <v>1184.9659979363389</v>
      </c>
      <c r="T236" s="33">
        <v>1423.3239918068894</v>
      </c>
      <c r="U236" s="33">
        <v>1411.8687868758504</v>
      </c>
      <c r="V236" s="33">
        <v>1518.4625083096157</v>
      </c>
      <c r="W236" s="33">
        <v>1655.2494037254819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3913.7914940577089</v>
      </c>
      <c r="C238" s="117">
        <f t="shared" si="115"/>
        <v>3964.9579510108451</v>
      </c>
      <c r="D238" s="117">
        <f t="shared" si="115"/>
        <v>4083.5566735382226</v>
      </c>
      <c r="E238" s="117">
        <f t="shared" si="115"/>
        <v>4255.6428762661362</v>
      </c>
      <c r="F238" s="117">
        <f t="shared" si="115"/>
        <v>4376.1648105236927</v>
      </c>
      <c r="G238" s="117">
        <f t="shared" si="115"/>
        <v>4476.4460246191084</v>
      </c>
      <c r="H238" s="117">
        <f t="shared" si="115"/>
        <v>4475.9894501496447</v>
      </c>
      <c r="I238" s="117">
        <f t="shared" si="115"/>
        <v>4576.8120113033374</v>
      </c>
      <c r="J238" s="117">
        <f t="shared" si="115"/>
        <v>4632.1522401653501</v>
      </c>
      <c r="K238" s="117">
        <f t="shared" si="115"/>
        <v>4935.9148828543039</v>
      </c>
      <c r="L238" s="117">
        <f t="shared" si="115"/>
        <v>3990.2222342989571</v>
      </c>
      <c r="M238" s="117">
        <f t="shared" si="115"/>
        <v>3861.0036000075738</v>
      </c>
      <c r="N238" s="117">
        <f t="shared" si="115"/>
        <v>3979.2521160752199</v>
      </c>
      <c r="O238" s="117">
        <f t="shared" si="115"/>
        <v>4166.3714407202569</v>
      </c>
      <c r="P238" s="117">
        <f t="shared" si="115"/>
        <v>4089.7226894752894</v>
      </c>
      <c r="Q238" s="117">
        <f t="shared" si="115"/>
        <v>4073.1059387229907</v>
      </c>
      <c r="R238" s="117">
        <f t="shared" ref="R238:V238" si="116">R239+R242+R244+R257</f>
        <v>4238.138701609947</v>
      </c>
      <c r="S238" s="117">
        <f t="shared" si="116"/>
        <v>4283.5094974386957</v>
      </c>
      <c r="T238" s="117">
        <f t="shared" si="116"/>
        <v>4394.3342735168681</v>
      </c>
      <c r="U238" s="117">
        <f t="shared" si="116"/>
        <v>4492.1330735324345</v>
      </c>
      <c r="V238" s="117">
        <f t="shared" si="116"/>
        <v>4824.2237146275938</v>
      </c>
      <c r="W238" s="117">
        <f t="shared" ref="W238" si="117">W239+W242+W244+W257</f>
        <v>4904.9761447299443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1554.5505121933006</v>
      </c>
      <c r="C239" s="122">
        <f t="shared" si="118"/>
        <v>1574.7388903217584</v>
      </c>
      <c r="D239" s="122">
        <f t="shared" si="118"/>
        <v>1652.4936152064349</v>
      </c>
      <c r="E239" s="122">
        <f t="shared" si="118"/>
        <v>1785.7024726586353</v>
      </c>
      <c r="F239" s="122">
        <f t="shared" si="118"/>
        <v>1943.6080687962283</v>
      </c>
      <c r="G239" s="122">
        <f t="shared" si="118"/>
        <v>2040.9610842573018</v>
      </c>
      <c r="H239" s="122">
        <f t="shared" si="118"/>
        <v>2077.7847601617659</v>
      </c>
      <c r="I239" s="122">
        <f t="shared" si="118"/>
        <v>2196.8636945659387</v>
      </c>
      <c r="J239" s="122">
        <f t="shared" si="118"/>
        <v>2258.8204645466753</v>
      </c>
      <c r="K239" s="122">
        <f t="shared" si="118"/>
        <v>2522.9801801632707</v>
      </c>
      <c r="L239" s="122">
        <f t="shared" si="118"/>
        <v>1658.6370850393114</v>
      </c>
      <c r="M239" s="122">
        <f t="shared" si="118"/>
        <v>1771.4099733293829</v>
      </c>
      <c r="N239" s="122">
        <f t="shared" si="118"/>
        <v>2042.5012824381245</v>
      </c>
      <c r="O239" s="122">
        <f t="shared" si="118"/>
        <v>2299.0425506756842</v>
      </c>
      <c r="P239" s="122">
        <f t="shared" si="118"/>
        <v>2308.8603855782267</v>
      </c>
      <c r="Q239" s="122">
        <f t="shared" si="118"/>
        <v>2325.3465647165553</v>
      </c>
      <c r="R239" s="122">
        <f t="shared" ref="R239:V239" si="119">SUM(R240:R241)</f>
        <v>2372.5919764480122</v>
      </c>
      <c r="S239" s="122">
        <f t="shared" si="119"/>
        <v>2387.2801869758864</v>
      </c>
      <c r="T239" s="122">
        <f t="shared" si="119"/>
        <v>2379.5162481094949</v>
      </c>
      <c r="U239" s="122">
        <f t="shared" si="119"/>
        <v>2423.7347817029045</v>
      </c>
      <c r="V239" s="122">
        <f t="shared" si="119"/>
        <v>2564.2247380830777</v>
      </c>
      <c r="W239" s="122">
        <f t="shared" ref="W239" si="120">SUM(W240:W241)</f>
        <v>2616.1735025472631</v>
      </c>
      <c r="DA239" s="130" t="s">
        <v>2486</v>
      </c>
    </row>
    <row r="240" spans="1:105" ht="12" customHeight="1" x14ac:dyDescent="0.25">
      <c r="A240" s="97" t="s">
        <v>204</v>
      </c>
      <c r="B240" s="98">
        <v>1539.0136806111987</v>
      </c>
      <c r="C240" s="98">
        <v>1559.5613844986087</v>
      </c>
      <c r="D240" s="98">
        <v>1637.1808442486088</v>
      </c>
      <c r="E240" s="98">
        <v>1771.7506782552741</v>
      </c>
      <c r="F240" s="98">
        <v>1929.1307081639081</v>
      </c>
      <c r="G240" s="98">
        <v>2025.8142559821399</v>
      </c>
      <c r="H240" s="98">
        <v>2062.2761499918752</v>
      </c>
      <c r="I240" s="98">
        <v>2180.0733686619187</v>
      </c>
      <c r="J240" s="98">
        <v>2240.9516642860103</v>
      </c>
      <c r="K240" s="98">
        <v>2504.1611224264134</v>
      </c>
      <c r="L240" s="98">
        <v>1649.6164969681365</v>
      </c>
      <c r="M240" s="98">
        <v>1760.9631020541949</v>
      </c>
      <c r="N240" s="98">
        <v>2030.9064245706772</v>
      </c>
      <c r="O240" s="98">
        <v>2286.1781526733225</v>
      </c>
      <c r="P240" s="98">
        <v>2296.1751568798936</v>
      </c>
      <c r="Q240" s="98">
        <v>2312.6609276679897</v>
      </c>
      <c r="R240" s="98">
        <v>2359.1432648592258</v>
      </c>
      <c r="S240" s="98">
        <v>2373.910809120463</v>
      </c>
      <c r="T240" s="98">
        <v>2366.4463912028864</v>
      </c>
      <c r="U240" s="98">
        <v>2410.6032889524013</v>
      </c>
      <c r="V240" s="98">
        <v>2550.1675378928248</v>
      </c>
      <c r="W240" s="98">
        <v>2601.8865661008181</v>
      </c>
      <c r="DA240" s="63" t="s">
        <v>2487</v>
      </c>
    </row>
    <row r="241" spans="1:105" ht="12" customHeight="1" x14ac:dyDescent="0.25">
      <c r="A241" s="97" t="s">
        <v>53</v>
      </c>
      <c r="B241" s="98">
        <v>15.536831582101977</v>
      </c>
      <c r="C241" s="98">
        <v>15.177505823149652</v>
      </c>
      <c r="D241" s="98">
        <v>15.312770957826203</v>
      </c>
      <c r="E241" s="98">
        <v>13.951794403361236</v>
      </c>
      <c r="F241" s="98">
        <v>14.47736063232021</v>
      </c>
      <c r="G241" s="98">
        <v>15.146828275161804</v>
      </c>
      <c r="H241" s="98">
        <v>15.50861016989086</v>
      </c>
      <c r="I241" s="98">
        <v>16.790325904019792</v>
      </c>
      <c r="J241" s="98">
        <v>17.868800260665225</v>
      </c>
      <c r="K241" s="98">
        <v>18.819057736857154</v>
      </c>
      <c r="L241" s="98">
        <v>9.020588071174803</v>
      </c>
      <c r="M241" s="98">
        <v>10.446871275188023</v>
      </c>
      <c r="N241" s="98">
        <v>11.594857867447157</v>
      </c>
      <c r="O241" s="98">
        <v>12.864398002361577</v>
      </c>
      <c r="P241" s="98">
        <v>12.685228698332866</v>
      </c>
      <c r="Q241" s="98">
        <v>12.685637048565864</v>
      </c>
      <c r="R241" s="98">
        <v>13.448711588786381</v>
      </c>
      <c r="S241" s="98">
        <v>13.369377855423238</v>
      </c>
      <c r="T241" s="98">
        <v>13.069856906608354</v>
      </c>
      <c r="U241" s="98">
        <v>13.131492750503005</v>
      </c>
      <c r="V241" s="98">
        <v>14.057200190252708</v>
      </c>
      <c r="W241" s="98">
        <v>14.286936446445026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26.172000205448803</v>
      </c>
      <c r="C242" s="122">
        <f t="shared" si="121"/>
        <v>31.089335973935249</v>
      </c>
      <c r="D242" s="122">
        <f t="shared" si="121"/>
        <v>26.382492447328431</v>
      </c>
      <c r="E242" s="122">
        <f t="shared" si="121"/>
        <v>58.406462335187548</v>
      </c>
      <c r="F242" s="122">
        <f t="shared" si="121"/>
        <v>42.849529338033193</v>
      </c>
      <c r="G242" s="122">
        <f t="shared" si="121"/>
        <v>52.362309296673047</v>
      </c>
      <c r="H242" s="122">
        <f t="shared" si="121"/>
        <v>63.732418388721214</v>
      </c>
      <c r="I242" s="122">
        <f t="shared" si="121"/>
        <v>31.670712973420475</v>
      </c>
      <c r="J242" s="122">
        <f t="shared" si="121"/>
        <v>31.638461386658388</v>
      </c>
      <c r="K242" s="122">
        <f t="shared" si="121"/>
        <v>52.6596173919393</v>
      </c>
      <c r="L242" s="122">
        <f t="shared" si="121"/>
        <v>78.762224855497067</v>
      </c>
      <c r="M242" s="122">
        <f t="shared" si="121"/>
        <v>69.50900909118026</v>
      </c>
      <c r="N242" s="122">
        <f t="shared" si="121"/>
        <v>75.589547569882853</v>
      </c>
      <c r="O242" s="122">
        <f t="shared" si="121"/>
        <v>89.699709684895041</v>
      </c>
      <c r="P242" s="122">
        <f t="shared" si="121"/>
        <v>101.38957453063676</v>
      </c>
      <c r="Q242" s="122">
        <f t="shared" si="121"/>
        <v>100.0579873782977</v>
      </c>
      <c r="R242" s="122">
        <f t="shared" si="121"/>
        <v>118.0992780934946</v>
      </c>
      <c r="S242" s="122">
        <f t="shared" si="121"/>
        <v>124.41795638590482</v>
      </c>
      <c r="T242" s="122">
        <f t="shared" si="121"/>
        <v>141.3004510528462</v>
      </c>
      <c r="U242" s="122">
        <f t="shared" si="121"/>
        <v>145.35103932390973</v>
      </c>
      <c r="V242" s="122">
        <f t="shared" si="121"/>
        <v>153.48815975259654</v>
      </c>
      <c r="W242" s="122">
        <f t="shared" si="121"/>
        <v>159.09339711401057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26.172000205448803</v>
      </c>
      <c r="C243" s="98">
        <f>RES_hhdet_tesh!C86</f>
        <v>31.089335973935249</v>
      </c>
      <c r="D243" s="98">
        <f>RES_hhdet_tesh!D86</f>
        <v>26.382492447328431</v>
      </c>
      <c r="E243" s="98">
        <f>RES_hhdet_tesh!E86</f>
        <v>58.406462335187548</v>
      </c>
      <c r="F243" s="98">
        <f>RES_hhdet_tesh!F86</f>
        <v>42.849529338033193</v>
      </c>
      <c r="G243" s="98">
        <f>RES_hhdet_tesh!G86</f>
        <v>52.362309296673047</v>
      </c>
      <c r="H243" s="98">
        <f>RES_hhdet_tesh!H86</f>
        <v>63.732418388721214</v>
      </c>
      <c r="I243" s="98">
        <f>RES_hhdet_tesh!I86</f>
        <v>31.670712973420475</v>
      </c>
      <c r="J243" s="98">
        <f>RES_hhdet_tesh!J86</f>
        <v>31.638461386658388</v>
      </c>
      <c r="K243" s="98">
        <f>RES_hhdet_tesh!K86</f>
        <v>52.6596173919393</v>
      </c>
      <c r="L243" s="98">
        <f>RES_hhdet_tesh!L86</f>
        <v>78.762224855497067</v>
      </c>
      <c r="M243" s="98">
        <f>RES_hhdet_tesh!M86</f>
        <v>69.50900909118026</v>
      </c>
      <c r="N243" s="98">
        <f>RES_hhdet_tesh!N86</f>
        <v>75.589547569882853</v>
      </c>
      <c r="O243" s="98">
        <f>RES_hhdet_tesh!O86</f>
        <v>89.699709684895041</v>
      </c>
      <c r="P243" s="98">
        <f>RES_hhdet_tesh!P86</f>
        <v>101.38957453063676</v>
      </c>
      <c r="Q243" s="98">
        <f>RES_hhdet_tesh!Q86</f>
        <v>100.0579873782977</v>
      </c>
      <c r="R243" s="98">
        <f>RES_hhdet_tesh!R86</f>
        <v>118.0992780934946</v>
      </c>
      <c r="S243" s="98">
        <f>RES_hhdet_tesh!S86</f>
        <v>124.41795638590482</v>
      </c>
      <c r="T243" s="98">
        <f>RES_hhdet_tesh!T86</f>
        <v>141.3004510528462</v>
      </c>
      <c r="U243" s="98">
        <f>RES_hhdet_tesh!U86</f>
        <v>145.35103932390973</v>
      </c>
      <c r="V243" s="98">
        <f>RES_hhdet_tesh!V86</f>
        <v>153.48815975259654</v>
      </c>
      <c r="W243" s="98">
        <f>RES_hhdet_tesh!W86</f>
        <v>159.09339711401057</v>
      </c>
      <c r="DA243" s="63" t="s">
        <v>2490</v>
      </c>
    </row>
    <row r="244" spans="1:105" ht="12" customHeight="1" x14ac:dyDescent="0.25">
      <c r="A244" s="121" t="s">
        <v>55</v>
      </c>
      <c r="B244" s="122">
        <v>859.27547513429988</v>
      </c>
      <c r="C244" s="122">
        <v>846.48103579279211</v>
      </c>
      <c r="D244" s="122">
        <v>842.03641224232126</v>
      </c>
      <c r="E244" s="122">
        <v>852.05868568048504</v>
      </c>
      <c r="F244" s="122">
        <v>845.52595816666553</v>
      </c>
      <c r="G244" s="122">
        <v>837.67674135244931</v>
      </c>
      <c r="H244" s="122">
        <v>847.60535355613831</v>
      </c>
      <c r="I244" s="122">
        <v>865.81911711618307</v>
      </c>
      <c r="J244" s="122">
        <v>877.24219607713258</v>
      </c>
      <c r="K244" s="122">
        <v>878.96758074762977</v>
      </c>
      <c r="L244" s="122">
        <v>897.64189444305953</v>
      </c>
      <c r="M244" s="122">
        <v>812.92666074245858</v>
      </c>
      <c r="N244" s="122">
        <v>799.81350698926121</v>
      </c>
      <c r="O244" s="122">
        <v>802.52392742577865</v>
      </c>
      <c r="P244" s="122">
        <v>755.70805336338879</v>
      </c>
      <c r="Q244" s="122">
        <v>733.32839532160392</v>
      </c>
      <c r="R244" s="122">
        <v>748.62081855359281</v>
      </c>
      <c r="S244" s="122">
        <v>771.2181298367542</v>
      </c>
      <c r="T244" s="122">
        <v>781.68987528148421</v>
      </c>
      <c r="U244" s="122">
        <v>787.47815967195902</v>
      </c>
      <c r="V244" s="122">
        <v>859.35356506194103</v>
      </c>
      <c r="W244" s="122">
        <v>821.07831381748213</v>
      </c>
      <c r="DA244" s="130" t="s">
        <v>2491</v>
      </c>
    </row>
    <row r="245" spans="1:105" ht="12" customHeight="1" x14ac:dyDescent="0.25">
      <c r="A245" s="97" t="s">
        <v>132</v>
      </c>
      <c r="B245" s="98">
        <v>842.14831196347279</v>
      </c>
      <c r="C245" s="98">
        <v>854.55973664753765</v>
      </c>
      <c r="D245" s="98">
        <v>859.28983438344608</v>
      </c>
      <c r="E245" s="98">
        <v>827.85331653294247</v>
      </c>
      <c r="F245" s="98">
        <v>830.3422964422474</v>
      </c>
      <c r="G245" s="98">
        <v>830.78782073120465</v>
      </c>
      <c r="H245" s="98">
        <v>864.64400845199293</v>
      </c>
      <c r="I245" s="98">
        <v>870.34678938442153</v>
      </c>
      <c r="J245" s="98">
        <v>910.14790968334637</v>
      </c>
      <c r="K245" s="98">
        <v>872.8050881797684</v>
      </c>
      <c r="L245" s="98">
        <v>818.46268298673408</v>
      </c>
      <c r="M245" s="98">
        <v>809.64951117160547</v>
      </c>
      <c r="N245" s="98">
        <v>820.97470004411525</v>
      </c>
      <c r="O245" s="98">
        <v>807.18897493037093</v>
      </c>
      <c r="P245" s="98">
        <v>768.4099698581872</v>
      </c>
      <c r="Q245" s="98">
        <v>750.56634571150266</v>
      </c>
      <c r="R245" s="98">
        <v>751.97125516510675</v>
      </c>
      <c r="S245" s="98">
        <v>766.37392673419015</v>
      </c>
      <c r="T245" s="98">
        <v>790.50736667870524</v>
      </c>
      <c r="U245" s="98">
        <v>800.26307816389499</v>
      </c>
      <c r="V245" s="98">
        <v>836.45639503224311</v>
      </c>
      <c r="W245" s="98">
        <v>842.39550623558</v>
      </c>
      <c r="DA245" s="63" t="s">
        <v>2492</v>
      </c>
    </row>
    <row r="246" spans="1:105" ht="12" customHeight="1" x14ac:dyDescent="0.25">
      <c r="A246" s="97" t="s">
        <v>131</v>
      </c>
      <c r="B246" s="98">
        <v>842.14831196347245</v>
      </c>
      <c r="C246" s="98">
        <v>854.51532952449509</v>
      </c>
      <c r="D246" s="98">
        <v>859.18709015997615</v>
      </c>
      <c r="E246" s="98">
        <v>827.93979917204763</v>
      </c>
      <c r="F246" s="98">
        <v>830.40384765764099</v>
      </c>
      <c r="G246" s="98">
        <v>830.70981006247575</v>
      </c>
      <c r="H246" s="98">
        <v>864.60493692488001</v>
      </c>
      <c r="I246" s="98">
        <v>870.20690756445413</v>
      </c>
      <c r="J246" s="98">
        <v>910.18136815536513</v>
      </c>
      <c r="K246" s="98">
        <v>872.82550982126133</v>
      </c>
      <c r="L246" s="98">
        <v>818.88881099819594</v>
      </c>
      <c r="M246" s="98">
        <v>810.4604381578597</v>
      </c>
      <c r="N246" s="98">
        <v>821.64763214021389</v>
      </c>
      <c r="O246" s="98">
        <v>807.43593871275323</v>
      </c>
      <c r="P246" s="98">
        <v>768.68636542918784</v>
      </c>
      <c r="Q246" s="98">
        <v>750.836995084161</v>
      </c>
      <c r="R246" s="98">
        <v>752.146710816216</v>
      </c>
      <c r="S246" s="98">
        <v>766.51485017276275</v>
      </c>
      <c r="T246" s="98">
        <v>790.60218115645819</v>
      </c>
      <c r="U246" s="98">
        <v>800.31121137368325</v>
      </c>
      <c r="V246" s="98">
        <v>836.48643814700085</v>
      </c>
      <c r="W246" s="98">
        <v>842.34828131708275</v>
      </c>
      <c r="DA246" s="63" t="s">
        <v>2493</v>
      </c>
    </row>
    <row r="247" spans="1:105" ht="12" customHeight="1" x14ac:dyDescent="0.25">
      <c r="A247" s="100" t="s">
        <v>204</v>
      </c>
      <c r="B247" s="101">
        <v>150.17369009190006</v>
      </c>
      <c r="C247" s="101">
        <v>162.35054633255811</v>
      </c>
      <c r="D247" s="101">
        <v>169.85732365156579</v>
      </c>
      <c r="E247" s="101">
        <v>140.37669613511451</v>
      </c>
      <c r="F247" s="101">
        <v>141.67579890460817</v>
      </c>
      <c r="G247" s="101">
        <v>163.82593802357988</v>
      </c>
      <c r="H247" s="101">
        <v>158.39621928081189</v>
      </c>
      <c r="I247" s="101">
        <v>161.73147172297297</v>
      </c>
      <c r="J247" s="101">
        <v>168.13842556736063</v>
      </c>
      <c r="K247" s="101">
        <v>166.34619720730274</v>
      </c>
      <c r="L247" s="101">
        <v>126.1354172430763</v>
      </c>
      <c r="M247" s="101">
        <v>88.54937322586801</v>
      </c>
      <c r="N247" s="101">
        <v>99.12809112881277</v>
      </c>
      <c r="O247" s="101">
        <v>88.622625238236367</v>
      </c>
      <c r="P247" s="101">
        <v>90.731545378750027</v>
      </c>
      <c r="Q247" s="101">
        <v>91.854086873125553</v>
      </c>
      <c r="R247" s="101">
        <v>94.379769521343363</v>
      </c>
      <c r="S247" s="101">
        <v>94.734875262896978</v>
      </c>
      <c r="T247" s="101">
        <v>77.012138704630971</v>
      </c>
      <c r="U247" s="101">
        <v>82.197080099708003</v>
      </c>
      <c r="V247" s="101">
        <v>109.8339008516236</v>
      </c>
      <c r="W247" s="101">
        <v>75.506226266365559</v>
      </c>
      <c r="DA247" s="131" t="s">
        <v>2494</v>
      </c>
    </row>
    <row r="248" spans="1:105" ht="12" customHeight="1" x14ac:dyDescent="0.25">
      <c r="A248" s="103" t="s">
        <v>52</v>
      </c>
      <c r="B248" s="104">
        <v>691.97462187157259</v>
      </c>
      <c r="C248" s="104">
        <v>692.16478319193709</v>
      </c>
      <c r="D248" s="104">
        <v>689.32976650841044</v>
      </c>
      <c r="E248" s="104">
        <v>687.56310303693317</v>
      </c>
      <c r="F248" s="104">
        <v>688.72804875303279</v>
      </c>
      <c r="G248" s="104">
        <v>666.88387203889579</v>
      </c>
      <c r="H248" s="104">
        <v>706.20871764406832</v>
      </c>
      <c r="I248" s="104">
        <v>708.47543584148127</v>
      </c>
      <c r="J248" s="104">
        <v>742.04294258800451</v>
      </c>
      <c r="K248" s="104">
        <v>706.47931261395854</v>
      </c>
      <c r="L248" s="104">
        <v>692.75339375511976</v>
      </c>
      <c r="M248" s="104">
        <v>721.91106493199186</v>
      </c>
      <c r="N248" s="104">
        <v>722.51954101140109</v>
      </c>
      <c r="O248" s="104">
        <v>718.81331347451692</v>
      </c>
      <c r="P248" s="104">
        <v>677.954820050438</v>
      </c>
      <c r="Q248" s="104">
        <v>658.98290821103558</v>
      </c>
      <c r="R248" s="104">
        <v>657.76694129487271</v>
      </c>
      <c r="S248" s="104">
        <v>671.77997490986581</v>
      </c>
      <c r="T248" s="104">
        <v>713.59004245182712</v>
      </c>
      <c r="U248" s="104">
        <v>718.1141312739752</v>
      </c>
      <c r="V248" s="104">
        <v>726.65253729537721</v>
      </c>
      <c r="W248" s="104">
        <v>766.84205505071736</v>
      </c>
      <c r="DA248" s="132" t="s">
        <v>2495</v>
      </c>
    </row>
    <row r="249" spans="1:105" ht="12" customHeight="1" x14ac:dyDescent="0.25">
      <c r="A249" s="106" t="s">
        <v>124</v>
      </c>
      <c r="B249" s="101">
        <v>864.10344653134928</v>
      </c>
      <c r="C249" s="101">
        <v>845.04776551702537</v>
      </c>
      <c r="D249" s="101">
        <v>837.66906136587033</v>
      </c>
      <c r="E249" s="101">
        <v>860.05838626099239</v>
      </c>
      <c r="F249" s="101">
        <v>852.07380338646976</v>
      </c>
      <c r="G249" s="101">
        <v>837.35434098738972</v>
      </c>
      <c r="H249" s="101">
        <v>845.9013115379106</v>
      </c>
      <c r="I249" s="101">
        <v>865.97264713725338</v>
      </c>
      <c r="J249" s="101">
        <v>871.63833773662236</v>
      </c>
      <c r="K249" s="101">
        <v>881.69671051943601</v>
      </c>
      <c r="L249" s="101">
        <v>928.05037259244796</v>
      </c>
      <c r="M249" s="101">
        <v>814.55468175694432</v>
      </c>
      <c r="N249" s="101">
        <v>798.17671788846974</v>
      </c>
      <c r="O249" s="101">
        <v>812.34347469551108</v>
      </c>
      <c r="P249" s="101">
        <v>759.5806807015573</v>
      </c>
      <c r="Q249" s="101">
        <v>732.15224391485447</v>
      </c>
      <c r="R249" s="101">
        <v>755.24230068890893</v>
      </c>
      <c r="S249" s="101">
        <v>785.52975570159231</v>
      </c>
      <c r="T249" s="101">
        <v>784.84608490414519</v>
      </c>
      <c r="U249" s="101">
        <v>789.26958166641725</v>
      </c>
      <c r="V249" s="101">
        <v>916.04294943237346</v>
      </c>
      <c r="W249" s="101">
        <v>816.88541549212289</v>
      </c>
      <c r="DA249" s="131" t="s">
        <v>2496</v>
      </c>
    </row>
    <row r="250" spans="1:105" ht="12" customHeight="1" x14ac:dyDescent="0.25">
      <c r="A250" s="107" t="s">
        <v>123</v>
      </c>
      <c r="B250" s="104">
        <v>864.10344653134939</v>
      </c>
      <c r="C250" s="104">
        <v>845.03415362295709</v>
      </c>
      <c r="D250" s="104">
        <v>837.64385037581781</v>
      </c>
      <c r="E250" s="104">
        <v>860.10912975798522</v>
      </c>
      <c r="F250" s="104">
        <v>852.11029615875464</v>
      </c>
      <c r="G250" s="104">
        <v>837.39395827333885</v>
      </c>
      <c r="H250" s="104">
        <v>845.92394529809951</v>
      </c>
      <c r="I250" s="104">
        <v>865.98387077460154</v>
      </c>
      <c r="J250" s="104">
        <v>871.71409784876539</v>
      </c>
      <c r="K250" s="104">
        <v>881.79375428411993</v>
      </c>
      <c r="L250" s="104">
        <v>928.21359785350887</v>
      </c>
      <c r="M250" s="104">
        <v>814.33331987261499</v>
      </c>
      <c r="N250" s="104">
        <v>797.97434226208873</v>
      </c>
      <c r="O250" s="104">
        <v>812.27465890692463</v>
      </c>
      <c r="P250" s="104">
        <v>759.53147531894967</v>
      </c>
      <c r="Q250" s="104">
        <v>732.03480909282325</v>
      </c>
      <c r="R250" s="104">
        <v>755.10435437176602</v>
      </c>
      <c r="S250" s="104">
        <v>785.39800471008141</v>
      </c>
      <c r="T250" s="104">
        <v>784.85130935943585</v>
      </c>
      <c r="U250" s="104">
        <v>789.3044577522935</v>
      </c>
      <c r="V250" s="104">
        <v>916.29196743744149</v>
      </c>
      <c r="W250" s="104">
        <v>816.93961815773628</v>
      </c>
      <c r="DA250" s="132" t="s">
        <v>2497</v>
      </c>
    </row>
    <row r="251" spans="1:105" ht="12" customHeight="1" x14ac:dyDescent="0.25">
      <c r="A251" s="108" t="s">
        <v>50</v>
      </c>
      <c r="B251" s="98">
        <v>155.2188415613785</v>
      </c>
      <c r="C251" s="98">
        <v>160.10350023021311</v>
      </c>
      <c r="D251" s="98">
        <v>164.65959722250523</v>
      </c>
      <c r="E251" s="98">
        <v>147.60700407263457</v>
      </c>
      <c r="F251" s="98">
        <v>146.54989896552638</v>
      </c>
      <c r="G251" s="98">
        <v>165.44698169615714</v>
      </c>
      <c r="H251" s="98">
        <v>154.08030486241435</v>
      </c>
      <c r="I251" s="98">
        <v>160.76101779021232</v>
      </c>
      <c r="J251" s="98">
        <v>159.05582918870672</v>
      </c>
      <c r="K251" s="98">
        <v>168.50500419670715</v>
      </c>
      <c r="L251" s="98">
        <v>152.3486887152111</v>
      </c>
      <c r="M251" s="98">
        <v>89.428895218156043</v>
      </c>
      <c r="N251" s="98">
        <v>93.17036411735566</v>
      </c>
      <c r="O251" s="98">
        <v>89.82498714111199</v>
      </c>
      <c r="P251" s="98">
        <v>88.2034652870732</v>
      </c>
      <c r="Q251" s="98">
        <v>86.61133298947604</v>
      </c>
      <c r="R251" s="98">
        <v>95.1454101732661</v>
      </c>
      <c r="S251" s="98">
        <v>100.07705435727121</v>
      </c>
      <c r="T251" s="98">
        <v>75.63928088460537</v>
      </c>
      <c r="U251" s="98">
        <v>79.458382109308161</v>
      </c>
      <c r="V251" s="98">
        <v>133.97052359120161</v>
      </c>
      <c r="W251" s="98">
        <v>70.624776466757183</v>
      </c>
      <c r="DA251" s="63" t="s">
        <v>2498</v>
      </c>
    </row>
    <row r="252" spans="1:105" ht="12" customHeight="1" x14ac:dyDescent="0.25">
      <c r="A252" s="108" t="s">
        <v>52</v>
      </c>
      <c r="B252" s="98">
        <v>708.88460496997072</v>
      </c>
      <c r="C252" s="98">
        <v>684.93065339274403</v>
      </c>
      <c r="D252" s="98">
        <v>672.98425315331258</v>
      </c>
      <c r="E252" s="98">
        <v>712.50212568535051</v>
      </c>
      <c r="F252" s="98">
        <v>705.56039719322837</v>
      </c>
      <c r="G252" s="98">
        <v>671.94697657718154</v>
      </c>
      <c r="H252" s="98">
        <v>691.84364043568519</v>
      </c>
      <c r="I252" s="98">
        <v>705.22285298438919</v>
      </c>
      <c r="J252" s="98">
        <v>712.65826866005852</v>
      </c>
      <c r="K252" s="98">
        <v>713.28875008741272</v>
      </c>
      <c r="L252" s="98">
        <v>775.86490913829766</v>
      </c>
      <c r="M252" s="98">
        <v>724.90442465445881</v>
      </c>
      <c r="N252" s="98">
        <v>704.80397814473315</v>
      </c>
      <c r="O252" s="98">
        <v>722.44967176581258</v>
      </c>
      <c r="P252" s="98">
        <v>671.32801003187649</v>
      </c>
      <c r="Q252" s="98">
        <v>645.42347610334718</v>
      </c>
      <c r="R252" s="98">
        <v>659.95894419849981</v>
      </c>
      <c r="S252" s="98">
        <v>685.3209503528102</v>
      </c>
      <c r="T252" s="98">
        <v>709.21202847483039</v>
      </c>
      <c r="U252" s="98">
        <v>709.8460756429854</v>
      </c>
      <c r="V252" s="98">
        <v>782.32144384623973</v>
      </c>
      <c r="W252" s="98">
        <v>746.31484169097916</v>
      </c>
      <c r="DA252" s="63" t="s">
        <v>2499</v>
      </c>
    </row>
    <row r="253" spans="1:105" ht="12" customHeight="1" x14ac:dyDescent="0.25">
      <c r="A253" s="106" t="s">
        <v>122</v>
      </c>
      <c r="B253" s="101">
        <v>824.26987985245557</v>
      </c>
      <c r="C253" s="101">
        <v>848.83860315311028</v>
      </c>
      <c r="D253" s="101">
        <v>863.62669076588486</v>
      </c>
      <c r="E253" s="101">
        <v>797.75517629177182</v>
      </c>
      <c r="F253" s="101">
        <v>795.92288517852421</v>
      </c>
      <c r="G253" s="101">
        <v>857.39605644169762</v>
      </c>
      <c r="H253" s="101">
        <v>827.81625234341448</v>
      </c>
      <c r="I253" s="101">
        <v>855.05679843058988</v>
      </c>
      <c r="J253" s="101">
        <v>856.15724870971769</v>
      </c>
      <c r="K253" s="101">
        <v>871.012782741877</v>
      </c>
      <c r="L253" s="101">
        <v>857.9453694550466</v>
      </c>
      <c r="M253" s="101">
        <v>809.91310329893599</v>
      </c>
      <c r="N253" s="101">
        <v>768.90710947814546</v>
      </c>
      <c r="O253" s="101">
        <v>759.64283705449418</v>
      </c>
      <c r="P253" s="101">
        <v>720.20652649522845</v>
      </c>
      <c r="Q253" s="101">
        <v>705.87757006058121</v>
      </c>
      <c r="R253" s="101">
        <v>725.5241428305734</v>
      </c>
      <c r="S253" s="101">
        <v>741.09411261992466</v>
      </c>
      <c r="T253" s="101">
        <v>761.19001699229091</v>
      </c>
      <c r="U253" s="101">
        <v>763.94719526198855</v>
      </c>
      <c r="V253" s="101">
        <v>761.10265224060277</v>
      </c>
      <c r="W253" s="101">
        <v>801.08199257933165</v>
      </c>
      <c r="DA253" s="131" t="s">
        <v>2500</v>
      </c>
    </row>
    <row r="254" spans="1:105" ht="12" customHeight="1" x14ac:dyDescent="0.25">
      <c r="A254" s="107" t="s">
        <v>121</v>
      </c>
      <c r="B254" s="104">
        <v>824.26987985245523</v>
      </c>
      <c r="C254" s="104">
        <v>849.11365199197917</v>
      </c>
      <c r="D254" s="104">
        <v>863.77469107966249</v>
      </c>
      <c r="E254" s="104">
        <v>797.67299526517525</v>
      </c>
      <c r="F254" s="104">
        <v>795.8025403431875</v>
      </c>
      <c r="G254" s="104">
        <v>857.56103893155591</v>
      </c>
      <c r="H254" s="104">
        <v>827.73416825532559</v>
      </c>
      <c r="I254" s="104">
        <v>854.96615608293314</v>
      </c>
      <c r="J254" s="104">
        <v>856.34646635514173</v>
      </c>
      <c r="K254" s="104">
        <v>871.38973478187825</v>
      </c>
      <c r="L254" s="104">
        <v>859.06914469537071</v>
      </c>
      <c r="M254" s="104">
        <v>810.89550970763503</v>
      </c>
      <c r="N254" s="104">
        <v>770.01483808440048</v>
      </c>
      <c r="O254" s="104">
        <v>759.96363346814678</v>
      </c>
      <c r="P254" s="104">
        <v>720.76662797415111</v>
      </c>
      <c r="Q254" s="104">
        <v>706.04667078395835</v>
      </c>
      <c r="R254" s="104">
        <v>725.44151687531973</v>
      </c>
      <c r="S254" s="104">
        <v>741.37573157283634</v>
      </c>
      <c r="T254" s="104">
        <v>760.12920756500387</v>
      </c>
      <c r="U254" s="104">
        <v>763.49332046192887</v>
      </c>
      <c r="V254" s="104">
        <v>759.83027218213056</v>
      </c>
      <c r="W254" s="104">
        <v>799.46321464074742</v>
      </c>
      <c r="DA254" s="132" t="s">
        <v>2501</v>
      </c>
    </row>
    <row r="255" spans="1:105" ht="12" customHeight="1" x14ac:dyDescent="0.25">
      <c r="A255" s="108" t="s">
        <v>53</v>
      </c>
      <c r="B255" s="98">
        <v>136.61129073264635</v>
      </c>
      <c r="C255" s="98">
        <v>161.5292633142495</v>
      </c>
      <c r="D255" s="98">
        <v>175.9176430451252</v>
      </c>
      <c r="E255" s="98">
        <v>116.97441754052208</v>
      </c>
      <c r="F255" s="98">
        <v>118.66753919050488</v>
      </c>
      <c r="G255" s="98">
        <v>175.55073554827126</v>
      </c>
      <c r="H255" s="98">
        <v>145.12538782253969</v>
      </c>
      <c r="I255" s="98">
        <v>155.97947969327208</v>
      </c>
      <c r="J255" s="98">
        <v>151.3835712410274</v>
      </c>
      <c r="K255" s="98">
        <v>166.09323040075645</v>
      </c>
      <c r="L255" s="98">
        <v>115.49572204538687</v>
      </c>
      <c r="M255" s="98">
        <v>83.194949265593479</v>
      </c>
      <c r="N255" s="98">
        <v>77.561618997155065</v>
      </c>
      <c r="O255" s="98">
        <v>66.469760810645553</v>
      </c>
      <c r="P255" s="98">
        <v>68.78536637157292</v>
      </c>
      <c r="Q255" s="98">
        <v>71.984607598059654</v>
      </c>
      <c r="R255" s="98">
        <v>79.732683786071391</v>
      </c>
      <c r="S255" s="98">
        <v>80.254618537292345</v>
      </c>
      <c r="T255" s="98">
        <v>62.859733880992444</v>
      </c>
      <c r="U255" s="98">
        <v>65.818488377224952</v>
      </c>
      <c r="V255" s="98">
        <v>60.184792676040537</v>
      </c>
      <c r="W255" s="98">
        <v>57.871621725818272</v>
      </c>
      <c r="DA255" s="63" t="s">
        <v>2502</v>
      </c>
    </row>
    <row r="256" spans="1:105" ht="12" customHeight="1" x14ac:dyDescent="0.25">
      <c r="A256" s="108" t="s">
        <v>52</v>
      </c>
      <c r="B256" s="98">
        <v>687.65858911980877</v>
      </c>
      <c r="C256" s="98">
        <v>687.58438867772975</v>
      </c>
      <c r="D256" s="98">
        <v>687.85704803453734</v>
      </c>
      <c r="E256" s="98">
        <v>680.69857772465332</v>
      </c>
      <c r="F256" s="98">
        <v>677.13500115268255</v>
      </c>
      <c r="G256" s="98">
        <v>682.01030338328474</v>
      </c>
      <c r="H256" s="98">
        <v>682.60878043278603</v>
      </c>
      <c r="I256" s="98">
        <v>698.98667638966083</v>
      </c>
      <c r="J256" s="98">
        <v>704.96289511411419</v>
      </c>
      <c r="K256" s="98">
        <v>705.29650438112185</v>
      </c>
      <c r="L256" s="98">
        <v>743.57342264998385</v>
      </c>
      <c r="M256" s="98">
        <v>727.70056044204159</v>
      </c>
      <c r="N256" s="98">
        <v>692.45321908724543</v>
      </c>
      <c r="O256" s="98">
        <v>693.49387265750124</v>
      </c>
      <c r="P256" s="98">
        <v>651.981261602578</v>
      </c>
      <c r="Q256" s="98">
        <v>634.06206318589875</v>
      </c>
      <c r="R256" s="98">
        <v>645.7088330892484</v>
      </c>
      <c r="S256" s="98">
        <v>661.12111303554411</v>
      </c>
      <c r="T256" s="98">
        <v>697.26947368401136</v>
      </c>
      <c r="U256" s="98">
        <v>697.67483208470401</v>
      </c>
      <c r="V256" s="98">
        <v>699.64547950609017</v>
      </c>
      <c r="W256" s="98">
        <v>741.59159291492915</v>
      </c>
      <c r="DA256" s="63" t="s">
        <v>2503</v>
      </c>
    </row>
    <row r="257" spans="1:105" ht="12" customHeight="1" x14ac:dyDescent="0.25">
      <c r="A257" s="121" t="s">
        <v>54</v>
      </c>
      <c r="B257" s="122">
        <v>1473.7935065246597</v>
      </c>
      <c r="C257" s="122">
        <v>1512.6486889223595</v>
      </c>
      <c r="D257" s="122">
        <v>1562.6441536421382</v>
      </c>
      <c r="E257" s="122">
        <v>1559.475255591828</v>
      </c>
      <c r="F257" s="122">
        <v>1544.1812542227653</v>
      </c>
      <c r="G257" s="122">
        <v>1545.4458897126842</v>
      </c>
      <c r="H257" s="122">
        <v>1486.8669180430193</v>
      </c>
      <c r="I257" s="122">
        <v>1482.4584866477951</v>
      </c>
      <c r="J257" s="122">
        <v>1464.4511181548835</v>
      </c>
      <c r="K257" s="122">
        <v>1481.3075045514638</v>
      </c>
      <c r="L257" s="122">
        <v>1355.1810299610888</v>
      </c>
      <c r="M257" s="122">
        <v>1207.1579568445518</v>
      </c>
      <c r="N257" s="122">
        <v>1061.3477790779511</v>
      </c>
      <c r="O257" s="122">
        <v>975.10525293389924</v>
      </c>
      <c r="P257" s="122">
        <v>923.76467600303715</v>
      </c>
      <c r="Q257" s="122">
        <v>914.37299130653332</v>
      </c>
      <c r="R257" s="122">
        <v>998.82662851484679</v>
      </c>
      <c r="S257" s="122">
        <v>1000.5932242401504</v>
      </c>
      <c r="T257" s="122">
        <v>1091.8276990730424</v>
      </c>
      <c r="U257" s="122">
        <v>1135.569092833661</v>
      </c>
      <c r="V257" s="122">
        <v>1247.157251729979</v>
      </c>
      <c r="W257" s="122">
        <v>1308.6309312511887</v>
      </c>
      <c r="DA257" s="130" t="s">
        <v>2504</v>
      </c>
    </row>
    <row r="258" spans="1:105" ht="12" customHeight="1" x14ac:dyDescent="0.25">
      <c r="A258" s="97" t="s">
        <v>207</v>
      </c>
      <c r="B258" s="98">
        <v>1532.7268600531995</v>
      </c>
      <c r="C258" s="98">
        <v>1584.6471962949611</v>
      </c>
      <c r="D258" s="98">
        <v>1617.9498854481785</v>
      </c>
      <c r="E258" s="98">
        <v>1563.1938559864548</v>
      </c>
      <c r="F258" s="98">
        <v>1491.7988295684493</v>
      </c>
      <c r="G258" s="98">
        <v>1515.3315989625626</v>
      </c>
      <c r="H258" s="98">
        <v>1467.4748103409695</v>
      </c>
      <c r="I258" s="98">
        <v>1384.0851174851034</v>
      </c>
      <c r="J258" s="98">
        <v>1640.3300133759242</v>
      </c>
      <c r="K258" s="98">
        <v>1680.7885051618518</v>
      </c>
      <c r="L258" s="98">
        <v>1166.9053705391038</v>
      </c>
      <c r="M258" s="98">
        <v>1135.8075144118018</v>
      </c>
      <c r="N258" s="98">
        <v>1071.5728179457419</v>
      </c>
      <c r="O258" s="98">
        <v>1010.3729527715279</v>
      </c>
      <c r="P258" s="98">
        <v>973.3275231248316</v>
      </c>
      <c r="Q258" s="98">
        <v>965.78806532398073</v>
      </c>
      <c r="R258" s="98">
        <v>997.23519341575332</v>
      </c>
      <c r="S258" s="98">
        <v>1021.4848300949581</v>
      </c>
      <c r="T258" s="98">
        <v>1083.0953156757496</v>
      </c>
      <c r="U258" s="98">
        <v>1139.2777985927812</v>
      </c>
      <c r="V258" s="98">
        <v>1239.1057532185944</v>
      </c>
      <c r="W258" s="98">
        <v>1295.6561240313301</v>
      </c>
      <c r="DA258" s="63" t="s">
        <v>2505</v>
      </c>
    </row>
    <row r="259" spans="1:105" ht="12" customHeight="1" x14ac:dyDescent="0.25">
      <c r="A259" s="97" t="s">
        <v>50</v>
      </c>
      <c r="B259" s="98">
        <v>1486.7750833021921</v>
      </c>
      <c r="C259" s="98">
        <v>1423.3351729443523</v>
      </c>
      <c r="D259" s="98">
        <v>1421.5585808884746</v>
      </c>
      <c r="E259" s="98">
        <v>1660.6995576522675</v>
      </c>
      <c r="F259" s="98">
        <v>1657.3572437244188</v>
      </c>
      <c r="G259" s="98">
        <v>1524.028139299536</v>
      </c>
      <c r="H259" s="98">
        <v>1496.6037296864138</v>
      </c>
      <c r="I259" s="98">
        <v>1501.1008206735278</v>
      </c>
      <c r="J259" s="98">
        <v>1354.2654685466923</v>
      </c>
      <c r="K259" s="98">
        <v>1347.8414422422097</v>
      </c>
      <c r="L259" s="98">
        <v>1376.1966468742503</v>
      </c>
      <c r="M259" s="98">
        <v>1249.2733092577839</v>
      </c>
      <c r="N259" s="98">
        <v>1071.2205571763766</v>
      </c>
      <c r="O259" s="98">
        <v>997.2509877552003</v>
      </c>
      <c r="P259" s="98">
        <v>899.47692057055872</v>
      </c>
      <c r="Q259" s="98">
        <v>873.98321569915208</v>
      </c>
      <c r="R259" s="98">
        <v>942.72949655076195</v>
      </c>
      <c r="S259" s="98">
        <v>1020.6608537643231</v>
      </c>
      <c r="T259" s="98">
        <v>1062.0016290516623</v>
      </c>
      <c r="U259" s="98">
        <v>1118.0021822282361</v>
      </c>
      <c r="V259" s="98">
        <v>1309.8638638750499</v>
      </c>
      <c r="W259" s="98">
        <v>1230.0926588400221</v>
      </c>
      <c r="DA259" s="63" t="s">
        <v>2506</v>
      </c>
    </row>
    <row r="260" spans="1:105" ht="12" customHeight="1" x14ac:dyDescent="0.25">
      <c r="A260" s="109" t="s">
        <v>120</v>
      </c>
      <c r="B260" s="33">
        <v>1387.6553632516391</v>
      </c>
      <c r="C260" s="33">
        <v>1506.6844457965872</v>
      </c>
      <c r="D260" s="33">
        <v>1625.286095557404</v>
      </c>
      <c r="E260" s="33">
        <v>1457.077234113239</v>
      </c>
      <c r="F260" s="33">
        <v>1499.8533100299885</v>
      </c>
      <c r="G260" s="33">
        <v>1595.6435408286541</v>
      </c>
      <c r="H260" s="33">
        <v>1499.9250198413613</v>
      </c>
      <c r="I260" s="33">
        <v>1582.6987782872829</v>
      </c>
      <c r="J260" s="33">
        <v>1314.9523467105746</v>
      </c>
      <c r="K260" s="33">
        <v>1285.9744787707396</v>
      </c>
      <c r="L260" s="33">
        <v>1625.16903630206</v>
      </c>
      <c r="M260" s="33">
        <v>1302.3861144304467</v>
      </c>
      <c r="N260" s="33">
        <v>1027.7597700115982</v>
      </c>
      <c r="O260" s="33">
        <v>816.58056289975514</v>
      </c>
      <c r="P260" s="33">
        <v>729.41214728567104</v>
      </c>
      <c r="Q260" s="33">
        <v>731.74970872345659</v>
      </c>
      <c r="R260" s="33">
        <v>1047.3307302434691</v>
      </c>
      <c r="S260" s="33">
        <v>924.66950656397648</v>
      </c>
      <c r="T260" s="33">
        <v>1128.2538277997294</v>
      </c>
      <c r="U260" s="33">
        <v>1136.366256478882</v>
      </c>
      <c r="V260" s="33">
        <v>1233.8263864268654</v>
      </c>
      <c r="W260" s="33">
        <v>1359.6928079611696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457.99962872030449</v>
      </c>
      <c r="C262" s="117">
        <f t="shared" si="122"/>
        <v>442.61315371918386</v>
      </c>
      <c r="D262" s="117">
        <f t="shared" si="122"/>
        <v>435.89867738885869</v>
      </c>
      <c r="E262" s="117">
        <f t="shared" si="122"/>
        <v>470.87455172323303</v>
      </c>
      <c r="F262" s="117">
        <f t="shared" si="122"/>
        <v>463.43763907430179</v>
      </c>
      <c r="G262" s="117">
        <f t="shared" si="122"/>
        <v>425.76686133703629</v>
      </c>
      <c r="H262" s="117">
        <f t="shared" si="122"/>
        <v>402.41248875374708</v>
      </c>
      <c r="I262" s="117">
        <f t="shared" si="122"/>
        <v>387.63301998215894</v>
      </c>
      <c r="J262" s="117">
        <f t="shared" si="122"/>
        <v>359.27613761091607</v>
      </c>
      <c r="K262" s="117">
        <f t="shared" si="122"/>
        <v>343.19261989314271</v>
      </c>
      <c r="L262" s="117">
        <f t="shared" si="122"/>
        <v>340.67056061031411</v>
      </c>
      <c r="M262" s="117">
        <f t="shared" si="122"/>
        <v>290.23780445446664</v>
      </c>
      <c r="N262" s="117">
        <f t="shared" si="122"/>
        <v>250.55436917173563</v>
      </c>
      <c r="O262" s="117">
        <f t="shared" si="122"/>
        <v>224.10973280090718</v>
      </c>
      <c r="P262" s="117">
        <f t="shared" si="122"/>
        <v>194.22341822661281</v>
      </c>
      <c r="Q262" s="117">
        <f t="shared" si="122"/>
        <v>177.22352610274595</v>
      </c>
      <c r="R262" s="117">
        <f t="shared" ref="R262:V262" si="123">R263+R266+R268+R281</f>
        <v>175.89417594772533</v>
      </c>
      <c r="S262" s="117">
        <f t="shared" si="123"/>
        <v>180.79102963697679</v>
      </c>
      <c r="T262" s="117">
        <f t="shared" si="123"/>
        <v>175.81502750867466</v>
      </c>
      <c r="U262" s="117">
        <f t="shared" si="123"/>
        <v>175.7909702543044</v>
      </c>
      <c r="V262" s="117">
        <f t="shared" si="123"/>
        <v>200.40008192986704</v>
      </c>
      <c r="W262" s="117">
        <f t="shared" ref="W262" si="124">W263+W266+W268+W281</f>
        <v>177.67488412515479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282.04285084551196</v>
      </c>
      <c r="C268" s="122">
        <v>272.8852908697765</v>
      </c>
      <c r="D268" s="122">
        <v>266.94852359902268</v>
      </c>
      <c r="E268" s="122">
        <v>270.32246395109621</v>
      </c>
      <c r="F268" s="122">
        <v>262.42199902133581</v>
      </c>
      <c r="G268" s="122">
        <v>251.10849748006007</v>
      </c>
      <c r="H268" s="122">
        <v>246.23419778527619</v>
      </c>
      <c r="I268" s="122">
        <v>245.36836883652052</v>
      </c>
      <c r="J268" s="122">
        <v>241.15034497356643</v>
      </c>
      <c r="K268" s="122">
        <v>236.51074886358947</v>
      </c>
      <c r="L268" s="122">
        <v>237.38267485965201</v>
      </c>
      <c r="M268" s="122">
        <v>192.63693864248626</v>
      </c>
      <c r="N268" s="122">
        <v>171.45869361112699</v>
      </c>
      <c r="O268" s="122">
        <v>157.66543359773439</v>
      </c>
      <c r="P268" s="122">
        <v>136.66313019564322</v>
      </c>
      <c r="Q268" s="122">
        <v>124.34111028321483</v>
      </c>
      <c r="R268" s="122">
        <v>122.83463376654717</v>
      </c>
      <c r="S268" s="122">
        <v>125.04296766792142</v>
      </c>
      <c r="T268" s="122">
        <v>119.73390404958356</v>
      </c>
      <c r="U268" s="122">
        <v>117.31535932030731</v>
      </c>
      <c r="V268" s="122">
        <v>130.47635897818805</v>
      </c>
      <c r="W268" s="122">
        <v>113.0398148152681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347.38404854948521</v>
      </c>
      <c r="C273" s="101">
        <v>338.06374159403566</v>
      </c>
      <c r="D273" s="101">
        <v>333.59580845677294</v>
      </c>
      <c r="E273" s="101">
        <v>340.69376202971193</v>
      </c>
      <c r="F273" s="101">
        <v>335.33712652057324</v>
      </c>
      <c r="G273" s="101">
        <v>326.92036783977539</v>
      </c>
      <c r="H273" s="101">
        <v>327.0099166839027</v>
      </c>
      <c r="I273" s="101">
        <v>333.14398351006247</v>
      </c>
      <c r="J273" s="101">
        <v>334.65982253868771</v>
      </c>
      <c r="K273" s="101">
        <v>337.4312380385004</v>
      </c>
      <c r="L273" s="101">
        <v>353.99842192993162</v>
      </c>
      <c r="M273" s="101">
        <v>308.44017408073569</v>
      </c>
      <c r="N273" s="101">
        <v>298.76769799670137</v>
      </c>
      <c r="O273" s="101">
        <v>299.13796342281711</v>
      </c>
      <c r="P273" s="101">
        <v>274.4513431546614</v>
      </c>
      <c r="Q273" s="101">
        <v>258.95555290563738</v>
      </c>
      <c r="R273" s="101">
        <v>260.77675552238281</v>
      </c>
      <c r="S273" s="101">
        <v>263.10091478679448</v>
      </c>
      <c r="T273" s="101">
        <v>255.37767131910005</v>
      </c>
      <c r="U273" s="101">
        <v>248.01957701217265</v>
      </c>
      <c r="V273" s="101">
        <v>281.00335251672249</v>
      </c>
      <c r="W273" s="101">
        <v>246.07199310837402</v>
      </c>
      <c r="DA273" s="131" t="s">
        <v>2664</v>
      </c>
    </row>
    <row r="274" spans="1:105" ht="12" customHeight="1" x14ac:dyDescent="0.25">
      <c r="A274" s="107" t="s">
        <v>123</v>
      </c>
      <c r="B274" s="104">
        <v>62.400572303233531</v>
      </c>
      <c r="C274" s="104">
        <v>64.158453246220461</v>
      </c>
      <c r="D274" s="104">
        <v>65.747592986116572</v>
      </c>
      <c r="E274" s="104">
        <v>58.407099314121687</v>
      </c>
      <c r="F274" s="104">
        <v>57.644168498203676</v>
      </c>
      <c r="G274" s="104">
        <v>64.691520942972346</v>
      </c>
      <c r="H274" s="104">
        <v>59.60190950759263</v>
      </c>
      <c r="I274" s="104">
        <v>61.899028577909398</v>
      </c>
      <c r="J274" s="104">
        <v>61.049996617848628</v>
      </c>
      <c r="K274" s="104">
        <v>64.448912655109012</v>
      </c>
      <c r="L274" s="104">
        <v>57.768534628776273</v>
      </c>
      <c r="M274" s="104">
        <v>33.521294433879589</v>
      </c>
      <c r="N274" s="104">
        <v>34.480934793847581</v>
      </c>
      <c r="O274" s="104">
        <v>32.829892622562532</v>
      </c>
      <c r="P274" s="104">
        <v>31.737182527442759</v>
      </c>
      <c r="Q274" s="104">
        <v>30.719433298758506</v>
      </c>
      <c r="R274" s="104">
        <v>33.135351928017599</v>
      </c>
      <c r="S274" s="104">
        <v>33.576233700909384</v>
      </c>
      <c r="T274" s="104">
        <v>24.556029643962365</v>
      </c>
      <c r="U274" s="104">
        <v>24.907852884617089</v>
      </c>
      <c r="V274" s="104">
        <v>40.779127926932404</v>
      </c>
      <c r="W274" s="104">
        <v>21.278116586911636</v>
      </c>
      <c r="DA274" s="132" t="s">
        <v>2665</v>
      </c>
    </row>
    <row r="275" spans="1:105" ht="12" customHeight="1" x14ac:dyDescent="0.25">
      <c r="A275" s="108" t="s">
        <v>50</v>
      </c>
      <c r="B275" s="98">
        <v>62.400572303233531</v>
      </c>
      <c r="C275" s="98">
        <v>64.158453246220461</v>
      </c>
      <c r="D275" s="98">
        <v>65.747592986116572</v>
      </c>
      <c r="E275" s="98">
        <v>58.407099314121687</v>
      </c>
      <c r="F275" s="98">
        <v>57.644168498203676</v>
      </c>
      <c r="G275" s="98">
        <v>64.691520942972346</v>
      </c>
      <c r="H275" s="98">
        <v>59.60190950759263</v>
      </c>
      <c r="I275" s="98">
        <v>61.899028577909398</v>
      </c>
      <c r="J275" s="98">
        <v>61.049996617848628</v>
      </c>
      <c r="K275" s="98">
        <v>64.448912655109012</v>
      </c>
      <c r="L275" s="98">
        <v>57.768534628776273</v>
      </c>
      <c r="M275" s="98">
        <v>33.521294433879589</v>
      </c>
      <c r="N275" s="98">
        <v>34.480934793847581</v>
      </c>
      <c r="O275" s="98">
        <v>32.829892622562532</v>
      </c>
      <c r="P275" s="98">
        <v>31.737182527442759</v>
      </c>
      <c r="Q275" s="98">
        <v>30.719433298758506</v>
      </c>
      <c r="R275" s="98">
        <v>33.135351928017599</v>
      </c>
      <c r="S275" s="98">
        <v>33.576233700909384</v>
      </c>
      <c r="T275" s="98">
        <v>24.556029643962365</v>
      </c>
      <c r="U275" s="98">
        <v>24.907852884617089</v>
      </c>
      <c r="V275" s="98">
        <v>40.779127926932404</v>
      </c>
      <c r="W275" s="98">
        <v>21.278116586911636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175.95677787479249</v>
      </c>
      <c r="C281" s="122">
        <v>169.72786284940736</v>
      </c>
      <c r="D281" s="122">
        <v>168.95015378983601</v>
      </c>
      <c r="E281" s="122">
        <v>200.55208777213682</v>
      </c>
      <c r="F281" s="122">
        <v>201.01564005296598</v>
      </c>
      <c r="G281" s="122">
        <v>174.65836385697622</v>
      </c>
      <c r="H281" s="122">
        <v>156.17829096847086</v>
      </c>
      <c r="I281" s="122">
        <v>142.26465114563842</v>
      </c>
      <c r="J281" s="122">
        <v>118.12579263734965</v>
      </c>
      <c r="K281" s="122">
        <v>106.68187102955322</v>
      </c>
      <c r="L281" s="122">
        <v>103.28788575066208</v>
      </c>
      <c r="M281" s="122">
        <v>97.600865811980384</v>
      </c>
      <c r="N281" s="122">
        <v>79.09567556060864</v>
      </c>
      <c r="O281" s="122">
        <v>66.44429920317279</v>
      </c>
      <c r="P281" s="122">
        <v>57.560288030969573</v>
      </c>
      <c r="Q281" s="122">
        <v>52.882415819531104</v>
      </c>
      <c r="R281" s="122">
        <v>53.059542181178152</v>
      </c>
      <c r="S281" s="122">
        <v>55.748061969055378</v>
      </c>
      <c r="T281" s="122">
        <v>56.08112345909111</v>
      </c>
      <c r="U281" s="122">
        <v>58.475610933997082</v>
      </c>
      <c r="V281" s="122">
        <v>69.923722951678982</v>
      </c>
      <c r="W281" s="122">
        <v>64.635069309886688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604.65015435863097</v>
      </c>
      <c r="C283" s="98">
        <v>577.76279200535112</v>
      </c>
      <c r="D283" s="98">
        <v>576.04602632127205</v>
      </c>
      <c r="E283" s="98">
        <v>671.44881444279713</v>
      </c>
      <c r="F283" s="98">
        <v>668.35781572857275</v>
      </c>
      <c r="G283" s="98">
        <v>612.92688264521269</v>
      </c>
      <c r="H283" s="98">
        <v>599.81619001924889</v>
      </c>
      <c r="I283" s="98">
        <v>600.59289650829191</v>
      </c>
      <c r="J283" s="98">
        <v>541.49658274725243</v>
      </c>
      <c r="K283" s="98">
        <v>538.23840188592055</v>
      </c>
      <c r="L283" s="98">
        <v>548.67777058036654</v>
      </c>
      <c r="M283" s="98">
        <v>496.72724309078279</v>
      </c>
      <c r="N283" s="98">
        <v>425.18511627099525</v>
      </c>
      <c r="O283" s="98">
        <v>395.37627962372716</v>
      </c>
      <c r="P283" s="98">
        <v>356.39202065121293</v>
      </c>
      <c r="Q283" s="98">
        <v>346.20962467734023</v>
      </c>
      <c r="R283" s="98">
        <v>373.25514923027453</v>
      </c>
      <c r="S283" s="98">
        <v>403.14119840191177</v>
      </c>
      <c r="T283" s="98">
        <v>417.54021579510595</v>
      </c>
      <c r="U283" s="98">
        <v>436.22350712639565</v>
      </c>
      <c r="V283" s="98">
        <v>508.18302993315314</v>
      </c>
      <c r="W283" s="98">
        <v>475.27992231790137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73.30565358052651</v>
      </c>
      <c r="C286" s="118">
        <f t="shared" si="129"/>
        <v>73.196206402349901</v>
      </c>
      <c r="D286" s="118">
        <f t="shared" si="129"/>
        <v>74.80261181682522</v>
      </c>
      <c r="E286" s="118">
        <f t="shared" si="129"/>
        <v>77.341899981311855</v>
      </c>
      <c r="F286" s="118">
        <f t="shared" si="129"/>
        <v>78.994757487134279</v>
      </c>
      <c r="G286" s="118">
        <f t="shared" si="129"/>
        <v>79.292288210115231</v>
      </c>
      <c r="H286" s="118">
        <f t="shared" si="129"/>
        <v>77.522745503037456</v>
      </c>
      <c r="I286" s="118">
        <f t="shared" si="129"/>
        <v>78.458574838330662</v>
      </c>
      <c r="J286" s="118">
        <f t="shared" si="129"/>
        <v>78.536259608123999</v>
      </c>
      <c r="K286" s="118">
        <f t="shared" si="129"/>
        <v>82.419466979778534</v>
      </c>
      <c r="L286" s="118">
        <f t="shared" si="129"/>
        <v>63.547789799468049</v>
      </c>
      <c r="M286" s="118">
        <f t="shared" si="129"/>
        <v>59.995673956317908</v>
      </c>
      <c r="N286" s="118">
        <f t="shared" si="129"/>
        <v>59.916679700182442</v>
      </c>
      <c r="O286" s="118">
        <f t="shared" si="129"/>
        <v>60.602256310468938</v>
      </c>
      <c r="P286" s="118">
        <f t="shared" si="129"/>
        <v>58.481654078485441</v>
      </c>
      <c r="Q286" s="118">
        <f t="shared" si="129"/>
        <v>57.3872681517174</v>
      </c>
      <c r="R286" s="118">
        <f t="shared" ref="R286:V286" si="130">R287+R290+R292+R305</f>
        <v>58.409420712334047</v>
      </c>
      <c r="S286" s="118">
        <f t="shared" si="130"/>
        <v>57.693873113837292</v>
      </c>
      <c r="T286" s="118">
        <f t="shared" si="130"/>
        <v>57.636751938849208</v>
      </c>
      <c r="U286" s="118">
        <f t="shared" si="130"/>
        <v>57.567316110513829</v>
      </c>
      <c r="V286" s="118">
        <f t="shared" si="130"/>
        <v>60.60496644883812</v>
      </c>
      <c r="W286" s="118">
        <f t="shared" ref="W286" si="131">W287+W290+W292+W305</f>
        <v>60.266057670580352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34.056040633961103</v>
      </c>
      <c r="C287" s="123">
        <f t="shared" si="132"/>
        <v>33.876082079714777</v>
      </c>
      <c r="D287" s="123">
        <f t="shared" si="132"/>
        <v>35.078653174676155</v>
      </c>
      <c r="E287" s="123">
        <f t="shared" si="132"/>
        <v>37.389758668305582</v>
      </c>
      <c r="F287" s="123">
        <f t="shared" si="132"/>
        <v>39.928406042586026</v>
      </c>
      <c r="G287" s="123">
        <f t="shared" si="132"/>
        <v>40.929365477867229</v>
      </c>
      <c r="H287" s="123">
        <f t="shared" si="132"/>
        <v>40.359160575635997</v>
      </c>
      <c r="I287" s="123">
        <f t="shared" si="132"/>
        <v>41.565086690391865</v>
      </c>
      <c r="J287" s="123">
        <f t="shared" si="132"/>
        <v>41.632089771639592</v>
      </c>
      <c r="K287" s="123">
        <f t="shared" si="132"/>
        <v>45.356484476489442</v>
      </c>
      <c r="L287" s="123">
        <f t="shared" si="132"/>
        <v>28.96796646368443</v>
      </c>
      <c r="M287" s="123">
        <f t="shared" si="132"/>
        <v>29.279837032828642</v>
      </c>
      <c r="N287" s="123">
        <f t="shared" si="132"/>
        <v>31.805457213245003</v>
      </c>
      <c r="O287" s="123">
        <f t="shared" si="132"/>
        <v>33.936883088567157</v>
      </c>
      <c r="P287" s="123">
        <f t="shared" si="132"/>
        <v>33.578325373099091</v>
      </c>
      <c r="Q287" s="123">
        <f t="shared" si="132"/>
        <v>33.290046023296476</v>
      </c>
      <c r="R287" s="123">
        <f t="shared" ref="R287:V287" si="133">SUM(R288:R289)</f>
        <v>33.344404399931868</v>
      </c>
      <c r="S287" s="123">
        <f t="shared" si="133"/>
        <v>32.712809457773673</v>
      </c>
      <c r="T287" s="123">
        <f t="shared" si="133"/>
        <v>31.880284075557569</v>
      </c>
      <c r="U287" s="123">
        <f t="shared" si="133"/>
        <v>31.720498445692972</v>
      </c>
      <c r="V287" s="123">
        <f t="shared" si="133"/>
        <v>32.841510104786821</v>
      </c>
      <c r="W287" s="123">
        <f t="shared" ref="W287" si="134">SUM(W288:W289)</f>
        <v>32.751897189641198</v>
      </c>
      <c r="DA287" s="130" t="s">
        <v>2822</v>
      </c>
    </row>
    <row r="288" spans="1:105" ht="12" customHeight="1" x14ac:dyDescent="0.25">
      <c r="A288" s="97" t="s">
        <v>204</v>
      </c>
      <c r="B288" s="99">
        <v>33.903697132609722</v>
      </c>
      <c r="C288" s="99">
        <v>33.727632884672751</v>
      </c>
      <c r="D288" s="99">
        <v>34.92923744073768</v>
      </c>
      <c r="E288" s="99">
        <v>37.25395007500429</v>
      </c>
      <c r="F288" s="99">
        <v>39.787869375681261</v>
      </c>
      <c r="G288" s="99">
        <v>40.782716341991609</v>
      </c>
      <c r="H288" s="99">
        <v>40.209505272989112</v>
      </c>
      <c r="I288" s="99">
        <v>41.403521220282528</v>
      </c>
      <c r="J288" s="99">
        <v>41.460728838053598</v>
      </c>
      <c r="K288" s="99">
        <v>45.176757646509138</v>
      </c>
      <c r="L288" s="99">
        <v>28.88212808623198</v>
      </c>
      <c r="M288" s="99">
        <v>29.181073563728336</v>
      </c>
      <c r="N288" s="99">
        <v>31.696482985167492</v>
      </c>
      <c r="O288" s="99">
        <v>33.816533426886608</v>
      </c>
      <c r="P288" s="99">
        <v>33.460491728764147</v>
      </c>
      <c r="Q288" s="99">
        <v>33.172864766573539</v>
      </c>
      <c r="R288" s="99">
        <v>33.220833439191281</v>
      </c>
      <c r="S288" s="99">
        <v>32.590726963948363</v>
      </c>
      <c r="T288" s="99">
        <v>31.761689686408914</v>
      </c>
      <c r="U288" s="99">
        <v>31.602127400141026</v>
      </c>
      <c r="V288" s="99">
        <v>32.715577243801746</v>
      </c>
      <c r="W288" s="99">
        <v>32.624663464801728</v>
      </c>
      <c r="DA288" s="63" t="s">
        <v>2823</v>
      </c>
    </row>
    <row r="289" spans="1:105" ht="12" customHeight="1" x14ac:dyDescent="0.25">
      <c r="A289" s="97" t="s">
        <v>53</v>
      </c>
      <c r="B289" s="99">
        <v>0.15234350135137945</v>
      </c>
      <c r="C289" s="99">
        <v>0.14844919504202514</v>
      </c>
      <c r="D289" s="99">
        <v>0.14941573393847274</v>
      </c>
      <c r="E289" s="99">
        <v>0.13580859330129361</v>
      </c>
      <c r="F289" s="99">
        <v>0.14053666690476327</v>
      </c>
      <c r="G289" s="99">
        <v>0.14664913587562281</v>
      </c>
      <c r="H289" s="99">
        <v>0.14965530264688559</v>
      </c>
      <c r="I289" s="99">
        <v>0.16156547010934028</v>
      </c>
      <c r="J289" s="99">
        <v>0.17136093358599452</v>
      </c>
      <c r="K289" s="99">
        <v>0.17972682998030357</v>
      </c>
      <c r="L289" s="99">
        <v>8.5838377452450321E-2</v>
      </c>
      <c r="M289" s="99">
        <v>9.8763469100306478E-2</v>
      </c>
      <c r="N289" s="99">
        <v>0.10897422807751087</v>
      </c>
      <c r="O289" s="99">
        <v>0.12034966168055186</v>
      </c>
      <c r="P289" s="99">
        <v>0.11783364433494524</v>
      </c>
      <c r="Q289" s="99">
        <v>0.11718125672293603</v>
      </c>
      <c r="R289" s="99">
        <v>0.123570960740585</v>
      </c>
      <c r="S289" s="99">
        <v>0.12208249382530678</v>
      </c>
      <c r="T289" s="99">
        <v>0.11859438914865389</v>
      </c>
      <c r="U289" s="99">
        <v>0.11837104555194654</v>
      </c>
      <c r="V289" s="99">
        <v>0.12593286098507173</v>
      </c>
      <c r="W289" s="99">
        <v>0.12723372483947212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0.14460401862027741</v>
      </c>
      <c r="C290" s="123">
        <f t="shared" si="135"/>
        <v>0.15952104076224347</v>
      </c>
      <c r="D290" s="123">
        <f t="shared" si="135"/>
        <v>0.12779792108629745</v>
      </c>
      <c r="E290" s="123">
        <f t="shared" si="135"/>
        <v>0.27129576402148736</v>
      </c>
      <c r="F290" s="123">
        <f t="shared" si="135"/>
        <v>0.19114315813000998</v>
      </c>
      <c r="G290" s="123">
        <f t="shared" si="135"/>
        <v>0.22280348935266001</v>
      </c>
      <c r="H290" s="123">
        <f t="shared" si="135"/>
        <v>0.25523752380198006</v>
      </c>
      <c r="I290" s="123">
        <f t="shared" si="135"/>
        <v>0.1219413116443161</v>
      </c>
      <c r="J290" s="123">
        <f t="shared" si="135"/>
        <v>0.11839808135681829</v>
      </c>
      <c r="K290" s="123">
        <f t="shared" si="135"/>
        <v>0.18977811759916949</v>
      </c>
      <c r="L290" s="123">
        <f t="shared" si="135"/>
        <v>0.27589580052646218</v>
      </c>
      <c r="M290" s="123">
        <f t="shared" si="135"/>
        <v>0.23501158876734518</v>
      </c>
      <c r="N290" s="123">
        <f t="shared" si="135"/>
        <v>0.24195063827879726</v>
      </c>
      <c r="O290" s="123">
        <f t="shared" si="135"/>
        <v>0.27110488307867231</v>
      </c>
      <c r="P290" s="123">
        <f t="shared" si="135"/>
        <v>0.29082572976513027</v>
      </c>
      <c r="Q290" s="123">
        <f t="shared" si="135"/>
        <v>0.27922636466284384</v>
      </c>
      <c r="R290" s="123">
        <f t="shared" si="135"/>
        <v>0.31913023295889531</v>
      </c>
      <c r="S290" s="123">
        <f t="shared" si="135"/>
        <v>0.32564839680812496</v>
      </c>
      <c r="T290" s="123">
        <f t="shared" si="135"/>
        <v>0.35910078847804749</v>
      </c>
      <c r="U290" s="123">
        <f t="shared" si="135"/>
        <v>0.35853231680914982</v>
      </c>
      <c r="V290" s="123">
        <f t="shared" si="135"/>
        <v>0.36703412966448073</v>
      </c>
      <c r="W290" s="123">
        <f t="shared" si="135"/>
        <v>0.36977023103164119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0.14460401862027741</v>
      </c>
      <c r="C291" s="99">
        <f>RES_hhdet_fecs!C86</f>
        <v>0.15952104076224347</v>
      </c>
      <c r="D291" s="99">
        <f>RES_hhdet_fecs!D86</f>
        <v>0.12779792108629745</v>
      </c>
      <c r="E291" s="99">
        <f>RES_hhdet_fecs!E86</f>
        <v>0.27129576402148736</v>
      </c>
      <c r="F291" s="99">
        <f>RES_hhdet_fecs!F86</f>
        <v>0.19114315813000998</v>
      </c>
      <c r="G291" s="99">
        <f>RES_hhdet_fecs!G86</f>
        <v>0.22280348935266001</v>
      </c>
      <c r="H291" s="99">
        <f>RES_hhdet_fecs!H86</f>
        <v>0.25523752380198006</v>
      </c>
      <c r="I291" s="99">
        <f>RES_hhdet_fecs!I86</f>
        <v>0.1219413116443161</v>
      </c>
      <c r="J291" s="99">
        <f>RES_hhdet_fecs!J86</f>
        <v>0.11839808135681829</v>
      </c>
      <c r="K291" s="99">
        <f>RES_hhdet_fecs!K86</f>
        <v>0.18977811759916949</v>
      </c>
      <c r="L291" s="99">
        <f>RES_hhdet_fecs!L86</f>
        <v>0.27589580052646218</v>
      </c>
      <c r="M291" s="99">
        <f>RES_hhdet_fecs!M86</f>
        <v>0.23501158876734518</v>
      </c>
      <c r="N291" s="99">
        <f>RES_hhdet_fecs!N86</f>
        <v>0.24195063827879726</v>
      </c>
      <c r="O291" s="99">
        <f>RES_hhdet_fecs!O86</f>
        <v>0.27110488307867231</v>
      </c>
      <c r="P291" s="99">
        <f>RES_hhdet_fecs!P86</f>
        <v>0.29082572976513027</v>
      </c>
      <c r="Q291" s="99">
        <f>RES_hhdet_fecs!Q86</f>
        <v>0.27922636466284384</v>
      </c>
      <c r="R291" s="99">
        <f>RES_hhdet_fecs!R86</f>
        <v>0.31913023295889531</v>
      </c>
      <c r="S291" s="99">
        <f>RES_hhdet_fecs!S86</f>
        <v>0.32564839680812496</v>
      </c>
      <c r="T291" s="99">
        <f>RES_hhdet_fecs!T86</f>
        <v>0.35910078847804749</v>
      </c>
      <c r="U291" s="99">
        <f>RES_hhdet_fecs!U86</f>
        <v>0.35853231680914982</v>
      </c>
      <c r="V291" s="99">
        <f>RES_hhdet_fecs!V86</f>
        <v>0.36703412966448073</v>
      </c>
      <c r="W291" s="99">
        <f>RES_hhdet_fecs!W86</f>
        <v>0.36977023103164119</v>
      </c>
      <c r="DA291" s="63" t="s">
        <v>2826</v>
      </c>
    </row>
    <row r="292" spans="1:105" ht="12" customHeight="1" x14ac:dyDescent="0.25">
      <c r="A292" s="121" t="s">
        <v>55</v>
      </c>
      <c r="B292" s="123">
        <v>14.951426152925473</v>
      </c>
      <c r="C292" s="123">
        <v>14.593738144573194</v>
      </c>
      <c r="D292" s="123">
        <v>14.39314586051615</v>
      </c>
      <c r="E292" s="123">
        <v>14.423098052395607</v>
      </c>
      <c r="F292" s="123">
        <v>14.144318281370355</v>
      </c>
      <c r="G292" s="123">
        <v>13.798035358391795</v>
      </c>
      <c r="H292" s="123">
        <v>13.724213973352084</v>
      </c>
      <c r="I292" s="123">
        <v>13.835786091555201</v>
      </c>
      <c r="J292" s="123">
        <v>13.824526719925068</v>
      </c>
      <c r="K292" s="123">
        <v>13.646250290422167</v>
      </c>
      <c r="L292" s="123">
        <v>13.673178490479801</v>
      </c>
      <c r="M292" s="123">
        <v>11.909620832229335</v>
      </c>
      <c r="N292" s="123">
        <v>11.262301700001053</v>
      </c>
      <c r="O292" s="123">
        <v>10.902546132654081</v>
      </c>
      <c r="P292" s="123">
        <v>9.9732269431552183</v>
      </c>
      <c r="Q292" s="123">
        <v>9.4420185241439842</v>
      </c>
      <c r="R292" s="123">
        <v>9.433183245075222</v>
      </c>
      <c r="S292" s="123">
        <v>9.4680694142231783</v>
      </c>
      <c r="T292" s="123">
        <v>9.3163797701661437</v>
      </c>
      <c r="U292" s="123">
        <v>9.1218484809676568</v>
      </c>
      <c r="V292" s="123">
        <v>9.7483258898152503</v>
      </c>
      <c r="W292" s="123">
        <v>9.0687226477522174</v>
      </c>
      <c r="DA292" s="130" t="s">
        <v>2827</v>
      </c>
    </row>
    <row r="293" spans="1:105" ht="12" customHeight="1" x14ac:dyDescent="0.25">
      <c r="A293" s="97" t="s">
        <v>132</v>
      </c>
      <c r="B293" s="99">
        <v>17.395589192858832</v>
      </c>
      <c r="C293" s="99">
        <v>17.246496313604105</v>
      </c>
      <c r="D293" s="99">
        <v>16.975319237040917</v>
      </c>
      <c r="E293" s="99">
        <v>15.987121424541906</v>
      </c>
      <c r="F293" s="99">
        <v>15.566985365226724</v>
      </c>
      <c r="G293" s="99">
        <v>15.062253606099986</v>
      </c>
      <c r="H293" s="99">
        <v>15.117225689567835</v>
      </c>
      <c r="I293" s="99">
        <v>14.740588307292361</v>
      </c>
      <c r="J293" s="99">
        <v>14.816209750323024</v>
      </c>
      <c r="K293" s="99">
        <v>13.762338571487261</v>
      </c>
      <c r="L293" s="99">
        <v>12.416806441537084</v>
      </c>
      <c r="M293" s="99">
        <v>11.586179072357195</v>
      </c>
      <c r="N293" s="99">
        <v>11.025730496739241</v>
      </c>
      <c r="O293" s="99">
        <v>10.334071697358375</v>
      </c>
      <c r="P293" s="99">
        <v>9.7270282276954116</v>
      </c>
      <c r="Q293" s="99">
        <v>9.4110249655007081</v>
      </c>
      <c r="R293" s="99">
        <v>9.3269704172100898</v>
      </c>
      <c r="S293" s="99">
        <v>9.3346927558989901</v>
      </c>
      <c r="T293" s="99">
        <v>9.4661524119655116</v>
      </c>
      <c r="U293" s="99">
        <v>9.3978540055039108</v>
      </c>
      <c r="V293" s="99">
        <v>9.6131084537452764</v>
      </c>
      <c r="W293" s="99">
        <v>9.4442231492234914</v>
      </c>
      <c r="DA293" s="63" t="s">
        <v>2828</v>
      </c>
    </row>
    <row r="294" spans="1:105" ht="12" customHeight="1" x14ac:dyDescent="0.25">
      <c r="A294" s="97" t="s">
        <v>131</v>
      </c>
      <c r="B294" s="99">
        <v>9.8870466732082551</v>
      </c>
      <c r="C294" s="99">
        <v>10.063473781232855</v>
      </c>
      <c r="D294" s="99">
        <v>10.124300398269806</v>
      </c>
      <c r="E294" s="99">
        <v>9.3780748577499473</v>
      </c>
      <c r="F294" s="99">
        <v>9.3238178073378037</v>
      </c>
      <c r="G294" s="99">
        <v>9.4582614834977186</v>
      </c>
      <c r="H294" s="99">
        <v>9.5969187210242382</v>
      </c>
      <c r="I294" s="99">
        <v>9.6094312792147516</v>
      </c>
      <c r="J294" s="99">
        <v>9.8248711941190532</v>
      </c>
      <c r="K294" s="99">
        <v>9.3464061750569893</v>
      </c>
      <c r="L294" s="99">
        <v>8.4252493391307617</v>
      </c>
      <c r="M294" s="99">
        <v>8.0301477424037753</v>
      </c>
      <c r="N294" s="99">
        <v>8.0785579284712838</v>
      </c>
      <c r="O294" s="99">
        <v>7.8471283965266965</v>
      </c>
      <c r="P294" s="99">
        <v>7.4314062568877031</v>
      </c>
      <c r="Q294" s="99">
        <v>7.2239154379966628</v>
      </c>
      <c r="R294" s="99">
        <v>7.2044690359091605</v>
      </c>
      <c r="S294" s="99">
        <v>7.2807289934330264</v>
      </c>
      <c r="T294" s="99">
        <v>7.3938074159686975</v>
      </c>
      <c r="U294" s="99">
        <v>7.4365749867759767</v>
      </c>
      <c r="V294" s="99">
        <v>7.7697397411391584</v>
      </c>
      <c r="W294" s="99">
        <v>7.6770947337254052</v>
      </c>
      <c r="DA294" s="63" t="s">
        <v>2829</v>
      </c>
    </row>
    <row r="295" spans="1:105" ht="12" customHeight="1" x14ac:dyDescent="0.25">
      <c r="A295" s="100" t="s">
        <v>204</v>
      </c>
      <c r="B295" s="102">
        <v>3.1020187101291685</v>
      </c>
      <c r="C295" s="102">
        <v>3.2935007633633169</v>
      </c>
      <c r="D295" s="102">
        <v>3.3981034694344276</v>
      </c>
      <c r="E295" s="102">
        <v>2.6852455965316118</v>
      </c>
      <c r="F295" s="102">
        <v>2.6381002353455214</v>
      </c>
      <c r="G295" s="102">
        <v>3.0015999443776562</v>
      </c>
      <c r="H295" s="102">
        <v>2.78213143750096</v>
      </c>
      <c r="I295" s="102">
        <v>2.7921028064395794</v>
      </c>
      <c r="J295" s="102">
        <v>2.7087151261209486</v>
      </c>
      <c r="K295" s="102">
        <v>2.5993474711510403</v>
      </c>
      <c r="L295" s="102">
        <v>1.8331262064231342</v>
      </c>
      <c r="M295" s="102">
        <v>1.2052870471333732</v>
      </c>
      <c r="N295" s="102">
        <v>1.2879607385145058</v>
      </c>
      <c r="O295" s="102">
        <v>1.1224500188634952</v>
      </c>
      <c r="P295" s="102">
        <v>1.1338542741249507</v>
      </c>
      <c r="Q295" s="102">
        <v>1.1366811077480088</v>
      </c>
      <c r="R295" s="102">
        <v>1.1607010256727071</v>
      </c>
      <c r="S295" s="102">
        <v>1.1463691506801086</v>
      </c>
      <c r="T295" s="102">
        <v>0.91877285424009036</v>
      </c>
      <c r="U295" s="102">
        <v>0.96328804525349565</v>
      </c>
      <c r="V295" s="102">
        <v>1.259948906181767</v>
      </c>
      <c r="W295" s="102">
        <v>0.84790700734366775</v>
      </c>
      <c r="DA295" s="131" t="s">
        <v>2830</v>
      </c>
    </row>
    <row r="296" spans="1:105" ht="12" customHeight="1" x14ac:dyDescent="0.25">
      <c r="A296" s="103" t="s">
        <v>52</v>
      </c>
      <c r="B296" s="105">
        <v>6.7850279630790871</v>
      </c>
      <c r="C296" s="105">
        <v>6.7699730178695363</v>
      </c>
      <c r="D296" s="105">
        <v>6.7261969288353791</v>
      </c>
      <c r="E296" s="105">
        <v>6.6928292612183355</v>
      </c>
      <c r="F296" s="105">
        <v>6.6857175719922832</v>
      </c>
      <c r="G296" s="105">
        <v>6.4566615391200619</v>
      </c>
      <c r="H296" s="105">
        <v>6.8147872835232786</v>
      </c>
      <c r="I296" s="105">
        <v>6.8173284727751735</v>
      </c>
      <c r="J296" s="105">
        <v>7.116156067998106</v>
      </c>
      <c r="K296" s="105">
        <v>6.7470587039059495</v>
      </c>
      <c r="L296" s="105">
        <v>6.5921231327076288</v>
      </c>
      <c r="M296" s="105">
        <v>6.8248606952704014</v>
      </c>
      <c r="N296" s="105">
        <v>6.7905971899567765</v>
      </c>
      <c r="O296" s="105">
        <v>6.7246783776632011</v>
      </c>
      <c r="P296" s="105">
        <v>6.2975519827627533</v>
      </c>
      <c r="Q296" s="105">
        <v>6.0872343302486547</v>
      </c>
      <c r="R296" s="105">
        <v>6.0437680102364535</v>
      </c>
      <c r="S296" s="105">
        <v>6.134359842752918</v>
      </c>
      <c r="T296" s="105">
        <v>6.4750345617286067</v>
      </c>
      <c r="U296" s="105">
        <v>6.4732869415224821</v>
      </c>
      <c r="V296" s="105">
        <v>6.5097908349573919</v>
      </c>
      <c r="W296" s="105">
        <v>6.8291877263817389</v>
      </c>
      <c r="DA296" s="132" t="s">
        <v>2831</v>
      </c>
    </row>
    <row r="297" spans="1:105" ht="12" customHeight="1" x14ac:dyDescent="0.25">
      <c r="A297" s="106" t="s">
        <v>124</v>
      </c>
      <c r="B297" s="102">
        <v>14.99475889874852</v>
      </c>
      <c r="C297" s="102">
        <v>14.5560712463566</v>
      </c>
      <c r="D297" s="102">
        <v>14.329507729369428</v>
      </c>
      <c r="E297" s="102">
        <v>14.599215017916908</v>
      </c>
      <c r="F297" s="102">
        <v>14.330126854553709</v>
      </c>
      <c r="G297" s="102">
        <v>13.933747154735457</v>
      </c>
      <c r="H297" s="102">
        <v>13.891472803030585</v>
      </c>
      <c r="I297" s="102">
        <v>14.11203149596995</v>
      </c>
      <c r="J297" s="102">
        <v>14.12824253534788</v>
      </c>
      <c r="K297" s="102">
        <v>14.186277959876191</v>
      </c>
      <c r="L297" s="102">
        <v>14.82914510442871</v>
      </c>
      <c r="M297" s="102">
        <v>12.83657528971808</v>
      </c>
      <c r="N297" s="102">
        <v>12.361186328733767</v>
      </c>
      <c r="O297" s="102">
        <v>12.319556634406496</v>
      </c>
      <c r="P297" s="102">
        <v>11.222884897519032</v>
      </c>
      <c r="Q297" s="102">
        <v>10.530263482699175</v>
      </c>
      <c r="R297" s="102">
        <v>10.548064112339693</v>
      </c>
      <c r="S297" s="102">
        <v>10.576273973203429</v>
      </c>
      <c r="T297" s="102">
        <v>10.201038160163257</v>
      </c>
      <c r="U297" s="102">
        <v>9.8420482071007527</v>
      </c>
      <c r="V297" s="102">
        <v>11.082044289470087</v>
      </c>
      <c r="W297" s="102">
        <v>9.6470261478190054</v>
      </c>
      <c r="DA297" s="131" t="s">
        <v>2832</v>
      </c>
    </row>
    <row r="298" spans="1:105" ht="12" customHeight="1" x14ac:dyDescent="0.25">
      <c r="A298" s="107" t="s">
        <v>123</v>
      </c>
      <c r="B298" s="105">
        <v>9.6443431357061566</v>
      </c>
      <c r="C298" s="105">
        <v>9.4616989883827891</v>
      </c>
      <c r="D298" s="105">
        <v>9.3908722225002954</v>
      </c>
      <c r="E298" s="105">
        <v>9.438416721538271</v>
      </c>
      <c r="F298" s="105">
        <v>9.3124515962347783</v>
      </c>
      <c r="G298" s="105">
        <v>9.2629136848915277</v>
      </c>
      <c r="H298" s="105">
        <v>9.2080726692504022</v>
      </c>
      <c r="I298" s="105">
        <v>9.4080829640867076</v>
      </c>
      <c r="J298" s="105">
        <v>9.4116895322370944</v>
      </c>
      <c r="K298" s="105">
        <v>9.5216505901970372</v>
      </c>
      <c r="L298" s="105">
        <v>9.8029467281686156</v>
      </c>
      <c r="M298" s="105">
        <v>8.2482392408380996</v>
      </c>
      <c r="N298" s="105">
        <v>8.0507084565119342</v>
      </c>
      <c r="O298" s="105">
        <v>8.1107482148933148</v>
      </c>
      <c r="P298" s="105">
        <v>7.533794501562924</v>
      </c>
      <c r="Q298" s="105">
        <v>7.2111678421885017</v>
      </c>
      <c r="R298" s="105">
        <v>7.4041886125969052</v>
      </c>
      <c r="S298" s="105">
        <v>7.6077250229145292</v>
      </c>
      <c r="T298" s="105">
        <v>7.4161973629916078</v>
      </c>
      <c r="U298" s="105">
        <v>7.3871633255701736</v>
      </c>
      <c r="V298" s="105">
        <v>8.6167295774271526</v>
      </c>
      <c r="W298" s="105">
        <v>7.4805695873648475</v>
      </c>
      <c r="DA298" s="132" t="s">
        <v>2833</v>
      </c>
    </row>
    <row r="299" spans="1:105" ht="12" customHeight="1" x14ac:dyDescent="0.25">
      <c r="A299" s="108" t="s">
        <v>50</v>
      </c>
      <c r="B299" s="99">
        <v>2.6935074904500764</v>
      </c>
      <c r="C299" s="99">
        <v>2.7624820458548109</v>
      </c>
      <c r="D299" s="99">
        <v>2.8241681040308189</v>
      </c>
      <c r="E299" s="99">
        <v>2.5028277488254265</v>
      </c>
      <c r="F299" s="99">
        <v>2.4633366891865722</v>
      </c>
      <c r="G299" s="99">
        <v>2.7572319884224115</v>
      </c>
      <c r="H299" s="99">
        <v>2.5319058006847599</v>
      </c>
      <c r="I299" s="99">
        <v>2.6220525781610493</v>
      </c>
      <c r="J299" s="99">
        <v>2.5773310714626412</v>
      </c>
      <c r="K299" s="99">
        <v>2.7095600112543208</v>
      </c>
      <c r="L299" s="99">
        <v>2.4199485913242293</v>
      </c>
      <c r="M299" s="99">
        <v>1.3950796814706448</v>
      </c>
      <c r="N299" s="99">
        <v>1.4266109175576773</v>
      </c>
      <c r="O299" s="99">
        <v>1.3520507956841068</v>
      </c>
      <c r="P299" s="99">
        <v>1.2977992469737081</v>
      </c>
      <c r="Q299" s="99">
        <v>1.2491862910273492</v>
      </c>
      <c r="R299" s="99">
        <v>1.3402797953426837</v>
      </c>
      <c r="S299" s="99">
        <v>1.3497157427099429</v>
      </c>
      <c r="T299" s="99">
        <v>0.98088840017324275</v>
      </c>
      <c r="U299" s="99">
        <v>0.98840701116808771</v>
      </c>
      <c r="V299" s="99">
        <v>1.6082231678902761</v>
      </c>
      <c r="W299" s="99">
        <v>0.83418898874799408</v>
      </c>
      <c r="DA299" s="63" t="s">
        <v>2834</v>
      </c>
    </row>
    <row r="300" spans="1:105" ht="12" customHeight="1" x14ac:dyDescent="0.25">
      <c r="A300" s="108" t="s">
        <v>52</v>
      </c>
      <c r="B300" s="99">
        <v>6.9508356452560793</v>
      </c>
      <c r="C300" s="99">
        <v>6.6992169425279773</v>
      </c>
      <c r="D300" s="99">
        <v>6.5667041184694783</v>
      </c>
      <c r="E300" s="99">
        <v>6.9355889727128437</v>
      </c>
      <c r="F300" s="99">
        <v>6.8491149070482074</v>
      </c>
      <c r="G300" s="99">
        <v>6.5056816964691171</v>
      </c>
      <c r="H300" s="99">
        <v>6.6761668685656446</v>
      </c>
      <c r="I300" s="99">
        <v>6.7860303859256588</v>
      </c>
      <c r="J300" s="99">
        <v>6.8343584607744523</v>
      </c>
      <c r="K300" s="99">
        <v>6.8120905789427164</v>
      </c>
      <c r="L300" s="99">
        <v>7.3829981368443862</v>
      </c>
      <c r="M300" s="99">
        <v>6.8531595593674561</v>
      </c>
      <c r="N300" s="99">
        <v>6.6240975389542589</v>
      </c>
      <c r="O300" s="99">
        <v>6.7586974192092084</v>
      </c>
      <c r="P300" s="99">
        <v>6.2359952545892163</v>
      </c>
      <c r="Q300" s="99">
        <v>5.961981551161152</v>
      </c>
      <c r="R300" s="99">
        <v>6.0639088172542204</v>
      </c>
      <c r="S300" s="99">
        <v>6.258009280204587</v>
      </c>
      <c r="T300" s="99">
        <v>6.4353089628183637</v>
      </c>
      <c r="U300" s="99">
        <v>6.3987563144020854</v>
      </c>
      <c r="V300" s="99">
        <v>7.0085064095368761</v>
      </c>
      <c r="W300" s="99">
        <v>6.6463805986168536</v>
      </c>
      <c r="DA300" s="63" t="s">
        <v>2835</v>
      </c>
    </row>
    <row r="301" spans="1:105" ht="12" customHeight="1" x14ac:dyDescent="0.25">
      <c r="A301" s="106" t="s">
        <v>122</v>
      </c>
      <c r="B301" s="102">
        <v>12.767253688079082</v>
      </c>
      <c r="C301" s="102">
        <v>13.037610822703131</v>
      </c>
      <c r="D301" s="102">
        <v>13.155160723048951</v>
      </c>
      <c r="E301" s="102">
        <v>12.061054860329589</v>
      </c>
      <c r="F301" s="102">
        <v>11.917171289649232</v>
      </c>
      <c r="G301" s="102">
        <v>12.715799565212416</v>
      </c>
      <c r="H301" s="102">
        <v>12.134324080150797</v>
      </c>
      <c r="I301" s="102">
        <v>12.457103103580399</v>
      </c>
      <c r="J301" s="102">
        <v>12.419787624189636</v>
      </c>
      <c r="K301" s="102">
        <v>12.5639359048188</v>
      </c>
      <c r="L301" s="102">
        <v>12.322322072613725</v>
      </c>
      <c r="M301" s="102">
        <v>11.526214052744555</v>
      </c>
      <c r="N301" s="102">
        <v>10.840157471064018</v>
      </c>
      <c r="O301" s="102">
        <v>10.575639770536663</v>
      </c>
      <c r="P301" s="102">
        <v>9.8778270925587801</v>
      </c>
      <c r="Q301" s="102">
        <v>9.5180206732386257</v>
      </c>
      <c r="R301" s="102">
        <v>9.6219977006137896</v>
      </c>
      <c r="S301" s="102">
        <v>9.6861778609885469</v>
      </c>
      <c r="T301" s="102">
        <v>9.6745863985127656</v>
      </c>
      <c r="U301" s="102">
        <v>9.5235670920577782</v>
      </c>
      <c r="V301" s="102">
        <v>9.2957634761968269</v>
      </c>
      <c r="W301" s="102">
        <v>9.62805777635052</v>
      </c>
      <c r="DA301" s="131" t="s">
        <v>2836</v>
      </c>
    </row>
    <row r="302" spans="1:105" ht="12" customHeight="1" x14ac:dyDescent="0.25">
      <c r="A302" s="107" t="s">
        <v>121</v>
      </c>
      <c r="B302" s="105">
        <v>8.8587029837657507</v>
      </c>
      <c r="C302" s="105">
        <v>9.2037443691451362</v>
      </c>
      <c r="D302" s="105">
        <v>9.3897481300468648</v>
      </c>
      <c r="E302" s="105">
        <v>8.3946281814551575</v>
      </c>
      <c r="F302" s="105">
        <v>8.3504969239399838</v>
      </c>
      <c r="G302" s="105">
        <v>9.2040268211364449</v>
      </c>
      <c r="H302" s="105">
        <v>8.715474540320578</v>
      </c>
      <c r="I302" s="105">
        <v>8.9997224162007559</v>
      </c>
      <c r="J302" s="105">
        <v>8.9561554083256638</v>
      </c>
      <c r="K302" s="105">
        <v>9.1296474390692275</v>
      </c>
      <c r="L302" s="105">
        <v>8.7302462349934995</v>
      </c>
      <c r="M302" s="105">
        <v>8.0580252952420981</v>
      </c>
      <c r="N302" s="105">
        <v>7.5944693268520886</v>
      </c>
      <c r="O302" s="105">
        <v>7.4100034341455503</v>
      </c>
      <c r="P302" s="105">
        <v>6.9962865859370034</v>
      </c>
      <c r="Q302" s="105">
        <v>6.8262166255126591</v>
      </c>
      <c r="R302" s="105">
        <v>6.9903056336208875</v>
      </c>
      <c r="S302" s="105">
        <v>7.0829663389479132</v>
      </c>
      <c r="T302" s="105">
        <v>7.1291285378307228</v>
      </c>
      <c r="U302" s="105">
        <v>7.1108775117599254</v>
      </c>
      <c r="V302" s="105">
        <v>7.0055732020545749</v>
      </c>
      <c r="W302" s="105">
        <v>7.3026979510898133</v>
      </c>
      <c r="DA302" s="132" t="s">
        <v>2837</v>
      </c>
    </row>
    <row r="303" spans="1:105" ht="12" customHeight="1" x14ac:dyDescent="0.25">
      <c r="A303" s="108" t="s">
        <v>53</v>
      </c>
      <c r="B303" s="99">
        <v>2.1159950740306392</v>
      </c>
      <c r="C303" s="99">
        <v>2.4785715896370224</v>
      </c>
      <c r="D303" s="99">
        <v>2.6779213836079014</v>
      </c>
      <c r="E303" s="99">
        <v>1.7686191083351548</v>
      </c>
      <c r="F303" s="99">
        <v>1.7773170105996694</v>
      </c>
      <c r="G303" s="99">
        <v>2.6009136259179142</v>
      </c>
      <c r="H303" s="99">
        <v>2.1284224121150119</v>
      </c>
      <c r="I303" s="99">
        <v>2.2736998472151435</v>
      </c>
      <c r="J303" s="99">
        <v>2.1955952090958788</v>
      </c>
      <c r="K303" s="99">
        <v>2.3938848572717721</v>
      </c>
      <c r="L303" s="99">
        <v>1.654528375644768</v>
      </c>
      <c r="M303" s="99">
        <v>1.1784314032230021</v>
      </c>
      <c r="N303" s="99">
        <v>1.0864503504682026</v>
      </c>
      <c r="O303" s="99">
        <v>0.92219475965145314</v>
      </c>
      <c r="P303" s="99">
        <v>0.94000412389327959</v>
      </c>
      <c r="Q303" s="99">
        <v>0.96918405237427974</v>
      </c>
      <c r="R303" s="99">
        <v>1.0573312860967308</v>
      </c>
      <c r="S303" s="99">
        <v>1.0459379092965284</v>
      </c>
      <c r="T303" s="99">
        <v>0.80218495348680863</v>
      </c>
      <c r="U303" s="99">
        <v>0.82183628101472028</v>
      </c>
      <c r="V303" s="99">
        <v>0.73772784757432619</v>
      </c>
      <c r="W303" s="99">
        <v>0.69838071135840252</v>
      </c>
      <c r="DA303" s="63" t="s">
        <v>2838</v>
      </c>
    </row>
    <row r="304" spans="1:105" ht="12" customHeight="1" x14ac:dyDescent="0.25">
      <c r="A304" s="108" t="s">
        <v>52</v>
      </c>
      <c r="B304" s="99">
        <v>6.7427079097351115</v>
      </c>
      <c r="C304" s="99">
        <v>6.7251727795081138</v>
      </c>
      <c r="D304" s="99">
        <v>6.7118267464389634</v>
      </c>
      <c r="E304" s="99">
        <v>6.6260090731200041</v>
      </c>
      <c r="F304" s="99">
        <v>6.573179913340315</v>
      </c>
      <c r="G304" s="99">
        <v>6.6031131952185316</v>
      </c>
      <c r="H304" s="99">
        <v>6.5870521282055661</v>
      </c>
      <c r="I304" s="99">
        <v>6.726022568985611</v>
      </c>
      <c r="J304" s="99">
        <v>6.7605601992297855</v>
      </c>
      <c r="K304" s="99">
        <v>6.7357625817974549</v>
      </c>
      <c r="L304" s="99">
        <v>7.0757178593487318</v>
      </c>
      <c r="M304" s="99">
        <v>6.8795938920190967</v>
      </c>
      <c r="N304" s="99">
        <v>6.5080189763838856</v>
      </c>
      <c r="O304" s="99">
        <v>6.4878086744940981</v>
      </c>
      <c r="P304" s="99">
        <v>6.0562824620437237</v>
      </c>
      <c r="Q304" s="99">
        <v>5.8570325731383797</v>
      </c>
      <c r="R304" s="99">
        <v>5.9329743475241585</v>
      </c>
      <c r="S304" s="99">
        <v>6.037028429651385</v>
      </c>
      <c r="T304" s="99">
        <v>6.3269435843439146</v>
      </c>
      <c r="U304" s="99">
        <v>6.2890412307452044</v>
      </c>
      <c r="V304" s="99">
        <v>6.2678453544802482</v>
      </c>
      <c r="W304" s="99">
        <v>6.6043172397314116</v>
      </c>
      <c r="DA304" s="63" t="s">
        <v>2839</v>
      </c>
    </row>
    <row r="305" spans="1:105" ht="12" customHeight="1" x14ac:dyDescent="0.25">
      <c r="A305" s="121" t="s">
        <v>54</v>
      </c>
      <c r="B305" s="123">
        <v>24.153582775019657</v>
      </c>
      <c r="C305" s="123">
        <v>24.566865137299679</v>
      </c>
      <c r="D305" s="123">
        <v>25.20301486054661</v>
      </c>
      <c r="E305" s="123">
        <v>25.257747496589168</v>
      </c>
      <c r="F305" s="123">
        <v>24.73089000504789</v>
      </c>
      <c r="G305" s="123">
        <v>24.342083884503559</v>
      </c>
      <c r="H305" s="123">
        <v>23.184133430247389</v>
      </c>
      <c r="I305" s="123">
        <v>22.935760744739287</v>
      </c>
      <c r="J305" s="123">
        <v>22.961245035202531</v>
      </c>
      <c r="K305" s="123">
        <v>23.226954095267761</v>
      </c>
      <c r="L305" s="123">
        <v>20.63074904477735</v>
      </c>
      <c r="M305" s="123">
        <v>18.571204502492584</v>
      </c>
      <c r="N305" s="123">
        <v>16.606970148657592</v>
      </c>
      <c r="O305" s="123">
        <v>15.49172220616903</v>
      </c>
      <c r="P305" s="123">
        <v>14.639276032465999</v>
      </c>
      <c r="Q305" s="123">
        <v>14.375977239614096</v>
      </c>
      <c r="R305" s="123">
        <v>15.312702834368061</v>
      </c>
      <c r="S305" s="123">
        <v>15.187345845032313</v>
      </c>
      <c r="T305" s="123">
        <v>16.080987304647451</v>
      </c>
      <c r="U305" s="123">
        <v>16.366436867044055</v>
      </c>
      <c r="V305" s="123">
        <v>17.648096324571569</v>
      </c>
      <c r="W305" s="123">
        <v>18.075667602155292</v>
      </c>
      <c r="DA305" s="130" t="s">
        <v>2840</v>
      </c>
    </row>
    <row r="306" spans="1:105" ht="12" customHeight="1" x14ac:dyDescent="0.25">
      <c r="A306" s="97" t="s">
        <v>207</v>
      </c>
      <c r="B306" s="99">
        <v>26.929195505971489</v>
      </c>
      <c r="C306" s="99">
        <v>27.729341633208485</v>
      </c>
      <c r="D306" s="99">
        <v>28.199658943368309</v>
      </c>
      <c r="E306" s="99">
        <v>27.134877636761654</v>
      </c>
      <c r="F306" s="99">
        <v>25.777824430074308</v>
      </c>
      <c r="G306" s="99">
        <v>26.054478961582102</v>
      </c>
      <c r="H306" s="99">
        <v>25.077053088992461</v>
      </c>
      <c r="I306" s="99">
        <v>23.552034917872266</v>
      </c>
      <c r="J306" s="99">
        <v>27.804218794648328</v>
      </c>
      <c r="K306" s="99">
        <v>28.35579434860913</v>
      </c>
      <c r="L306" s="99">
        <v>19.605339351333647</v>
      </c>
      <c r="M306" s="99">
        <v>18.946619346699229</v>
      </c>
      <c r="N306" s="99">
        <v>17.75887448952264</v>
      </c>
      <c r="O306" s="99">
        <v>16.659554759942306</v>
      </c>
      <c r="P306" s="99">
        <v>15.932327786499226</v>
      </c>
      <c r="Q306" s="99">
        <v>15.718638683848312</v>
      </c>
      <c r="R306" s="99">
        <v>16.139669178957885</v>
      </c>
      <c r="S306" s="99">
        <v>16.417981098122148</v>
      </c>
      <c r="T306" s="99">
        <v>17.279445059821342</v>
      </c>
      <c r="U306" s="99">
        <v>18.018268849073163</v>
      </c>
      <c r="V306" s="99">
        <v>19.417316570806246</v>
      </c>
      <c r="W306" s="99">
        <v>20.113727459361066</v>
      </c>
      <c r="DA306" s="63" t="s">
        <v>2841</v>
      </c>
    </row>
    <row r="307" spans="1:105" ht="12" customHeight="1" x14ac:dyDescent="0.25">
      <c r="A307" s="97" t="s">
        <v>50</v>
      </c>
      <c r="B307" s="99">
        <v>26.099595881148247</v>
      </c>
      <c r="C307" s="99">
        <v>24.876836315746953</v>
      </c>
      <c r="D307" s="99">
        <v>24.743883997909464</v>
      </c>
      <c r="E307" s="99">
        <v>28.772542112822421</v>
      </c>
      <c r="F307" s="99">
        <v>28.561264250695135</v>
      </c>
      <c r="G307" s="99">
        <v>26.123695698593686</v>
      </c>
      <c r="H307" s="99">
        <v>25.480359662988739</v>
      </c>
      <c r="I307" s="99">
        <v>25.441209480899527</v>
      </c>
      <c r="J307" s="99">
        <v>22.860213679312658</v>
      </c>
      <c r="K307" s="99">
        <v>22.628609082606651</v>
      </c>
      <c r="L307" s="99">
        <v>22.984346176326106</v>
      </c>
      <c r="M307" s="99">
        <v>20.672652884445291</v>
      </c>
      <c r="N307" s="99">
        <v>17.59156857207546</v>
      </c>
      <c r="O307" s="99">
        <v>16.282990005654078</v>
      </c>
      <c r="P307" s="99">
        <v>14.573609224090461</v>
      </c>
      <c r="Q307" s="99">
        <v>14.078395026451727</v>
      </c>
      <c r="R307" s="99">
        <v>15.097661739272342</v>
      </c>
      <c r="S307" s="99">
        <v>16.205689621563355</v>
      </c>
      <c r="T307" s="99">
        <v>16.678606444831008</v>
      </c>
      <c r="U307" s="99">
        <v>17.310459270712453</v>
      </c>
      <c r="V307" s="99">
        <v>20.041422262181602</v>
      </c>
      <c r="W307" s="99">
        <v>18.632912182390694</v>
      </c>
      <c r="DA307" s="63" t="s">
        <v>2842</v>
      </c>
    </row>
    <row r="308" spans="1:105" ht="12" customHeight="1" x14ac:dyDescent="0.25">
      <c r="A308" s="109" t="s">
        <v>120</v>
      </c>
      <c r="B308" s="110">
        <v>18.860047719300226</v>
      </c>
      <c r="C308" s="110">
        <v>20.365566719783736</v>
      </c>
      <c r="D308" s="110">
        <v>21.858911355235421</v>
      </c>
      <c r="E308" s="110">
        <v>19.489174686556161</v>
      </c>
      <c r="F308" s="110">
        <v>19.916347222842997</v>
      </c>
      <c r="G308" s="110">
        <v>21.020859176159568</v>
      </c>
      <c r="H308" s="110">
        <v>19.586247169372545</v>
      </c>
      <c r="I308" s="110">
        <v>20.561758869972426</v>
      </c>
      <c r="J308" s="110">
        <v>17.010021847681973</v>
      </c>
      <c r="K308" s="110">
        <v>16.543880339611796</v>
      </c>
      <c r="L308" s="110">
        <v>20.803708216128289</v>
      </c>
      <c r="M308" s="110">
        <v>16.520192073611252</v>
      </c>
      <c r="N308" s="110">
        <v>12.92548813855395</v>
      </c>
      <c r="O308" s="110">
        <v>10.185354652030002</v>
      </c>
      <c r="P308" s="110">
        <v>8.9742607935136398</v>
      </c>
      <c r="Q308" s="110">
        <v>8.8830417786945599</v>
      </c>
      <c r="R308" s="110">
        <v>12.49852057474609</v>
      </c>
      <c r="S308" s="110">
        <v>10.820518777362503</v>
      </c>
      <c r="T308" s="110">
        <v>12.915079375017049</v>
      </c>
      <c r="U308" s="110">
        <v>12.726990576014373</v>
      </c>
      <c r="V308" s="110">
        <v>13.603301182449796</v>
      </c>
      <c r="W308" s="110">
        <v>14.740987192304063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38.375951789993763</v>
      </c>
      <c r="C310" s="118">
        <f t="shared" si="136"/>
        <v>38.7807340060629</v>
      </c>
      <c r="D310" s="118">
        <f t="shared" si="136"/>
        <v>39.84566994024172</v>
      </c>
      <c r="E310" s="118">
        <f t="shared" si="136"/>
        <v>41.424984909406056</v>
      </c>
      <c r="F310" s="118">
        <f t="shared" si="136"/>
        <v>42.480921206308999</v>
      </c>
      <c r="G310" s="118">
        <f t="shared" si="136"/>
        <v>43.340224724192069</v>
      </c>
      <c r="H310" s="118">
        <f t="shared" si="136"/>
        <v>43.192494264050879</v>
      </c>
      <c r="I310" s="118">
        <f t="shared" si="136"/>
        <v>44.040525981170212</v>
      </c>
      <c r="J310" s="118">
        <f t="shared" si="136"/>
        <v>44.422116807389934</v>
      </c>
      <c r="K310" s="118">
        <f t="shared" si="136"/>
        <v>47.139253588163797</v>
      </c>
      <c r="L310" s="118">
        <f t="shared" si="136"/>
        <v>37.970274173300751</v>
      </c>
      <c r="M310" s="118">
        <f t="shared" si="136"/>
        <v>36.501465338353839</v>
      </c>
      <c r="N310" s="118">
        <f t="shared" si="136"/>
        <v>37.398986053338525</v>
      </c>
      <c r="O310" s="118">
        <f t="shared" si="136"/>
        <v>38.977447155642118</v>
      </c>
      <c r="P310" s="118">
        <f t="shared" si="136"/>
        <v>37.989612980609536</v>
      </c>
      <c r="Q310" s="118">
        <f t="shared" si="136"/>
        <v>37.624572643687046</v>
      </c>
      <c r="R310" s="118">
        <f t="shared" ref="R310:V310" si="137">R311+R314+R316+R329</f>
        <v>38.941341529434688</v>
      </c>
      <c r="S310" s="118">
        <f t="shared" si="137"/>
        <v>39.114873364101477</v>
      </c>
      <c r="T310" s="118">
        <f t="shared" si="137"/>
        <v>39.873687417283605</v>
      </c>
      <c r="U310" s="118">
        <f t="shared" si="137"/>
        <v>40.493377164004826</v>
      </c>
      <c r="V310" s="118">
        <f t="shared" si="137"/>
        <v>43.218299959642358</v>
      </c>
      <c r="W310" s="118">
        <f t="shared" ref="W310" si="138">W311+W314+W316+W329</f>
        <v>43.681749931632964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15.242854812684248</v>
      </c>
      <c r="C311" s="123">
        <f t="shared" si="139"/>
        <v>15.402314674989531</v>
      </c>
      <c r="D311" s="123">
        <f t="shared" si="139"/>
        <v>16.124354437530275</v>
      </c>
      <c r="E311" s="123">
        <f t="shared" si="139"/>
        <v>17.382261654313449</v>
      </c>
      <c r="F311" s="123">
        <f t="shared" si="139"/>
        <v>18.867265014317027</v>
      </c>
      <c r="G311" s="123">
        <f t="shared" si="139"/>
        <v>19.760254353244143</v>
      </c>
      <c r="H311" s="123">
        <f t="shared" si="139"/>
        <v>20.050249745834186</v>
      </c>
      <c r="I311" s="123">
        <f t="shared" si="139"/>
        <v>21.13939405391244</v>
      </c>
      <c r="J311" s="123">
        <f t="shared" si="139"/>
        <v>21.661979425666157</v>
      </c>
      <c r="K311" s="123">
        <f t="shared" si="139"/>
        <v>24.095108066744629</v>
      </c>
      <c r="L311" s="123">
        <f t="shared" si="139"/>
        <v>15.783307589135267</v>
      </c>
      <c r="M311" s="123">
        <f t="shared" si="139"/>
        <v>16.746697605091573</v>
      </c>
      <c r="N311" s="123">
        <f t="shared" si="139"/>
        <v>19.196440624418461</v>
      </c>
      <c r="O311" s="123">
        <f t="shared" si="139"/>
        <v>21.508118227702418</v>
      </c>
      <c r="P311" s="123">
        <f t="shared" si="139"/>
        <v>21.447105130160125</v>
      </c>
      <c r="Q311" s="123">
        <f t="shared" si="139"/>
        <v>21.479964445353044</v>
      </c>
      <c r="R311" s="123">
        <f t="shared" ref="R311:V311" si="140">SUM(R312:R313)</f>
        <v>21.800115798419125</v>
      </c>
      <c r="S311" s="123">
        <f t="shared" si="140"/>
        <v>21.799452587656294</v>
      </c>
      <c r="T311" s="123">
        <f t="shared" si="140"/>
        <v>21.591458722945795</v>
      </c>
      <c r="U311" s="123">
        <f t="shared" si="140"/>
        <v>21.848241148349405</v>
      </c>
      <c r="V311" s="123">
        <f t="shared" si="140"/>
        <v>22.971868729550543</v>
      </c>
      <c r="W311" s="123">
        <f t="shared" ref="W311" si="141">SUM(W312:W313)</f>
        <v>23.298591745205275</v>
      </c>
      <c r="DA311" s="130" t="s">
        <v>2990</v>
      </c>
    </row>
    <row r="312" spans="1:105" ht="12" customHeight="1" x14ac:dyDescent="0.25">
      <c r="A312" s="97" t="s">
        <v>204</v>
      </c>
      <c r="B312" s="99">
        <v>15.090511311332868</v>
      </c>
      <c r="C312" s="99">
        <v>15.253865479947507</v>
      </c>
      <c r="D312" s="99">
        <v>15.974938703591802</v>
      </c>
      <c r="E312" s="99">
        <v>17.246453061012154</v>
      </c>
      <c r="F312" s="99">
        <v>18.726728347412266</v>
      </c>
      <c r="G312" s="99">
        <v>19.613605217368519</v>
      </c>
      <c r="H312" s="99">
        <v>19.900594443187302</v>
      </c>
      <c r="I312" s="99">
        <v>20.977828583803099</v>
      </c>
      <c r="J312" s="99">
        <v>21.490618492080163</v>
      </c>
      <c r="K312" s="99">
        <v>23.915381236764325</v>
      </c>
      <c r="L312" s="99">
        <v>15.697469211682817</v>
      </c>
      <c r="M312" s="99">
        <v>16.647934135991267</v>
      </c>
      <c r="N312" s="99">
        <v>19.08746639634095</v>
      </c>
      <c r="O312" s="99">
        <v>21.387768566021865</v>
      </c>
      <c r="P312" s="99">
        <v>21.329271485825181</v>
      </c>
      <c r="Q312" s="99">
        <v>21.362783188630107</v>
      </c>
      <c r="R312" s="99">
        <v>21.676544837678538</v>
      </c>
      <c r="S312" s="99">
        <v>21.677370093830987</v>
      </c>
      <c r="T312" s="99">
        <v>21.472864333797141</v>
      </c>
      <c r="U312" s="99">
        <v>21.729870102797459</v>
      </c>
      <c r="V312" s="99">
        <v>22.845935868565473</v>
      </c>
      <c r="W312" s="99">
        <v>23.171358020365805</v>
      </c>
      <c r="DA312" s="63" t="s">
        <v>2991</v>
      </c>
    </row>
    <row r="313" spans="1:105" ht="12" customHeight="1" x14ac:dyDescent="0.25">
      <c r="A313" s="97" t="s">
        <v>53</v>
      </c>
      <c r="B313" s="99">
        <v>0.15234350135137945</v>
      </c>
      <c r="C313" s="99">
        <v>0.14844919504202514</v>
      </c>
      <c r="D313" s="99">
        <v>0.14941573393847274</v>
      </c>
      <c r="E313" s="99">
        <v>0.13580859330129361</v>
      </c>
      <c r="F313" s="99">
        <v>0.14053666690476327</v>
      </c>
      <c r="G313" s="99">
        <v>0.14664913587562281</v>
      </c>
      <c r="H313" s="99">
        <v>0.14965530264688559</v>
      </c>
      <c r="I313" s="99">
        <v>0.16156547010934028</v>
      </c>
      <c r="J313" s="99">
        <v>0.17136093358599452</v>
      </c>
      <c r="K313" s="99">
        <v>0.17972682998030357</v>
      </c>
      <c r="L313" s="99">
        <v>8.5838377452450321E-2</v>
      </c>
      <c r="M313" s="99">
        <v>9.8763469100306478E-2</v>
      </c>
      <c r="N313" s="99">
        <v>0.10897422807751087</v>
      </c>
      <c r="O313" s="99">
        <v>0.12034966168055186</v>
      </c>
      <c r="P313" s="99">
        <v>0.11783364433494524</v>
      </c>
      <c r="Q313" s="99">
        <v>0.11718125672293603</v>
      </c>
      <c r="R313" s="99">
        <v>0.123570960740585</v>
      </c>
      <c r="S313" s="99">
        <v>0.12208249382530678</v>
      </c>
      <c r="T313" s="99">
        <v>0.11859438914865389</v>
      </c>
      <c r="U313" s="99">
        <v>0.11837104555194654</v>
      </c>
      <c r="V313" s="99">
        <v>0.12593286098507173</v>
      </c>
      <c r="W313" s="99">
        <v>0.12723372483947212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0.25662466170130643</v>
      </c>
      <c r="C314" s="123">
        <f t="shared" si="142"/>
        <v>0.30408072008000153</v>
      </c>
      <c r="D314" s="123">
        <f t="shared" si="142"/>
        <v>0.25742953270838914</v>
      </c>
      <c r="E314" s="123">
        <f t="shared" si="142"/>
        <v>0.56853615098684551</v>
      </c>
      <c r="F314" s="123">
        <f t="shared" si="142"/>
        <v>0.41595496475796151</v>
      </c>
      <c r="G314" s="123">
        <f t="shared" si="142"/>
        <v>0.5069633900452446</v>
      </c>
      <c r="H314" s="123">
        <f t="shared" si="142"/>
        <v>0.61500639050811423</v>
      </c>
      <c r="I314" s="123">
        <f t="shared" si="142"/>
        <v>0.30475249018386352</v>
      </c>
      <c r="J314" s="123">
        <f t="shared" si="142"/>
        <v>0.30341132036585783</v>
      </c>
      <c r="K314" s="123">
        <f t="shared" si="142"/>
        <v>0.50291285749620573</v>
      </c>
      <c r="L314" s="123">
        <f t="shared" si="142"/>
        <v>0.74948789732956078</v>
      </c>
      <c r="M314" s="123">
        <f t="shared" si="142"/>
        <v>0.65712984210635328</v>
      </c>
      <c r="N314" s="123">
        <f t="shared" si="142"/>
        <v>0.71042807866431246</v>
      </c>
      <c r="O314" s="123">
        <f t="shared" si="142"/>
        <v>0.83916322485040418</v>
      </c>
      <c r="P314" s="123">
        <f t="shared" si="142"/>
        <v>0.94181219342814082</v>
      </c>
      <c r="Q314" s="123">
        <f t="shared" si="142"/>
        <v>0.92426739479213782</v>
      </c>
      <c r="R314" s="123">
        <f t="shared" si="142"/>
        <v>1.0851330374986197</v>
      </c>
      <c r="S314" s="123">
        <f t="shared" si="142"/>
        <v>1.1361227542894263</v>
      </c>
      <c r="T314" s="123">
        <f t="shared" si="142"/>
        <v>1.2821441580258388</v>
      </c>
      <c r="U314" s="123">
        <f t="shared" si="142"/>
        <v>1.3102359970593775</v>
      </c>
      <c r="V314" s="123">
        <f t="shared" si="142"/>
        <v>1.3750393267061196</v>
      </c>
      <c r="W314" s="123">
        <f t="shared" si="142"/>
        <v>1.416821974960045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0.25662466170130643</v>
      </c>
      <c r="C315" s="99">
        <f>RES_hhdet_tess!C86</f>
        <v>0.30408072008000153</v>
      </c>
      <c r="D315" s="99">
        <f>RES_hhdet_tess!D86</f>
        <v>0.25742953270838914</v>
      </c>
      <c r="E315" s="99">
        <f>RES_hhdet_tess!E86</f>
        <v>0.56853615098684551</v>
      </c>
      <c r="F315" s="99">
        <f>RES_hhdet_tess!F86</f>
        <v>0.41595496475796151</v>
      </c>
      <c r="G315" s="99">
        <f>RES_hhdet_tess!G86</f>
        <v>0.5069633900452446</v>
      </c>
      <c r="H315" s="99">
        <f>RES_hhdet_tess!H86</f>
        <v>0.61500639050811423</v>
      </c>
      <c r="I315" s="99">
        <f>RES_hhdet_tess!I86</f>
        <v>0.30475249018386352</v>
      </c>
      <c r="J315" s="99">
        <f>RES_hhdet_tess!J86</f>
        <v>0.30341132036585783</v>
      </c>
      <c r="K315" s="99">
        <f>RES_hhdet_tess!K86</f>
        <v>0.50291285749620573</v>
      </c>
      <c r="L315" s="99">
        <f>RES_hhdet_tess!L86</f>
        <v>0.74948789732956078</v>
      </c>
      <c r="M315" s="99">
        <f>RES_hhdet_tess!M86</f>
        <v>0.65712984210635328</v>
      </c>
      <c r="N315" s="99">
        <f>RES_hhdet_tess!N86</f>
        <v>0.71042807866431246</v>
      </c>
      <c r="O315" s="99">
        <f>RES_hhdet_tess!O86</f>
        <v>0.83916322485040418</v>
      </c>
      <c r="P315" s="99">
        <f>RES_hhdet_tess!P86</f>
        <v>0.94181219342814082</v>
      </c>
      <c r="Q315" s="99">
        <f>RES_hhdet_tess!Q86</f>
        <v>0.92426739479213782</v>
      </c>
      <c r="R315" s="99">
        <f>RES_hhdet_tess!R86</f>
        <v>1.0851330374986197</v>
      </c>
      <c r="S315" s="99">
        <f>RES_hhdet_tess!S86</f>
        <v>1.1361227542894263</v>
      </c>
      <c r="T315" s="99">
        <f>RES_hhdet_tess!T86</f>
        <v>1.2821441580258388</v>
      </c>
      <c r="U315" s="99">
        <f>RES_hhdet_tess!U86</f>
        <v>1.3102359970593775</v>
      </c>
      <c r="V315" s="99">
        <f>RES_hhdet_tess!V86</f>
        <v>1.3750393267061196</v>
      </c>
      <c r="W315" s="99">
        <f>RES_hhdet_tess!W86</f>
        <v>1.416821974960045</v>
      </c>
      <c r="DA315" s="63" t="s">
        <v>2994</v>
      </c>
    </row>
    <row r="316" spans="1:105" ht="12" customHeight="1" x14ac:dyDescent="0.25">
      <c r="A316" s="121" t="s">
        <v>55</v>
      </c>
      <c r="B316" s="123">
        <v>8.4254652446724467</v>
      </c>
      <c r="C316" s="123">
        <v>8.2793200573256431</v>
      </c>
      <c r="D316" s="123">
        <v>8.2162457000509637</v>
      </c>
      <c r="E316" s="123">
        <v>8.2940507985508667</v>
      </c>
      <c r="F316" s="123">
        <v>8.2078082435082393</v>
      </c>
      <c r="G316" s="123">
        <v>8.1102504122191892</v>
      </c>
      <c r="H316" s="123">
        <v>8.1792394239062265</v>
      </c>
      <c r="I316" s="123">
        <v>8.3313732851986924</v>
      </c>
      <c r="J316" s="123">
        <v>8.4127103950967292</v>
      </c>
      <c r="K316" s="123">
        <v>8.3943659216176147</v>
      </c>
      <c r="L316" s="123">
        <v>8.5418071576237011</v>
      </c>
      <c r="M316" s="123">
        <v>7.6853112309080416</v>
      </c>
      <c r="N316" s="123">
        <v>7.5170442386208753</v>
      </c>
      <c r="O316" s="123">
        <v>7.5078121135952056</v>
      </c>
      <c r="P316" s="123">
        <v>7.0198051685720362</v>
      </c>
      <c r="Q316" s="123">
        <v>6.7739871971281413</v>
      </c>
      <c r="R316" s="123">
        <v>6.8785617989015542</v>
      </c>
      <c r="S316" s="123">
        <v>7.0423795027655443</v>
      </c>
      <c r="T316" s="123">
        <v>7.0929646686355259</v>
      </c>
      <c r="U316" s="123">
        <v>7.0985542071080907</v>
      </c>
      <c r="V316" s="123">
        <v>7.6986065205937511</v>
      </c>
      <c r="W316" s="123">
        <v>7.3121940902806992</v>
      </c>
      <c r="DA316" s="130" t="s">
        <v>2995</v>
      </c>
    </row>
    <row r="317" spans="1:105" ht="12" customHeight="1" x14ac:dyDescent="0.25">
      <c r="A317" s="97" t="s">
        <v>132</v>
      </c>
      <c r="B317" s="99">
        <v>8.2575280438427789</v>
      </c>
      <c r="C317" s="99">
        <v>8.358336771458152</v>
      </c>
      <c r="D317" s="99">
        <v>8.3845975117032445</v>
      </c>
      <c r="E317" s="99">
        <v>8.0584325662843188</v>
      </c>
      <c r="F317" s="99">
        <v>8.0604152715188988</v>
      </c>
      <c r="G317" s="99">
        <v>8.0435529995418467</v>
      </c>
      <c r="H317" s="99">
        <v>8.3436593833482071</v>
      </c>
      <c r="I317" s="99">
        <v>8.3749409623659261</v>
      </c>
      <c r="J317" s="99">
        <v>8.7282746031922667</v>
      </c>
      <c r="K317" s="99">
        <v>8.3355125364223639</v>
      </c>
      <c r="L317" s="99">
        <v>7.7883512869256526</v>
      </c>
      <c r="M317" s="99">
        <v>7.6543294515932381</v>
      </c>
      <c r="N317" s="99">
        <v>7.7159276319935639</v>
      </c>
      <c r="O317" s="99">
        <v>7.5514548000853408</v>
      </c>
      <c r="P317" s="99">
        <v>7.1377938265784113</v>
      </c>
      <c r="Q317" s="99">
        <v>6.9332196174065004</v>
      </c>
      <c r="R317" s="99">
        <v>6.9093466564882409</v>
      </c>
      <c r="S317" s="99">
        <v>6.998144654910047</v>
      </c>
      <c r="T317" s="99">
        <v>7.1729735787214661</v>
      </c>
      <c r="U317" s="99">
        <v>7.2138011327958731</v>
      </c>
      <c r="V317" s="99">
        <v>7.4934798885990714</v>
      </c>
      <c r="W317" s="99">
        <v>7.502036454642111</v>
      </c>
      <c r="DA317" s="63" t="s">
        <v>2996</v>
      </c>
    </row>
    <row r="318" spans="1:105" ht="12" customHeight="1" x14ac:dyDescent="0.25">
      <c r="A318" s="97" t="s">
        <v>131</v>
      </c>
      <c r="B318" s="99">
        <v>8.2575280438427754</v>
      </c>
      <c r="C318" s="99">
        <v>8.3579024312084016</v>
      </c>
      <c r="D318" s="99">
        <v>8.3835949757415964</v>
      </c>
      <c r="E318" s="99">
        <v>8.0592743996157363</v>
      </c>
      <c r="F318" s="99">
        <v>8.061012770115159</v>
      </c>
      <c r="G318" s="99">
        <v>8.0427977128936892</v>
      </c>
      <c r="H318" s="99">
        <v>8.3432823501291828</v>
      </c>
      <c r="I318" s="99">
        <v>8.373594944895391</v>
      </c>
      <c r="J318" s="99">
        <v>8.7285954683269082</v>
      </c>
      <c r="K318" s="99">
        <v>8.335707568338405</v>
      </c>
      <c r="L318" s="99">
        <v>7.7924062483984873</v>
      </c>
      <c r="M318" s="99">
        <v>7.6619958581411725</v>
      </c>
      <c r="N318" s="99">
        <v>7.7222521817689271</v>
      </c>
      <c r="O318" s="99">
        <v>7.5537652080540303</v>
      </c>
      <c r="P318" s="99">
        <v>7.1403612771292497</v>
      </c>
      <c r="Q318" s="99">
        <v>6.9357196915847199</v>
      </c>
      <c r="R318" s="99">
        <v>6.9109587977875613</v>
      </c>
      <c r="S318" s="99">
        <v>6.9994314974995397</v>
      </c>
      <c r="T318" s="99">
        <v>7.1738339144659129</v>
      </c>
      <c r="U318" s="99">
        <v>7.214235019367389</v>
      </c>
      <c r="V318" s="99">
        <v>7.4937490329054155</v>
      </c>
      <c r="W318" s="99">
        <v>7.5016158884620792</v>
      </c>
      <c r="DA318" s="63" t="s">
        <v>2997</v>
      </c>
    </row>
    <row r="319" spans="1:105" ht="12" customHeight="1" x14ac:dyDescent="0.25">
      <c r="A319" s="100" t="s">
        <v>204</v>
      </c>
      <c r="B319" s="102">
        <v>1.4725000807636903</v>
      </c>
      <c r="C319" s="102">
        <v>1.5879294133388666</v>
      </c>
      <c r="D319" s="102">
        <v>1.6573980469062182</v>
      </c>
      <c r="E319" s="102">
        <v>1.3664451383974019</v>
      </c>
      <c r="F319" s="102">
        <v>1.3752951981228758</v>
      </c>
      <c r="G319" s="102">
        <v>1.5861361737736268</v>
      </c>
      <c r="H319" s="102">
        <v>1.5284950666059058</v>
      </c>
      <c r="I319" s="102">
        <v>1.5562664721202186</v>
      </c>
      <c r="J319" s="102">
        <v>1.6124394003288014</v>
      </c>
      <c r="K319" s="102">
        <v>1.5886488644324561</v>
      </c>
      <c r="L319" s="102">
        <v>1.2002831156908595</v>
      </c>
      <c r="M319" s="102">
        <v>0.8371351628707725</v>
      </c>
      <c r="N319" s="102">
        <v>0.93165499181215006</v>
      </c>
      <c r="O319" s="102">
        <v>0.82908683039082987</v>
      </c>
      <c r="P319" s="102">
        <v>0.84280929436649821</v>
      </c>
      <c r="Q319" s="102">
        <v>0.848485361336066</v>
      </c>
      <c r="R319" s="102">
        <v>0.86719078755110857</v>
      </c>
      <c r="S319" s="102">
        <v>0.86507165474662218</v>
      </c>
      <c r="T319" s="102">
        <v>0.6987993527373052</v>
      </c>
      <c r="U319" s="102">
        <v>0.74094807784490713</v>
      </c>
      <c r="V319" s="102">
        <v>0.98395819794802331</v>
      </c>
      <c r="W319" s="102">
        <v>0.67242816208034173</v>
      </c>
      <c r="DA319" s="131" t="s">
        <v>2998</v>
      </c>
    </row>
    <row r="320" spans="1:105" ht="12" customHeight="1" x14ac:dyDescent="0.25">
      <c r="A320" s="103" t="s">
        <v>52</v>
      </c>
      <c r="B320" s="105">
        <v>6.7850279630790871</v>
      </c>
      <c r="C320" s="105">
        <v>6.7699730178695363</v>
      </c>
      <c r="D320" s="105">
        <v>6.7261969288353791</v>
      </c>
      <c r="E320" s="105">
        <v>6.6928292612183355</v>
      </c>
      <c r="F320" s="105">
        <v>6.6857175719922832</v>
      </c>
      <c r="G320" s="105">
        <v>6.4566615391200619</v>
      </c>
      <c r="H320" s="105">
        <v>6.8147872835232786</v>
      </c>
      <c r="I320" s="105">
        <v>6.8173284727751735</v>
      </c>
      <c r="J320" s="105">
        <v>7.116156067998106</v>
      </c>
      <c r="K320" s="105">
        <v>6.7470587039059495</v>
      </c>
      <c r="L320" s="105">
        <v>6.5921231327076288</v>
      </c>
      <c r="M320" s="105">
        <v>6.8248606952704014</v>
      </c>
      <c r="N320" s="105">
        <v>6.7905971899567765</v>
      </c>
      <c r="O320" s="105">
        <v>6.7246783776632011</v>
      </c>
      <c r="P320" s="105">
        <v>6.2975519827627533</v>
      </c>
      <c r="Q320" s="105">
        <v>6.0872343302486547</v>
      </c>
      <c r="R320" s="105">
        <v>6.0437680102364535</v>
      </c>
      <c r="S320" s="105">
        <v>6.134359842752918</v>
      </c>
      <c r="T320" s="105">
        <v>6.4750345617286067</v>
      </c>
      <c r="U320" s="105">
        <v>6.4732869415224821</v>
      </c>
      <c r="V320" s="105">
        <v>6.5097908349573919</v>
      </c>
      <c r="W320" s="105">
        <v>6.8291877263817389</v>
      </c>
      <c r="DA320" s="132" t="s">
        <v>2999</v>
      </c>
    </row>
    <row r="321" spans="1:105" ht="12" customHeight="1" x14ac:dyDescent="0.25">
      <c r="A321" s="106" t="s">
        <v>124</v>
      </c>
      <c r="B321" s="102">
        <v>8.4728050168238109</v>
      </c>
      <c r="C321" s="102">
        <v>8.2653014286264064</v>
      </c>
      <c r="D321" s="102">
        <v>8.173630882760941</v>
      </c>
      <c r="E321" s="102">
        <v>8.3719209313280878</v>
      </c>
      <c r="F321" s="102">
        <v>8.2713704055604325</v>
      </c>
      <c r="G321" s="102">
        <v>8.1071289841496892</v>
      </c>
      <c r="H321" s="102">
        <v>8.1627957244923355</v>
      </c>
      <c r="I321" s="102">
        <v>8.3328506329388077</v>
      </c>
      <c r="J321" s="102">
        <v>8.3589696636035598</v>
      </c>
      <c r="K321" s="102">
        <v>8.4204298111784048</v>
      </c>
      <c r="L321" s="102">
        <v>8.8311690489490235</v>
      </c>
      <c r="M321" s="102">
        <v>7.7007023464797149</v>
      </c>
      <c r="N321" s="102">
        <v>7.5016608824104294</v>
      </c>
      <c r="O321" s="102">
        <v>7.5996764349222925</v>
      </c>
      <c r="P321" s="102">
        <v>7.0557781733368232</v>
      </c>
      <c r="Q321" s="102">
        <v>6.7631227131915681</v>
      </c>
      <c r="R321" s="102">
        <v>6.9394020439752815</v>
      </c>
      <c r="S321" s="102">
        <v>7.173066135694051</v>
      </c>
      <c r="T321" s="102">
        <v>7.1216037543500237</v>
      </c>
      <c r="U321" s="102">
        <v>7.1147025992625661</v>
      </c>
      <c r="V321" s="102">
        <v>8.2064641497538737</v>
      </c>
      <c r="W321" s="102">
        <v>7.2748538197609562</v>
      </c>
      <c r="DA321" s="131" t="s">
        <v>3000</v>
      </c>
    </row>
    <row r="322" spans="1:105" ht="12" customHeight="1" x14ac:dyDescent="0.25">
      <c r="A322" s="107" t="s">
        <v>123</v>
      </c>
      <c r="B322" s="105">
        <v>8.4728050168238127</v>
      </c>
      <c r="C322" s="105">
        <v>8.2651682924747245</v>
      </c>
      <c r="D322" s="105">
        <v>8.1733848842677617</v>
      </c>
      <c r="E322" s="105">
        <v>8.3724148751711915</v>
      </c>
      <c r="F322" s="105">
        <v>8.2717246533210069</v>
      </c>
      <c r="G322" s="105">
        <v>8.1075125522898066</v>
      </c>
      <c r="H322" s="105">
        <v>8.1630141362129223</v>
      </c>
      <c r="I322" s="105">
        <v>8.3329586327629244</v>
      </c>
      <c r="J322" s="105">
        <v>8.3596961994289103</v>
      </c>
      <c r="K322" s="105">
        <v>8.421356604030624</v>
      </c>
      <c r="L322" s="105">
        <v>8.8327222726921075</v>
      </c>
      <c r="M322" s="105">
        <v>7.698609617752898</v>
      </c>
      <c r="N322" s="105">
        <v>7.4997588558466983</v>
      </c>
      <c r="O322" s="105">
        <v>7.5990326460039821</v>
      </c>
      <c r="P322" s="105">
        <v>7.0553211023851325</v>
      </c>
      <c r="Q322" s="105">
        <v>6.7620379304584679</v>
      </c>
      <c r="R322" s="105">
        <v>6.9381345501467875</v>
      </c>
      <c r="S322" s="105">
        <v>7.1718630513185815</v>
      </c>
      <c r="T322" s="105">
        <v>7.1216511604607611</v>
      </c>
      <c r="U322" s="105">
        <v>7.1150169823131728</v>
      </c>
      <c r="V322" s="105">
        <v>8.2086950029387591</v>
      </c>
      <c r="W322" s="105">
        <v>7.2753365269577071</v>
      </c>
      <c r="DA322" s="132" t="s">
        <v>3001</v>
      </c>
    </row>
    <row r="323" spans="1:105" ht="12" customHeight="1" x14ac:dyDescent="0.25">
      <c r="A323" s="108" t="s">
        <v>50</v>
      </c>
      <c r="B323" s="99">
        <v>1.5219693715677309</v>
      </c>
      <c r="C323" s="99">
        <v>1.5659513499467479</v>
      </c>
      <c r="D323" s="99">
        <v>1.606680765798284</v>
      </c>
      <c r="E323" s="99">
        <v>1.4368259024583467</v>
      </c>
      <c r="F323" s="99">
        <v>1.4226097462728011</v>
      </c>
      <c r="G323" s="99">
        <v>1.601830855820688</v>
      </c>
      <c r="H323" s="99">
        <v>1.4868472676472784</v>
      </c>
      <c r="I323" s="99">
        <v>1.546928246837266</v>
      </c>
      <c r="J323" s="99">
        <v>1.5253377386544567</v>
      </c>
      <c r="K323" s="99">
        <v>1.6092660250879063</v>
      </c>
      <c r="L323" s="99">
        <v>1.4497241358477206</v>
      </c>
      <c r="M323" s="99">
        <v>0.84545005838544085</v>
      </c>
      <c r="N323" s="99">
        <v>0.87566131689244042</v>
      </c>
      <c r="O323" s="99">
        <v>0.84033522679477368</v>
      </c>
      <c r="P323" s="99">
        <v>0.81932584779591711</v>
      </c>
      <c r="Q323" s="99">
        <v>0.80005637929731566</v>
      </c>
      <c r="R323" s="99">
        <v>0.87422573289256622</v>
      </c>
      <c r="S323" s="99">
        <v>0.91385377111399435</v>
      </c>
      <c r="T323" s="99">
        <v>0.68634219764239612</v>
      </c>
      <c r="U323" s="99">
        <v>0.71626066791108789</v>
      </c>
      <c r="V323" s="99">
        <v>1.2001885934018819</v>
      </c>
      <c r="W323" s="99">
        <v>0.62895592834085379</v>
      </c>
      <c r="DA323" s="63" t="s">
        <v>3002</v>
      </c>
    </row>
    <row r="324" spans="1:105" ht="12" customHeight="1" x14ac:dyDescent="0.25">
      <c r="A324" s="108" t="s">
        <v>52</v>
      </c>
      <c r="B324" s="99">
        <v>6.9508356452560793</v>
      </c>
      <c r="C324" s="99">
        <v>6.6992169425279773</v>
      </c>
      <c r="D324" s="99">
        <v>6.5667041184694783</v>
      </c>
      <c r="E324" s="99">
        <v>6.9355889727128437</v>
      </c>
      <c r="F324" s="99">
        <v>6.8491149070482074</v>
      </c>
      <c r="G324" s="99">
        <v>6.5056816964691171</v>
      </c>
      <c r="H324" s="99">
        <v>6.6761668685656446</v>
      </c>
      <c r="I324" s="99">
        <v>6.7860303859256588</v>
      </c>
      <c r="J324" s="99">
        <v>6.8343584607744523</v>
      </c>
      <c r="K324" s="99">
        <v>6.8120905789427164</v>
      </c>
      <c r="L324" s="99">
        <v>7.3829981368443862</v>
      </c>
      <c r="M324" s="99">
        <v>6.8531595593674561</v>
      </c>
      <c r="N324" s="99">
        <v>6.6240975389542589</v>
      </c>
      <c r="O324" s="99">
        <v>6.7586974192092084</v>
      </c>
      <c r="P324" s="99">
        <v>6.2359952545892163</v>
      </c>
      <c r="Q324" s="99">
        <v>5.961981551161152</v>
      </c>
      <c r="R324" s="99">
        <v>6.0639088172542204</v>
      </c>
      <c r="S324" s="99">
        <v>6.258009280204587</v>
      </c>
      <c r="T324" s="99">
        <v>6.4353089628183637</v>
      </c>
      <c r="U324" s="99">
        <v>6.3987563144020854</v>
      </c>
      <c r="V324" s="99">
        <v>7.0085064095368761</v>
      </c>
      <c r="W324" s="99">
        <v>6.6463805986168536</v>
      </c>
      <c r="DA324" s="63" t="s">
        <v>3003</v>
      </c>
    </row>
    <row r="325" spans="1:105" ht="12" customHeight="1" x14ac:dyDescent="0.25">
      <c r="A325" s="106" t="s">
        <v>122</v>
      </c>
      <c r="B325" s="102">
        <v>8.0822244156820098</v>
      </c>
      <c r="C325" s="102">
        <v>8.3023791146552597</v>
      </c>
      <c r="D325" s="102">
        <v>8.4269147762370462</v>
      </c>
      <c r="E325" s="102">
        <v>7.765453328706557</v>
      </c>
      <c r="F325" s="102">
        <v>7.7262943320274102</v>
      </c>
      <c r="G325" s="102">
        <v>8.3011696241732515</v>
      </c>
      <c r="H325" s="102">
        <v>7.9882781515125387</v>
      </c>
      <c r="I325" s="102">
        <v>8.2278125152741417</v>
      </c>
      <c r="J325" s="102">
        <v>8.2105067657100719</v>
      </c>
      <c r="K325" s="102">
        <v>8.3183955596208214</v>
      </c>
      <c r="L325" s="102">
        <v>8.1640617968350551</v>
      </c>
      <c r="M325" s="102">
        <v>7.6568214199765885</v>
      </c>
      <c r="N325" s="102">
        <v>7.2265705778021188</v>
      </c>
      <c r="O325" s="102">
        <v>7.1066487853360929</v>
      </c>
      <c r="P325" s="102">
        <v>6.6900299323652117</v>
      </c>
      <c r="Q325" s="102">
        <v>6.5204152093869334</v>
      </c>
      <c r="R325" s="102">
        <v>6.666342331619127</v>
      </c>
      <c r="S325" s="102">
        <v>6.7673019946244146</v>
      </c>
      <c r="T325" s="102">
        <v>6.9069512953589136</v>
      </c>
      <c r="U325" s="102">
        <v>6.8864393384502867</v>
      </c>
      <c r="V325" s="102">
        <v>6.818415701758755</v>
      </c>
      <c r="W325" s="102">
        <v>7.1341148747852321</v>
      </c>
      <c r="DA325" s="131" t="s">
        <v>3004</v>
      </c>
    </row>
    <row r="326" spans="1:105" ht="12" customHeight="1" x14ac:dyDescent="0.25">
      <c r="A326" s="107" t="s">
        <v>121</v>
      </c>
      <c r="B326" s="105">
        <v>8.0822244156820062</v>
      </c>
      <c r="C326" s="105">
        <v>8.3050693312957993</v>
      </c>
      <c r="D326" s="105">
        <v>8.428358902552727</v>
      </c>
      <c r="E326" s="105">
        <v>7.7646533678344669</v>
      </c>
      <c r="F326" s="105">
        <v>7.7251261037524541</v>
      </c>
      <c r="G326" s="105">
        <v>8.3027669578943968</v>
      </c>
      <c r="H326" s="105">
        <v>7.9874860548055562</v>
      </c>
      <c r="I326" s="105">
        <v>8.2269403062655329</v>
      </c>
      <c r="J326" s="105">
        <v>8.2123213538132358</v>
      </c>
      <c r="K326" s="105">
        <v>8.3219955483211763</v>
      </c>
      <c r="L326" s="105">
        <v>8.17475545034074</v>
      </c>
      <c r="M326" s="105">
        <v>7.6661089724345119</v>
      </c>
      <c r="N326" s="105">
        <v>7.2369815609436134</v>
      </c>
      <c r="O326" s="105">
        <v>7.1096499160414961</v>
      </c>
      <c r="P326" s="105">
        <v>6.6952327395063653</v>
      </c>
      <c r="Q326" s="105">
        <v>6.5219772464531234</v>
      </c>
      <c r="R326" s="105">
        <v>6.6655831385465865</v>
      </c>
      <c r="S326" s="105">
        <v>6.7698735985129215</v>
      </c>
      <c r="T326" s="105">
        <v>6.8973256317475062</v>
      </c>
      <c r="U326" s="105">
        <v>6.88234798070037</v>
      </c>
      <c r="V326" s="105">
        <v>6.807016955290389</v>
      </c>
      <c r="W326" s="105">
        <v>7.1196986878310806</v>
      </c>
      <c r="DA326" s="132" t="s">
        <v>3005</v>
      </c>
    </row>
    <row r="327" spans="1:105" ht="12" customHeight="1" x14ac:dyDescent="0.25">
      <c r="A327" s="108" t="s">
        <v>53</v>
      </c>
      <c r="B327" s="99">
        <v>1.3395165059468945</v>
      </c>
      <c r="C327" s="99">
        <v>1.5798965517876862</v>
      </c>
      <c r="D327" s="99">
        <v>1.7165321561137645</v>
      </c>
      <c r="E327" s="99">
        <v>1.1386442947144646</v>
      </c>
      <c r="F327" s="99">
        <v>1.151946190412138</v>
      </c>
      <c r="G327" s="99">
        <v>1.6996537626758661</v>
      </c>
      <c r="H327" s="99">
        <v>1.4004339265999919</v>
      </c>
      <c r="I327" s="99">
        <v>1.5009177372799192</v>
      </c>
      <c r="J327" s="99">
        <v>1.4517611545834481</v>
      </c>
      <c r="K327" s="99">
        <v>1.5862329665237229</v>
      </c>
      <c r="L327" s="99">
        <v>1.0990375909920087</v>
      </c>
      <c r="M327" s="99">
        <v>0.78651508041541585</v>
      </c>
      <c r="N327" s="99">
        <v>0.72896258455972807</v>
      </c>
      <c r="O327" s="99">
        <v>0.6218412415473985</v>
      </c>
      <c r="P327" s="99">
        <v>0.63895027746263988</v>
      </c>
      <c r="Q327" s="99">
        <v>0.66494467331474383</v>
      </c>
      <c r="R327" s="99">
        <v>0.73260879102242793</v>
      </c>
      <c r="S327" s="99">
        <v>0.7328451688615375</v>
      </c>
      <c r="T327" s="99">
        <v>0.57038204740359133</v>
      </c>
      <c r="U327" s="99">
        <v>0.59330674995516586</v>
      </c>
      <c r="V327" s="99">
        <v>0.53917160081014137</v>
      </c>
      <c r="W327" s="99">
        <v>0.51538144809966913</v>
      </c>
      <c r="DA327" s="63" t="s">
        <v>3006</v>
      </c>
    </row>
    <row r="328" spans="1:105" ht="12" customHeight="1" x14ac:dyDescent="0.25">
      <c r="A328" s="108" t="s">
        <v>52</v>
      </c>
      <c r="B328" s="99">
        <v>6.7427079097351115</v>
      </c>
      <c r="C328" s="99">
        <v>6.7251727795081138</v>
      </c>
      <c r="D328" s="99">
        <v>6.7118267464389634</v>
      </c>
      <c r="E328" s="99">
        <v>6.6260090731200041</v>
      </c>
      <c r="F328" s="99">
        <v>6.573179913340315</v>
      </c>
      <c r="G328" s="99">
        <v>6.6031131952185316</v>
      </c>
      <c r="H328" s="99">
        <v>6.5870521282055661</v>
      </c>
      <c r="I328" s="99">
        <v>6.726022568985611</v>
      </c>
      <c r="J328" s="99">
        <v>6.7605601992297855</v>
      </c>
      <c r="K328" s="99">
        <v>6.7357625817974549</v>
      </c>
      <c r="L328" s="99">
        <v>7.0757178593487318</v>
      </c>
      <c r="M328" s="99">
        <v>6.8795938920190967</v>
      </c>
      <c r="N328" s="99">
        <v>6.5080189763838856</v>
      </c>
      <c r="O328" s="99">
        <v>6.4878086744940981</v>
      </c>
      <c r="P328" s="99">
        <v>6.0562824620437237</v>
      </c>
      <c r="Q328" s="99">
        <v>5.8570325731383797</v>
      </c>
      <c r="R328" s="99">
        <v>5.9329743475241585</v>
      </c>
      <c r="S328" s="99">
        <v>6.037028429651385</v>
      </c>
      <c r="T328" s="99">
        <v>6.3269435843439146</v>
      </c>
      <c r="U328" s="99">
        <v>6.2890412307452044</v>
      </c>
      <c r="V328" s="99">
        <v>6.2678453544802482</v>
      </c>
      <c r="W328" s="99">
        <v>6.6043172397314116</v>
      </c>
      <c r="DA328" s="63" t="s">
        <v>3007</v>
      </c>
    </row>
    <row r="329" spans="1:105" ht="12" customHeight="1" x14ac:dyDescent="0.25">
      <c r="A329" s="121" t="s">
        <v>54</v>
      </c>
      <c r="B329" s="123">
        <v>14.451007070935765</v>
      </c>
      <c r="C329" s="123">
        <v>14.79501855366772</v>
      </c>
      <c r="D329" s="123">
        <v>15.24764026995209</v>
      </c>
      <c r="E329" s="123">
        <v>15.180136305554894</v>
      </c>
      <c r="F329" s="123">
        <v>14.989892983725769</v>
      </c>
      <c r="G329" s="123">
        <v>14.962756568683497</v>
      </c>
      <c r="H329" s="123">
        <v>14.347998703802356</v>
      </c>
      <c r="I329" s="123">
        <v>14.26500615187522</v>
      </c>
      <c r="J329" s="123">
        <v>14.044015666261187</v>
      </c>
      <c r="K329" s="123">
        <v>14.146866742305351</v>
      </c>
      <c r="L329" s="123">
        <v>12.895671529212224</v>
      </c>
      <c r="M329" s="123">
        <v>11.412326660247874</v>
      </c>
      <c r="N329" s="123">
        <v>9.9750731116348792</v>
      </c>
      <c r="O329" s="123">
        <v>9.1223535894940895</v>
      </c>
      <c r="P329" s="123">
        <v>8.5808904884492385</v>
      </c>
      <c r="Q329" s="123">
        <v>8.4463536064137248</v>
      </c>
      <c r="R329" s="123">
        <v>9.1775308946153888</v>
      </c>
      <c r="S329" s="123">
        <v>9.1369185193902105</v>
      </c>
      <c r="T329" s="123">
        <v>9.9071198676764389</v>
      </c>
      <c r="U329" s="123">
        <v>10.236345811487956</v>
      </c>
      <c r="V329" s="123">
        <v>11.172785382791941</v>
      </c>
      <c r="W329" s="123">
        <v>11.654142121186943</v>
      </c>
      <c r="DA329" s="130" t="s">
        <v>3008</v>
      </c>
    </row>
    <row r="330" spans="1:105" ht="12" customHeight="1" x14ac:dyDescent="0.25">
      <c r="A330" s="97" t="s">
        <v>207</v>
      </c>
      <c r="B330" s="99">
        <v>15.028867066100993</v>
      </c>
      <c r="C330" s="99">
        <v>15.49922651696745</v>
      </c>
      <c r="D330" s="99">
        <v>15.787290900890342</v>
      </c>
      <c r="E330" s="99">
        <v>15.216333648638033</v>
      </c>
      <c r="F330" s="99">
        <v>14.481398959692626</v>
      </c>
      <c r="G330" s="99">
        <v>14.671194887532437</v>
      </c>
      <c r="H330" s="99">
        <v>14.160868347482896</v>
      </c>
      <c r="I330" s="99">
        <v>13.318405131390868</v>
      </c>
      <c r="J330" s="99">
        <v>15.730685797635124</v>
      </c>
      <c r="K330" s="99">
        <v>16.05196148096422</v>
      </c>
      <c r="L330" s="99">
        <v>11.104072468146956</v>
      </c>
      <c r="M330" s="99">
        <v>10.737788128004567</v>
      </c>
      <c r="N330" s="99">
        <v>10.071173100993814</v>
      </c>
      <c r="O330" s="99">
        <v>9.4522917446204069</v>
      </c>
      <c r="P330" s="99">
        <v>9.0412819436497536</v>
      </c>
      <c r="Q330" s="99">
        <v>8.9212909678407861</v>
      </c>
      <c r="R330" s="99">
        <v>9.1629082920818306</v>
      </c>
      <c r="S330" s="99">
        <v>9.327690249410221</v>
      </c>
      <c r="T330" s="99">
        <v>9.827883217863528</v>
      </c>
      <c r="U330" s="99">
        <v>10.269777149926975</v>
      </c>
      <c r="V330" s="99">
        <v>11.100655212556564</v>
      </c>
      <c r="W330" s="99">
        <v>11.538593692883586</v>
      </c>
      <c r="DA330" s="63" t="s">
        <v>3009</v>
      </c>
    </row>
    <row r="331" spans="1:105" ht="12" customHeight="1" x14ac:dyDescent="0.25">
      <c r="A331" s="97" t="s">
        <v>50</v>
      </c>
      <c r="B331" s="99">
        <v>14.578295498367085</v>
      </c>
      <c r="C331" s="99">
        <v>13.921454760789082</v>
      </c>
      <c r="D331" s="99">
        <v>13.87098515905301</v>
      </c>
      <c r="E331" s="99">
        <v>16.16546691416977</v>
      </c>
      <c r="F331" s="99">
        <v>16.088530832305892</v>
      </c>
      <c r="G331" s="99">
        <v>14.755393381260394</v>
      </c>
      <c r="H331" s="99">
        <v>14.441957187337968</v>
      </c>
      <c r="I331" s="99">
        <v>14.444392631805412</v>
      </c>
      <c r="J331" s="99">
        <v>12.987340595232329</v>
      </c>
      <c r="K331" s="99">
        <v>12.87223160253337</v>
      </c>
      <c r="L331" s="99">
        <v>13.09565255514473</v>
      </c>
      <c r="M331" s="99">
        <v>11.810480154930223</v>
      </c>
      <c r="N331" s="99">
        <v>10.067862379477223</v>
      </c>
      <c r="O331" s="99">
        <v>9.3295324790870211</v>
      </c>
      <c r="P331" s="99">
        <v>8.3552804656909636</v>
      </c>
      <c r="Q331" s="99">
        <v>8.0732604265985728</v>
      </c>
      <c r="R331" s="99">
        <v>8.6620929327088163</v>
      </c>
      <c r="S331" s="99">
        <v>9.320166108318185</v>
      </c>
      <c r="T331" s="99">
        <v>9.6364815140842079</v>
      </c>
      <c r="U331" s="99">
        <v>10.077992636034839</v>
      </c>
      <c r="V331" s="99">
        <v>11.73454896040576</v>
      </c>
      <c r="W331" s="99">
        <v>10.954711772435282</v>
      </c>
      <c r="DA331" s="63" t="s">
        <v>3010</v>
      </c>
    </row>
    <row r="332" spans="1:105" ht="12" customHeight="1" x14ac:dyDescent="0.25">
      <c r="A332" s="109" t="s">
        <v>120</v>
      </c>
      <c r="B332" s="110">
        <v>13.606395589066087</v>
      </c>
      <c r="C332" s="110">
        <v>14.736683073426599</v>
      </c>
      <c r="D332" s="110">
        <v>15.858874628016917</v>
      </c>
      <c r="E332" s="110">
        <v>14.183380558459561</v>
      </c>
      <c r="F332" s="110">
        <v>14.55958654280686</v>
      </c>
      <c r="G332" s="110">
        <v>15.448762089140507</v>
      </c>
      <c r="H332" s="110">
        <v>14.474007040798195</v>
      </c>
      <c r="I332" s="110">
        <v>15.229571696058841</v>
      </c>
      <c r="J332" s="110">
        <v>12.610329650919143</v>
      </c>
      <c r="K332" s="110">
        <v>12.281386227557039</v>
      </c>
      <c r="L332" s="110">
        <v>15.464831345963793</v>
      </c>
      <c r="M332" s="110">
        <v>12.31260225008416</v>
      </c>
      <c r="N332" s="110">
        <v>9.6593963346954723</v>
      </c>
      <c r="O332" s="110">
        <v>7.6393154550923636</v>
      </c>
      <c r="P332" s="110">
        <v>6.7755413466171248</v>
      </c>
      <c r="Q332" s="110">
        <v>6.7594043678359013</v>
      </c>
      <c r="R332" s="110">
        <v>9.6232017241885739</v>
      </c>
      <c r="S332" s="110">
        <v>8.4436209782008937</v>
      </c>
      <c r="T332" s="110">
        <v>10.237646400312572</v>
      </c>
      <c r="U332" s="110">
        <v>10.243531673442394</v>
      </c>
      <c r="V332" s="110">
        <v>11.053359466940519</v>
      </c>
      <c r="W332" s="110">
        <v>12.108878711879999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4.4908298508725526</v>
      </c>
      <c r="C334" s="118">
        <f t="shared" si="143"/>
        <v>4.3291412403483891</v>
      </c>
      <c r="D334" s="118">
        <f t="shared" si="143"/>
        <v>4.253320381023431</v>
      </c>
      <c r="E334" s="118">
        <f t="shared" si="143"/>
        <v>4.5835545337095205</v>
      </c>
      <c r="F334" s="118">
        <f t="shared" si="143"/>
        <v>4.4987468895618044</v>
      </c>
      <c r="G334" s="118">
        <f t="shared" si="143"/>
        <v>4.1222057294952403</v>
      </c>
      <c r="H334" s="118">
        <f t="shared" si="143"/>
        <v>3.8832082393977845</v>
      </c>
      <c r="I334" s="118">
        <f t="shared" si="143"/>
        <v>3.7300116424974776</v>
      </c>
      <c r="J334" s="118">
        <f t="shared" si="143"/>
        <v>3.4454408498651392</v>
      </c>
      <c r="K334" s="118">
        <f t="shared" si="143"/>
        <v>3.2775775763325079</v>
      </c>
      <c r="L334" s="118">
        <f t="shared" si="143"/>
        <v>3.2417629469247631</v>
      </c>
      <c r="M334" s="118">
        <f t="shared" si="143"/>
        <v>2.7438734217066916</v>
      </c>
      <c r="N334" s="118">
        <f t="shared" si="143"/>
        <v>2.3548342967268385</v>
      </c>
      <c r="O334" s="118">
        <f t="shared" si="143"/>
        <v>2.0966026173130503</v>
      </c>
      <c r="P334" s="118">
        <f t="shared" si="143"/>
        <v>1.8041498288351532</v>
      </c>
      <c r="Q334" s="118">
        <f t="shared" si="143"/>
        <v>1.637069973709961</v>
      </c>
      <c r="R334" s="118">
        <f t="shared" ref="R334:V334" si="144">R335+R338+R340+R353</f>
        <v>1.6161706024432139</v>
      </c>
      <c r="S334" s="118">
        <f t="shared" si="144"/>
        <v>1.6508935567539431</v>
      </c>
      <c r="T334" s="118">
        <f t="shared" si="144"/>
        <v>1.595325483632692</v>
      </c>
      <c r="U334" s="118">
        <f t="shared" si="144"/>
        <v>1.5846302734162547</v>
      </c>
      <c r="V334" s="118">
        <f t="shared" si="144"/>
        <v>1.7953045640319105</v>
      </c>
      <c r="W334" s="118">
        <f t="shared" ref="W334" si="145">W335+W338+W340+W353</f>
        <v>1.5823012443853961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2.7655185165569716</v>
      </c>
      <c r="C340" s="123">
        <v>2.6690552611509801</v>
      </c>
      <c r="D340" s="123">
        <v>2.6047741252835883</v>
      </c>
      <c r="E340" s="123">
        <v>2.6313542549117144</v>
      </c>
      <c r="F340" s="123">
        <v>2.547419657600464</v>
      </c>
      <c r="G340" s="123">
        <v>2.4311917648702228</v>
      </c>
      <c r="H340" s="123">
        <v>2.3761157826451398</v>
      </c>
      <c r="I340" s="123">
        <v>2.3610652996046637</v>
      </c>
      <c r="J340" s="123">
        <v>2.3126201897405152</v>
      </c>
      <c r="K340" s="123">
        <v>2.2587383355687329</v>
      </c>
      <c r="L340" s="123">
        <v>2.258893043834707</v>
      </c>
      <c r="M340" s="123">
        <v>1.8211665326423201</v>
      </c>
      <c r="N340" s="123">
        <v>1.6114538873226221</v>
      </c>
      <c r="O340" s="123">
        <v>1.474999575473452</v>
      </c>
      <c r="P340" s="123">
        <v>1.2694697951555352</v>
      </c>
      <c r="Q340" s="123">
        <v>1.1485783102204958</v>
      </c>
      <c r="R340" s="123">
        <v>1.1286429637918856</v>
      </c>
      <c r="S340" s="123">
        <v>1.1418300457432755</v>
      </c>
      <c r="T340" s="123">
        <v>1.0864517731609014</v>
      </c>
      <c r="U340" s="123">
        <v>1.0575143287890965</v>
      </c>
      <c r="V340" s="123">
        <v>1.1688857634987613</v>
      </c>
      <c r="W340" s="123">
        <v>1.0066872452344009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3.4062094314397142</v>
      </c>
      <c r="C345" s="102">
        <v>3.3065571443223658</v>
      </c>
      <c r="D345" s="102">
        <v>3.2550909758035598</v>
      </c>
      <c r="E345" s="102">
        <v>3.3163576834700055</v>
      </c>
      <c r="F345" s="102">
        <v>3.2552316162804216</v>
      </c>
      <c r="G345" s="102">
        <v>3.1651900036697072</v>
      </c>
      <c r="H345" s="102">
        <v>3.1555869619364287</v>
      </c>
      <c r="I345" s="102">
        <v>3.2056890746245341</v>
      </c>
      <c r="J345" s="102">
        <v>3.2093715743296256</v>
      </c>
      <c r="K345" s="102">
        <v>3.2225549013654757</v>
      </c>
      <c r="L345" s="102">
        <v>3.3685886019220259</v>
      </c>
      <c r="M345" s="102">
        <v>2.9159564428123597</v>
      </c>
      <c r="N345" s="102">
        <v>2.8079670864351631</v>
      </c>
      <c r="O345" s="102">
        <v>2.7985104850717799</v>
      </c>
      <c r="P345" s="102">
        <v>2.5493905333204245</v>
      </c>
      <c r="Q345" s="102">
        <v>2.3920546527299447</v>
      </c>
      <c r="R345" s="102">
        <v>2.3960982437590852</v>
      </c>
      <c r="S345" s="102">
        <v>2.4025063957528912</v>
      </c>
      <c r="T345" s="102">
        <v>2.3172678284626858</v>
      </c>
      <c r="U345" s="102">
        <v>2.2357196707250075</v>
      </c>
      <c r="V345" s="102">
        <v>2.5173971807960251</v>
      </c>
      <c r="W345" s="102">
        <v>2.191418459738566</v>
      </c>
      <c r="DA345" s="131" t="s">
        <v>3168</v>
      </c>
    </row>
    <row r="346" spans="1:105" ht="12" customHeight="1" x14ac:dyDescent="0.25">
      <c r="A346" s="107" t="s">
        <v>123</v>
      </c>
      <c r="B346" s="105">
        <v>0.6118571615306394</v>
      </c>
      <c r="C346" s="105">
        <v>0.62752542153637902</v>
      </c>
      <c r="D346" s="105">
        <v>0.64153802651164082</v>
      </c>
      <c r="E346" s="105">
        <v>0.5685423514231841</v>
      </c>
      <c r="F346" s="105">
        <v>0.55957156231562177</v>
      </c>
      <c r="G346" s="105">
        <v>0.62633281849003519</v>
      </c>
      <c r="H346" s="105">
        <v>0.57514772168355011</v>
      </c>
      <c r="I346" s="105">
        <v>0.59562546365506408</v>
      </c>
      <c r="J346" s="105">
        <v>0.58546652619345363</v>
      </c>
      <c r="K346" s="105">
        <v>0.61550365215653169</v>
      </c>
      <c r="L346" s="105">
        <v>0.5497155220052119</v>
      </c>
      <c r="M346" s="105">
        <v>0.31690630044287171</v>
      </c>
      <c r="N346" s="105">
        <v>0.32406893603240206</v>
      </c>
      <c r="O346" s="105">
        <v>0.30713185874760174</v>
      </c>
      <c r="P346" s="105">
        <v>0.29480807694254763</v>
      </c>
      <c r="Q346" s="105">
        <v>0.28376515786977274</v>
      </c>
      <c r="R346" s="105">
        <v>0.30445795831004407</v>
      </c>
      <c r="S346" s="105">
        <v>0.30660142811399071</v>
      </c>
      <c r="T346" s="105">
        <v>0.22281860898335384</v>
      </c>
      <c r="U346" s="105">
        <v>0.22452653665694286</v>
      </c>
      <c r="V346" s="105">
        <v>0.36532397481795514</v>
      </c>
      <c r="W346" s="105">
        <v>0.18949437068399436</v>
      </c>
      <c r="DA346" s="132" t="s">
        <v>3169</v>
      </c>
    </row>
    <row r="347" spans="1:105" ht="12" customHeight="1" x14ac:dyDescent="0.25">
      <c r="A347" s="108" t="s">
        <v>50</v>
      </c>
      <c r="B347" s="99">
        <v>0.6118571615306394</v>
      </c>
      <c r="C347" s="99">
        <v>0.62752542153637902</v>
      </c>
      <c r="D347" s="99">
        <v>0.64153802651164082</v>
      </c>
      <c r="E347" s="99">
        <v>0.5685423514231841</v>
      </c>
      <c r="F347" s="99">
        <v>0.55957156231562177</v>
      </c>
      <c r="G347" s="99">
        <v>0.62633281849003519</v>
      </c>
      <c r="H347" s="99">
        <v>0.57514772168355011</v>
      </c>
      <c r="I347" s="99">
        <v>0.59562546365506408</v>
      </c>
      <c r="J347" s="99">
        <v>0.58546652619345363</v>
      </c>
      <c r="K347" s="99">
        <v>0.61550365215653169</v>
      </c>
      <c r="L347" s="99">
        <v>0.5497155220052119</v>
      </c>
      <c r="M347" s="99">
        <v>0.31690630044287171</v>
      </c>
      <c r="N347" s="99">
        <v>0.32406893603240206</v>
      </c>
      <c r="O347" s="99">
        <v>0.30713185874760174</v>
      </c>
      <c r="P347" s="99">
        <v>0.29480807694254763</v>
      </c>
      <c r="Q347" s="99">
        <v>0.28376515786977274</v>
      </c>
      <c r="R347" s="99">
        <v>0.30445795831004407</v>
      </c>
      <c r="S347" s="99">
        <v>0.30660142811399071</v>
      </c>
      <c r="T347" s="99">
        <v>0.22281860898335384</v>
      </c>
      <c r="U347" s="99">
        <v>0.22452653665694286</v>
      </c>
      <c r="V347" s="99">
        <v>0.36532397481795514</v>
      </c>
      <c r="W347" s="99">
        <v>0.18949437068399436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1.7253113343155813</v>
      </c>
      <c r="C353" s="123">
        <v>1.660085979197409</v>
      </c>
      <c r="D353" s="123">
        <v>1.6485462557398425</v>
      </c>
      <c r="E353" s="123">
        <v>1.9522002787978057</v>
      </c>
      <c r="F353" s="123">
        <v>1.9513272319613402</v>
      </c>
      <c r="G353" s="123">
        <v>1.6910139646250173</v>
      </c>
      <c r="H353" s="123">
        <v>1.5070924567526447</v>
      </c>
      <c r="I353" s="123">
        <v>1.3689463428928137</v>
      </c>
      <c r="J353" s="123">
        <v>1.132820660124624</v>
      </c>
      <c r="K353" s="123">
        <v>1.0188392407637747</v>
      </c>
      <c r="L353" s="123">
        <v>0.98286990309005628</v>
      </c>
      <c r="M353" s="123">
        <v>0.92270688906437137</v>
      </c>
      <c r="N353" s="123">
        <v>0.74338040940421646</v>
      </c>
      <c r="O353" s="123">
        <v>0.62160304183959814</v>
      </c>
      <c r="P353" s="123">
        <v>0.53468003367961814</v>
      </c>
      <c r="Q353" s="123">
        <v>0.48849166348946516</v>
      </c>
      <c r="R353" s="123">
        <v>0.48752763865132842</v>
      </c>
      <c r="S353" s="123">
        <v>0.5090635110106676</v>
      </c>
      <c r="T353" s="123">
        <v>0.50887371047179075</v>
      </c>
      <c r="U353" s="123">
        <v>0.52711594462715827</v>
      </c>
      <c r="V353" s="123">
        <v>0.62641880053314924</v>
      </c>
      <c r="W353" s="123">
        <v>0.57561399915099531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5.9287842003616369</v>
      </c>
      <c r="C355" s="99">
        <v>5.6510221374850786</v>
      </c>
      <c r="D355" s="99">
        <v>5.6208206889651127</v>
      </c>
      <c r="E355" s="99">
        <v>6.5359706663487422</v>
      </c>
      <c r="F355" s="99">
        <v>6.4879767871879084</v>
      </c>
      <c r="G355" s="99">
        <v>5.9342587148925423</v>
      </c>
      <c r="H355" s="99">
        <v>5.7881185010445231</v>
      </c>
      <c r="I355" s="99">
        <v>5.7792251456811368</v>
      </c>
      <c r="J355" s="99">
        <v>5.1929261393926645</v>
      </c>
      <c r="K355" s="99">
        <v>5.1403148392049278</v>
      </c>
      <c r="L355" s="99">
        <v>5.22112407741424</v>
      </c>
      <c r="M355" s="99">
        <v>4.6959998292305931</v>
      </c>
      <c r="N355" s="99">
        <v>3.9961007168326619</v>
      </c>
      <c r="O355" s="99">
        <v>3.6988440096843807</v>
      </c>
      <c r="P355" s="99">
        <v>3.3105410713443897</v>
      </c>
      <c r="Q355" s="99">
        <v>3.1980482142087747</v>
      </c>
      <c r="R355" s="99">
        <v>3.4295848406931047</v>
      </c>
      <c r="S355" s="99">
        <v>3.6812844544343313</v>
      </c>
      <c r="T355" s="99">
        <v>3.7887122400078126</v>
      </c>
      <c r="U355" s="99">
        <v>3.9322439279350414</v>
      </c>
      <c r="V355" s="99">
        <v>4.5526094810771731</v>
      </c>
      <c r="W355" s="99">
        <v>4.2326523313518702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47.643126321963535</v>
      </c>
      <c r="D360" s="117">
        <f t="shared" si="150"/>
        <v>28.264087917360794</v>
      </c>
      <c r="E360" s="117">
        <f t="shared" si="150"/>
        <v>27.139606295051912</v>
      </c>
      <c r="F360" s="117">
        <f t="shared" si="150"/>
        <v>33.518897163357295</v>
      </c>
      <c r="G360" s="117">
        <f t="shared" si="150"/>
        <v>37.194860216376604</v>
      </c>
      <c r="H360" s="117">
        <f t="shared" si="150"/>
        <v>50.652876008386116</v>
      </c>
      <c r="I360" s="117">
        <f t="shared" si="150"/>
        <v>27.39614410670352</v>
      </c>
      <c r="J360" s="117">
        <f t="shared" si="150"/>
        <v>22.805489153024865</v>
      </c>
      <c r="K360" s="117">
        <f t="shared" si="150"/>
        <v>12.530156895970336</v>
      </c>
      <c r="L360" s="117">
        <f t="shared" si="150"/>
        <v>8.7158299269757133</v>
      </c>
      <c r="M360" s="117">
        <f t="shared" si="150"/>
        <v>44.250280572042698</v>
      </c>
      <c r="N360" s="117">
        <f t="shared" si="150"/>
        <v>34.210429851299551</v>
      </c>
      <c r="O360" s="117">
        <f t="shared" si="150"/>
        <v>19.760322899772714</v>
      </c>
      <c r="P360" s="117">
        <f t="shared" si="150"/>
        <v>21.175201805903711</v>
      </c>
      <c r="Q360" s="117">
        <f t="shared" si="150"/>
        <v>20.96770092097341</v>
      </c>
      <c r="R360" s="117">
        <f t="shared" ref="R360:V360" si="151">R361+R364+R366+R379</f>
        <v>21.211496246751995</v>
      </c>
      <c r="S360" s="117">
        <f t="shared" si="151"/>
        <v>28.819173895574664</v>
      </c>
      <c r="T360" s="117">
        <f t="shared" si="151"/>
        <v>24.253512161546709</v>
      </c>
      <c r="U360" s="117">
        <f t="shared" si="151"/>
        <v>25.626304562182714</v>
      </c>
      <c r="V360" s="117">
        <f t="shared" si="151"/>
        <v>19.012329211584373</v>
      </c>
      <c r="W360" s="117">
        <f t="shared" ref="W360" si="152">W361+W364+W366+W379</f>
        <v>20.851565741684496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20.837704086183916</v>
      </c>
      <c r="D361" s="122">
        <f t="shared" si="153"/>
        <v>12.36052534610919</v>
      </c>
      <c r="E361" s="122">
        <f t="shared" si="153"/>
        <v>11.945807736088721</v>
      </c>
      <c r="F361" s="122">
        <f t="shared" si="153"/>
        <v>15.535761961012982</v>
      </c>
      <c r="G361" s="122">
        <f t="shared" si="153"/>
        <v>17.649124182643007</v>
      </c>
      <c r="H361" s="122">
        <f t="shared" si="153"/>
        <v>24.187145502097547</v>
      </c>
      <c r="I361" s="122">
        <f t="shared" si="153"/>
        <v>13.174669011724554</v>
      </c>
      <c r="J361" s="122">
        <f t="shared" si="153"/>
        <v>10.78096020248466</v>
      </c>
      <c r="K361" s="122">
        <f t="shared" si="153"/>
        <v>6.1941509723935315</v>
      </c>
      <c r="L361" s="122">
        <f t="shared" si="153"/>
        <v>3.5582628059928902</v>
      </c>
      <c r="M361" s="122">
        <f t="shared" si="153"/>
        <v>19.711576095412802</v>
      </c>
      <c r="N361" s="122">
        <f t="shared" si="153"/>
        <v>16.883787865225763</v>
      </c>
      <c r="O361" s="122">
        <f t="shared" si="153"/>
        <v>10.423086469152549</v>
      </c>
      <c r="P361" s="122">
        <f t="shared" si="153"/>
        <v>11.820370446819268</v>
      </c>
      <c r="Q361" s="122">
        <f t="shared" si="153"/>
        <v>11.842930643883737</v>
      </c>
      <c r="R361" s="122">
        <f t="shared" ref="R361:V361" si="154">SUM(R362:R363)</f>
        <v>11.644606372875653</v>
      </c>
      <c r="S361" s="122">
        <f t="shared" si="154"/>
        <v>15.580202164271531</v>
      </c>
      <c r="T361" s="122">
        <f t="shared" si="154"/>
        <v>12.666621930446038</v>
      </c>
      <c r="U361" s="122">
        <f t="shared" si="154"/>
        <v>13.079693164647676</v>
      </c>
      <c r="V361" s="122">
        <f t="shared" si="154"/>
        <v>9.2776501646032195</v>
      </c>
      <c r="W361" s="122">
        <f t="shared" ref="W361" si="155">SUM(W362:W363)</f>
        <v>10.10182162316541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20.724290570783175</v>
      </c>
      <c r="D362" s="98">
        <v>12.294581621597862</v>
      </c>
      <c r="E362" s="98">
        <v>11.891058154959973</v>
      </c>
      <c r="F362" s="98">
        <v>15.466579844695865</v>
      </c>
      <c r="G362" s="98">
        <v>17.569326339369006</v>
      </c>
      <c r="H362" s="98">
        <v>24.075086514459858</v>
      </c>
      <c r="I362" s="98">
        <v>13.111003609551879</v>
      </c>
      <c r="J362" s="98">
        <v>10.72604713877006</v>
      </c>
      <c r="K362" s="98">
        <v>6.1638751837263461</v>
      </c>
      <c r="L362" s="98">
        <v>3.5453693336944601</v>
      </c>
      <c r="M362" s="98">
        <v>19.632886703309762</v>
      </c>
      <c r="N362" s="98">
        <v>16.818033792600264</v>
      </c>
      <c r="O362" s="98">
        <v>10.382632928034431</v>
      </c>
      <c r="P362" s="98">
        <v>11.77489476403772</v>
      </c>
      <c r="Q362" s="98">
        <v>11.797178895506679</v>
      </c>
      <c r="R362" s="98">
        <v>11.597091386677175</v>
      </c>
      <c r="S362" s="98">
        <v>15.516252418840304</v>
      </c>
      <c r="T362" s="98">
        <v>12.614717481018992</v>
      </c>
      <c r="U362" s="98">
        <v>13.025969241476808</v>
      </c>
      <c r="V362" s="98">
        <v>9.2385751018665463</v>
      </c>
      <c r="W362" s="98">
        <v>10.058988902317727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0.11341351540073946</v>
      </c>
      <c r="D363" s="98">
        <v>6.5943724511328558E-2</v>
      </c>
      <c r="E363" s="98">
        <v>5.4749581128748483E-2</v>
      </c>
      <c r="F363" s="98">
        <v>6.9182116317118028E-2</v>
      </c>
      <c r="G363" s="98">
        <v>7.9797843274001939E-2</v>
      </c>
      <c r="H363" s="98">
        <v>0.11205898763769004</v>
      </c>
      <c r="I363" s="98">
        <v>6.366540217267333E-2</v>
      </c>
      <c r="J363" s="98">
        <v>5.4913063714600981E-2</v>
      </c>
      <c r="K363" s="98">
        <v>3.027578866718527E-2</v>
      </c>
      <c r="L363" s="98">
        <v>1.2893472298430369E-2</v>
      </c>
      <c r="M363" s="98">
        <v>7.8689392103039699E-2</v>
      </c>
      <c r="N363" s="98">
        <v>6.575407262549833E-2</v>
      </c>
      <c r="O363" s="98">
        <v>4.0453541118119107E-2</v>
      </c>
      <c r="P363" s="98">
        <v>4.5475682781548413E-2</v>
      </c>
      <c r="Q363" s="98">
        <v>4.5751748377056915E-2</v>
      </c>
      <c r="R363" s="98">
        <v>4.7514986198478479E-2</v>
      </c>
      <c r="S363" s="98">
        <v>6.3949745431227056E-2</v>
      </c>
      <c r="T363" s="98">
        <v>5.1904449427045127E-2</v>
      </c>
      <c r="U363" s="98">
        <v>5.3723923170867945E-2</v>
      </c>
      <c r="V363" s="98">
        <v>3.9075062736673105E-2</v>
      </c>
      <c r="W363" s="98">
        <v>4.2832720847682755E-2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0.23881220729563102</v>
      </c>
      <c r="D364" s="122">
        <f t="shared" si="156"/>
        <v>7.7420289545882412E-2</v>
      </c>
      <c r="E364" s="122">
        <f t="shared" si="156"/>
        <v>0.15766808199565324</v>
      </c>
      <c r="F364" s="122">
        <f t="shared" si="156"/>
        <v>0.16709803272446178</v>
      </c>
      <c r="G364" s="122">
        <f t="shared" si="156"/>
        <v>0.21650624503088362</v>
      </c>
      <c r="H364" s="122">
        <f t="shared" si="156"/>
        <v>0.31492073543536708</v>
      </c>
      <c r="I364" s="122">
        <f t="shared" si="156"/>
        <v>5.0372565968178552E-2</v>
      </c>
      <c r="J364" s="122">
        <f t="shared" si="156"/>
        <v>2.9929737607225716E-2</v>
      </c>
      <c r="K364" s="122">
        <f t="shared" si="156"/>
        <v>2.08636817514984E-2</v>
      </c>
      <c r="L364" s="122">
        <f t="shared" si="156"/>
        <v>4.6167820602536755E-2</v>
      </c>
      <c r="M364" s="122">
        <f t="shared" si="156"/>
        <v>0.27160089629672313</v>
      </c>
      <c r="N364" s="122">
        <f t="shared" si="156"/>
        <v>0.20810420821005812</v>
      </c>
      <c r="O364" s="122">
        <f t="shared" si="156"/>
        <v>0.10418574965712302</v>
      </c>
      <c r="P364" s="122">
        <f t="shared" si="156"/>
        <v>5.8871352045765483E-2</v>
      </c>
      <c r="Q364" s="122">
        <f t="shared" si="156"/>
        <v>6.6981650091557446E-2</v>
      </c>
      <c r="R364" s="122">
        <f t="shared" si="156"/>
        <v>5.109526792609035E-2</v>
      </c>
      <c r="S364" s="122">
        <f t="shared" si="156"/>
        <v>7.1374135914622827E-2</v>
      </c>
      <c r="T364" s="122">
        <f t="shared" si="156"/>
        <v>4.8242303537264386E-2</v>
      </c>
      <c r="U364" s="122">
        <f t="shared" si="156"/>
        <v>4.4397897223698156E-2</v>
      </c>
      <c r="V364" s="122">
        <f t="shared" si="156"/>
        <v>1.677084802972292E-2</v>
      </c>
      <c r="W364" s="122">
        <f t="shared" si="156"/>
        <v>3.1405111400856063E-2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0.23881220729563102</v>
      </c>
      <c r="D365" s="98">
        <v>7.7420289545882412E-2</v>
      </c>
      <c r="E365" s="98">
        <v>0.15766808199565324</v>
      </c>
      <c r="F365" s="98">
        <v>0.16709803272446178</v>
      </c>
      <c r="G365" s="98">
        <v>0.21650624503088362</v>
      </c>
      <c r="H365" s="98">
        <v>0.31492073543536708</v>
      </c>
      <c r="I365" s="98">
        <v>5.0372565968178552E-2</v>
      </c>
      <c r="J365" s="98">
        <v>2.9929737607225716E-2</v>
      </c>
      <c r="K365" s="98">
        <v>2.08636817514984E-2</v>
      </c>
      <c r="L365" s="98">
        <v>4.6167820602536755E-2</v>
      </c>
      <c r="M365" s="98">
        <v>0.27160089629672313</v>
      </c>
      <c r="N365" s="98">
        <v>0.20810420821005812</v>
      </c>
      <c r="O365" s="98">
        <v>0.10418574965712302</v>
      </c>
      <c r="P365" s="98">
        <v>5.8871352045765483E-2</v>
      </c>
      <c r="Q365" s="98">
        <v>6.6981650091557446E-2</v>
      </c>
      <c r="R365" s="98">
        <v>5.109526792609035E-2</v>
      </c>
      <c r="S365" s="98">
        <v>7.1374135914622827E-2</v>
      </c>
      <c r="T365" s="98">
        <v>4.8242303537264386E-2</v>
      </c>
      <c r="U365" s="98">
        <v>4.4397897223698156E-2</v>
      </c>
      <c r="V365" s="98">
        <v>1.677084802972292E-2</v>
      </c>
      <c r="W365" s="98">
        <v>3.1405111400856063E-2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10.059182384588583</v>
      </c>
      <c r="D366" s="122">
        <v>5.7865529134323728</v>
      </c>
      <c r="E366" s="122">
        <v>5.4083739065268173</v>
      </c>
      <c r="F366" s="122">
        <v>6.4556892748615677</v>
      </c>
      <c r="G366" s="122">
        <v>7.0341865124896641</v>
      </c>
      <c r="H366" s="122">
        <v>9.7608870854008458</v>
      </c>
      <c r="I366" s="122">
        <v>5.1847982063561115</v>
      </c>
      <c r="J366" s="122">
        <v>4.113621308099578</v>
      </c>
      <c r="K366" s="122">
        <v>2.183905736095066</v>
      </c>
      <c r="L366" s="122">
        <v>1.8879537804847049</v>
      </c>
      <c r="M366" s="122">
        <v>8.8026461879029529</v>
      </c>
      <c r="N366" s="122">
        <v>6.3844884317004889</v>
      </c>
      <c r="O366" s="122">
        <v>3.5395917631229796</v>
      </c>
      <c r="P366" s="122">
        <v>3.6721136112621329</v>
      </c>
      <c r="Q366" s="122">
        <v>3.5392124418844251</v>
      </c>
      <c r="R366" s="122">
        <v>3.5816942331706727</v>
      </c>
      <c r="S366" s="122">
        <v>5.0428802068251102</v>
      </c>
      <c r="T366" s="122">
        <v>4.1678453708803316</v>
      </c>
      <c r="U366" s="122">
        <v>4.3983003464117463</v>
      </c>
      <c r="V366" s="122">
        <v>3.2925628848718147</v>
      </c>
      <c r="W366" s="122">
        <v>3.4572074342156709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0.12437950582390227</v>
      </c>
      <c r="D367" s="98">
        <v>9.8837973267402124E-2</v>
      </c>
      <c r="E367" s="98">
        <v>7.4374810057279153E-2</v>
      </c>
      <c r="F367" s="98">
        <v>0.1240545636077937</v>
      </c>
      <c r="G367" s="98">
        <v>0.16650575990023112</v>
      </c>
      <c r="H367" s="98">
        <v>0.26004374459635105</v>
      </c>
      <c r="I367" s="98">
        <v>0.17286373093521301</v>
      </c>
      <c r="J367" s="98">
        <v>0.68583790036669001</v>
      </c>
      <c r="K367" s="98">
        <v>0.198502691331255</v>
      </c>
      <c r="L367" s="98">
        <v>0.24690177432018978</v>
      </c>
      <c r="M367" s="98">
        <v>1.3295769795049373</v>
      </c>
      <c r="N367" s="98">
        <v>1.455012977216904</v>
      </c>
      <c r="O367" s="98">
        <v>1.0140543630744276</v>
      </c>
      <c r="P367" s="98">
        <v>0.38010513606827978</v>
      </c>
      <c r="Q367" s="98">
        <v>0.31943165871034385</v>
      </c>
      <c r="R367" s="98">
        <v>0.31743931515856272</v>
      </c>
      <c r="S367" s="98">
        <v>0.54509585682945383</v>
      </c>
      <c r="T367" s="98">
        <v>0.40083464217813897</v>
      </c>
      <c r="U367" s="98">
        <v>0.42885053033432052</v>
      </c>
      <c r="V367" s="98">
        <v>0.46035554561341757</v>
      </c>
      <c r="W367" s="98">
        <v>0.67697482438623702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9.9075755454093974E-4</v>
      </c>
      <c r="D368" s="98">
        <v>5.7876712867101904E-4</v>
      </c>
      <c r="E368" s="98">
        <v>1.9456512046141755E-3</v>
      </c>
      <c r="F368" s="98">
        <v>1.2400887546933598E-3</v>
      </c>
      <c r="G368" s="98">
        <v>4.67558009664832E-4</v>
      </c>
      <c r="H368" s="98">
        <v>3.5971424942763549E-3</v>
      </c>
      <c r="I368" s="98">
        <v>3.1962994667133544E-4</v>
      </c>
      <c r="J368" s="98">
        <v>1.8913573930882582E-2</v>
      </c>
      <c r="K368" s="98">
        <v>2.2151862658576953E-3</v>
      </c>
      <c r="L368" s="98">
        <v>1.3388212522863976E-2</v>
      </c>
      <c r="M368" s="98">
        <v>5.9432548576199326E-2</v>
      </c>
      <c r="N368" s="98">
        <v>6.1769850870217503E-2</v>
      </c>
      <c r="O368" s="98">
        <v>3.1836886739614115E-2</v>
      </c>
      <c r="P368" s="98">
        <v>3.3083942148311979E-2</v>
      </c>
      <c r="Q368" s="98">
        <v>2.0721449008433833E-2</v>
      </c>
      <c r="R368" s="98">
        <v>1.2812275432929859E-4</v>
      </c>
      <c r="S368" s="98">
        <v>2.8265851572682542E-2</v>
      </c>
      <c r="T368" s="98">
        <v>1.5190218722661766E-2</v>
      </c>
      <c r="U368" s="98">
        <v>1.8694177305918769E-2</v>
      </c>
      <c r="V368" s="98">
        <v>2.356014491435518E-2</v>
      </c>
      <c r="W368" s="98">
        <v>2.4335402496096632E-2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2.7799731697400698E-4</v>
      </c>
      <c r="D369" s="101">
        <v>1.6557084854779778E-4</v>
      </c>
      <c r="E369" s="101">
        <v>4.7699372396992171E-4</v>
      </c>
      <c r="F369" s="101">
        <v>3.0077169062607149E-4</v>
      </c>
      <c r="G369" s="101">
        <v>1.273403208096656E-4</v>
      </c>
      <c r="H369" s="101">
        <v>9.0184729584473922E-4</v>
      </c>
      <c r="I369" s="101">
        <v>7.9947690284828875E-5</v>
      </c>
      <c r="J369" s="101">
        <v>4.6328094780483681E-3</v>
      </c>
      <c r="K369" s="101">
        <v>5.5021126021878423E-4</v>
      </c>
      <c r="L369" s="101">
        <v>2.6830788842060198E-3</v>
      </c>
      <c r="M369" s="101">
        <v>8.4572151880419593E-3</v>
      </c>
      <c r="N369" s="101">
        <v>9.5464961551960641E-3</v>
      </c>
      <c r="O369" s="101">
        <v>4.4448541149846796E-3</v>
      </c>
      <c r="P369" s="101">
        <v>4.9101469856454869E-3</v>
      </c>
      <c r="Q369" s="101">
        <v>3.1499016175948729E-3</v>
      </c>
      <c r="R369" s="101">
        <v>1.9655541173986731E-5</v>
      </c>
      <c r="S369" s="101">
        <v>4.2012038022154405E-3</v>
      </c>
      <c r="T369" s="101">
        <v>1.7594726241921383E-3</v>
      </c>
      <c r="U369" s="101">
        <v>2.2451938320825673E-3</v>
      </c>
      <c r="V369" s="101">
        <v>3.5535854180882131E-3</v>
      </c>
      <c r="W369" s="101">
        <v>2.4975641079240138E-3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7.1276023756693271E-4</v>
      </c>
      <c r="D370" s="104">
        <v>4.1319628012322123E-4</v>
      </c>
      <c r="E370" s="104">
        <v>1.4686574806442537E-3</v>
      </c>
      <c r="F370" s="104">
        <v>9.3931706406728832E-4</v>
      </c>
      <c r="G370" s="104">
        <v>3.402176888551664E-4</v>
      </c>
      <c r="H370" s="104">
        <v>2.6952951984316157E-3</v>
      </c>
      <c r="I370" s="104">
        <v>2.3968225638650658E-4</v>
      </c>
      <c r="J370" s="104">
        <v>1.4280764452834216E-2</v>
      </c>
      <c r="K370" s="104">
        <v>1.664975005638911E-3</v>
      </c>
      <c r="L370" s="104">
        <v>1.0705133638657957E-2</v>
      </c>
      <c r="M370" s="104">
        <v>5.0975333388157365E-2</v>
      </c>
      <c r="N370" s="104">
        <v>5.2223354715021437E-2</v>
      </c>
      <c r="O370" s="104">
        <v>2.7392032624629435E-2</v>
      </c>
      <c r="P370" s="104">
        <v>2.8173795162666489E-2</v>
      </c>
      <c r="Q370" s="104">
        <v>1.7571547390838958E-2</v>
      </c>
      <c r="R370" s="104">
        <v>1.0846721315531186E-4</v>
      </c>
      <c r="S370" s="104">
        <v>2.4064647770467101E-2</v>
      </c>
      <c r="T370" s="104">
        <v>1.3430746098469627E-2</v>
      </c>
      <c r="U370" s="104">
        <v>1.64489834738362E-2</v>
      </c>
      <c r="V370" s="104">
        <v>2.0006559496266969E-2</v>
      </c>
      <c r="W370" s="104">
        <v>2.1837838388172617E-2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9.2874292716938189</v>
      </c>
      <c r="D371" s="101">
        <v>5.2738871369371854</v>
      </c>
      <c r="E371" s="101">
        <v>5.0212477516573131</v>
      </c>
      <c r="F371" s="101">
        <v>5.8880141278966818</v>
      </c>
      <c r="G371" s="101">
        <v>6.2596945293131414</v>
      </c>
      <c r="H371" s="101">
        <v>8.6132221322169542</v>
      </c>
      <c r="I371" s="101">
        <v>4.3519891017767245</v>
      </c>
      <c r="J371" s="101">
        <v>2.8899872522503145</v>
      </c>
      <c r="K371" s="101">
        <v>1.6751988840515637</v>
      </c>
      <c r="L371" s="101">
        <v>1.2940141340751978</v>
      </c>
      <c r="M371" s="101">
        <v>5.6885068247882682</v>
      </c>
      <c r="N371" s="101">
        <v>3.7725906488405516</v>
      </c>
      <c r="O371" s="101">
        <v>1.9932174375060367</v>
      </c>
      <c r="P371" s="101">
        <v>2.4061262722973287</v>
      </c>
      <c r="Q371" s="101">
        <v>2.3075500104920663</v>
      </c>
      <c r="R371" s="101">
        <v>2.3943069868207716</v>
      </c>
      <c r="S371" s="101">
        <v>3.4478609122168677</v>
      </c>
      <c r="T371" s="101">
        <v>2.4855765266597718</v>
      </c>
      <c r="U371" s="101">
        <v>2.9449738792393401</v>
      </c>
      <c r="V371" s="101">
        <v>1.8898012334298764</v>
      </c>
      <c r="W371" s="101">
        <v>1.9670808676708558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6.2706539243031517E-2</v>
      </c>
      <c r="D372" s="104">
        <v>4.0197241791827779E-2</v>
      </c>
      <c r="E372" s="104">
        <v>0.10928975222983536</v>
      </c>
      <c r="F372" s="104">
        <v>5.3781845361515E-2</v>
      </c>
      <c r="G372" s="104">
        <v>2.4043741644277406E-2</v>
      </c>
      <c r="H372" s="104">
        <v>9.036682418589248E-2</v>
      </c>
      <c r="I372" s="104">
        <v>2.1954915475362529E-2</v>
      </c>
      <c r="J372" s="104">
        <v>6.1874494165688326E-2</v>
      </c>
      <c r="K372" s="104">
        <v>2.3329146824894884E-2</v>
      </c>
      <c r="L372" s="104">
        <v>7.7901696278627142E-2</v>
      </c>
      <c r="M372" s="104">
        <v>0.19697283173024199</v>
      </c>
      <c r="N372" s="104">
        <v>0.14174213339017097</v>
      </c>
      <c r="O372" s="104">
        <v>6.3969720924385187E-2</v>
      </c>
      <c r="P372" s="104">
        <v>8.7425372535270551E-2</v>
      </c>
      <c r="Q372" s="104">
        <v>6.6516006374770259E-2</v>
      </c>
      <c r="R372" s="104">
        <v>6.7151597274840311E-2</v>
      </c>
      <c r="S372" s="104">
        <v>0.18759443216269561</v>
      </c>
      <c r="T372" s="104">
        <v>0.10422131289363039</v>
      </c>
      <c r="U372" s="104">
        <v>0.11841461567444012</v>
      </c>
      <c r="V372" s="104">
        <v>0.1519253418822091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1.79175469028139E-2</v>
      </c>
      <c r="D373" s="98">
        <v>1.184125158805985E-2</v>
      </c>
      <c r="E373" s="98">
        <v>2.8481995795409724E-2</v>
      </c>
      <c r="F373" s="98">
        <v>1.4009744079960982E-2</v>
      </c>
      <c r="G373" s="98">
        <v>7.0643968774806165E-3</v>
      </c>
      <c r="H373" s="98">
        <v>2.4637855650342481E-2</v>
      </c>
      <c r="I373" s="98">
        <v>6.0684372272076402E-3</v>
      </c>
      <c r="J373" s="98">
        <v>1.6778458882571314E-2</v>
      </c>
      <c r="K373" s="98">
        <v>6.5620706905869259E-3</v>
      </c>
      <c r="L373" s="98">
        <v>1.9015500133656243E-2</v>
      </c>
      <c r="M373" s="98">
        <v>3.28014565229858E-2</v>
      </c>
      <c r="N373" s="98">
        <v>2.4484657090734722E-2</v>
      </c>
      <c r="O373" s="98">
        <v>1.0191609064286304E-2</v>
      </c>
      <c r="P373" s="98">
        <v>1.4085576714772187E-2</v>
      </c>
      <c r="Q373" s="98">
        <v>1.0579208288039169E-2</v>
      </c>
      <c r="R373" s="98">
        <v>1.1116590871997897E-2</v>
      </c>
      <c r="S373" s="98">
        <v>3.0805012401520667E-2</v>
      </c>
      <c r="T373" s="98">
        <v>1.2851904590263979E-2</v>
      </c>
      <c r="U373" s="98">
        <v>1.5017126124562142E-2</v>
      </c>
      <c r="V373" s="98">
        <v>2.7356629928378524E-2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4.4788992340217625E-2</v>
      </c>
      <c r="D374" s="98">
        <v>2.8355990203767927E-2</v>
      </c>
      <c r="E374" s="98">
        <v>8.0807756434425643E-2</v>
      </c>
      <c r="F374" s="98">
        <v>3.977210128155402E-2</v>
      </c>
      <c r="G374" s="98">
        <v>1.697934476679679E-2</v>
      </c>
      <c r="H374" s="98">
        <v>6.5728968535549992E-2</v>
      </c>
      <c r="I374" s="98">
        <v>1.5886478248154888E-2</v>
      </c>
      <c r="J374" s="98">
        <v>4.5096035283117009E-2</v>
      </c>
      <c r="K374" s="98">
        <v>1.6767076134307959E-2</v>
      </c>
      <c r="L374" s="98">
        <v>5.8886196144970898E-2</v>
      </c>
      <c r="M374" s="98">
        <v>0.16417137520725619</v>
      </c>
      <c r="N374" s="98">
        <v>0.11725747629943624</v>
      </c>
      <c r="O374" s="98">
        <v>5.3778111860098884E-2</v>
      </c>
      <c r="P374" s="98">
        <v>7.3339795820498363E-2</v>
      </c>
      <c r="Q374" s="98">
        <v>5.5936798086731097E-2</v>
      </c>
      <c r="R374" s="98">
        <v>5.6035006402842411E-2</v>
      </c>
      <c r="S374" s="98">
        <v>0.15678941976117494</v>
      </c>
      <c r="T374" s="98">
        <v>9.1369408303366415E-2</v>
      </c>
      <c r="U374" s="98">
        <v>0.10339748954987797</v>
      </c>
      <c r="V374" s="98">
        <v>0.12456871195383057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0.2054384513207233</v>
      </c>
      <c r="D375" s="101">
        <v>0.14967369562812441</v>
      </c>
      <c r="E375" s="101">
        <v>9.315216800728153E-2</v>
      </c>
      <c r="F375" s="101">
        <v>0.16155640174711616</v>
      </c>
      <c r="G375" s="101">
        <v>0.16800478546663652</v>
      </c>
      <c r="H375" s="101">
        <v>0.40913242466961852</v>
      </c>
      <c r="I375" s="101">
        <v>0.30252586749916865</v>
      </c>
      <c r="J375" s="101">
        <v>9.8461123396834202E-2</v>
      </c>
      <c r="K375" s="101">
        <v>7.6165216665935023E-2</v>
      </c>
      <c r="L375" s="101">
        <v>0</v>
      </c>
      <c r="M375" s="101">
        <v>0.19814488731214364</v>
      </c>
      <c r="N375" s="101">
        <v>9.7306392550242482E-2</v>
      </c>
      <c r="O375" s="101">
        <v>0.10010014073940167</v>
      </c>
      <c r="P375" s="101">
        <v>7.1112373810905211E-2</v>
      </c>
      <c r="Q375" s="101">
        <v>9.491179945767958E-2</v>
      </c>
      <c r="R375" s="101">
        <v>0.1005589539377878</v>
      </c>
      <c r="S375" s="101">
        <v>5.168065984578684E-2</v>
      </c>
      <c r="T375" s="101">
        <v>0.25817567421102972</v>
      </c>
      <c r="U375" s="101">
        <v>9.343705954744469E-2</v>
      </c>
      <c r="V375" s="101">
        <v>0.1532574446986138</v>
      </c>
      <c r="W375" s="101">
        <v>0.12138451472643642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0.3782378589525669</v>
      </c>
      <c r="D376" s="104">
        <v>0.22337809867916175</v>
      </c>
      <c r="E376" s="104">
        <v>0.10836377337049369</v>
      </c>
      <c r="F376" s="104">
        <v>0.22704224749376797</v>
      </c>
      <c r="G376" s="104">
        <v>0.41547013815571276</v>
      </c>
      <c r="H376" s="104">
        <v>0.38452481723775384</v>
      </c>
      <c r="I376" s="104">
        <v>0.33514496072297234</v>
      </c>
      <c r="J376" s="104">
        <v>0.35854696398916819</v>
      </c>
      <c r="K376" s="104">
        <v>0.20849461095555966</v>
      </c>
      <c r="L376" s="104">
        <v>0.25574796328782612</v>
      </c>
      <c r="M376" s="104">
        <v>1.3300121159911624</v>
      </c>
      <c r="N376" s="104">
        <v>0.85606642883240147</v>
      </c>
      <c r="O376" s="104">
        <v>0.33641321413911363</v>
      </c>
      <c r="P376" s="104">
        <v>0.6942605144020364</v>
      </c>
      <c r="Q376" s="104">
        <v>0.73008151784113084</v>
      </c>
      <c r="R376" s="104">
        <v>0.70210925722438089</v>
      </c>
      <c r="S376" s="104">
        <v>0.78238249419762318</v>
      </c>
      <c r="T376" s="104">
        <v>0.90384699621509879</v>
      </c>
      <c r="U376" s="104">
        <v>0.79393008431028267</v>
      </c>
      <c r="V376" s="104">
        <v>0.61366317433334261</v>
      </c>
      <c r="W376" s="104">
        <v>0.6674318249360448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9.9776060588220222E-2</v>
      </c>
      <c r="D377" s="98">
        <v>6.2605160955480341E-2</v>
      </c>
      <c r="E377" s="98">
        <v>2.2440277426084072E-2</v>
      </c>
      <c r="F377" s="98">
        <v>4.7681710750184875E-2</v>
      </c>
      <c r="G377" s="98">
        <v>0.1165035130508614</v>
      </c>
      <c r="H377" s="98">
        <v>9.3481193633356718E-2</v>
      </c>
      <c r="I377" s="98">
        <v>8.4358600335532122E-2</v>
      </c>
      <c r="J377" s="98">
        <v>8.751577800241217E-2</v>
      </c>
      <c r="K377" s="98">
        <v>5.4409785628770621E-2</v>
      </c>
      <c r="L377" s="98">
        <v>4.8188659496356971E-2</v>
      </c>
      <c r="M377" s="98">
        <v>0.19316392906832699</v>
      </c>
      <c r="N377" s="98">
        <v>0.12121478643498758</v>
      </c>
      <c r="O377" s="98">
        <v>4.1113537998809138E-2</v>
      </c>
      <c r="P377" s="98">
        <v>9.0860477940461648E-2</v>
      </c>
      <c r="Q377" s="98">
        <v>0.10032894000694362</v>
      </c>
      <c r="R377" s="98">
        <v>0.10263954431543175</v>
      </c>
      <c r="S377" s="98">
        <v>0.11159243703985847</v>
      </c>
      <c r="T377" s="98">
        <v>9.8399560440150274E-2</v>
      </c>
      <c r="U377" s="98">
        <v>8.9164762873527051E-2</v>
      </c>
      <c r="V377" s="98">
        <v>6.2950818504298289E-2</v>
      </c>
      <c r="W377" s="98">
        <v>6.230238796874326E-2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0.2784617983643467</v>
      </c>
      <c r="D378" s="98">
        <v>0.1607729377236814</v>
      </c>
      <c r="E378" s="98">
        <v>8.5923495944409622E-2</v>
      </c>
      <c r="F378" s="98">
        <v>0.1793605367435831</v>
      </c>
      <c r="G378" s="98">
        <v>0.29896662510485134</v>
      </c>
      <c r="H378" s="98">
        <v>0.29104362360439712</v>
      </c>
      <c r="I378" s="98">
        <v>0.25078636038744023</v>
      </c>
      <c r="J378" s="98">
        <v>0.27103118598675602</v>
      </c>
      <c r="K378" s="98">
        <v>0.15408482532678902</v>
      </c>
      <c r="L378" s="98">
        <v>0.20755930379146914</v>
      </c>
      <c r="M378" s="98">
        <v>1.1368481869228355</v>
      </c>
      <c r="N378" s="98">
        <v>0.73485164239741385</v>
      </c>
      <c r="O378" s="98">
        <v>0.2952996761403045</v>
      </c>
      <c r="P378" s="98">
        <v>0.60340003646157481</v>
      </c>
      <c r="Q378" s="98">
        <v>0.62975257783418725</v>
      </c>
      <c r="R378" s="98">
        <v>0.59946971290894913</v>
      </c>
      <c r="S378" s="98">
        <v>0.67079005715776474</v>
      </c>
      <c r="T378" s="98">
        <v>0.80544743577494848</v>
      </c>
      <c r="U378" s="98">
        <v>0.70476532143675563</v>
      </c>
      <c r="V378" s="98">
        <v>0.55071235582904432</v>
      </c>
      <c r="W378" s="98">
        <v>0.60512943696730159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16.507427643895404</v>
      </c>
      <c r="D379" s="122">
        <v>10.039589368273347</v>
      </c>
      <c r="E379" s="122">
        <v>9.627756570440722</v>
      </c>
      <c r="F379" s="122">
        <v>11.360347894758284</v>
      </c>
      <c r="G379" s="122">
        <v>12.295043276213047</v>
      </c>
      <c r="H379" s="122">
        <v>16.389922685452351</v>
      </c>
      <c r="I379" s="122">
        <v>8.9863043226546786</v>
      </c>
      <c r="J379" s="122">
        <v>7.8809779048334025</v>
      </c>
      <c r="K379" s="122">
        <v>4.1312365057302385</v>
      </c>
      <c r="L379" s="122">
        <v>3.2234455198955811</v>
      </c>
      <c r="M379" s="122">
        <v>15.464457392430221</v>
      </c>
      <c r="N379" s="122">
        <v>10.734049346163236</v>
      </c>
      <c r="O379" s="122">
        <v>5.6934589178400614</v>
      </c>
      <c r="P379" s="122">
        <v>5.6238463957765443</v>
      </c>
      <c r="Q379" s="122">
        <v>5.518576185113691</v>
      </c>
      <c r="R379" s="122">
        <v>5.9341003727795787</v>
      </c>
      <c r="S379" s="122">
        <v>8.1247173885634005</v>
      </c>
      <c r="T379" s="122">
        <v>7.370802556683075</v>
      </c>
      <c r="U379" s="122">
        <v>8.1039131538995939</v>
      </c>
      <c r="V379" s="122">
        <v>6.4253453140796166</v>
      </c>
      <c r="W379" s="122">
        <v>7.2611315729025607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1.1277329011739707</v>
      </c>
      <c r="D380" s="98">
        <v>1.2304778702918322</v>
      </c>
      <c r="E380" s="98">
        <v>1.1437628774924369</v>
      </c>
      <c r="F380" s="98">
        <v>1.0805660869279357</v>
      </c>
      <c r="G380" s="98">
        <v>1.7063460157518584</v>
      </c>
      <c r="H380" s="98">
        <v>3.468559703332835</v>
      </c>
      <c r="I380" s="98">
        <v>4.8739216914725372</v>
      </c>
      <c r="J380" s="98">
        <v>5.6021162334485055</v>
      </c>
      <c r="K380" s="98">
        <v>2.6400565543961858</v>
      </c>
      <c r="L380" s="98">
        <v>1.2983585507583135</v>
      </c>
      <c r="M380" s="98">
        <v>5.9236598418551898</v>
      </c>
      <c r="N380" s="98">
        <v>7.5754396182523331</v>
      </c>
      <c r="O380" s="98">
        <v>4.9508241157413444</v>
      </c>
      <c r="P380" s="98">
        <v>3.6188484169630142</v>
      </c>
      <c r="Q380" s="98">
        <v>3.6050072215639091</v>
      </c>
      <c r="R380" s="98">
        <v>2.5883657183072861</v>
      </c>
      <c r="S380" s="98">
        <v>3.5707071565514257</v>
      </c>
      <c r="T380" s="98">
        <v>2.3816397342126496</v>
      </c>
      <c r="U380" s="98">
        <v>3.0634153799510497</v>
      </c>
      <c r="V380" s="98">
        <v>3.3076347383182836</v>
      </c>
      <c r="W380" s="98">
        <v>3.9028700290402742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8.2939358006959001</v>
      </c>
      <c r="D381" s="98">
        <v>4.6580423865237774</v>
      </c>
      <c r="E381" s="98">
        <v>5.3405168610378366</v>
      </c>
      <c r="F381" s="98">
        <v>5.4136162661978648</v>
      </c>
      <c r="G381" s="98">
        <v>3.8784310218194258</v>
      </c>
      <c r="H381" s="98">
        <v>4.7619660726609521</v>
      </c>
      <c r="I381" s="98">
        <v>1.3470674983708042</v>
      </c>
      <c r="J381" s="98">
        <v>0.79619881495761635</v>
      </c>
      <c r="K381" s="98">
        <v>0.72404239717694618</v>
      </c>
      <c r="L381" s="98">
        <v>1.0830009589549365</v>
      </c>
      <c r="M381" s="98">
        <v>6.1734838914892807</v>
      </c>
      <c r="N381" s="98">
        <v>2.3421167359401047</v>
      </c>
      <c r="O381" s="98">
        <v>0.50824933841040343</v>
      </c>
      <c r="P381" s="98">
        <v>0.97764539580134735</v>
      </c>
      <c r="Q381" s="98">
        <v>0.60158694287545567</v>
      </c>
      <c r="R381" s="98">
        <v>0.68353208549124045</v>
      </c>
      <c r="S381" s="98">
        <v>1.8850084749403089</v>
      </c>
      <c r="T381" s="98">
        <v>1.7800299347557884</v>
      </c>
      <c r="U381" s="98">
        <v>2.0746547836652698</v>
      </c>
      <c r="V381" s="98">
        <v>1.3274093269695093</v>
      </c>
      <c r="W381" s="98">
        <v>0.8073837383423893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7.0857589420255334</v>
      </c>
      <c r="D382" s="33">
        <v>4.1510691114577378</v>
      </c>
      <c r="E382" s="33">
        <v>3.1434768319104491</v>
      </c>
      <c r="F382" s="33">
        <v>4.8661655416324825</v>
      </c>
      <c r="G382" s="33">
        <v>6.7102662386417622</v>
      </c>
      <c r="H382" s="33">
        <v>8.1593969094585646</v>
      </c>
      <c r="I382" s="33">
        <v>2.7653151328113363</v>
      </c>
      <c r="J382" s="33">
        <v>1.4826628564272806</v>
      </c>
      <c r="K382" s="33">
        <v>0.76713755415710638</v>
      </c>
      <c r="L382" s="33">
        <v>0.8420860101823312</v>
      </c>
      <c r="M382" s="33">
        <v>3.3673136590857502</v>
      </c>
      <c r="N382" s="33">
        <v>0.81649299197079739</v>
      </c>
      <c r="O382" s="33">
        <v>0.23438546368831431</v>
      </c>
      <c r="P382" s="33">
        <v>1.027352583012183</v>
      </c>
      <c r="Q382" s="33">
        <v>1.3119820206743262</v>
      </c>
      <c r="R382" s="33">
        <v>2.6622025689810522</v>
      </c>
      <c r="S382" s="33">
        <v>2.6690017570716655</v>
      </c>
      <c r="T382" s="33">
        <v>3.2091328877146372</v>
      </c>
      <c r="U382" s="33">
        <v>2.9658429902832752</v>
      </c>
      <c r="V382" s="33">
        <v>1.790301248791824</v>
      </c>
      <c r="W382" s="33">
        <v>2.5508778055198968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28.882101483112287</v>
      </c>
      <c r="D384" s="117">
        <f t="shared" si="157"/>
        <v>17.175850364755966</v>
      </c>
      <c r="E384" s="117">
        <f t="shared" si="157"/>
        <v>16.645390489051994</v>
      </c>
      <c r="F384" s="117">
        <f t="shared" si="157"/>
        <v>20.910866309027732</v>
      </c>
      <c r="G384" s="117">
        <f t="shared" si="157"/>
        <v>23.781237877686195</v>
      </c>
      <c r="H384" s="117">
        <f t="shared" si="157"/>
        <v>32.590570370312889</v>
      </c>
      <c r="I384" s="117">
        <f t="shared" si="157"/>
        <v>17.299930084883282</v>
      </c>
      <c r="J384" s="117">
        <f t="shared" si="157"/>
        <v>14.443304532133</v>
      </c>
      <c r="K384" s="117">
        <f t="shared" si="157"/>
        <v>8.0219399012108816</v>
      </c>
      <c r="L384" s="117">
        <f t="shared" si="157"/>
        <v>5.7871897541482555</v>
      </c>
      <c r="M384" s="117">
        <f t="shared" si="157"/>
        <v>29.757751336933687</v>
      </c>
      <c r="N384" s="117">
        <f t="shared" si="157"/>
        <v>23.066682266168051</v>
      </c>
      <c r="O384" s="117">
        <f t="shared" si="157"/>
        <v>13.420465420429885</v>
      </c>
      <c r="P384" s="117">
        <f t="shared" si="157"/>
        <v>14.657948082606051</v>
      </c>
      <c r="Q384" s="117">
        <f t="shared" si="157"/>
        <v>14.779606485076485</v>
      </c>
      <c r="R384" s="117">
        <f t="shared" ref="R384:V384" si="158">R385+R388+R390+R403</f>
        <v>15.341252174897026</v>
      </c>
      <c r="S384" s="117">
        <f t="shared" si="158"/>
        <v>20.966818995175412</v>
      </c>
      <c r="T384" s="117">
        <f t="shared" si="158"/>
        <v>18.071243996473282</v>
      </c>
      <c r="U384" s="117">
        <f t="shared" si="158"/>
        <v>19.155238672059326</v>
      </c>
      <c r="V384" s="117">
        <f t="shared" si="158"/>
        <v>14.158016182141775</v>
      </c>
      <c r="W384" s="117">
        <f t="shared" ref="W384" si="159">W385+W388+W390+W403</f>
        <v>15.790892617519029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11.767195181519464</v>
      </c>
      <c r="D385" s="122">
        <f t="shared" si="160"/>
        <v>7.1163856638375584</v>
      </c>
      <c r="E385" s="122">
        <f t="shared" si="160"/>
        <v>7.0074471836452119</v>
      </c>
      <c r="F385" s="122">
        <f t="shared" si="160"/>
        <v>9.2878061758139747</v>
      </c>
      <c r="G385" s="122">
        <f t="shared" si="160"/>
        <v>10.752369391879268</v>
      </c>
      <c r="H385" s="122">
        <f t="shared" si="160"/>
        <v>15.01323807885659</v>
      </c>
      <c r="I385" s="122">
        <f t="shared" si="160"/>
        <v>8.3300473994730702</v>
      </c>
      <c r="J385" s="122">
        <f t="shared" si="160"/>
        <v>6.941638514060954</v>
      </c>
      <c r="K385" s="122">
        <f t="shared" si="160"/>
        <v>4.0589287632886988</v>
      </c>
      <c r="L385" s="122">
        <f t="shared" si="160"/>
        <v>2.3707535628903287</v>
      </c>
      <c r="M385" s="122">
        <f t="shared" si="160"/>
        <v>13.342863168766495</v>
      </c>
      <c r="N385" s="122">
        <f t="shared" si="160"/>
        <v>11.58296023965659</v>
      </c>
      <c r="O385" s="122">
        <f t="shared" si="160"/>
        <v>7.2295969340338386</v>
      </c>
      <c r="P385" s="122">
        <f t="shared" si="160"/>
        <v>8.2771075696284466</v>
      </c>
      <c r="Q385" s="122">
        <f t="shared" si="160"/>
        <v>8.3865453907490615</v>
      </c>
      <c r="R385" s="122">
        <f t="shared" ref="R385:V385" si="161">SUM(R386:R387)</f>
        <v>8.3824888556273347</v>
      </c>
      <c r="S385" s="122">
        <f t="shared" si="161"/>
        <v>11.419077378248499</v>
      </c>
      <c r="T385" s="122">
        <f t="shared" si="161"/>
        <v>9.4497959421716278</v>
      </c>
      <c r="U385" s="122">
        <f t="shared" si="161"/>
        <v>9.9160501911543442</v>
      </c>
      <c r="V385" s="122">
        <f t="shared" si="161"/>
        <v>7.1278235463276962</v>
      </c>
      <c r="W385" s="122">
        <f t="shared" ref="W385" si="162">SUM(W386:W387)</f>
        <v>7.8433770419405979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11.653781666118723</v>
      </c>
      <c r="D386" s="98">
        <v>7.0504419393262303</v>
      </c>
      <c r="E386" s="98">
        <v>6.9526976025164631</v>
      </c>
      <c r="F386" s="98">
        <v>9.2186240594968574</v>
      </c>
      <c r="G386" s="98">
        <v>10.672571548605266</v>
      </c>
      <c r="H386" s="98">
        <v>14.9011790912189</v>
      </c>
      <c r="I386" s="98">
        <v>8.266381997300396</v>
      </c>
      <c r="J386" s="98">
        <v>6.8867254503463533</v>
      </c>
      <c r="K386" s="98">
        <v>4.0286529746215134</v>
      </c>
      <c r="L386" s="98">
        <v>2.3578600905918985</v>
      </c>
      <c r="M386" s="98">
        <v>13.264173776663455</v>
      </c>
      <c r="N386" s="98">
        <v>11.517206167031091</v>
      </c>
      <c r="O386" s="98">
        <v>7.1891433929157191</v>
      </c>
      <c r="P386" s="98">
        <v>8.2316318868468983</v>
      </c>
      <c r="Q386" s="98">
        <v>8.3407936423720042</v>
      </c>
      <c r="R386" s="98">
        <v>8.3349738694288558</v>
      </c>
      <c r="S386" s="98">
        <v>11.355127632817272</v>
      </c>
      <c r="T386" s="98">
        <v>9.3978914927445825</v>
      </c>
      <c r="U386" s="98">
        <v>9.8623262679834767</v>
      </c>
      <c r="V386" s="98">
        <v>7.0887484835910231</v>
      </c>
      <c r="W386" s="98">
        <v>7.8005443210929153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0.11341351540073946</v>
      </c>
      <c r="D387" s="98">
        <v>6.5943724511328558E-2</v>
      </c>
      <c r="E387" s="98">
        <v>5.4749581128748483E-2</v>
      </c>
      <c r="F387" s="98">
        <v>6.9182116317118028E-2</v>
      </c>
      <c r="G387" s="98">
        <v>7.9797843274001939E-2</v>
      </c>
      <c r="H387" s="98">
        <v>0.11205898763769004</v>
      </c>
      <c r="I387" s="98">
        <v>6.366540217267333E-2</v>
      </c>
      <c r="J387" s="98">
        <v>5.4913063714600981E-2</v>
      </c>
      <c r="K387" s="98">
        <v>3.027578866718527E-2</v>
      </c>
      <c r="L387" s="98">
        <v>1.2893472298430369E-2</v>
      </c>
      <c r="M387" s="98">
        <v>7.8689392103039699E-2</v>
      </c>
      <c r="N387" s="98">
        <v>6.575407262549833E-2</v>
      </c>
      <c r="O387" s="98">
        <v>4.0453541118119107E-2</v>
      </c>
      <c r="P387" s="98">
        <v>4.5475682781548413E-2</v>
      </c>
      <c r="Q387" s="98">
        <v>4.5751748377056915E-2</v>
      </c>
      <c r="R387" s="98">
        <v>4.7514986198478479E-2</v>
      </c>
      <c r="S387" s="98">
        <v>6.3949745431227056E-2</v>
      </c>
      <c r="T387" s="98">
        <v>5.1904449427045127E-2</v>
      </c>
      <c r="U387" s="98">
        <v>5.3723923170867945E-2</v>
      </c>
      <c r="V387" s="98">
        <v>3.9075062736673105E-2</v>
      </c>
      <c r="W387" s="98">
        <v>4.2832720847682755E-2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0.54401913795006795</v>
      </c>
      <c r="D388" s="122">
        <f t="shared" si="163"/>
        <v>0.18216628369599841</v>
      </c>
      <c r="E388" s="122">
        <f t="shared" si="163"/>
        <v>0.38292469462829581</v>
      </c>
      <c r="F388" s="122">
        <f t="shared" si="163"/>
        <v>0.41849379271942455</v>
      </c>
      <c r="G388" s="122">
        <f t="shared" si="163"/>
        <v>0.55880383485189522</v>
      </c>
      <c r="H388" s="122">
        <f t="shared" si="163"/>
        <v>0.83711239174568786</v>
      </c>
      <c r="I388" s="122">
        <f t="shared" si="163"/>
        <v>0.13782551466683199</v>
      </c>
      <c r="J388" s="122">
        <f t="shared" si="163"/>
        <v>8.4267316274081336E-2</v>
      </c>
      <c r="K388" s="122">
        <f t="shared" si="163"/>
        <v>6.0438965796995883E-2</v>
      </c>
      <c r="L388" s="122">
        <f t="shared" si="163"/>
        <v>0.13759359986270608</v>
      </c>
      <c r="M388" s="122">
        <f t="shared" si="163"/>
        <v>0.83651873221034656</v>
      </c>
      <c r="N388" s="122">
        <f t="shared" si="163"/>
        <v>0.66602990632911374</v>
      </c>
      <c r="O388" s="122">
        <f t="shared" si="163"/>
        <v>0.34843580749782405</v>
      </c>
      <c r="P388" s="122">
        <f t="shared" si="163"/>
        <v>0.20607538972644124</v>
      </c>
      <c r="Q388" s="122">
        <f t="shared" si="163"/>
        <v>0.24344851194073377</v>
      </c>
      <c r="R388" s="122">
        <f t="shared" si="163"/>
        <v>0.19000778223030132</v>
      </c>
      <c r="S388" s="122">
        <f t="shared" si="163"/>
        <v>0.27019880684126374</v>
      </c>
      <c r="T388" s="122">
        <f t="shared" si="163"/>
        <v>0.185328890452576</v>
      </c>
      <c r="U388" s="122">
        <f t="shared" si="163"/>
        <v>0.17282185096095215</v>
      </c>
      <c r="V388" s="122">
        <f t="shared" si="163"/>
        <v>6.6152771929593721E-2</v>
      </c>
      <c r="W388" s="122">
        <f t="shared" si="163"/>
        <v>0.12547475356530829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0.54401913795006795</v>
      </c>
      <c r="D389" s="98">
        <v>0.18216628369599841</v>
      </c>
      <c r="E389" s="98">
        <v>0.38292469462829581</v>
      </c>
      <c r="F389" s="98">
        <v>0.41849379271942455</v>
      </c>
      <c r="G389" s="98">
        <v>0.55880383485189522</v>
      </c>
      <c r="H389" s="98">
        <v>0.83711239174568786</v>
      </c>
      <c r="I389" s="98">
        <v>0.13782551466683199</v>
      </c>
      <c r="J389" s="98">
        <v>8.4267316274081336E-2</v>
      </c>
      <c r="K389" s="98">
        <v>6.0438965796995883E-2</v>
      </c>
      <c r="L389" s="98">
        <v>0.13759359986270608</v>
      </c>
      <c r="M389" s="98">
        <v>0.83651873221034656</v>
      </c>
      <c r="N389" s="98">
        <v>0.66602990632911374</v>
      </c>
      <c r="O389" s="98">
        <v>0.34843580749782405</v>
      </c>
      <c r="P389" s="98">
        <v>0.20607538972644124</v>
      </c>
      <c r="Q389" s="98">
        <v>0.24344851194073377</v>
      </c>
      <c r="R389" s="98">
        <v>0.19000778223030132</v>
      </c>
      <c r="S389" s="98">
        <v>0.27019880684126374</v>
      </c>
      <c r="T389" s="98">
        <v>0.185328890452576</v>
      </c>
      <c r="U389" s="98">
        <v>0.17282185096095215</v>
      </c>
      <c r="V389" s="98">
        <v>6.6152771929593721E-2</v>
      </c>
      <c r="W389" s="98">
        <v>0.12547475356530829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6.0362930079254893</v>
      </c>
      <c r="D390" s="122">
        <v>3.4867915909794314</v>
      </c>
      <c r="E390" s="122">
        <v>3.2593646659368156</v>
      </c>
      <c r="F390" s="122">
        <v>3.918066767006771</v>
      </c>
      <c r="G390" s="122">
        <v>4.3222031296862262</v>
      </c>
      <c r="H390" s="122">
        <v>5.999224882745505</v>
      </c>
      <c r="I390" s="122">
        <v>3.2426770877538651</v>
      </c>
      <c r="J390" s="122">
        <v>2.6800305082305322</v>
      </c>
      <c r="K390" s="122">
        <v>1.4165703360400519</v>
      </c>
      <c r="L390" s="122">
        <v>1.2891281919453943</v>
      </c>
      <c r="M390" s="122">
        <v>6.1371473487359349</v>
      </c>
      <c r="N390" s="122">
        <v>4.5557521742431097</v>
      </c>
      <c r="O390" s="122">
        <v>2.5619171873074267</v>
      </c>
      <c r="P390" s="122">
        <v>2.7697061356747383</v>
      </c>
      <c r="Q390" s="122">
        <v>2.7380158317894256</v>
      </c>
      <c r="R390" s="122">
        <v>2.8015612415705831</v>
      </c>
      <c r="S390" s="122">
        <v>4.0000142463835573</v>
      </c>
      <c r="T390" s="122">
        <v>3.3994367441277111</v>
      </c>
      <c r="U390" s="122">
        <v>3.6036187418194365</v>
      </c>
      <c r="V390" s="122">
        <v>2.7477231671425115</v>
      </c>
      <c r="W390" s="122">
        <v>2.8934361379016664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7.4799025862850865E-2</v>
      </c>
      <c r="D391" s="98">
        <v>6.0779007538084316E-2</v>
      </c>
      <c r="E391" s="98">
        <v>4.6753720937752964E-2</v>
      </c>
      <c r="F391" s="98">
        <v>7.9695885507986189E-2</v>
      </c>
      <c r="G391" s="98">
        <v>0.10928301310633783</v>
      </c>
      <c r="H391" s="98">
        <v>0.17431368276060169</v>
      </c>
      <c r="I391" s="98">
        <v>0.1183051326567225</v>
      </c>
      <c r="J391" s="98">
        <v>0.47903410486420356</v>
      </c>
      <c r="K391" s="98">
        <v>0.14143538319441654</v>
      </c>
      <c r="L391" s="98">
        <v>0.17936646492850752</v>
      </c>
      <c r="M391" s="98">
        <v>0.98298745174276214</v>
      </c>
      <c r="N391" s="98">
        <v>1.0920305225514957</v>
      </c>
      <c r="O391" s="98">
        <v>0.77047133436413773</v>
      </c>
      <c r="P391" s="98">
        <v>0.29188525259972864</v>
      </c>
      <c r="Q391" s="98">
        <v>0.24837924858558746</v>
      </c>
      <c r="R391" s="98">
        <v>0.25135125601778802</v>
      </c>
      <c r="S391" s="98">
        <v>0.44031296594938529</v>
      </c>
      <c r="T391" s="98">
        <v>0.33021232318578353</v>
      </c>
      <c r="U391" s="98">
        <v>0.35962849254690238</v>
      </c>
      <c r="V391" s="98">
        <v>0.39174967418798784</v>
      </c>
      <c r="W391" s="98">
        <v>0.58283062538381603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8.7994154580900072E-4</v>
      </c>
      <c r="D392" s="98">
        <v>5.1501172128719523E-4</v>
      </c>
      <c r="E392" s="98">
        <v>1.7685067366272158E-3</v>
      </c>
      <c r="F392" s="98">
        <v>1.132540638622452E-3</v>
      </c>
      <c r="G392" s="98">
        <v>4.2379518164788649E-4</v>
      </c>
      <c r="H392" s="98">
        <v>3.2998255003252623E-3</v>
      </c>
      <c r="I392" s="98">
        <v>2.9439715842856688E-4</v>
      </c>
      <c r="J392" s="98">
        <v>1.7516621993131625E-2</v>
      </c>
      <c r="K392" s="98">
        <v>2.057006669819545E-3</v>
      </c>
      <c r="L392" s="98">
        <v>1.2654307053508564E-2</v>
      </c>
      <c r="M392" s="98">
        <v>5.7227950976067914E-2</v>
      </c>
      <c r="N392" s="98">
        <v>5.9388284064885583E-2</v>
      </c>
      <c r="O392" s="98">
        <v>3.0769201350222521E-2</v>
      </c>
      <c r="P392" s="98">
        <v>3.1944329568046055E-2</v>
      </c>
      <c r="Q392" s="98">
        <v>2.00208042993603E-2</v>
      </c>
      <c r="R392" s="98">
        <v>1.2403064441877441E-4</v>
      </c>
      <c r="S392" s="98">
        <v>2.7458260991948775E-2</v>
      </c>
      <c r="T392" s="98">
        <v>1.4880220474384634E-2</v>
      </c>
      <c r="U392" s="98">
        <v>1.8331773901256218E-2</v>
      </c>
      <c r="V392" s="98">
        <v>2.3030561146730993E-2</v>
      </c>
      <c r="W392" s="98">
        <v>2.398807617918244E-2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1.6718130824206802E-4</v>
      </c>
      <c r="D393" s="101">
        <v>1.0181544116397403E-4</v>
      </c>
      <c r="E393" s="101">
        <v>2.9984925598296219E-4</v>
      </c>
      <c r="F393" s="101">
        <v>1.932235745551638E-4</v>
      </c>
      <c r="G393" s="101">
        <v>8.3577492792720099E-5</v>
      </c>
      <c r="H393" s="101">
        <v>6.0453030189364641E-4</v>
      </c>
      <c r="I393" s="101">
        <v>5.4714902042060281E-5</v>
      </c>
      <c r="J393" s="101">
        <v>3.2358575402974105E-3</v>
      </c>
      <c r="K393" s="101">
        <v>3.9203166418063387E-4</v>
      </c>
      <c r="L393" s="101">
        <v>1.9491734148506066E-3</v>
      </c>
      <c r="M393" s="101">
        <v>6.252617587910546E-3</v>
      </c>
      <c r="N393" s="101">
        <v>7.1649293498641416E-3</v>
      </c>
      <c r="O393" s="101">
        <v>3.3771687255930872E-3</v>
      </c>
      <c r="P393" s="101">
        <v>3.7705344053795627E-3</v>
      </c>
      <c r="Q393" s="101">
        <v>2.4492569085213414E-3</v>
      </c>
      <c r="R393" s="101">
        <v>1.556343126346254E-5</v>
      </c>
      <c r="S393" s="101">
        <v>3.3936132214816726E-3</v>
      </c>
      <c r="T393" s="101">
        <v>1.4494743759150067E-3</v>
      </c>
      <c r="U393" s="101">
        <v>1.8827904274200181E-3</v>
      </c>
      <c r="V393" s="101">
        <v>3.0240016504640261E-3</v>
      </c>
      <c r="W393" s="101">
        <v>2.1502377910098238E-3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7.1276023756693271E-4</v>
      </c>
      <c r="D394" s="104">
        <v>4.1319628012322123E-4</v>
      </c>
      <c r="E394" s="104">
        <v>1.4686574806442537E-3</v>
      </c>
      <c r="F394" s="104">
        <v>9.3931706406728832E-4</v>
      </c>
      <c r="G394" s="104">
        <v>3.402176888551664E-4</v>
      </c>
      <c r="H394" s="104">
        <v>2.6952951984316157E-3</v>
      </c>
      <c r="I394" s="104">
        <v>2.3968225638650658E-4</v>
      </c>
      <c r="J394" s="104">
        <v>1.4280764452834216E-2</v>
      </c>
      <c r="K394" s="104">
        <v>1.664975005638911E-3</v>
      </c>
      <c r="L394" s="104">
        <v>1.0705133638657957E-2</v>
      </c>
      <c r="M394" s="104">
        <v>5.0975333388157365E-2</v>
      </c>
      <c r="N394" s="104">
        <v>5.2223354715021437E-2</v>
      </c>
      <c r="O394" s="104">
        <v>2.7392032624629435E-2</v>
      </c>
      <c r="P394" s="104">
        <v>2.8173795162666489E-2</v>
      </c>
      <c r="Q394" s="104">
        <v>1.7571547390838958E-2</v>
      </c>
      <c r="R394" s="104">
        <v>1.0846721315531186E-4</v>
      </c>
      <c r="S394" s="104">
        <v>2.4064647770467101E-2</v>
      </c>
      <c r="T394" s="104">
        <v>1.3430746098469627E-2</v>
      </c>
      <c r="U394" s="104">
        <v>1.64489834738362E-2</v>
      </c>
      <c r="V394" s="104">
        <v>2.0006559496266969E-2</v>
      </c>
      <c r="W394" s="104">
        <v>2.1837838388172617E-2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5.4267833626827215</v>
      </c>
      <c r="D395" s="101">
        <v>3.0900121482450018</v>
      </c>
      <c r="E395" s="101">
        <v>2.9513117209621726</v>
      </c>
      <c r="F395" s="101">
        <v>3.471910373395104</v>
      </c>
      <c r="G395" s="101">
        <v>3.7044421890917989</v>
      </c>
      <c r="H395" s="101">
        <v>5.1175104036668753</v>
      </c>
      <c r="I395" s="101">
        <v>2.5971255063454568</v>
      </c>
      <c r="J395" s="101">
        <v>1.7336063231400014</v>
      </c>
      <c r="K395" s="101">
        <v>1.0111841074628289</v>
      </c>
      <c r="L395" s="101">
        <v>0.78685983839087725</v>
      </c>
      <c r="M395" s="101">
        <v>3.5123655267966085</v>
      </c>
      <c r="N395" s="101">
        <v>2.3883372192786481</v>
      </c>
      <c r="O395" s="101">
        <v>1.3076967285973156</v>
      </c>
      <c r="P395" s="101">
        <v>1.6460171597543751</v>
      </c>
      <c r="Q395" s="101">
        <v>1.637289670548767</v>
      </c>
      <c r="R395" s="101">
        <v>1.7399571775699996</v>
      </c>
      <c r="S395" s="101">
        <v>2.5626282437012322</v>
      </c>
      <c r="T395" s="101">
        <v>1.8846545489827153</v>
      </c>
      <c r="U395" s="101">
        <v>2.2697610832800694</v>
      </c>
      <c r="V395" s="101">
        <v>1.4736234589419528</v>
      </c>
      <c r="W395" s="101">
        <v>1.5422612661056052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5.5258482076051101E-2</v>
      </c>
      <c r="D396" s="104">
        <v>3.5293873079809107E-2</v>
      </c>
      <c r="E396" s="104">
        <v>9.7548465553915609E-2</v>
      </c>
      <c r="F396" s="104">
        <v>4.8033048817222146E-2</v>
      </c>
      <c r="G396" s="104">
        <v>2.1160004016362293E-2</v>
      </c>
      <c r="H396" s="104">
        <v>8.0367448848633186E-2</v>
      </c>
      <c r="I396" s="104">
        <v>1.9507924152052707E-2</v>
      </c>
      <c r="J396" s="104">
        <v>5.5160869440679855E-2</v>
      </c>
      <c r="K396" s="104">
        <v>2.0728075426714895E-2</v>
      </c>
      <c r="L396" s="104">
        <v>7.044907862676375E-2</v>
      </c>
      <c r="M396" s="104">
        <v>0.18442461716839972</v>
      </c>
      <c r="N396" s="104">
        <v>0.13275812910655932</v>
      </c>
      <c r="O396" s="104">
        <v>6.0464554383492464E-2</v>
      </c>
      <c r="P396" s="104">
        <v>8.2975657929852634E-2</v>
      </c>
      <c r="Q396" s="104">
        <v>6.3443126605650962E-2</v>
      </c>
      <c r="R396" s="104">
        <v>6.4113499338088464E-2</v>
      </c>
      <c r="S396" s="104">
        <v>0.1796852954468755</v>
      </c>
      <c r="T396" s="104">
        <v>0.10111418992217364</v>
      </c>
      <c r="U396" s="104">
        <v>0.11497154414524284</v>
      </c>
      <c r="V396" s="104">
        <v>0.14590078164821094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1.0469489735833474E-2</v>
      </c>
      <c r="D397" s="98">
        <v>6.9378828760411826E-3</v>
      </c>
      <c r="E397" s="98">
        <v>1.6740709119489959E-2</v>
      </c>
      <c r="F397" s="98">
        <v>8.2609475356681221E-3</v>
      </c>
      <c r="G397" s="98">
        <v>4.1806592495655034E-3</v>
      </c>
      <c r="H397" s="98">
        <v>1.4638480313083195E-2</v>
      </c>
      <c r="I397" s="98">
        <v>3.6214459038978182E-3</v>
      </c>
      <c r="J397" s="98">
        <v>1.0064834157562845E-2</v>
      </c>
      <c r="K397" s="98">
        <v>3.9609992924069344E-3</v>
      </c>
      <c r="L397" s="98">
        <v>1.1562882481792856E-2</v>
      </c>
      <c r="M397" s="98">
        <v>2.0253241961143524E-2</v>
      </c>
      <c r="N397" s="98">
        <v>1.5500652807123086E-2</v>
      </c>
      <c r="O397" s="98">
        <v>6.6864425233935793E-3</v>
      </c>
      <c r="P397" s="98">
        <v>9.6358621093542741E-3</v>
      </c>
      <c r="Q397" s="98">
        <v>7.5063285189198668E-3</v>
      </c>
      <c r="R397" s="98">
        <v>8.078492935246059E-3</v>
      </c>
      <c r="S397" s="98">
        <v>2.2895875685700576E-2</v>
      </c>
      <c r="T397" s="98">
        <v>9.7447816188072252E-3</v>
      </c>
      <c r="U397" s="98">
        <v>1.1574054595364872E-2</v>
      </c>
      <c r="V397" s="98">
        <v>2.1332069694380371E-2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4.4788992340217625E-2</v>
      </c>
      <c r="D398" s="98">
        <v>2.8355990203767927E-2</v>
      </c>
      <c r="E398" s="98">
        <v>8.0807756434425643E-2</v>
      </c>
      <c r="F398" s="98">
        <v>3.977210128155402E-2</v>
      </c>
      <c r="G398" s="98">
        <v>1.697934476679679E-2</v>
      </c>
      <c r="H398" s="98">
        <v>6.5728968535549992E-2</v>
      </c>
      <c r="I398" s="98">
        <v>1.5886478248154888E-2</v>
      </c>
      <c r="J398" s="98">
        <v>4.5096035283117009E-2</v>
      </c>
      <c r="K398" s="98">
        <v>1.6767076134307959E-2</v>
      </c>
      <c r="L398" s="98">
        <v>5.8886196144970898E-2</v>
      </c>
      <c r="M398" s="98">
        <v>0.16417137520725619</v>
      </c>
      <c r="N398" s="98">
        <v>0.11725747629943624</v>
      </c>
      <c r="O398" s="98">
        <v>5.3778111860098884E-2</v>
      </c>
      <c r="P398" s="98">
        <v>7.3339795820498363E-2</v>
      </c>
      <c r="Q398" s="98">
        <v>5.5936798086731097E-2</v>
      </c>
      <c r="R398" s="98">
        <v>5.6035006402842411E-2</v>
      </c>
      <c r="S398" s="98">
        <v>0.15678941976117494</v>
      </c>
      <c r="T398" s="98">
        <v>9.1369408303366415E-2</v>
      </c>
      <c r="U398" s="98">
        <v>0.10339748954987797</v>
      </c>
      <c r="V398" s="98">
        <v>0.12456871195383057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0.13469336656575165</v>
      </c>
      <c r="D399" s="101">
        <v>9.8301353859427162E-2</v>
      </c>
      <c r="E399" s="101">
        <v>6.1293261616920419E-2</v>
      </c>
      <c r="F399" s="101">
        <v>0.10650154578292324</v>
      </c>
      <c r="G399" s="101">
        <v>0.11097293126573969</v>
      </c>
      <c r="H399" s="101">
        <v>0.2708128467362344</v>
      </c>
      <c r="I399" s="101">
        <v>0.20069457443692024</v>
      </c>
      <c r="J399" s="101">
        <v>6.5480227769838528E-2</v>
      </c>
      <c r="K399" s="101">
        <v>5.0794856523818509E-2</v>
      </c>
      <c r="L399" s="101">
        <v>0</v>
      </c>
      <c r="M399" s="101">
        <v>0.13332253584869097</v>
      </c>
      <c r="N399" s="101">
        <v>6.6075714497572269E-2</v>
      </c>
      <c r="O399" s="101">
        <v>6.8911911264357015E-2</v>
      </c>
      <c r="P399" s="101">
        <v>4.9823752333527579E-2</v>
      </c>
      <c r="Q399" s="101">
        <v>6.7635049073976439E-2</v>
      </c>
      <c r="R399" s="101">
        <v>7.2522527757281796E-2</v>
      </c>
      <c r="S399" s="101">
        <v>3.7711074995076803E-2</v>
      </c>
      <c r="T399" s="101">
        <v>0.19051591041653232</v>
      </c>
      <c r="U399" s="101">
        <v>6.9673122944644353E-2</v>
      </c>
      <c r="V399" s="101">
        <v>0.11533304429964227</v>
      </c>
      <c r="W399" s="101">
        <v>9.2004215904583006E-2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0.34387882919230511</v>
      </c>
      <c r="D400" s="104">
        <v>0.20189019653582144</v>
      </c>
      <c r="E400" s="104">
        <v>0.10068899012942666</v>
      </c>
      <c r="F400" s="104">
        <v>0.21079337286491351</v>
      </c>
      <c r="G400" s="104">
        <v>0.37592119702433946</v>
      </c>
      <c r="H400" s="104">
        <v>0.35292067523283627</v>
      </c>
      <c r="I400" s="104">
        <v>0.30674955300428441</v>
      </c>
      <c r="J400" s="104">
        <v>0.32923236102267711</v>
      </c>
      <c r="K400" s="104">
        <v>0.19037090676245322</v>
      </c>
      <c r="L400" s="104">
        <v>0.23979850294573715</v>
      </c>
      <c r="M400" s="104">
        <v>1.2668192662034046</v>
      </c>
      <c r="N400" s="104">
        <v>0.81716230474394924</v>
      </c>
      <c r="O400" s="104">
        <v>0.32360345734790164</v>
      </c>
      <c r="P400" s="104">
        <v>0.66705998348920847</v>
      </c>
      <c r="Q400" s="104">
        <v>0.70124793267608321</v>
      </c>
      <c r="R400" s="104">
        <v>0.67349275024300681</v>
      </c>
      <c r="S400" s="104">
        <v>0.75221840529903872</v>
      </c>
      <c r="T400" s="104">
        <v>0.87805955114612211</v>
      </c>
      <c r="U400" s="104">
        <v>0.77125272500132136</v>
      </c>
      <c r="V400" s="104">
        <v>0.59808564691798705</v>
      </c>
      <c r="W400" s="104">
        <v>0.65235195432847992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6.5417030827958425E-2</v>
      </c>
      <c r="D401" s="98">
        <v>4.1117258812140046E-2</v>
      </c>
      <c r="E401" s="98">
        <v>1.4765494185017028E-2</v>
      </c>
      <c r="F401" s="98">
        <v>3.1432836121330396E-2</v>
      </c>
      <c r="G401" s="98">
        <v>7.6954571919488096E-2</v>
      </c>
      <c r="H401" s="98">
        <v>6.1877051628439171E-2</v>
      </c>
      <c r="I401" s="98">
        <v>5.5963192616844182E-2</v>
      </c>
      <c r="J401" s="98">
        <v>5.82011750359211E-2</v>
      </c>
      <c r="K401" s="98">
        <v>3.628608143566419E-2</v>
      </c>
      <c r="L401" s="98">
        <v>3.2239199154268018E-2</v>
      </c>
      <c r="M401" s="98">
        <v>0.12997107928056897</v>
      </c>
      <c r="N401" s="98">
        <v>8.231066234653539E-2</v>
      </c>
      <c r="O401" s="98">
        <v>2.8303781207597137E-2</v>
      </c>
      <c r="P401" s="98">
        <v>6.365994702763364E-2</v>
      </c>
      <c r="Q401" s="98">
        <v>7.1495354841895953E-2</v>
      </c>
      <c r="R401" s="98">
        <v>7.4023037334057684E-2</v>
      </c>
      <c r="S401" s="98">
        <v>8.1428348141273962E-2</v>
      </c>
      <c r="T401" s="98">
        <v>7.2612115371173638E-2</v>
      </c>
      <c r="U401" s="98">
        <v>6.6487403564565686E-2</v>
      </c>
      <c r="V401" s="98">
        <v>4.7373291088942733E-2</v>
      </c>
      <c r="W401" s="98">
        <v>4.7222517361178315E-2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0.2784617983643467</v>
      </c>
      <c r="D402" s="98">
        <v>0.1607729377236814</v>
      </c>
      <c r="E402" s="98">
        <v>8.5923495944409622E-2</v>
      </c>
      <c r="F402" s="98">
        <v>0.1793605367435831</v>
      </c>
      <c r="G402" s="98">
        <v>0.29896662510485134</v>
      </c>
      <c r="H402" s="98">
        <v>0.29104362360439712</v>
      </c>
      <c r="I402" s="98">
        <v>0.25078636038744023</v>
      </c>
      <c r="J402" s="98">
        <v>0.27103118598675602</v>
      </c>
      <c r="K402" s="98">
        <v>0.15408482532678902</v>
      </c>
      <c r="L402" s="98">
        <v>0.20755930379146914</v>
      </c>
      <c r="M402" s="98">
        <v>1.1368481869228355</v>
      </c>
      <c r="N402" s="98">
        <v>0.73485164239741385</v>
      </c>
      <c r="O402" s="98">
        <v>0.2952996761403045</v>
      </c>
      <c r="P402" s="98">
        <v>0.60340003646157481</v>
      </c>
      <c r="Q402" s="98">
        <v>0.62975257783418725</v>
      </c>
      <c r="R402" s="98">
        <v>0.59946971290894913</v>
      </c>
      <c r="S402" s="98">
        <v>0.67079005715776474</v>
      </c>
      <c r="T402" s="98">
        <v>0.80544743577494848</v>
      </c>
      <c r="U402" s="98">
        <v>0.70476532143675563</v>
      </c>
      <c r="V402" s="98">
        <v>0.55071235582904432</v>
      </c>
      <c r="W402" s="98">
        <v>0.60512943696730159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10.534594155717265</v>
      </c>
      <c r="D403" s="122">
        <v>6.3905068262429783</v>
      </c>
      <c r="E403" s="122">
        <v>5.9956539448416706</v>
      </c>
      <c r="F403" s="122">
        <v>7.2864995734875624</v>
      </c>
      <c r="G403" s="122">
        <v>8.1478615212688066</v>
      </c>
      <c r="H403" s="122">
        <v>10.740995016965105</v>
      </c>
      <c r="I403" s="122">
        <v>5.5893800829895168</v>
      </c>
      <c r="J403" s="122">
        <v>4.7373681935674323</v>
      </c>
      <c r="K403" s="122">
        <v>2.4860018360851361</v>
      </c>
      <c r="L403" s="122">
        <v>1.9897143994498265</v>
      </c>
      <c r="M403" s="122">
        <v>9.4412220872209076</v>
      </c>
      <c r="N403" s="122">
        <v>6.2619399459392406</v>
      </c>
      <c r="O403" s="122">
        <v>3.2805154915907941</v>
      </c>
      <c r="P403" s="122">
        <v>3.4050589875764246</v>
      </c>
      <c r="Q403" s="122">
        <v>3.4115967505972646</v>
      </c>
      <c r="R403" s="122">
        <v>3.967194295468806</v>
      </c>
      <c r="S403" s="122">
        <v>5.2775285637020914</v>
      </c>
      <c r="T403" s="122">
        <v>5.036682419721366</v>
      </c>
      <c r="U403" s="122">
        <v>5.4627478881245946</v>
      </c>
      <c r="V403" s="122">
        <v>4.2163166967419734</v>
      </c>
      <c r="W403" s="122">
        <v>4.9286046841114572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0.63617521577826075</v>
      </c>
      <c r="D404" s="98">
        <v>0.69461941341726197</v>
      </c>
      <c r="E404" s="98">
        <v>0.64611116644255273</v>
      </c>
      <c r="F404" s="98">
        <v>0.61082940897721039</v>
      </c>
      <c r="G404" s="98">
        <v>0.96522583706918841</v>
      </c>
      <c r="H404" s="98">
        <v>1.963362686922226</v>
      </c>
      <c r="I404" s="98">
        <v>2.7606726113759201</v>
      </c>
      <c r="J404" s="98">
        <v>3.1751598676800366</v>
      </c>
      <c r="K404" s="98">
        <v>1.4972458223109859</v>
      </c>
      <c r="L404" s="98">
        <v>0.73676578984253227</v>
      </c>
      <c r="M404" s="98">
        <v>3.3624980843678736</v>
      </c>
      <c r="N404" s="98">
        <v>4.3001120733901628</v>
      </c>
      <c r="O404" s="98">
        <v>2.8102789575454321</v>
      </c>
      <c r="P404" s="98">
        <v>2.0541981130781677</v>
      </c>
      <c r="Q404" s="98">
        <v>2.0463413160544754</v>
      </c>
      <c r="R404" s="98">
        <v>1.4721866754733555</v>
      </c>
      <c r="S404" s="98">
        <v>2.0375240832796906</v>
      </c>
      <c r="T404" s="98">
        <v>1.3641599470351207</v>
      </c>
      <c r="U404" s="98">
        <v>1.7615213563452534</v>
      </c>
      <c r="V404" s="98">
        <v>1.9088408146744986</v>
      </c>
      <c r="W404" s="98">
        <v>2.2598782868422567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4.6873376718631707</v>
      </c>
      <c r="D405" s="98">
        <v>2.636911716724597</v>
      </c>
      <c r="E405" s="98">
        <v>3.0282420910689285</v>
      </c>
      <c r="F405" s="98">
        <v>3.0747325787272626</v>
      </c>
      <c r="G405" s="98">
        <v>2.2063681669291735</v>
      </c>
      <c r="H405" s="98">
        <v>2.7133181118175429</v>
      </c>
      <c r="I405" s="98">
        <v>0.76874948305516166</v>
      </c>
      <c r="J405" s="98">
        <v>0.45507046011010083</v>
      </c>
      <c r="K405" s="98">
        <v>0.41443516745125919</v>
      </c>
      <c r="L405" s="98">
        <v>0.62076763624267561</v>
      </c>
      <c r="M405" s="98">
        <v>3.5412547881600434</v>
      </c>
      <c r="N405" s="98">
        <v>1.3434929533082218</v>
      </c>
      <c r="O405" s="98">
        <v>0.29154371095164955</v>
      </c>
      <c r="P405" s="98">
        <v>0.56080027094214269</v>
      </c>
      <c r="Q405" s="98">
        <v>0.34508434449617431</v>
      </c>
      <c r="R405" s="98">
        <v>0.39395230896274286</v>
      </c>
      <c r="S405" s="98">
        <v>1.0948189295537314</v>
      </c>
      <c r="T405" s="98">
        <v>1.0430992784743867</v>
      </c>
      <c r="U405" s="98">
        <v>1.2269184739276873</v>
      </c>
      <c r="V405" s="98">
        <v>0.79166234730676888</v>
      </c>
      <c r="W405" s="98">
        <v>0.48526785199982952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5.2110812680758327</v>
      </c>
      <c r="D406" s="33">
        <v>3.0589756961011187</v>
      </c>
      <c r="E406" s="33">
        <v>2.3213006873301887</v>
      </c>
      <c r="F406" s="33">
        <v>3.6009375857830901</v>
      </c>
      <c r="G406" s="33">
        <v>4.9762675172704451</v>
      </c>
      <c r="H406" s="33">
        <v>6.0643142182253369</v>
      </c>
      <c r="I406" s="33">
        <v>2.0599579885584349</v>
      </c>
      <c r="J406" s="33">
        <v>1.107137865777295</v>
      </c>
      <c r="K406" s="33">
        <v>0.57432084632289082</v>
      </c>
      <c r="L406" s="33">
        <v>0.63218097336461865</v>
      </c>
      <c r="M406" s="33">
        <v>2.5374692146929911</v>
      </c>
      <c r="N406" s="33">
        <v>0.61833491924085593</v>
      </c>
      <c r="O406" s="33">
        <v>0.17869282309371257</v>
      </c>
      <c r="P406" s="33">
        <v>0.79006060355611385</v>
      </c>
      <c r="Q406" s="33">
        <v>1.0201710900466148</v>
      </c>
      <c r="R406" s="33">
        <v>2.1010553110327077</v>
      </c>
      <c r="S406" s="33">
        <v>2.1451855508686695</v>
      </c>
      <c r="T406" s="33">
        <v>2.6294231942118582</v>
      </c>
      <c r="U406" s="33">
        <v>2.4743080578516534</v>
      </c>
      <c r="V406" s="33">
        <v>1.5158135347607065</v>
      </c>
      <c r="W406" s="33">
        <v>2.1834585452693713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0.60621759554426224</v>
      </c>
      <c r="D408" s="119">
        <f t="shared" si="164"/>
        <v>0.60769165504208456</v>
      </c>
      <c r="E408" s="119">
        <f t="shared" si="164"/>
        <v>0.61332468526217265</v>
      </c>
      <c r="F408" s="119">
        <f t="shared" si="164"/>
        <v>0.62385305241747024</v>
      </c>
      <c r="G408" s="119">
        <f t="shared" si="164"/>
        <v>0.63936892730182926</v>
      </c>
      <c r="H408" s="119">
        <f t="shared" si="164"/>
        <v>0.64341006747409912</v>
      </c>
      <c r="I408" s="119">
        <f t="shared" si="164"/>
        <v>0.63147317438187178</v>
      </c>
      <c r="J408" s="119">
        <f t="shared" si="164"/>
        <v>0.63332579429532976</v>
      </c>
      <c r="K408" s="119">
        <f t="shared" si="164"/>
        <v>0.64021065081720685</v>
      </c>
      <c r="L408" s="119">
        <f t="shared" si="164"/>
        <v>0.66398608080187027</v>
      </c>
      <c r="M408" s="119">
        <f t="shared" si="164"/>
        <v>0.67248729165651022</v>
      </c>
      <c r="N408" s="119">
        <f t="shared" si="164"/>
        <v>0.67425876747034841</v>
      </c>
      <c r="O408" s="119">
        <f t="shared" si="164"/>
        <v>0.67916225299052424</v>
      </c>
      <c r="P408" s="119">
        <f t="shared" si="164"/>
        <v>0.69222235598809601</v>
      </c>
      <c r="Q408" s="119">
        <f t="shared" si="164"/>
        <v>0.70487491884686582</v>
      </c>
      <c r="R408" s="119">
        <f t="shared" ref="R408:V408" si="165">IF(R384=0,"",R384/R360)</f>
        <v>0.72325176858969342</v>
      </c>
      <c r="S408" s="119">
        <f t="shared" si="165"/>
        <v>0.72753018775444422</v>
      </c>
      <c r="T408" s="119">
        <f t="shared" si="165"/>
        <v>0.74509802440591477</v>
      </c>
      <c r="U408" s="119">
        <f t="shared" si="165"/>
        <v>0.74748345496241086</v>
      </c>
      <c r="V408" s="119">
        <f t="shared" si="165"/>
        <v>0.74467552210884169</v>
      </c>
      <c r="W408" s="119">
        <f t="shared" ref="W408" si="166">IF(W384=0,"",W384/W360)</f>
        <v>0.75730009022542399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0.5647068953878418</v>
      </c>
      <c r="D409" s="124">
        <f t="shared" si="167"/>
        <v>0.57573488703517228</v>
      </c>
      <c r="E409" s="124">
        <f t="shared" si="167"/>
        <v>0.58660304421905751</v>
      </c>
      <c r="F409" s="124">
        <f t="shared" si="167"/>
        <v>0.59783396521662335</v>
      </c>
      <c r="G409" s="124">
        <f t="shared" si="167"/>
        <v>0.60922962978829642</v>
      </c>
      <c r="H409" s="124">
        <f t="shared" si="167"/>
        <v>0.62071144681188684</v>
      </c>
      <c r="I409" s="124">
        <f t="shared" si="167"/>
        <v>0.63227754655998558</v>
      </c>
      <c r="J409" s="124">
        <f t="shared" si="167"/>
        <v>0.64387943037403406</v>
      </c>
      <c r="K409" s="124">
        <f t="shared" si="167"/>
        <v>0.65528411906309347</v>
      </c>
      <c r="L409" s="124">
        <f t="shared" si="167"/>
        <v>0.66626713431550444</v>
      </c>
      <c r="M409" s="124">
        <f t="shared" si="167"/>
        <v>0.67690493668193241</v>
      </c>
      <c r="N409" s="124">
        <f t="shared" si="167"/>
        <v>0.68604037980796484</v>
      </c>
      <c r="O409" s="124">
        <f t="shared" si="167"/>
        <v>0.69361383074294325</v>
      </c>
      <c r="P409" s="124">
        <f t="shared" si="167"/>
        <v>0.70024096172516537</v>
      </c>
      <c r="Q409" s="124">
        <f t="shared" si="167"/>
        <v>0.70814780926546084</v>
      </c>
      <c r="R409" s="124">
        <f t="shared" ref="R409:V409" si="168">IF(R385=0,"",R385/R361)</f>
        <v>0.71986021572640468</v>
      </c>
      <c r="S409" s="124">
        <f t="shared" si="168"/>
        <v>0.73292228546524829</v>
      </c>
      <c r="T409" s="124">
        <f t="shared" si="168"/>
        <v>0.74603915661662656</v>
      </c>
      <c r="U409" s="124">
        <f t="shared" si="168"/>
        <v>0.75812559716277184</v>
      </c>
      <c r="V409" s="124">
        <f t="shared" si="168"/>
        <v>0.76827897364812248</v>
      </c>
      <c r="W409" s="124">
        <f t="shared" ref="W409" si="169">IF(W385=0,"",W385/W361)</f>
        <v>0.7764319480710522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0.56232475733321685</v>
      </c>
      <c r="D410" s="111">
        <f t="shared" si="170"/>
        <v>0.57345928119593237</v>
      </c>
      <c r="E410" s="111">
        <f t="shared" si="170"/>
        <v>0.58469965514518729</v>
      </c>
      <c r="F410" s="111">
        <f t="shared" si="170"/>
        <v>0.59603507382133403</v>
      </c>
      <c r="G410" s="111">
        <f t="shared" si="170"/>
        <v>0.60745479607208241</v>
      </c>
      <c r="H410" s="111">
        <f t="shared" si="170"/>
        <v>0.61894602464954918</v>
      </c>
      <c r="I410" s="111">
        <f t="shared" si="170"/>
        <v>0.63049193208047116</v>
      </c>
      <c r="J410" s="111">
        <f t="shared" si="170"/>
        <v>0.6420562357453935</v>
      </c>
      <c r="K410" s="111">
        <f t="shared" si="170"/>
        <v>0.65359093987785899</v>
      </c>
      <c r="L410" s="111">
        <f t="shared" si="170"/>
        <v>0.66505344540081668</v>
      </c>
      <c r="M410" s="111">
        <f t="shared" si="170"/>
        <v>0.67560995879568475</v>
      </c>
      <c r="N410" s="111">
        <f t="shared" si="170"/>
        <v>0.68481288056981582</v>
      </c>
      <c r="O410" s="111">
        <f t="shared" si="170"/>
        <v>0.69242006750562435</v>
      </c>
      <c r="P410" s="111">
        <f t="shared" si="170"/>
        <v>0.69908326586387226</v>
      </c>
      <c r="Q410" s="111">
        <f t="shared" si="170"/>
        <v>0.70701594985126937</v>
      </c>
      <c r="R410" s="111">
        <f t="shared" ref="R410:V410" si="171">IF(R386=0,"",R386/R362)</f>
        <v>0.71871244189764139</v>
      </c>
      <c r="S410" s="111">
        <f t="shared" si="171"/>
        <v>0.7318215330803417</v>
      </c>
      <c r="T410" s="111">
        <f t="shared" si="171"/>
        <v>0.74499421068171545</v>
      </c>
      <c r="U410" s="111">
        <f t="shared" si="171"/>
        <v>0.7571280175129097</v>
      </c>
      <c r="V410" s="111">
        <f t="shared" si="171"/>
        <v>0.76729889679186825</v>
      </c>
      <c r="W410" s="111">
        <f t="shared" ref="W410" si="172">IF(W386=0,"",W386/W362)</f>
        <v>0.77547996094275085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2.2780206427078262</v>
      </c>
      <c r="D412" s="124">
        <f t="shared" si="176"/>
        <v>2.3529527564998225</v>
      </c>
      <c r="E412" s="124">
        <f t="shared" si="176"/>
        <v>2.4286760502284328</v>
      </c>
      <c r="F412" s="124">
        <f t="shared" si="176"/>
        <v>2.5044806685995202</v>
      </c>
      <c r="G412" s="124">
        <f t="shared" si="176"/>
        <v>2.5810056184392485</v>
      </c>
      <c r="H412" s="124">
        <f t="shared" si="176"/>
        <v>2.6581685406913862</v>
      </c>
      <c r="I412" s="124">
        <f t="shared" si="176"/>
        <v>2.736122570247848</v>
      </c>
      <c r="J412" s="124">
        <f t="shared" si="176"/>
        <v>2.8155046789898117</v>
      </c>
      <c r="K412" s="124">
        <f t="shared" si="176"/>
        <v>2.8968504464776568</v>
      </c>
      <c r="L412" s="124">
        <f t="shared" si="176"/>
        <v>2.9802922916215331</v>
      </c>
      <c r="M412" s="124">
        <f t="shared" si="176"/>
        <v>3.0799557130196376</v>
      </c>
      <c r="N412" s="124">
        <f t="shared" si="176"/>
        <v>3.2004634219449826</v>
      </c>
      <c r="O412" s="124">
        <f t="shared" si="176"/>
        <v>3.3443710742067116</v>
      </c>
      <c r="P412" s="124">
        <f t="shared" si="176"/>
        <v>3.5004358243079268</v>
      </c>
      <c r="Q412" s="124">
        <f t="shared" si="176"/>
        <v>3.6345553089236109</v>
      </c>
      <c r="R412" s="124">
        <f t="shared" ref="R412:V412" si="177">IF(R388=0,"",R388/R364)</f>
        <v>3.7186962695870167</v>
      </c>
      <c r="S412" s="124">
        <f t="shared" si="177"/>
        <v>3.7856683430041578</v>
      </c>
      <c r="T412" s="124">
        <f t="shared" si="177"/>
        <v>3.8416260597800882</v>
      </c>
      <c r="U412" s="124">
        <f t="shared" si="177"/>
        <v>3.8925683820157468</v>
      </c>
      <c r="V412" s="124">
        <f t="shared" si="177"/>
        <v>3.9445096522460505</v>
      </c>
      <c r="W412" s="124">
        <f t="shared" ref="W412" si="178">IF(W388=0,"",W388/W364)</f>
        <v>3.9953608813464681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2.2780206427078262</v>
      </c>
      <c r="D413" s="111">
        <f t="shared" si="179"/>
        <v>2.3529527564998225</v>
      </c>
      <c r="E413" s="111">
        <f t="shared" si="179"/>
        <v>2.4286760502284328</v>
      </c>
      <c r="F413" s="111">
        <f t="shared" si="179"/>
        <v>2.5044806685995202</v>
      </c>
      <c r="G413" s="111">
        <f t="shared" si="179"/>
        <v>2.5810056184392485</v>
      </c>
      <c r="H413" s="111">
        <f t="shared" si="179"/>
        <v>2.6581685406913862</v>
      </c>
      <c r="I413" s="111">
        <f t="shared" si="179"/>
        <v>2.736122570247848</v>
      </c>
      <c r="J413" s="111">
        <f t="shared" si="179"/>
        <v>2.8155046789898117</v>
      </c>
      <c r="K413" s="111">
        <f t="shared" si="179"/>
        <v>2.8968504464776568</v>
      </c>
      <c r="L413" s="111">
        <f t="shared" si="179"/>
        <v>2.9802922916215331</v>
      </c>
      <c r="M413" s="111">
        <f t="shared" si="179"/>
        <v>3.0799557130196376</v>
      </c>
      <c r="N413" s="111">
        <f t="shared" si="179"/>
        <v>3.2004634219449826</v>
      </c>
      <c r="O413" s="111">
        <f t="shared" si="179"/>
        <v>3.3443710742067116</v>
      </c>
      <c r="P413" s="111">
        <f t="shared" si="179"/>
        <v>3.5004358243079268</v>
      </c>
      <c r="Q413" s="111">
        <f t="shared" si="179"/>
        <v>3.6345553089236109</v>
      </c>
      <c r="R413" s="111">
        <f t="shared" ref="R413:V413" si="180">IF(R389=0,"",R389/R365)</f>
        <v>3.7186962695870167</v>
      </c>
      <c r="S413" s="111">
        <f t="shared" si="180"/>
        <v>3.7856683430041578</v>
      </c>
      <c r="T413" s="111">
        <f t="shared" si="180"/>
        <v>3.8416260597800882</v>
      </c>
      <c r="U413" s="111">
        <f t="shared" si="180"/>
        <v>3.8925683820157468</v>
      </c>
      <c r="V413" s="111">
        <f t="shared" si="180"/>
        <v>3.9445096522460505</v>
      </c>
      <c r="W413" s="111">
        <f t="shared" ref="W413" si="181">IF(W389=0,"",W389/W365)</f>
        <v>3.9953608813464681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0.60007789670595291</v>
      </c>
      <c r="D414" s="124">
        <f t="shared" si="182"/>
        <v>0.60256799568625963</v>
      </c>
      <c r="E414" s="124">
        <f t="shared" si="182"/>
        <v>0.60265150344051088</v>
      </c>
      <c r="F414" s="124">
        <f t="shared" si="182"/>
        <v>0.60691687598157951</v>
      </c>
      <c r="G414" s="124">
        <f t="shared" si="182"/>
        <v>0.61445671393726453</v>
      </c>
      <c r="H414" s="124">
        <f t="shared" si="182"/>
        <v>0.61461881796772544</v>
      </c>
      <c r="I414" s="124">
        <f t="shared" si="182"/>
        <v>0.6254201144759356</v>
      </c>
      <c r="J414" s="124">
        <f t="shared" si="182"/>
        <v>0.65150151350919072</v>
      </c>
      <c r="K414" s="124">
        <f t="shared" si="182"/>
        <v>0.64864078729558694</v>
      </c>
      <c r="L414" s="124">
        <f t="shared" si="182"/>
        <v>0.68281766496128382</v>
      </c>
      <c r="M414" s="124">
        <f t="shared" si="182"/>
        <v>0.69719345952696776</v>
      </c>
      <c r="N414" s="124">
        <f t="shared" si="182"/>
        <v>0.71356573404107482</v>
      </c>
      <c r="O414" s="124">
        <f t="shared" si="182"/>
        <v>0.7237888883115291</v>
      </c>
      <c r="P414" s="124">
        <f t="shared" si="182"/>
        <v>0.75425393353305581</v>
      </c>
      <c r="Q414" s="124">
        <f t="shared" si="182"/>
        <v>0.77362291095800717</v>
      </c>
      <c r="R414" s="124">
        <f t="shared" ref="R414:V414" si="183">IF(R390=0,"",R390/R366)</f>
        <v>0.78218883555856145</v>
      </c>
      <c r="S414" s="124">
        <f t="shared" si="183"/>
        <v>0.79320033043217597</v>
      </c>
      <c r="T414" s="124">
        <f t="shared" si="183"/>
        <v>0.81563408467087217</v>
      </c>
      <c r="U414" s="124">
        <f t="shared" si="183"/>
        <v>0.8193207507439475</v>
      </c>
      <c r="V414" s="124">
        <f t="shared" si="183"/>
        <v>0.83452412701587175</v>
      </c>
      <c r="W414" s="124">
        <f t="shared" ref="W414" si="184">IF(W390=0,"",W390/W366)</f>
        <v>0.83692870415167731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0.60137741637880493</v>
      </c>
      <c r="D415" s="111">
        <f t="shared" si="185"/>
        <v>0.61493579369185547</v>
      </c>
      <c r="E415" s="111">
        <f t="shared" si="185"/>
        <v>0.62862306339667917</v>
      </c>
      <c r="F415" s="111">
        <f t="shared" si="185"/>
        <v>0.64242606793531387</v>
      </c>
      <c r="G415" s="111">
        <f t="shared" si="185"/>
        <v>0.65633172793433281</v>
      </c>
      <c r="H415" s="111">
        <f t="shared" si="185"/>
        <v>0.67032446033715387</v>
      </c>
      <c r="I415" s="111">
        <f t="shared" si="185"/>
        <v>0.68438377452967081</v>
      </c>
      <c r="J415" s="111">
        <f t="shared" si="185"/>
        <v>0.69846548959759036</v>
      </c>
      <c r="K415" s="111">
        <f t="shared" si="185"/>
        <v>0.71251116166678896</v>
      </c>
      <c r="L415" s="111">
        <f t="shared" si="185"/>
        <v>0.7264689183476648</v>
      </c>
      <c r="M415" s="111">
        <f t="shared" si="185"/>
        <v>0.73932345918682618</v>
      </c>
      <c r="N415" s="111">
        <f t="shared" si="185"/>
        <v>0.75052974760423929</v>
      </c>
      <c r="O415" s="111">
        <f t="shared" si="185"/>
        <v>0.75979292868304349</v>
      </c>
      <c r="P415" s="111">
        <f t="shared" si="185"/>
        <v>0.76790662609540783</v>
      </c>
      <c r="Q415" s="111">
        <f t="shared" si="185"/>
        <v>0.77756616106362297</v>
      </c>
      <c r="R415" s="111">
        <f t="shared" ref="R415:V415" si="186">IF(R391=0,"",R391/R367)</f>
        <v>0.79180884035185328</v>
      </c>
      <c r="S415" s="111">
        <f t="shared" si="186"/>
        <v>0.80777162481194142</v>
      </c>
      <c r="T415" s="111">
        <f t="shared" si="186"/>
        <v>0.82381183769797661</v>
      </c>
      <c r="U415" s="111">
        <f t="shared" si="186"/>
        <v>0.83858702999981261</v>
      </c>
      <c r="V415" s="111">
        <f t="shared" si="186"/>
        <v>0.85097198876139668</v>
      </c>
      <c r="W415" s="111">
        <f t="shared" ref="W415" si="187">IF(W391=0,"",W391/W367)</f>
        <v>0.86093397330133425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0.88815022583069292</v>
      </c>
      <c r="D416" s="111">
        <f t="shared" si="188"/>
        <v>0.88984272909517037</v>
      </c>
      <c r="E416" s="111">
        <f t="shared" si="188"/>
        <v>0.90895363589997236</v>
      </c>
      <c r="F416" s="111">
        <f t="shared" si="188"/>
        <v>0.9132738558721134</v>
      </c>
      <c r="G416" s="111">
        <f t="shared" si="188"/>
        <v>0.90640128687279509</v>
      </c>
      <c r="H416" s="111">
        <f t="shared" si="188"/>
        <v>0.91734633965038281</v>
      </c>
      <c r="I416" s="111">
        <f t="shared" si="188"/>
        <v>0.92105624486833648</v>
      </c>
      <c r="J416" s="111">
        <f t="shared" si="188"/>
        <v>0.9261402449449293</v>
      </c>
      <c r="K416" s="111">
        <f t="shared" si="188"/>
        <v>0.92859309464122874</v>
      </c>
      <c r="L416" s="111">
        <f t="shared" si="188"/>
        <v>0.94518271441373736</v>
      </c>
      <c r="M416" s="111">
        <f t="shared" si="188"/>
        <v>0.96290588822209322</v>
      </c>
      <c r="N416" s="111">
        <f t="shared" si="188"/>
        <v>0.96144451100690287</v>
      </c>
      <c r="O416" s="111">
        <f t="shared" si="188"/>
        <v>0.96646388831533925</v>
      </c>
      <c r="P416" s="111">
        <f t="shared" si="188"/>
        <v>0.96555390602615743</v>
      </c>
      <c r="Q416" s="111">
        <f t="shared" si="188"/>
        <v>0.96618746551998547</v>
      </c>
      <c r="R416" s="111">
        <f t="shared" ref="R416:V416" si="189">IF(R392=0,"",R392/R368)</f>
        <v>0.96806102138573513</v>
      </c>
      <c r="S416" s="111">
        <f t="shared" si="189"/>
        <v>0.97142875463500056</v>
      </c>
      <c r="T416" s="111">
        <f t="shared" si="189"/>
        <v>0.97959224590922733</v>
      </c>
      <c r="U416" s="111">
        <f t="shared" si="189"/>
        <v>0.98061410252336645</v>
      </c>
      <c r="V416" s="111">
        <f t="shared" si="189"/>
        <v>0.97752204964997857</v>
      </c>
      <c r="W416" s="111">
        <f t="shared" ref="W416" si="190">IF(W392=0,"",W392/W368)</f>
        <v>0.98572752938974806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>
        <f t="shared" ref="C417:Q417" si="191">IF(C393=0,"",C393/C369)</f>
        <v>0.60137741637880493</v>
      </c>
      <c r="D417" s="112">
        <f t="shared" si="191"/>
        <v>0.61493579369185547</v>
      </c>
      <c r="E417" s="112">
        <f t="shared" si="191"/>
        <v>0.62862306339667917</v>
      </c>
      <c r="F417" s="112">
        <f t="shared" si="191"/>
        <v>0.64242606793531387</v>
      </c>
      <c r="G417" s="112">
        <f t="shared" si="191"/>
        <v>0.65633172793433281</v>
      </c>
      <c r="H417" s="112">
        <f t="shared" si="191"/>
        <v>0.67032446033715387</v>
      </c>
      <c r="I417" s="112">
        <f t="shared" si="191"/>
        <v>0.68438377452967081</v>
      </c>
      <c r="J417" s="112">
        <f t="shared" si="191"/>
        <v>0.69846548959759036</v>
      </c>
      <c r="K417" s="112">
        <f t="shared" si="191"/>
        <v>0.71251116166678896</v>
      </c>
      <c r="L417" s="112">
        <f t="shared" si="191"/>
        <v>0.7264689183476648</v>
      </c>
      <c r="M417" s="112">
        <f t="shared" si="191"/>
        <v>0.73932345918682618</v>
      </c>
      <c r="N417" s="112">
        <f t="shared" si="191"/>
        <v>0.75052974760423918</v>
      </c>
      <c r="O417" s="112">
        <f t="shared" si="191"/>
        <v>0.75979292868304349</v>
      </c>
      <c r="P417" s="112">
        <f t="shared" si="191"/>
        <v>0.76790662609540783</v>
      </c>
      <c r="Q417" s="112">
        <f t="shared" si="191"/>
        <v>0.77756616106362297</v>
      </c>
      <c r="R417" s="112">
        <f t="shared" ref="R417:V417" si="192">IF(R393=0,"",R393/R369)</f>
        <v>0.79180884035185339</v>
      </c>
      <c r="S417" s="112">
        <f t="shared" si="192"/>
        <v>0.80777162481194142</v>
      </c>
      <c r="T417" s="112">
        <f t="shared" si="192"/>
        <v>0.8238118376979765</v>
      </c>
      <c r="U417" s="112">
        <f t="shared" si="192"/>
        <v>0.83858702999981261</v>
      </c>
      <c r="V417" s="112">
        <f t="shared" si="192"/>
        <v>0.85097198876139668</v>
      </c>
      <c r="W417" s="112">
        <f t="shared" ref="W417" si="193">IF(W393=0,"",W393/W369)</f>
        <v>0.86093397330133437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0.58431490608735459</v>
      </c>
      <c r="D419" s="112">
        <f t="shared" si="197"/>
        <v>0.5859079020867195</v>
      </c>
      <c r="E419" s="112">
        <f t="shared" si="197"/>
        <v>0.58776460890384519</v>
      </c>
      <c r="F419" s="112">
        <f t="shared" si="197"/>
        <v>0.58965727628702902</v>
      </c>
      <c r="G419" s="112">
        <f t="shared" si="197"/>
        <v>0.59179280582215199</v>
      </c>
      <c r="H419" s="112">
        <f t="shared" si="197"/>
        <v>0.59414587538910724</v>
      </c>
      <c r="I419" s="112">
        <f t="shared" si="197"/>
        <v>0.59676746554470128</v>
      </c>
      <c r="J419" s="112">
        <f t="shared" si="197"/>
        <v>0.59986642563565407</v>
      </c>
      <c r="K419" s="112">
        <f t="shared" si="197"/>
        <v>0.60362033254058933</v>
      </c>
      <c r="L419" s="112">
        <f t="shared" si="197"/>
        <v>0.60807669535482156</v>
      </c>
      <c r="M419" s="112">
        <f t="shared" si="197"/>
        <v>0.61744947048162191</v>
      </c>
      <c r="N419" s="112">
        <f t="shared" si="197"/>
        <v>0.63307616478683348</v>
      </c>
      <c r="O419" s="112">
        <f t="shared" si="197"/>
        <v>0.65607329335505826</v>
      </c>
      <c r="P419" s="112">
        <f t="shared" si="197"/>
        <v>0.68409425502959398</v>
      </c>
      <c r="Q419" s="112">
        <f t="shared" si="197"/>
        <v>0.7095359420616103</v>
      </c>
      <c r="R419" s="112">
        <f t="shared" ref="R419:V419" si="198">IF(R395=0,"",R395/R371)</f>
        <v>0.7267059684273669</v>
      </c>
      <c r="S419" s="112">
        <f t="shared" si="198"/>
        <v>0.74325163019802376</v>
      </c>
      <c r="T419" s="112">
        <f t="shared" si="198"/>
        <v>0.75823638048086894</v>
      </c>
      <c r="U419" s="112">
        <f t="shared" si="198"/>
        <v>0.77072367238324302</v>
      </c>
      <c r="V419" s="112">
        <f t="shared" si="198"/>
        <v>0.77977695901246413</v>
      </c>
      <c r="W419" s="112">
        <f t="shared" ref="W419" si="199">IF(W395=0,"",W395/W371)</f>
        <v>0.78403551752894485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0.88122359714169507</v>
      </c>
      <c r="D420" s="113">
        <f t="shared" si="200"/>
        <v>0.87801728443428817</v>
      </c>
      <c r="E420" s="113">
        <f t="shared" si="200"/>
        <v>0.89256735936935849</v>
      </c>
      <c r="F420" s="113">
        <f t="shared" si="200"/>
        <v>0.89310897560970348</v>
      </c>
      <c r="G420" s="113">
        <f t="shared" si="200"/>
        <v>0.88006285915979865</v>
      </c>
      <c r="H420" s="113">
        <f t="shared" si="200"/>
        <v>0.88934683245380297</v>
      </c>
      <c r="I420" s="113">
        <f t="shared" si="200"/>
        <v>0.88854471673754343</v>
      </c>
      <c r="J420" s="113">
        <f t="shared" si="200"/>
        <v>0.89149608711094042</v>
      </c>
      <c r="K420" s="113">
        <f t="shared" si="200"/>
        <v>0.88850550696503194</v>
      </c>
      <c r="L420" s="113">
        <f t="shared" si="200"/>
        <v>0.90433305039715717</v>
      </c>
      <c r="M420" s="113">
        <f t="shared" si="200"/>
        <v>0.93629469378280916</v>
      </c>
      <c r="N420" s="113">
        <f t="shared" si="200"/>
        <v>0.93661726355647867</v>
      </c>
      <c r="O420" s="113">
        <f t="shared" si="200"/>
        <v>0.94520584910733041</v>
      </c>
      <c r="P420" s="113">
        <f t="shared" si="200"/>
        <v>0.94910270924355811</v>
      </c>
      <c r="Q420" s="113">
        <f t="shared" si="200"/>
        <v>0.95380240130765204</v>
      </c>
      <c r="R420" s="113">
        <f t="shared" ref="R420:V420" si="201">IF(R396=0,"",R396/R372)</f>
        <v>0.95475762215577065</v>
      </c>
      <c r="S420" s="113">
        <f t="shared" si="201"/>
        <v>0.95783917131953722</v>
      </c>
      <c r="T420" s="113">
        <f t="shared" si="201"/>
        <v>0.97018725935041783</v>
      </c>
      <c r="U420" s="113">
        <f t="shared" si="201"/>
        <v>0.97092359326095867</v>
      </c>
      <c r="V420" s="113">
        <f t="shared" si="201"/>
        <v>0.96034525801054882</v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0.58431490608735459</v>
      </c>
      <c r="D421" s="111">
        <f t="shared" si="203"/>
        <v>0.5859079020867195</v>
      </c>
      <c r="E421" s="111">
        <f t="shared" si="203"/>
        <v>0.58776460890384519</v>
      </c>
      <c r="F421" s="111">
        <f t="shared" si="203"/>
        <v>0.58965727628702902</v>
      </c>
      <c r="G421" s="111">
        <f t="shared" si="203"/>
        <v>0.59179280582215199</v>
      </c>
      <c r="H421" s="111">
        <f t="shared" si="203"/>
        <v>0.59414587538910724</v>
      </c>
      <c r="I421" s="111">
        <f t="shared" si="203"/>
        <v>0.59676746554470128</v>
      </c>
      <c r="J421" s="111">
        <f t="shared" si="203"/>
        <v>0.59986642563565407</v>
      </c>
      <c r="K421" s="111">
        <f t="shared" si="203"/>
        <v>0.60362033254058922</v>
      </c>
      <c r="L421" s="111">
        <f t="shared" si="203"/>
        <v>0.60807669535482156</v>
      </c>
      <c r="M421" s="111">
        <f t="shared" si="203"/>
        <v>0.61744947048162191</v>
      </c>
      <c r="N421" s="111">
        <f t="shared" si="203"/>
        <v>0.63307616478683348</v>
      </c>
      <c r="O421" s="111">
        <f t="shared" si="203"/>
        <v>0.65607329335505826</v>
      </c>
      <c r="P421" s="111">
        <f t="shared" si="203"/>
        <v>0.68409425502959398</v>
      </c>
      <c r="Q421" s="111">
        <f t="shared" si="203"/>
        <v>0.7095359420616103</v>
      </c>
      <c r="R421" s="111">
        <f t="shared" ref="R421:V421" si="204">IF(R397=0,"",R397/R373)</f>
        <v>0.7267059684273669</v>
      </c>
      <c r="S421" s="111">
        <f t="shared" si="204"/>
        <v>0.74325163019802376</v>
      </c>
      <c r="T421" s="111">
        <f t="shared" si="204"/>
        <v>0.75823638048086894</v>
      </c>
      <c r="U421" s="111">
        <f t="shared" si="204"/>
        <v>0.77072367238324302</v>
      </c>
      <c r="V421" s="111">
        <f t="shared" si="204"/>
        <v>0.77977695901246424</v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0.65563854137253541</v>
      </c>
      <c r="D423" s="112">
        <f t="shared" si="209"/>
        <v>0.65677107421509984</v>
      </c>
      <c r="E423" s="112">
        <f t="shared" si="209"/>
        <v>0.6579907148498062</v>
      </c>
      <c r="F423" s="112">
        <f t="shared" si="209"/>
        <v>0.65922207124685683</v>
      </c>
      <c r="G423" s="112">
        <f t="shared" si="209"/>
        <v>0.66053434702773639</v>
      </c>
      <c r="H423" s="112">
        <f t="shared" si="209"/>
        <v>0.66191978539691754</v>
      </c>
      <c r="I423" s="112">
        <f t="shared" si="209"/>
        <v>0.66339641001929117</v>
      </c>
      <c r="J423" s="112">
        <f t="shared" si="209"/>
        <v>0.66503636674882682</v>
      </c>
      <c r="K423" s="112">
        <f t="shared" si="209"/>
        <v>0.66690359126276288</v>
      </c>
      <c r="L423" s="112" t="str">
        <f t="shared" si="209"/>
        <v/>
      </c>
      <c r="M423" s="112">
        <f t="shared" si="209"/>
        <v>0.6728537771386649</v>
      </c>
      <c r="N423" s="112">
        <f t="shared" si="209"/>
        <v>0.67904803339056286</v>
      </c>
      <c r="O423" s="112">
        <f t="shared" si="209"/>
        <v>0.68842971403767206</v>
      </c>
      <c r="P423" s="112">
        <f t="shared" si="209"/>
        <v>0.70063407623002194</v>
      </c>
      <c r="Q423" s="112">
        <f t="shared" si="209"/>
        <v>0.71260949071073476</v>
      </c>
      <c r="R423" s="112">
        <f t="shared" ref="R423:V423" si="210">IF(R399=0,"",R399/R375)</f>
        <v>0.72119413455860804</v>
      </c>
      <c r="S423" s="112">
        <f t="shared" si="210"/>
        <v>0.72969414685503708</v>
      </c>
      <c r="T423" s="112">
        <f t="shared" si="210"/>
        <v>0.73793129813154623</v>
      </c>
      <c r="U423" s="112">
        <f t="shared" si="210"/>
        <v>0.745669044831899</v>
      </c>
      <c r="V423" s="112">
        <f t="shared" si="210"/>
        <v>0.75254448177998001</v>
      </c>
      <c r="W423" s="112">
        <f t="shared" ref="W423" si="211">IF(W399=0,"",W399/W375)</f>
        <v>0.75795677984075949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0.90916025736976636</v>
      </c>
      <c r="D424" s="113">
        <f t="shared" si="212"/>
        <v>0.90380479433570871</v>
      </c>
      <c r="E424" s="113">
        <f t="shared" si="212"/>
        <v>0.92917574755516219</v>
      </c>
      <c r="F424" s="113">
        <f t="shared" si="212"/>
        <v>0.92843237411442348</v>
      </c>
      <c r="G424" s="113">
        <f t="shared" si="212"/>
        <v>0.90480918482629702</v>
      </c>
      <c r="H424" s="113">
        <f t="shared" si="212"/>
        <v>0.91780987705306794</v>
      </c>
      <c r="I424" s="113">
        <f t="shared" si="212"/>
        <v>0.91527425130476803</v>
      </c>
      <c r="J424" s="113">
        <f t="shared" si="212"/>
        <v>0.9182405489079063</v>
      </c>
      <c r="K424" s="113">
        <f t="shared" si="212"/>
        <v>0.91307351249970925</v>
      </c>
      <c r="L424" s="113">
        <f t="shared" si="212"/>
        <v>0.93763602205449825</v>
      </c>
      <c r="M424" s="113">
        <f t="shared" si="212"/>
        <v>0.95248701193923724</v>
      </c>
      <c r="N424" s="113">
        <f t="shared" si="212"/>
        <v>0.95455478362641322</v>
      </c>
      <c r="O424" s="113">
        <f t="shared" si="212"/>
        <v>0.96192255163343587</v>
      </c>
      <c r="P424" s="113">
        <f t="shared" si="212"/>
        <v>0.960820858527068</v>
      </c>
      <c r="Q424" s="113">
        <f t="shared" si="212"/>
        <v>0.96050634831804915</v>
      </c>
      <c r="R424" s="113">
        <f t="shared" ref="R424:V424" si="213">IF(R400=0,"",R400/R376)</f>
        <v>0.95924208848277759</v>
      </c>
      <c r="S424" s="113">
        <f t="shared" si="213"/>
        <v>0.9614458540134907</v>
      </c>
      <c r="T424" s="113">
        <f t="shared" si="213"/>
        <v>0.97146923630109649</v>
      </c>
      <c r="U424" s="113">
        <f t="shared" si="213"/>
        <v>0.97143657891656543</v>
      </c>
      <c r="V424" s="113">
        <f t="shared" si="213"/>
        <v>0.97461550885422066</v>
      </c>
      <c r="W424" s="113">
        <f t="shared" ref="W424" si="214">IF(W400=0,"",W400/W376)</f>
        <v>0.97740612592303355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0.65563854137253541</v>
      </c>
      <c r="D425" s="111">
        <f t="shared" si="215"/>
        <v>0.65677107421509984</v>
      </c>
      <c r="E425" s="111">
        <f t="shared" si="215"/>
        <v>0.6579907148498062</v>
      </c>
      <c r="F425" s="111">
        <f t="shared" si="215"/>
        <v>0.65922207124685694</v>
      </c>
      <c r="G425" s="111">
        <f t="shared" si="215"/>
        <v>0.66053434702773639</v>
      </c>
      <c r="H425" s="111">
        <f t="shared" si="215"/>
        <v>0.66191978539691754</v>
      </c>
      <c r="I425" s="111">
        <f t="shared" si="215"/>
        <v>0.66339641001929117</v>
      </c>
      <c r="J425" s="111">
        <f t="shared" si="215"/>
        <v>0.66503636674882693</v>
      </c>
      <c r="K425" s="111">
        <f t="shared" si="215"/>
        <v>0.66690359126276288</v>
      </c>
      <c r="L425" s="111">
        <f t="shared" si="215"/>
        <v>0.66902046023308204</v>
      </c>
      <c r="M425" s="111">
        <f t="shared" si="215"/>
        <v>0.6728537771386649</v>
      </c>
      <c r="N425" s="111">
        <f t="shared" si="215"/>
        <v>0.67904803339056286</v>
      </c>
      <c r="O425" s="111">
        <f t="shared" si="215"/>
        <v>0.68842971403767206</v>
      </c>
      <c r="P425" s="111">
        <f t="shared" si="215"/>
        <v>0.70063407623002205</v>
      </c>
      <c r="Q425" s="111">
        <f t="shared" si="215"/>
        <v>0.71260949071073476</v>
      </c>
      <c r="R425" s="111">
        <f t="shared" ref="R425:V425" si="216">IF(R401=0,"",R401/R377)</f>
        <v>0.72119413455860792</v>
      </c>
      <c r="S425" s="111">
        <f t="shared" si="216"/>
        <v>0.72969414685503708</v>
      </c>
      <c r="T425" s="111">
        <f t="shared" si="216"/>
        <v>0.73793129813154623</v>
      </c>
      <c r="U425" s="111">
        <f t="shared" si="216"/>
        <v>0.745669044831899</v>
      </c>
      <c r="V425" s="111">
        <f t="shared" si="216"/>
        <v>0.75254448177998001</v>
      </c>
      <c r="W425" s="111">
        <f t="shared" ref="W425" si="217">IF(W401=0,"",W401/W377)</f>
        <v>0.75795677984075949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0.63817297176601906</v>
      </c>
      <c r="D427" s="124">
        <f t="shared" si="221"/>
        <v>0.63653069780303628</v>
      </c>
      <c r="E427" s="124">
        <f t="shared" si="221"/>
        <v>0.62274673242670198</v>
      </c>
      <c r="F427" s="124">
        <f t="shared" si="221"/>
        <v>0.64139757347128301</v>
      </c>
      <c r="G427" s="124">
        <f t="shared" si="221"/>
        <v>0.66269482247633049</v>
      </c>
      <c r="H427" s="124">
        <f t="shared" si="221"/>
        <v>0.65534140844354205</v>
      </c>
      <c r="I427" s="124">
        <f t="shared" si="221"/>
        <v>0.62198873778384756</v>
      </c>
      <c r="J427" s="124">
        <f t="shared" si="221"/>
        <v>0.60111425901372029</v>
      </c>
      <c r="K427" s="124">
        <f t="shared" si="221"/>
        <v>0.60175732680443816</v>
      </c>
      <c r="L427" s="124">
        <f t="shared" si="221"/>
        <v>0.61726323189550303</v>
      </c>
      <c r="M427" s="124">
        <f t="shared" si="221"/>
        <v>0.6105110478588367</v>
      </c>
      <c r="N427" s="124">
        <f t="shared" si="221"/>
        <v>0.58337163767348432</v>
      </c>
      <c r="O427" s="124">
        <f t="shared" si="221"/>
        <v>0.57619024549584874</v>
      </c>
      <c r="P427" s="124">
        <f t="shared" si="221"/>
        <v>0.605467992535072</v>
      </c>
      <c r="Q427" s="124">
        <f t="shared" si="221"/>
        <v>0.61820234715614075</v>
      </c>
      <c r="R427" s="124">
        <f t="shared" ref="R427:V427" si="222">IF(R403=0,"",R403/R379)</f>
        <v>0.668541825424254</v>
      </c>
      <c r="S427" s="124">
        <f t="shared" si="222"/>
        <v>0.64956457084044561</v>
      </c>
      <c r="T427" s="124">
        <f t="shared" si="222"/>
        <v>0.68332890224479392</v>
      </c>
      <c r="U427" s="124">
        <f t="shared" si="222"/>
        <v>0.67408766411766474</v>
      </c>
      <c r="V427" s="124">
        <f t="shared" si="222"/>
        <v>0.65620079398735465</v>
      </c>
      <c r="W427" s="124">
        <f t="shared" ref="W427" si="223">IF(W403=0,"",W403/W379)</f>
        <v>0.67876537349967059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0.5641186978902557</v>
      </c>
      <c r="D428" s="111">
        <f t="shared" si="224"/>
        <v>0.56451191052507044</v>
      </c>
      <c r="E428" s="111">
        <f t="shared" si="224"/>
        <v>0.56489957766340004</v>
      </c>
      <c r="F428" s="111">
        <f t="shared" si="224"/>
        <v>0.56528648859766351</v>
      </c>
      <c r="G428" s="111">
        <f t="shared" si="224"/>
        <v>0.56566829245584516</v>
      </c>
      <c r="H428" s="111">
        <f t="shared" si="224"/>
        <v>0.56604552172929001</v>
      </c>
      <c r="I428" s="111">
        <f t="shared" si="224"/>
        <v>0.5664171043630063</v>
      </c>
      <c r="J428" s="111">
        <f t="shared" si="224"/>
        <v>0.56677864852609405</v>
      </c>
      <c r="K428" s="111">
        <f t="shared" si="224"/>
        <v>0.56712642000709901</v>
      </c>
      <c r="L428" s="111">
        <f t="shared" si="224"/>
        <v>0.56745941975136227</v>
      </c>
      <c r="M428" s="111">
        <f t="shared" si="224"/>
        <v>0.56763861770205837</v>
      </c>
      <c r="N428" s="111">
        <f t="shared" si="224"/>
        <v>0.56763861770205837</v>
      </c>
      <c r="O428" s="111">
        <f t="shared" si="224"/>
        <v>0.56763861770205837</v>
      </c>
      <c r="P428" s="111">
        <f t="shared" si="224"/>
        <v>0.56763861770205837</v>
      </c>
      <c r="Q428" s="111">
        <f t="shared" si="224"/>
        <v>0.56763861770205837</v>
      </c>
      <c r="R428" s="111">
        <f t="shared" ref="R428:V428" si="225">IF(R404=0,"",R404/R380)</f>
        <v>0.56877073632242414</v>
      </c>
      <c r="S428" s="111">
        <f t="shared" si="225"/>
        <v>0.57062200677568953</v>
      </c>
      <c r="T428" s="111">
        <f t="shared" si="225"/>
        <v>0.57278182230449759</v>
      </c>
      <c r="U428" s="111">
        <f t="shared" si="225"/>
        <v>0.57501877410219204</v>
      </c>
      <c r="V428" s="111">
        <f t="shared" si="225"/>
        <v>0.57710145336211449</v>
      </c>
      <c r="W428" s="111">
        <f t="shared" ref="W428" si="226">IF(W404=0,"",W404/W380)</f>
        <v>0.57902986008426383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0.56515239380920712</v>
      </c>
      <c r="D429" s="111">
        <f t="shared" si="227"/>
        <v>0.56609869509849653</v>
      </c>
      <c r="E429" s="111">
        <f t="shared" si="227"/>
        <v>0.56703165065570871</v>
      </c>
      <c r="F429" s="111">
        <f t="shared" si="227"/>
        <v>0.56796278634036501</v>
      </c>
      <c r="G429" s="111">
        <f t="shared" si="227"/>
        <v>0.56888163139076164</v>
      </c>
      <c r="H429" s="111">
        <f t="shared" si="227"/>
        <v>0.56978946729483115</v>
      </c>
      <c r="I429" s="111">
        <f t="shared" si="227"/>
        <v>0.5706837140565838</v>
      </c>
      <c r="J429" s="111">
        <f t="shared" si="227"/>
        <v>0.57155380234310615</v>
      </c>
      <c r="K429" s="111">
        <f t="shared" si="227"/>
        <v>0.57239074544135682</v>
      </c>
      <c r="L429" s="111">
        <f t="shared" si="227"/>
        <v>0.57319213903716004</v>
      </c>
      <c r="M429" s="111">
        <f t="shared" si="227"/>
        <v>0.57362339489408742</v>
      </c>
      <c r="N429" s="111">
        <f t="shared" si="227"/>
        <v>0.57362339489408742</v>
      </c>
      <c r="O429" s="111">
        <f t="shared" si="227"/>
        <v>0.57362339489408742</v>
      </c>
      <c r="P429" s="111">
        <f t="shared" si="227"/>
        <v>0.57362339489408742</v>
      </c>
      <c r="Q429" s="111">
        <f t="shared" si="227"/>
        <v>0.57362339489408742</v>
      </c>
      <c r="R429" s="111">
        <f t="shared" ref="R429:V429" si="228">IF(R405=0,"",R405/R381)</f>
        <v>0.57634793936500794</v>
      </c>
      <c r="S429" s="111">
        <f t="shared" si="228"/>
        <v>0.58080318688667976</v>
      </c>
      <c r="T429" s="111">
        <f t="shared" si="228"/>
        <v>0.58600097566195986</v>
      </c>
      <c r="U429" s="111">
        <f t="shared" si="228"/>
        <v>0.59138439975064372</v>
      </c>
      <c r="V429" s="111">
        <f t="shared" si="228"/>
        <v>0.59639655321252194</v>
      </c>
      <c r="W429" s="111">
        <f t="shared" ref="W429" si="229">IF(W405=0,"",W405/W381)</f>
        <v>0.60103743604759197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0.73543022147832116</v>
      </c>
      <c r="D430" s="45">
        <f t="shared" si="230"/>
        <v>0.7369127359642762</v>
      </c>
      <c r="E430" s="45">
        <f t="shared" si="230"/>
        <v>0.73845007024257836</v>
      </c>
      <c r="F430" s="45">
        <f t="shared" si="230"/>
        <v>0.73999487994710955</v>
      </c>
      <c r="G430" s="45">
        <f t="shared" si="230"/>
        <v>0.74159017545594452</v>
      </c>
      <c r="H430" s="45">
        <f t="shared" si="230"/>
        <v>0.7432306928463599</v>
      </c>
      <c r="I430" s="45">
        <f t="shared" si="230"/>
        <v>0.74492702987677017</v>
      </c>
      <c r="J430" s="45">
        <f t="shared" si="230"/>
        <v>0.74672260182272676</v>
      </c>
      <c r="K430" s="45">
        <f t="shared" si="230"/>
        <v>0.74865432308802404</v>
      </c>
      <c r="L430" s="45">
        <f t="shared" si="230"/>
        <v>0.75073206978909046</v>
      </c>
      <c r="M430" s="45">
        <f t="shared" si="230"/>
        <v>0.75355891122478091</v>
      </c>
      <c r="N430" s="45">
        <f t="shared" si="230"/>
        <v>0.75730584992329153</v>
      </c>
      <c r="O430" s="45">
        <f t="shared" si="230"/>
        <v>0.76238867497063811</v>
      </c>
      <c r="P430" s="45">
        <f t="shared" si="230"/>
        <v>0.7690257625475253</v>
      </c>
      <c r="Q430" s="45">
        <f t="shared" si="230"/>
        <v>0.77758008415562896</v>
      </c>
      <c r="R430" s="45">
        <f t="shared" ref="R430:V430" si="231">IF(R406=0,"",R406/R382)</f>
        <v>0.78921691967147278</v>
      </c>
      <c r="S430" s="45">
        <f t="shared" si="231"/>
        <v>0.80374077880798822</v>
      </c>
      <c r="T430" s="45">
        <f t="shared" si="231"/>
        <v>0.81935628290057649</v>
      </c>
      <c r="U430" s="45">
        <f t="shared" si="231"/>
        <v>0.83426805328468379</v>
      </c>
      <c r="V430" s="45">
        <f t="shared" si="231"/>
        <v>0.8466807112957363</v>
      </c>
      <c r="W430" s="45">
        <f t="shared" ref="W430" si="232">IF(W406=0,"",W406/W382)</f>
        <v>0.85596359831291824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46.495030852856466</v>
      </c>
      <c r="D432" s="117">
        <f t="shared" si="233"/>
        <v>26.270157652495385</v>
      </c>
      <c r="E432" s="117">
        <f t="shared" si="233"/>
        <v>27.449689119770245</v>
      </c>
      <c r="F432" s="117">
        <f t="shared" si="233"/>
        <v>29.894459264351202</v>
      </c>
      <c r="G432" s="117">
        <f t="shared" si="233"/>
        <v>26.802281084101267</v>
      </c>
      <c r="H432" s="117">
        <f t="shared" si="233"/>
        <v>35.400609194388622</v>
      </c>
      <c r="I432" s="117">
        <f t="shared" si="233"/>
        <v>15.072203246589227</v>
      </c>
      <c r="J432" s="117">
        <f t="shared" si="233"/>
        <v>9.7827538549143362</v>
      </c>
      <c r="K432" s="117">
        <f t="shared" si="233"/>
        <v>6.3558216259771871</v>
      </c>
      <c r="L432" s="117">
        <f t="shared" si="233"/>
        <v>6.3300032599860989</v>
      </c>
      <c r="M432" s="117">
        <f t="shared" si="233"/>
        <v>31.424504113390292</v>
      </c>
      <c r="N432" s="117">
        <f t="shared" si="233"/>
        <v>16.218952191012409</v>
      </c>
      <c r="O432" s="117">
        <f t="shared" si="233"/>
        <v>6.6354769468557411</v>
      </c>
      <c r="P432" s="117">
        <f t="shared" si="233"/>
        <v>8.9766998376411031</v>
      </c>
      <c r="Q432" s="117">
        <f t="shared" si="233"/>
        <v>7.7135128717659072</v>
      </c>
      <c r="R432" s="117">
        <f t="shared" ref="R432:V432" si="234">R433+R436+R438+R451</f>
        <v>8.160621769060473</v>
      </c>
      <c r="S432" s="117">
        <f t="shared" si="234"/>
        <v>14.170134776901657</v>
      </c>
      <c r="T432" s="117">
        <f t="shared" si="234"/>
        <v>11.303134226166502</v>
      </c>
      <c r="U432" s="117">
        <f t="shared" si="234"/>
        <v>13.300883698379131</v>
      </c>
      <c r="V432" s="117">
        <f t="shared" si="234"/>
        <v>8.5717273187649639</v>
      </c>
      <c r="W432" s="117">
        <f t="shared" ref="W432" si="235">W433+W436+W438+W451</f>
        <v>7.3297770282598975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24.583524043923344</v>
      </c>
      <c r="D438" s="122">
        <v>13.964211486375902</v>
      </c>
      <c r="E438" s="122">
        <v>13.340733567686724</v>
      </c>
      <c r="F438" s="122">
        <v>15.592384528278034</v>
      </c>
      <c r="G438" s="122">
        <v>16.555967417742362</v>
      </c>
      <c r="H438" s="122">
        <v>22.820110076434972</v>
      </c>
      <c r="I438" s="122">
        <v>11.513424957014351</v>
      </c>
      <c r="J438" s="122">
        <v>7.679299454683207</v>
      </c>
      <c r="K438" s="122">
        <v>4.4429951589134102</v>
      </c>
      <c r="L438" s="122">
        <v>3.4688546501510533</v>
      </c>
      <c r="M438" s="122">
        <v>15.114957286194389</v>
      </c>
      <c r="N438" s="122">
        <v>10.031382376140934</v>
      </c>
      <c r="O438" s="122">
        <v>5.2927478605899774</v>
      </c>
      <c r="P438" s="122">
        <v>6.3938870137190804</v>
      </c>
      <c r="Q438" s="122">
        <v>6.1241978937219725</v>
      </c>
      <c r="R438" s="122">
        <v>6.3548183115380601</v>
      </c>
      <c r="S438" s="122">
        <v>9.190185929204322</v>
      </c>
      <c r="T438" s="122">
        <v>6.6005251184092781</v>
      </c>
      <c r="U438" s="122">
        <v>7.8199138053335382</v>
      </c>
      <c r="V438" s="122">
        <v>5.0648833781965639</v>
      </c>
      <c r="W438" s="122">
        <v>5.1967735055382986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24.53618819995317</v>
      </c>
      <c r="D443" s="101">
        <v>13.932928429569953</v>
      </c>
      <c r="E443" s="101">
        <v>13.265487814669109</v>
      </c>
      <c r="F443" s="101">
        <v>15.555372594477712</v>
      </c>
      <c r="G443" s="101">
        <v>16.537304193912135</v>
      </c>
      <c r="H443" s="101">
        <v>22.755020045017716</v>
      </c>
      <c r="I443" s="101">
        <v>11.497392929902158</v>
      </c>
      <c r="J443" s="101">
        <v>7.6349729340923416</v>
      </c>
      <c r="K443" s="101">
        <v>4.4256590159684128</v>
      </c>
      <c r="L443" s="101">
        <v>3.4186181556005506</v>
      </c>
      <c r="M443" s="101">
        <v>15.028300076008843</v>
      </c>
      <c r="N443" s="101">
        <v>9.9666970755249089</v>
      </c>
      <c r="O443" s="101">
        <v>5.2658229461980239</v>
      </c>
      <c r="P443" s="101">
        <v>6.3566747398951637</v>
      </c>
      <c r="Q443" s="101">
        <v>6.0962489922586842</v>
      </c>
      <c r="R443" s="101">
        <v>6.3254497147177826</v>
      </c>
      <c r="S443" s="101">
        <v>9.1088030664471074</v>
      </c>
      <c r="T443" s="101">
        <v>6.5665720469478739</v>
      </c>
      <c r="U443" s="101">
        <v>7.7802404983251403</v>
      </c>
      <c r="V443" s="101">
        <v>4.9926106964023749</v>
      </c>
      <c r="W443" s="101">
        <v>5.1967735055382986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4.7335843970174485E-2</v>
      </c>
      <c r="D444" s="104">
        <v>3.128305680594895E-2</v>
      </c>
      <c r="E444" s="104">
        <v>7.5245753017615741E-2</v>
      </c>
      <c r="F444" s="104">
        <v>3.7011933800321785E-2</v>
      </c>
      <c r="G444" s="104">
        <v>1.866322383022722E-2</v>
      </c>
      <c r="H444" s="104">
        <v>6.5090031417254821E-2</v>
      </c>
      <c r="I444" s="104">
        <v>1.6032027112192832E-2</v>
      </c>
      <c r="J444" s="104">
        <v>4.4326520590865788E-2</v>
      </c>
      <c r="K444" s="104">
        <v>1.7336142944997437E-2</v>
      </c>
      <c r="L444" s="104">
        <v>5.0236494550502532E-2</v>
      </c>
      <c r="M444" s="104">
        <v>8.665721018554573E-2</v>
      </c>
      <c r="N444" s="104">
        <v>6.4685300616025024E-2</v>
      </c>
      <c r="O444" s="104">
        <v>2.6924914391953315E-2</v>
      </c>
      <c r="P444" s="104">
        <v>3.7212273823916578E-2</v>
      </c>
      <c r="Q444" s="104">
        <v>2.7948901463288673E-2</v>
      </c>
      <c r="R444" s="104">
        <v>2.9368596820277787E-2</v>
      </c>
      <c r="S444" s="104">
        <v>8.1382862757215332E-2</v>
      </c>
      <c r="T444" s="104">
        <v>3.3953071461404374E-2</v>
      </c>
      <c r="U444" s="104">
        <v>3.9673307008397891E-2</v>
      </c>
      <c r="V444" s="104">
        <v>7.2272681794189331E-2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4.7335843970174485E-2</v>
      </c>
      <c r="D445" s="98">
        <v>3.128305680594895E-2</v>
      </c>
      <c r="E445" s="98">
        <v>7.5245753017615741E-2</v>
      </c>
      <c r="F445" s="98">
        <v>3.7011933800321785E-2</v>
      </c>
      <c r="G445" s="98">
        <v>1.866322383022722E-2</v>
      </c>
      <c r="H445" s="98">
        <v>6.5090031417254821E-2</v>
      </c>
      <c r="I445" s="98">
        <v>1.6032027112192832E-2</v>
      </c>
      <c r="J445" s="98">
        <v>4.4326520590865788E-2</v>
      </c>
      <c r="K445" s="98">
        <v>1.7336142944997437E-2</v>
      </c>
      <c r="L445" s="98">
        <v>5.0236494550502532E-2</v>
      </c>
      <c r="M445" s="98">
        <v>8.665721018554573E-2</v>
      </c>
      <c r="N445" s="98">
        <v>6.4685300616025024E-2</v>
      </c>
      <c r="O445" s="98">
        <v>2.6924914391953315E-2</v>
      </c>
      <c r="P445" s="98">
        <v>3.7212273823916578E-2</v>
      </c>
      <c r="Q445" s="98">
        <v>2.7948901463288673E-2</v>
      </c>
      <c r="R445" s="98">
        <v>2.9368596820277787E-2</v>
      </c>
      <c r="S445" s="98">
        <v>8.1382862757215332E-2</v>
      </c>
      <c r="T445" s="98">
        <v>3.3953071461404374E-2</v>
      </c>
      <c r="U445" s="98">
        <v>3.9673307008397891E-2</v>
      </c>
      <c r="V445" s="98">
        <v>7.2272681794189331E-2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21.911506808933122</v>
      </c>
      <c r="D451" s="122">
        <v>12.305946166119483</v>
      </c>
      <c r="E451" s="122">
        <v>14.10895555208352</v>
      </c>
      <c r="F451" s="122">
        <v>14.302074736073168</v>
      </c>
      <c r="G451" s="122">
        <v>10.246313666358905</v>
      </c>
      <c r="H451" s="122">
        <v>12.58049911795365</v>
      </c>
      <c r="I451" s="122">
        <v>3.5587782895748759</v>
      </c>
      <c r="J451" s="122">
        <v>2.1034544002311302</v>
      </c>
      <c r="K451" s="122">
        <v>1.9128264670637769</v>
      </c>
      <c r="L451" s="122">
        <v>2.8611486098350456</v>
      </c>
      <c r="M451" s="122">
        <v>16.309546827195902</v>
      </c>
      <c r="N451" s="122">
        <v>6.1875698148714742</v>
      </c>
      <c r="O451" s="122">
        <v>1.3427290862657635</v>
      </c>
      <c r="P451" s="122">
        <v>2.5828128239220232</v>
      </c>
      <c r="Q451" s="122">
        <v>1.5893149780439346</v>
      </c>
      <c r="R451" s="122">
        <v>1.805803457522412</v>
      </c>
      <c r="S451" s="122">
        <v>4.9799488476973348</v>
      </c>
      <c r="T451" s="122">
        <v>4.7026091077572234</v>
      </c>
      <c r="U451" s="122">
        <v>5.4809698930455939</v>
      </c>
      <c r="V451" s="122">
        <v>3.5068439405683995</v>
      </c>
      <c r="W451" s="122">
        <v>2.1330035227215989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21.911506808933122</v>
      </c>
      <c r="D453" s="98">
        <v>12.305946166119483</v>
      </c>
      <c r="E453" s="98">
        <v>14.10895555208352</v>
      </c>
      <c r="F453" s="98">
        <v>14.302074736073168</v>
      </c>
      <c r="G453" s="98">
        <v>10.246313666358905</v>
      </c>
      <c r="H453" s="98">
        <v>12.58049911795365</v>
      </c>
      <c r="I453" s="98">
        <v>3.5587782895748759</v>
      </c>
      <c r="J453" s="98">
        <v>2.1034544002311302</v>
      </c>
      <c r="K453" s="98">
        <v>1.9128264670637769</v>
      </c>
      <c r="L453" s="98">
        <v>2.8611486098350456</v>
      </c>
      <c r="M453" s="98">
        <v>16.309546827195902</v>
      </c>
      <c r="N453" s="98">
        <v>6.1875698148714742</v>
      </c>
      <c r="O453" s="98">
        <v>1.3427290862657635</v>
      </c>
      <c r="P453" s="98">
        <v>2.5828128239220232</v>
      </c>
      <c r="Q453" s="98">
        <v>1.5893149780439346</v>
      </c>
      <c r="R453" s="98">
        <v>1.805803457522412</v>
      </c>
      <c r="S453" s="98">
        <v>4.9799488476973348</v>
      </c>
      <c r="T453" s="98">
        <v>4.7026091077572234</v>
      </c>
      <c r="U453" s="98">
        <v>5.4809698930455939</v>
      </c>
      <c r="V453" s="98">
        <v>3.5068439405683995</v>
      </c>
      <c r="W453" s="98">
        <v>2.1330035227215989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6660.2906389291875</v>
      </c>
      <c r="D456" s="117">
        <f t="shared" si="240"/>
        <v>6783.8477448953872</v>
      </c>
      <c r="E456" s="117">
        <f t="shared" si="240"/>
        <v>7086.2022632897879</v>
      </c>
      <c r="F456" s="117">
        <f t="shared" si="240"/>
        <v>7184.3858092489008</v>
      </c>
      <c r="G456" s="117">
        <f t="shared" si="240"/>
        <v>7148.2479437570828</v>
      </c>
      <c r="H456" s="117">
        <f t="shared" si="240"/>
        <v>7041.0076730993533</v>
      </c>
      <c r="I456" s="117">
        <f t="shared" si="240"/>
        <v>7193.8847586579795</v>
      </c>
      <c r="J456" s="117">
        <f t="shared" si="240"/>
        <v>7324.3079324444725</v>
      </c>
      <c r="K456" s="117">
        <f t="shared" si="240"/>
        <v>7617.6541923750647</v>
      </c>
      <c r="L456" s="117">
        <f t="shared" si="240"/>
        <v>5923.2806667870955</v>
      </c>
      <c r="M456" s="117">
        <f t="shared" si="240"/>
        <v>5714.5638608516547</v>
      </c>
      <c r="N456" s="117">
        <f t="shared" si="240"/>
        <v>5829.3012639827357</v>
      </c>
      <c r="O456" s="117">
        <f t="shared" si="240"/>
        <v>6001.4246813871123</v>
      </c>
      <c r="P456" s="117">
        <f t="shared" si="240"/>
        <v>5547.4420967868846</v>
      </c>
      <c r="Q456" s="117">
        <f t="shared" si="240"/>
        <v>5365.5685995185877</v>
      </c>
      <c r="R456" s="117">
        <f t="shared" ref="R456:V456" si="241">R457+R460+R462+R475</f>
        <v>5438.4854794913072</v>
      </c>
      <c r="S456" s="117">
        <f t="shared" si="241"/>
        <v>5349.4907333216297</v>
      </c>
      <c r="T456" s="117">
        <f t="shared" si="241"/>
        <v>5304.5293171375324</v>
      </c>
      <c r="U456" s="117">
        <f t="shared" si="241"/>
        <v>5315.5796899868901</v>
      </c>
      <c r="V456" s="117">
        <f t="shared" si="241"/>
        <v>5635.9031613877669</v>
      </c>
      <c r="W456" s="117">
        <f t="shared" ref="W456" si="242">W457+W460+W462+W475</f>
        <v>5568.5253295320381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2913.0155003704508</v>
      </c>
      <c r="D457" s="122">
        <f t="shared" si="243"/>
        <v>2966.7301573676582</v>
      </c>
      <c r="E457" s="122">
        <f t="shared" si="243"/>
        <v>3119.0728743817481</v>
      </c>
      <c r="F457" s="122">
        <f t="shared" si="243"/>
        <v>3329.9099079723737</v>
      </c>
      <c r="G457" s="122">
        <f t="shared" si="243"/>
        <v>3391.8749771814951</v>
      </c>
      <c r="H457" s="122">
        <f t="shared" si="243"/>
        <v>3362.1363778523469</v>
      </c>
      <c r="I457" s="122">
        <f t="shared" si="243"/>
        <v>3459.5032875673187</v>
      </c>
      <c r="J457" s="122">
        <f t="shared" si="243"/>
        <v>3462.4590510023363</v>
      </c>
      <c r="K457" s="122">
        <f t="shared" si="243"/>
        <v>3765.7070469909445</v>
      </c>
      <c r="L457" s="122">
        <f t="shared" si="243"/>
        <v>2418.1964841756162</v>
      </c>
      <c r="M457" s="122">
        <f t="shared" si="243"/>
        <v>2545.5897440442714</v>
      </c>
      <c r="N457" s="122">
        <f t="shared" si="243"/>
        <v>2876.9204704932472</v>
      </c>
      <c r="O457" s="122">
        <f t="shared" si="243"/>
        <v>3165.6045657494624</v>
      </c>
      <c r="P457" s="122">
        <f t="shared" si="243"/>
        <v>3096.6798435903884</v>
      </c>
      <c r="Q457" s="122">
        <f t="shared" si="243"/>
        <v>3030.5686364277385</v>
      </c>
      <c r="R457" s="122">
        <f t="shared" ref="R457:V457" si="244">SUM(R458:R459)</f>
        <v>2985.5990325516723</v>
      </c>
      <c r="S457" s="122">
        <f t="shared" si="244"/>
        <v>2892.0380370044677</v>
      </c>
      <c r="T457" s="122">
        <f t="shared" si="244"/>
        <v>2770.3396906645498</v>
      </c>
      <c r="U457" s="122">
        <f t="shared" si="244"/>
        <v>2713.0775398596788</v>
      </c>
      <c r="V457" s="122">
        <f t="shared" si="244"/>
        <v>2750.2121024223343</v>
      </c>
      <c r="W457" s="122">
        <f t="shared" ref="W457" si="245">SUM(W458:W459)</f>
        <v>2697.7470315601672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2897.1608108639948</v>
      </c>
      <c r="D458" s="98">
        <v>2950.9025747432283</v>
      </c>
      <c r="E458" s="98">
        <v>3104.777655744791</v>
      </c>
      <c r="F458" s="98">
        <v>3315.0815258719667</v>
      </c>
      <c r="G458" s="98">
        <v>3376.5391279329347</v>
      </c>
      <c r="H458" s="98">
        <v>3346.5596080028699</v>
      </c>
      <c r="I458" s="98">
        <v>3442.785549313352</v>
      </c>
      <c r="J458" s="98">
        <v>3444.8229378077926</v>
      </c>
      <c r="K458" s="98">
        <v>3747.3010134206693</v>
      </c>
      <c r="L458" s="98">
        <v>2409.4340764837593</v>
      </c>
      <c r="M458" s="98">
        <v>2535.4276490127536</v>
      </c>
      <c r="N458" s="98">
        <v>2865.7162763239867</v>
      </c>
      <c r="O458" s="98">
        <v>3153.3183859462679</v>
      </c>
      <c r="P458" s="98">
        <v>3084.7662042610027</v>
      </c>
      <c r="Q458" s="98">
        <v>3018.8609081751165</v>
      </c>
      <c r="R458" s="98">
        <v>2973.4165085329705</v>
      </c>
      <c r="S458" s="98">
        <v>2880.1675173350905</v>
      </c>
      <c r="T458" s="98">
        <v>2758.9875750681881</v>
      </c>
      <c r="U458" s="98">
        <v>2701.9337639718783</v>
      </c>
      <c r="V458" s="98">
        <v>2738.6289204166883</v>
      </c>
      <c r="W458" s="98">
        <v>2686.3083178478305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15.854689506456072</v>
      </c>
      <c r="D459" s="98">
        <v>15.827582624429906</v>
      </c>
      <c r="E459" s="98">
        <v>14.29521863695714</v>
      </c>
      <c r="F459" s="98">
        <v>14.828382100406978</v>
      </c>
      <c r="G459" s="98">
        <v>15.335849248560564</v>
      </c>
      <c r="H459" s="98">
        <v>15.576769849476911</v>
      </c>
      <c r="I459" s="98">
        <v>16.717738253966829</v>
      </c>
      <c r="J459" s="98">
        <v>17.636113194543505</v>
      </c>
      <c r="K459" s="98">
        <v>18.406033570275206</v>
      </c>
      <c r="L459" s="98">
        <v>8.7624076918567866</v>
      </c>
      <c r="M459" s="98">
        <v>10.16209503151763</v>
      </c>
      <c r="N459" s="98">
        <v>11.204194169260628</v>
      </c>
      <c r="O459" s="98">
        <v>12.286179803194454</v>
      </c>
      <c r="P459" s="98">
        <v>11.913639329385445</v>
      </c>
      <c r="Q459" s="98">
        <v>11.707728252622159</v>
      </c>
      <c r="R459" s="98">
        <v>12.182524018701605</v>
      </c>
      <c r="S459" s="98">
        <v>11.870519669377384</v>
      </c>
      <c r="T459" s="98">
        <v>11.352115596361728</v>
      </c>
      <c r="U459" s="98">
        <v>11.143775887800425</v>
      </c>
      <c r="V459" s="98">
        <v>11.583182005645966</v>
      </c>
      <c r="W459" s="98">
        <v>11.438713712336689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33.384851740509284</v>
      </c>
      <c r="D460" s="122">
        <f t="shared" si="246"/>
        <v>18.58214771269451</v>
      </c>
      <c r="E460" s="122">
        <f t="shared" si="246"/>
        <v>41.167432841126285</v>
      </c>
      <c r="F460" s="122">
        <f t="shared" si="246"/>
        <v>35.815520099253419</v>
      </c>
      <c r="G460" s="122">
        <f t="shared" si="246"/>
        <v>41.608983387741489</v>
      </c>
      <c r="H460" s="122">
        <f t="shared" si="246"/>
        <v>43.775585699248431</v>
      </c>
      <c r="I460" s="122">
        <f t="shared" si="246"/>
        <v>13.227205739668472</v>
      </c>
      <c r="J460" s="122">
        <f t="shared" si="246"/>
        <v>9.6123618792675103</v>
      </c>
      <c r="K460" s="122">
        <f t="shared" si="246"/>
        <v>12.683984253524642</v>
      </c>
      <c r="L460" s="122">
        <f t="shared" si="246"/>
        <v>31.375664910156164</v>
      </c>
      <c r="M460" s="122">
        <f t="shared" si="246"/>
        <v>35.075046903381114</v>
      </c>
      <c r="N460" s="122">
        <f t="shared" si="246"/>
        <v>35.460008226495191</v>
      </c>
      <c r="O460" s="122">
        <f t="shared" si="246"/>
        <v>31.642343731552522</v>
      </c>
      <c r="P460" s="122">
        <f t="shared" si="246"/>
        <v>15.423013184336552</v>
      </c>
      <c r="Q460" s="122">
        <f t="shared" si="246"/>
        <v>17.140393209047989</v>
      </c>
      <c r="R460" s="122">
        <f t="shared" si="246"/>
        <v>13.100484258827841</v>
      </c>
      <c r="S460" s="122">
        <f t="shared" si="246"/>
        <v>13.24865452624036</v>
      </c>
      <c r="T460" s="122">
        <f t="shared" si="246"/>
        <v>10.55116107453474</v>
      </c>
      <c r="U460" s="122">
        <f t="shared" si="246"/>
        <v>9.2093091373262759</v>
      </c>
      <c r="V460" s="122">
        <f t="shared" si="246"/>
        <v>4.9714516500312893</v>
      </c>
      <c r="W460" s="122">
        <f t="shared" si="246"/>
        <v>8.3869077497062161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33.384851740509284</v>
      </c>
      <c r="D461" s="98">
        <f>RES_hhdet_in_fech!D86</f>
        <v>18.58214771269451</v>
      </c>
      <c r="E461" s="98">
        <f>RES_hhdet_in_fech!E86</f>
        <v>41.167432841126285</v>
      </c>
      <c r="F461" s="98">
        <f>RES_hhdet_in_fech!F86</f>
        <v>35.815520099253419</v>
      </c>
      <c r="G461" s="98">
        <f>RES_hhdet_in_fech!G86</f>
        <v>41.608983387741489</v>
      </c>
      <c r="H461" s="98">
        <f>RES_hhdet_in_fech!H86</f>
        <v>43.775585699248431</v>
      </c>
      <c r="I461" s="98">
        <f>RES_hhdet_in_fech!I86</f>
        <v>13.227205739668472</v>
      </c>
      <c r="J461" s="98">
        <f>RES_hhdet_in_fech!J86</f>
        <v>9.6123618792675103</v>
      </c>
      <c r="K461" s="98">
        <f>RES_hhdet_in_fech!K86</f>
        <v>12.683984253524642</v>
      </c>
      <c r="L461" s="98">
        <f>RES_hhdet_in_fech!L86</f>
        <v>31.375664910156164</v>
      </c>
      <c r="M461" s="98">
        <f>RES_hhdet_in_fech!M86</f>
        <v>35.075046903381114</v>
      </c>
      <c r="N461" s="98">
        <f>RES_hhdet_in_fech!N86</f>
        <v>35.460008226495191</v>
      </c>
      <c r="O461" s="98">
        <f>RES_hhdet_in_fech!O86</f>
        <v>31.642343731552522</v>
      </c>
      <c r="P461" s="98">
        <f>RES_hhdet_in_fech!P86</f>
        <v>15.423013184336552</v>
      </c>
      <c r="Q461" s="98">
        <f>RES_hhdet_in_fech!Q86</f>
        <v>17.140393209047989</v>
      </c>
      <c r="R461" s="98">
        <f>RES_hhdet_in_fech!R86</f>
        <v>13.100484258827841</v>
      </c>
      <c r="S461" s="98">
        <f>RES_hhdet_in_fech!S86</f>
        <v>13.24865452624036</v>
      </c>
      <c r="T461" s="98">
        <f>RES_hhdet_in_fech!T86</f>
        <v>10.55116107453474</v>
      </c>
      <c r="U461" s="98">
        <f>RES_hhdet_in_fech!U86</f>
        <v>9.2093091373262759</v>
      </c>
      <c r="V461" s="98">
        <f>RES_hhdet_in_fech!V86</f>
        <v>4.9714516500312893</v>
      </c>
      <c r="W461" s="98">
        <f>RES_hhdet_in_fech!W86</f>
        <v>8.3869077497062161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1406.227580839316</v>
      </c>
      <c r="D462" s="122">
        <v>1388.8682361617682</v>
      </c>
      <c r="E462" s="122">
        <v>1412.1366021486886</v>
      </c>
      <c r="F462" s="122">
        <v>1383.7019216115009</v>
      </c>
      <c r="G462" s="122">
        <v>1351.8563850327157</v>
      </c>
      <c r="H462" s="122">
        <v>1356.8130041260708</v>
      </c>
      <c r="I462" s="122">
        <v>1361.4631551122504</v>
      </c>
      <c r="J462" s="122">
        <v>1321.1481225339141</v>
      </c>
      <c r="K462" s="122">
        <v>1327.6959597901525</v>
      </c>
      <c r="L462" s="122">
        <v>1283.0539628958757</v>
      </c>
      <c r="M462" s="122">
        <v>1136.7901657336695</v>
      </c>
      <c r="N462" s="122">
        <v>1087.8877186449927</v>
      </c>
      <c r="O462" s="122">
        <v>1075.0124619413534</v>
      </c>
      <c r="P462" s="122">
        <v>962.0138602702815</v>
      </c>
      <c r="Q462" s="122">
        <v>905.67331233752566</v>
      </c>
      <c r="R462" s="122">
        <v>918.32239708498503</v>
      </c>
      <c r="S462" s="122">
        <v>936.07266583739317</v>
      </c>
      <c r="T462" s="122">
        <v>911.55696593019763</v>
      </c>
      <c r="U462" s="122">
        <v>912.3249095521262</v>
      </c>
      <c r="V462" s="122">
        <v>976.02799559195591</v>
      </c>
      <c r="W462" s="122">
        <v>923.2662623694747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1418.1702477764543</v>
      </c>
      <c r="D463" s="98">
        <v>1391.6290909199597</v>
      </c>
      <c r="E463" s="98">
        <v>1308.5915899639281</v>
      </c>
      <c r="F463" s="98">
        <v>1281.3095690574073</v>
      </c>
      <c r="G463" s="98">
        <v>1251.7530624690935</v>
      </c>
      <c r="H463" s="98">
        <v>1272.3217289253523</v>
      </c>
      <c r="I463" s="98">
        <v>1251.0299880376649</v>
      </c>
      <c r="J463" s="98">
        <v>1278.6621964194621</v>
      </c>
      <c r="K463" s="98">
        <v>1198.6429388278793</v>
      </c>
      <c r="L463" s="98">
        <v>1099.3367669769552</v>
      </c>
      <c r="M463" s="98">
        <v>1066.4124325270634</v>
      </c>
      <c r="N463" s="98">
        <v>1062.9939647611404</v>
      </c>
      <c r="O463" s="98">
        <v>1029.8159485291299</v>
      </c>
      <c r="P463" s="98">
        <v>966.46758471230748</v>
      </c>
      <c r="Q463" s="98">
        <v>928.74754770032473</v>
      </c>
      <c r="R463" s="98">
        <v>910.21184302122401</v>
      </c>
      <c r="S463" s="98">
        <v>906.15563392317722</v>
      </c>
      <c r="T463" s="98">
        <v>912.98607295960744</v>
      </c>
      <c r="U463" s="98">
        <v>904.52152118029505</v>
      </c>
      <c r="V463" s="98">
        <v>928.21341807975841</v>
      </c>
      <c r="W463" s="98">
        <v>920.7364293780771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960.20919660926074</v>
      </c>
      <c r="D464" s="98">
        <v>961.58024377770744</v>
      </c>
      <c r="E464" s="98">
        <v>905.11694038651444</v>
      </c>
      <c r="F464" s="98">
        <v>901.38951356773589</v>
      </c>
      <c r="G464" s="98">
        <v>906.28327540033263</v>
      </c>
      <c r="H464" s="98">
        <v>929.6614935207557</v>
      </c>
      <c r="I464" s="98">
        <v>929.3240699469078</v>
      </c>
      <c r="J464" s="98">
        <v>964.75817901826497</v>
      </c>
      <c r="K464" s="98">
        <v>920.09343828303565</v>
      </c>
      <c r="L464" s="98">
        <v>846.22234587450021</v>
      </c>
      <c r="M464" s="98">
        <v>820.90325408693377</v>
      </c>
      <c r="N464" s="98">
        <v>831.46222872758051</v>
      </c>
      <c r="O464" s="98">
        <v>810.20348529915134</v>
      </c>
      <c r="P464" s="98">
        <v>769.5324943697367</v>
      </c>
      <c r="Q464" s="98">
        <v>748.41755269591761</v>
      </c>
      <c r="R464" s="98">
        <v>745.03381642487136</v>
      </c>
      <c r="S464" s="98">
        <v>753.97214172086694</v>
      </c>
      <c r="T464" s="98">
        <v>768.09671193285362</v>
      </c>
      <c r="U464" s="98">
        <v>773.71274757236756</v>
      </c>
      <c r="V464" s="98">
        <v>808.27281815324704</v>
      </c>
      <c r="W464" s="98">
        <v>804.03616769773828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269.42573303397506</v>
      </c>
      <c r="D465" s="101">
        <v>275.08413837298406</v>
      </c>
      <c r="E465" s="101">
        <v>221.89748039080757</v>
      </c>
      <c r="F465" s="101">
        <v>218.62342262382572</v>
      </c>
      <c r="G465" s="101">
        <v>246.82798850273517</v>
      </c>
      <c r="H465" s="101">
        <v>233.07742334831818</v>
      </c>
      <c r="I465" s="101">
        <v>232.44790950313995</v>
      </c>
      <c r="J465" s="101">
        <v>236.31392206009878</v>
      </c>
      <c r="K465" s="101">
        <v>228.53417701230214</v>
      </c>
      <c r="L465" s="101">
        <v>169.58808382236961</v>
      </c>
      <c r="M465" s="101">
        <v>116.81402926000948</v>
      </c>
      <c r="N465" s="101">
        <v>128.50202579274332</v>
      </c>
      <c r="O465" s="101">
        <v>113.11521522378953</v>
      </c>
      <c r="P465" s="101">
        <v>114.21001888611403</v>
      </c>
      <c r="Q465" s="101">
        <v>113.76818575350427</v>
      </c>
      <c r="R465" s="101">
        <v>114.29697192673284</v>
      </c>
      <c r="S465" s="101">
        <v>112.06422068753572</v>
      </c>
      <c r="T465" s="101">
        <v>88.968115736324208</v>
      </c>
      <c r="U465" s="101">
        <v>92.92385860185145</v>
      </c>
      <c r="V465" s="101">
        <v>121.91208971199387</v>
      </c>
      <c r="W465" s="101">
        <v>82.518950497603072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690.78346357528562</v>
      </c>
      <c r="D466" s="104">
        <v>686.49610540472327</v>
      </c>
      <c r="E466" s="104">
        <v>683.21945999570687</v>
      </c>
      <c r="F466" s="104">
        <v>682.76609094391017</v>
      </c>
      <c r="G466" s="104">
        <v>659.45528689759749</v>
      </c>
      <c r="H466" s="104">
        <v>696.58407017243746</v>
      </c>
      <c r="I466" s="104">
        <v>696.87616044376784</v>
      </c>
      <c r="J466" s="104">
        <v>728.44425695816631</v>
      </c>
      <c r="K466" s="104">
        <v>691.55926127073337</v>
      </c>
      <c r="L466" s="104">
        <v>676.63426205213068</v>
      </c>
      <c r="M466" s="104">
        <v>704.08922482692424</v>
      </c>
      <c r="N466" s="104">
        <v>702.96020293483718</v>
      </c>
      <c r="O466" s="104">
        <v>697.08827007536183</v>
      </c>
      <c r="P466" s="104">
        <v>655.3224754836225</v>
      </c>
      <c r="Q466" s="104">
        <v>634.64936694241328</v>
      </c>
      <c r="R466" s="104">
        <v>630.73684449813845</v>
      </c>
      <c r="S466" s="104">
        <v>641.90792103333115</v>
      </c>
      <c r="T466" s="104">
        <v>679.12859619652943</v>
      </c>
      <c r="U466" s="104">
        <v>680.78888897051604</v>
      </c>
      <c r="V466" s="104">
        <v>686.36072844125317</v>
      </c>
      <c r="W466" s="104">
        <v>721.51721720013506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1443.4232127032797</v>
      </c>
      <c r="D467" s="101">
        <v>1424.0180953422052</v>
      </c>
      <c r="E467" s="101">
        <v>1454.3648382879126</v>
      </c>
      <c r="F467" s="101">
        <v>1433.1255348758614</v>
      </c>
      <c r="G467" s="101">
        <v>1400.1932447812558</v>
      </c>
      <c r="H467" s="101">
        <v>1405.8801633313194</v>
      </c>
      <c r="I467" s="101">
        <v>1429.4406138065779</v>
      </c>
      <c r="J467" s="101">
        <v>1427.6239962481909</v>
      </c>
      <c r="K467" s="101">
        <v>1431.1733652772855</v>
      </c>
      <c r="L467" s="101">
        <v>1491.0714732284307</v>
      </c>
      <c r="M467" s="101">
        <v>1286.0818096904718</v>
      </c>
      <c r="N467" s="101">
        <v>1226.2158476849618</v>
      </c>
      <c r="O467" s="101">
        <v>1200.9697854209514</v>
      </c>
      <c r="P467" s="101">
        <v>1074.0068526892317</v>
      </c>
      <c r="Q467" s="101">
        <v>995.39359155901968</v>
      </c>
      <c r="R467" s="101">
        <v>999.81294232614891</v>
      </c>
      <c r="S467" s="101">
        <v>1014.1793315059481</v>
      </c>
      <c r="T467" s="101">
        <v>990.17794769655234</v>
      </c>
      <c r="U467" s="101">
        <v>976.64735850904015</v>
      </c>
      <c r="V467" s="101">
        <v>1116.1641534096523</v>
      </c>
      <c r="W467" s="101">
        <v>985.82911708230847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957.05649789561221</v>
      </c>
      <c r="D468" s="104">
        <v>950.19089845316478</v>
      </c>
      <c r="E468" s="104">
        <v>957.82955420722328</v>
      </c>
      <c r="F468" s="104">
        <v>946.26756664813831</v>
      </c>
      <c r="G468" s="104">
        <v>941.5108260031858</v>
      </c>
      <c r="H468" s="104">
        <v>939.20122009108979</v>
      </c>
      <c r="I468" s="104">
        <v>959.90852247543683</v>
      </c>
      <c r="J468" s="104">
        <v>960.74815373425258</v>
      </c>
      <c r="K468" s="104">
        <v>972.46586943916668</v>
      </c>
      <c r="L468" s="104">
        <v>1003.3186353493176</v>
      </c>
      <c r="M468" s="104">
        <v>849.07117606475697</v>
      </c>
      <c r="N468" s="104">
        <v>829.62305552475505</v>
      </c>
      <c r="O468" s="104">
        <v>834.04467976524631</v>
      </c>
      <c r="P468" s="104">
        <v>774.37706213647868</v>
      </c>
      <c r="Q468" s="104">
        <v>740.26904702256275</v>
      </c>
      <c r="R468" s="104">
        <v>760.44116485529969</v>
      </c>
      <c r="S468" s="104">
        <v>786.77361920380463</v>
      </c>
      <c r="T468" s="104">
        <v>774.0063020133598</v>
      </c>
      <c r="U468" s="104">
        <v>775.42904295818607</v>
      </c>
      <c r="V468" s="104">
        <v>907.0286068224292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273.46597175817016</v>
      </c>
      <c r="D469" s="98">
        <v>279.90600806734972</v>
      </c>
      <c r="E469" s="98">
        <v>249.61990286406561</v>
      </c>
      <c r="F469" s="98">
        <v>246.49519462926807</v>
      </c>
      <c r="G469" s="98">
        <v>276.62941308114335</v>
      </c>
      <c r="H469" s="98">
        <v>256.0663639083852</v>
      </c>
      <c r="I469" s="98">
        <v>265.32302613693554</v>
      </c>
      <c r="J469" s="98">
        <v>260.5253361873223</v>
      </c>
      <c r="K469" s="98">
        <v>273.53721194095317</v>
      </c>
      <c r="L469" s="98">
        <v>244.90616451209533</v>
      </c>
      <c r="M469" s="98">
        <v>141.39397307721455</v>
      </c>
      <c r="N469" s="98">
        <v>143.30979464783331</v>
      </c>
      <c r="O469" s="98">
        <v>132.87938723951763</v>
      </c>
      <c r="P469" s="98">
        <v>124.76409534866757</v>
      </c>
      <c r="Q469" s="98">
        <v>117.73798314822538</v>
      </c>
      <c r="R469" s="98">
        <v>125.88700276663634</v>
      </c>
      <c r="S469" s="98">
        <v>129.19664415062581</v>
      </c>
      <c r="T469" s="98">
        <v>95.445498329993669</v>
      </c>
      <c r="U469" s="98">
        <v>98.338500466586552</v>
      </c>
      <c r="V469" s="98">
        <v>163.32525978800939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683.59052613744223</v>
      </c>
      <c r="D470" s="98">
        <v>670.28489038581506</v>
      </c>
      <c r="E470" s="98">
        <v>708.2096513431577</v>
      </c>
      <c r="F470" s="98">
        <v>699.77237201887033</v>
      </c>
      <c r="G470" s="98">
        <v>664.88141292204261</v>
      </c>
      <c r="H470" s="98">
        <v>683.13485618270454</v>
      </c>
      <c r="I470" s="98">
        <v>694.58549633850134</v>
      </c>
      <c r="J470" s="98">
        <v>700.22281754693029</v>
      </c>
      <c r="K470" s="98">
        <v>698.92865749821351</v>
      </c>
      <c r="L470" s="98">
        <v>758.41247083722203</v>
      </c>
      <c r="M470" s="98">
        <v>707.6772029875425</v>
      </c>
      <c r="N470" s="98">
        <v>686.31326087692173</v>
      </c>
      <c r="O470" s="98">
        <v>701.16529252572866</v>
      </c>
      <c r="P470" s="98">
        <v>649.61296678781105</v>
      </c>
      <c r="Q470" s="98">
        <v>622.53106387433752</v>
      </c>
      <c r="R470" s="98">
        <v>634.55416208866325</v>
      </c>
      <c r="S470" s="98">
        <v>657.57697505317867</v>
      </c>
      <c r="T470" s="98">
        <v>678.56080368336609</v>
      </c>
      <c r="U470" s="98">
        <v>677.09054249159965</v>
      </c>
      <c r="V470" s="98">
        <v>743.70334703441972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1292.1845261546848</v>
      </c>
      <c r="D471" s="101">
        <v>1309.7856133597343</v>
      </c>
      <c r="E471" s="101">
        <v>1205.0719843433642</v>
      </c>
      <c r="F471" s="101">
        <v>1197.514947303353</v>
      </c>
      <c r="G471" s="101">
        <v>1284.6125279270104</v>
      </c>
      <c r="H471" s="101">
        <v>1235.2570350227579</v>
      </c>
      <c r="I471" s="101">
        <v>1270.1717830380258</v>
      </c>
      <c r="J471" s="101">
        <v>1265.3070332653942</v>
      </c>
      <c r="K471" s="101">
        <v>1280.0599274925205</v>
      </c>
      <c r="L471" s="101">
        <v>0</v>
      </c>
      <c r="M471" s="101">
        <v>1173.3325048066347</v>
      </c>
      <c r="N471" s="101">
        <v>1100.8495577425292</v>
      </c>
      <c r="O471" s="101">
        <v>1070.0042617640086</v>
      </c>
      <c r="P471" s="101">
        <v>994.03474449618693</v>
      </c>
      <c r="Q471" s="101">
        <v>955.69197202841008</v>
      </c>
      <c r="R471" s="101">
        <v>968.12966415270876</v>
      </c>
      <c r="S471" s="101">
        <v>974.14274555348607</v>
      </c>
      <c r="T471" s="101">
        <v>987.36701449334953</v>
      </c>
      <c r="U471" s="101">
        <v>977.22392314458796</v>
      </c>
      <c r="V471" s="101">
        <v>961.3722124298157</v>
      </c>
      <c r="W471" s="101">
        <v>1000.4974530605638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932.16916711556541</v>
      </c>
      <c r="D472" s="104">
        <v>951.95576681518912</v>
      </c>
      <c r="E472" s="104">
        <v>853.2638350026009</v>
      </c>
      <c r="F472" s="104">
        <v>850.12921389327801</v>
      </c>
      <c r="G472" s="104">
        <v>938.05430144650336</v>
      </c>
      <c r="H472" s="104">
        <v>890.66393636229373</v>
      </c>
      <c r="I472" s="104">
        <v>920.36266663711183</v>
      </c>
      <c r="J472" s="104">
        <v>916.6632647162071</v>
      </c>
      <c r="K472" s="104">
        <v>935.4908662859408</v>
      </c>
      <c r="L472" s="104">
        <v>895.61843211003236</v>
      </c>
      <c r="M472" s="104">
        <v>831.12357793655463</v>
      </c>
      <c r="N472" s="104">
        <v>785.54935831788146</v>
      </c>
      <c r="O472" s="104">
        <v>766.85332819245218</v>
      </c>
      <c r="P472" s="104">
        <v>726.16690192424539</v>
      </c>
      <c r="Q472" s="104">
        <v>709.64045570349788</v>
      </c>
      <c r="R472" s="104">
        <v>728.02520163334077</v>
      </c>
      <c r="S472" s="104">
        <v>740.12594822827043</v>
      </c>
      <c r="T472" s="104">
        <v>748.80613805254313</v>
      </c>
      <c r="U472" s="104">
        <v>749.7082559701679</v>
      </c>
      <c r="V472" s="104">
        <v>740.88058937992048</v>
      </c>
      <c r="W472" s="104">
        <v>773.97867424530864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245.89861933481694</v>
      </c>
      <c r="D473" s="98">
        <v>266.80030117707452</v>
      </c>
      <c r="E473" s="98">
        <v>176.69629415393214</v>
      </c>
      <c r="F473" s="98">
        <v>178.5377643350451</v>
      </c>
      <c r="G473" s="98">
        <v>263.04326476053546</v>
      </c>
      <c r="H473" s="98">
        <v>216.52783946543295</v>
      </c>
      <c r="I473" s="98">
        <v>231.66246089781313</v>
      </c>
      <c r="J473" s="98">
        <v>223.74334978414015</v>
      </c>
      <c r="K473" s="98">
        <v>244.13032672168296</v>
      </c>
      <c r="L473" s="98">
        <v>168.75462509564335</v>
      </c>
      <c r="M473" s="98">
        <v>120.70799500642863</v>
      </c>
      <c r="N473" s="98">
        <v>111.22991685647037</v>
      </c>
      <c r="O473" s="98">
        <v>93.718237343424192</v>
      </c>
      <c r="P473" s="98">
        <v>95.036186567818049</v>
      </c>
      <c r="Q473" s="98">
        <v>97.519897390785985</v>
      </c>
      <c r="R473" s="98">
        <v>106.42812949255273</v>
      </c>
      <c r="S473" s="98">
        <v>105.56531989373303</v>
      </c>
      <c r="T473" s="98">
        <v>81.520650229302447</v>
      </c>
      <c r="U473" s="98">
        <v>84.198294269171782</v>
      </c>
      <c r="V473" s="98">
        <v>76.00104009187055</v>
      </c>
      <c r="W473" s="98">
        <v>72.24815755075123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686.27054778074842</v>
      </c>
      <c r="D474" s="98">
        <v>685.15546563811461</v>
      </c>
      <c r="E474" s="98">
        <v>676.56754084866884</v>
      </c>
      <c r="F474" s="98">
        <v>671.59144955823285</v>
      </c>
      <c r="G474" s="98">
        <v>675.01103668596795</v>
      </c>
      <c r="H474" s="98">
        <v>674.13609689686086</v>
      </c>
      <c r="I474" s="98">
        <v>688.70020573929867</v>
      </c>
      <c r="J474" s="98">
        <v>692.91991493206694</v>
      </c>
      <c r="K474" s="98">
        <v>691.36053956425792</v>
      </c>
      <c r="L474" s="98">
        <v>726.86380701438907</v>
      </c>
      <c r="M474" s="98">
        <v>710.41558293012611</v>
      </c>
      <c r="N474" s="98">
        <v>674.31944146141109</v>
      </c>
      <c r="O474" s="98">
        <v>673.13509084902819</v>
      </c>
      <c r="P474" s="98">
        <v>631.13071535642734</v>
      </c>
      <c r="Q474" s="98">
        <v>612.12055831271186</v>
      </c>
      <c r="R474" s="98">
        <v>621.5970721407881</v>
      </c>
      <c r="S474" s="98">
        <v>634.56062833453745</v>
      </c>
      <c r="T474" s="98">
        <v>667.2854878232406</v>
      </c>
      <c r="U474" s="98">
        <v>665.50996170099609</v>
      </c>
      <c r="V474" s="98">
        <v>664.87954928804993</v>
      </c>
      <c r="W474" s="98">
        <v>701.73051669455754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2307.6627059789112</v>
      </c>
      <c r="D475" s="122">
        <v>2409.6672036532664</v>
      </c>
      <c r="E475" s="122">
        <v>2513.8253539182251</v>
      </c>
      <c r="F475" s="122">
        <v>2434.958459565773</v>
      </c>
      <c r="G475" s="122">
        <v>2362.9075981551305</v>
      </c>
      <c r="H475" s="122">
        <v>2278.2827054216864</v>
      </c>
      <c r="I475" s="122">
        <v>2359.6911102387426</v>
      </c>
      <c r="J475" s="122">
        <v>2531.0883970289542</v>
      </c>
      <c r="K475" s="122">
        <v>2511.5672013404428</v>
      </c>
      <c r="L475" s="122">
        <v>2190.6545548054469</v>
      </c>
      <c r="M475" s="122">
        <v>1997.1089041703326</v>
      </c>
      <c r="N475" s="122">
        <v>1829.0330666180012</v>
      </c>
      <c r="O475" s="122">
        <v>1729.1653099647433</v>
      </c>
      <c r="P475" s="122">
        <v>1473.3253797418786</v>
      </c>
      <c r="Q475" s="122">
        <v>1412.1862575442753</v>
      </c>
      <c r="R475" s="122">
        <v>1521.4635655958225</v>
      </c>
      <c r="S475" s="122">
        <v>1508.131375953528</v>
      </c>
      <c r="T475" s="122">
        <v>1612.0814994682496</v>
      </c>
      <c r="U475" s="122">
        <v>1680.967931437759</v>
      </c>
      <c r="V475" s="122">
        <v>1904.6916117234457</v>
      </c>
      <c r="W475" s="122">
        <v>1939.1251278526897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2809.0669609452298</v>
      </c>
      <c r="D476" s="98">
        <v>2866.1040719996008</v>
      </c>
      <c r="E476" s="98">
        <v>2767.2066289238696</v>
      </c>
      <c r="F476" s="98">
        <v>2639.0137738286203</v>
      </c>
      <c r="G476" s="98">
        <v>2678.834255290782</v>
      </c>
      <c r="H476" s="98">
        <v>2592.5031715784626</v>
      </c>
      <c r="I476" s="98">
        <v>2443.5793107654272</v>
      </c>
      <c r="J476" s="98">
        <v>2894.1281003467539</v>
      </c>
      <c r="K476" s="98">
        <v>2963.6928308520892</v>
      </c>
      <c r="L476" s="98">
        <v>2056.3679620480984</v>
      </c>
      <c r="M476" s="98">
        <v>2000.9341841642711</v>
      </c>
      <c r="N476" s="98">
        <v>1887.7729325107057</v>
      </c>
      <c r="O476" s="98">
        <v>1779.9580952785902</v>
      </c>
      <c r="P476" s="98">
        <v>1714.6957461511452</v>
      </c>
      <c r="Q476" s="98">
        <v>1701.4136022558341</v>
      </c>
      <c r="R476" s="98">
        <v>1753.3166348601394</v>
      </c>
      <c r="S476" s="98">
        <v>1790.1251931499735</v>
      </c>
      <c r="T476" s="98">
        <v>1890.9387021363405</v>
      </c>
      <c r="U476" s="98">
        <v>1981.2880029379774</v>
      </c>
      <c r="V476" s="98">
        <v>2147.1194466756888</v>
      </c>
      <c r="W476" s="98">
        <v>2237.6326565313479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2518.4979990102693</v>
      </c>
      <c r="D477" s="98">
        <v>2511.1497221189234</v>
      </c>
      <c r="E477" s="98">
        <v>2928.7598950285305</v>
      </c>
      <c r="F477" s="98">
        <v>2918.0736547961237</v>
      </c>
      <c r="G477" s="98">
        <v>2678.9898903462567</v>
      </c>
      <c r="H477" s="98">
        <v>2626.590724450883</v>
      </c>
      <c r="I477" s="98">
        <v>2630.3551051129034</v>
      </c>
      <c r="J477" s="98">
        <v>2369.4452963042677</v>
      </c>
      <c r="K477" s="98">
        <v>2354.7575724742405</v>
      </c>
      <c r="L477" s="98">
        <v>2400.9342647056637</v>
      </c>
      <c r="M477" s="98">
        <v>2177.8632468231967</v>
      </c>
      <c r="N477" s="98">
        <v>1867.4631591240516</v>
      </c>
      <c r="O477" s="98">
        <v>1738.5117075626449</v>
      </c>
      <c r="P477" s="98">
        <v>1568.0617781229721</v>
      </c>
      <c r="Q477" s="98">
        <v>1523.61849861532</v>
      </c>
      <c r="R477" s="98">
        <v>1635.6950934697791</v>
      </c>
      <c r="S477" s="98">
        <v>1757.3265381607848</v>
      </c>
      <c r="T477" s="98">
        <v>1812.2864520012101</v>
      </c>
      <c r="U477" s="98">
        <v>1890.4830474047706</v>
      </c>
      <c r="V477" s="98">
        <v>2196.2968377657407</v>
      </c>
      <c r="W477" s="98">
        <v>2046.6157098783756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2048.7116272811495</v>
      </c>
      <c r="D478" s="33">
        <v>2205.5340018389825</v>
      </c>
      <c r="E478" s="33">
        <v>1973.1560640715957</v>
      </c>
      <c r="F478" s="33">
        <v>2026.8428210438283</v>
      </c>
      <c r="G478" s="33">
        <v>2151.6514021340968</v>
      </c>
      <c r="H478" s="33">
        <v>2018.1150136535402</v>
      </c>
      <c r="I478" s="33">
        <v>2124.6359909226294</v>
      </c>
      <c r="J478" s="33">
        <v>1760.9649734731693</v>
      </c>
      <c r="K478" s="33">
        <v>1717.7146235747298</v>
      </c>
      <c r="L478" s="33">
        <v>2164.7790226393704</v>
      </c>
      <c r="M478" s="33">
        <v>1728.3135996808014</v>
      </c>
      <c r="N478" s="33">
        <v>1357.1264108361261</v>
      </c>
      <c r="O478" s="33">
        <v>1071.0817063634954</v>
      </c>
      <c r="P478" s="33">
        <v>948.48857191646323</v>
      </c>
      <c r="Q478" s="33">
        <v>941.06025042817407</v>
      </c>
      <c r="R478" s="33">
        <v>1327.050528363535</v>
      </c>
      <c r="S478" s="33">
        <v>1150.4573749951251</v>
      </c>
      <c r="T478" s="33">
        <v>1377.0002761260785</v>
      </c>
      <c r="U478" s="33">
        <v>1362.1116762229788</v>
      </c>
      <c r="V478" s="33">
        <v>1457.2510864675889</v>
      </c>
      <c r="W478" s="33">
        <v>1588.4937287532875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4037.5853767576104</v>
      </c>
      <c r="D480" s="117">
        <f t="shared" si="247"/>
        <v>4122.4876636489917</v>
      </c>
      <c r="E480" s="117">
        <f t="shared" si="247"/>
        <v>4346.1427728363042</v>
      </c>
      <c r="F480" s="117">
        <f t="shared" si="247"/>
        <v>4482.0010168446843</v>
      </c>
      <c r="G480" s="117">
        <f t="shared" si="247"/>
        <v>4570.3676198874737</v>
      </c>
      <c r="H480" s="117">
        <f t="shared" si="247"/>
        <v>4530.2552220345051</v>
      </c>
      <c r="I480" s="117">
        <f t="shared" si="247"/>
        <v>4542.7452446871212</v>
      </c>
      <c r="J480" s="117">
        <f t="shared" si="247"/>
        <v>4638.6731389789793</v>
      </c>
      <c r="K480" s="117">
        <f t="shared" si="247"/>
        <v>4876.9033482008654</v>
      </c>
      <c r="L480" s="117">
        <f t="shared" si="247"/>
        <v>3932.975915429452</v>
      </c>
      <c r="M480" s="117">
        <f t="shared" si="247"/>
        <v>3842.9715737822989</v>
      </c>
      <c r="N480" s="117">
        <f t="shared" si="247"/>
        <v>3930.4574854663447</v>
      </c>
      <c r="O480" s="117">
        <f t="shared" si="247"/>
        <v>4075.9411077638092</v>
      </c>
      <c r="P480" s="117">
        <f t="shared" si="247"/>
        <v>3840.0634379453604</v>
      </c>
      <c r="Q480" s="117">
        <f t="shared" si="247"/>
        <v>3782.0547311529554</v>
      </c>
      <c r="R480" s="117">
        <f t="shared" ref="R480:V480" si="248">R481+R484+R486+R499</f>
        <v>3933.3942414914554</v>
      </c>
      <c r="S480" s="117">
        <f t="shared" si="248"/>
        <v>3891.9159976041442</v>
      </c>
      <c r="T480" s="117">
        <f t="shared" si="248"/>
        <v>3952.3943146024303</v>
      </c>
      <c r="U480" s="117">
        <f t="shared" si="248"/>
        <v>3973.3078717994222</v>
      </c>
      <c r="V480" s="117">
        <f t="shared" si="248"/>
        <v>4196.9191292613068</v>
      </c>
      <c r="W480" s="117">
        <f t="shared" ref="W480" si="249">W481+W484+W486+W499</f>
        <v>4217.044734477171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1644.9999394308579</v>
      </c>
      <c r="D481" s="122">
        <f t="shared" si="250"/>
        <v>1708.0500520159078</v>
      </c>
      <c r="E481" s="122">
        <f t="shared" si="250"/>
        <v>1829.6576432534193</v>
      </c>
      <c r="F481" s="122">
        <f t="shared" si="250"/>
        <v>1990.7332440972452</v>
      </c>
      <c r="G481" s="122">
        <f t="shared" si="250"/>
        <v>2066.4307366364683</v>
      </c>
      <c r="H481" s="122">
        <f t="shared" si="250"/>
        <v>2086.9165354756074</v>
      </c>
      <c r="I481" s="122">
        <f t="shared" si="250"/>
        <v>2187.3662509792684</v>
      </c>
      <c r="J481" s="122">
        <f t="shared" si="250"/>
        <v>2229.4061614528032</v>
      </c>
      <c r="K481" s="122">
        <f t="shared" si="250"/>
        <v>2467.6080249371439</v>
      </c>
      <c r="L481" s="122">
        <f t="shared" si="250"/>
        <v>1611.1648417235158</v>
      </c>
      <c r="M481" s="122">
        <f t="shared" si="250"/>
        <v>1723.1222645104638</v>
      </c>
      <c r="N481" s="122">
        <f t="shared" si="250"/>
        <v>1973.683612254496</v>
      </c>
      <c r="O481" s="122">
        <f t="shared" si="250"/>
        <v>2195.7071094668358</v>
      </c>
      <c r="P481" s="122">
        <f t="shared" si="250"/>
        <v>2168.4220718306678</v>
      </c>
      <c r="Q481" s="122">
        <f t="shared" si="250"/>
        <v>2146.0905407149176</v>
      </c>
      <c r="R481" s="122">
        <f t="shared" ref="R481:V481" si="251">SUM(R482:R483)</f>
        <v>2149.2139636451921</v>
      </c>
      <c r="S481" s="122">
        <f t="shared" si="251"/>
        <v>2119.6391277337448</v>
      </c>
      <c r="T481" s="122">
        <f t="shared" si="251"/>
        <v>2066.7818863649463</v>
      </c>
      <c r="U481" s="122">
        <f t="shared" si="251"/>
        <v>2056.8535300550229</v>
      </c>
      <c r="V481" s="122">
        <f t="shared" si="251"/>
        <v>2112.9301313636761</v>
      </c>
      <c r="W481" s="122">
        <f t="shared" ref="W481" si="252">SUM(W482:W483)</f>
        <v>2094.6169831171592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1629.1452499244019</v>
      </c>
      <c r="D482" s="98">
        <v>1692.2224693914779</v>
      </c>
      <c r="E482" s="98">
        <v>1815.3624246164622</v>
      </c>
      <c r="F482" s="98">
        <v>1975.9048619968382</v>
      </c>
      <c r="G482" s="98">
        <v>2051.0948873879079</v>
      </c>
      <c r="H482" s="98">
        <v>2071.3397656261304</v>
      </c>
      <c r="I482" s="98">
        <v>2170.6485127253018</v>
      </c>
      <c r="J482" s="98">
        <v>2211.7700482582595</v>
      </c>
      <c r="K482" s="98">
        <v>2449.2019913668687</v>
      </c>
      <c r="L482" s="98">
        <v>1602.4024340316589</v>
      </c>
      <c r="M482" s="98">
        <v>1712.9601694789462</v>
      </c>
      <c r="N482" s="98">
        <v>1962.4794180852355</v>
      </c>
      <c r="O482" s="98">
        <v>2183.4209296636413</v>
      </c>
      <c r="P482" s="98">
        <v>2156.5084325012822</v>
      </c>
      <c r="Q482" s="98">
        <v>2134.3828124622955</v>
      </c>
      <c r="R482" s="98">
        <v>2137.0314396264903</v>
      </c>
      <c r="S482" s="98">
        <v>2107.7686080643675</v>
      </c>
      <c r="T482" s="98">
        <v>2055.4297707685846</v>
      </c>
      <c r="U482" s="98">
        <v>2045.7097541672226</v>
      </c>
      <c r="V482" s="98">
        <v>2101.3469493580301</v>
      </c>
      <c r="W482" s="98">
        <v>2083.1782694048225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15.854689506456072</v>
      </c>
      <c r="D483" s="98">
        <v>15.827582624429906</v>
      </c>
      <c r="E483" s="98">
        <v>14.29521863695714</v>
      </c>
      <c r="F483" s="98">
        <v>14.828382100406978</v>
      </c>
      <c r="G483" s="98">
        <v>15.335849248560564</v>
      </c>
      <c r="H483" s="98">
        <v>15.576769849476911</v>
      </c>
      <c r="I483" s="98">
        <v>16.717738253966829</v>
      </c>
      <c r="J483" s="98">
        <v>17.636113194543505</v>
      </c>
      <c r="K483" s="98">
        <v>18.406033570275206</v>
      </c>
      <c r="L483" s="98">
        <v>8.7624076918567866</v>
      </c>
      <c r="M483" s="98">
        <v>10.16209503151763</v>
      </c>
      <c r="N483" s="98">
        <v>11.204194169260628</v>
      </c>
      <c r="O483" s="98">
        <v>12.286179803194454</v>
      </c>
      <c r="P483" s="98">
        <v>11.913639329385445</v>
      </c>
      <c r="Q483" s="98">
        <v>11.707728252622159</v>
      </c>
      <c r="R483" s="98">
        <v>12.182524018701605</v>
      </c>
      <c r="S483" s="98">
        <v>11.870519669377384</v>
      </c>
      <c r="T483" s="98">
        <v>11.352115596361728</v>
      </c>
      <c r="U483" s="98">
        <v>11.143775887800425</v>
      </c>
      <c r="V483" s="98">
        <v>11.583182005645966</v>
      </c>
      <c r="W483" s="98">
        <v>11.438713712336689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76.051381418620437</v>
      </c>
      <c r="D484" s="122">
        <f t="shared" si="253"/>
        <v>43.722915682271413</v>
      </c>
      <c r="E484" s="122">
        <f t="shared" si="253"/>
        <v>99.982358190630862</v>
      </c>
      <c r="F484" s="122">
        <f t="shared" si="253"/>
        <v>89.699277724417755</v>
      </c>
      <c r="G484" s="122">
        <f t="shared" si="253"/>
        <v>107.39301990130613</v>
      </c>
      <c r="H484" s="122">
        <f t="shared" si="253"/>
        <v>116.36288475608194</v>
      </c>
      <c r="I484" s="122">
        <f t="shared" si="253"/>
        <v>36.191256165618789</v>
      </c>
      <c r="J484" s="122">
        <f t="shared" si="253"/>
        <v>27.063649847220976</v>
      </c>
      <c r="K484" s="122">
        <f t="shared" si="253"/>
        <v>36.743605447938428</v>
      </c>
      <c r="L484" s="122">
        <f t="shared" si="253"/>
        <v>93.508652276238621</v>
      </c>
      <c r="M484" s="122">
        <f t="shared" si="253"/>
        <v>108.02959109450043</v>
      </c>
      <c r="N484" s="122">
        <f t="shared" si="253"/>
        <v>113.48845927076601</v>
      </c>
      <c r="O484" s="122">
        <f t="shared" si="253"/>
        <v>105.82373909591031</v>
      </c>
      <c r="P484" s="122">
        <f t="shared" si="253"/>
        <v>53.987267869225143</v>
      </c>
      <c r="Q484" s="122">
        <f t="shared" si="253"/>
        <v>62.297707134983575</v>
      </c>
      <c r="R484" s="122">
        <f t="shared" si="253"/>
        <v>48.716721943086526</v>
      </c>
      <c r="S484" s="122">
        <f t="shared" si="253"/>
        <v>50.155012027386867</v>
      </c>
      <c r="T484" s="122">
        <f t="shared" si="253"/>
        <v>40.533615344869936</v>
      </c>
      <c r="U484" s="122">
        <f t="shared" si="253"/>
        <v>35.84786556816497</v>
      </c>
      <c r="V484" s="122">
        <f t="shared" si="253"/>
        <v>19.609939019222974</v>
      </c>
      <c r="W484" s="122">
        <f t="shared" si="253"/>
        <v>33.508723138637748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76.051381418620437</v>
      </c>
      <c r="D485" s="98">
        <f>RES_hhdet_in_tesh!D86</f>
        <v>43.722915682271413</v>
      </c>
      <c r="E485" s="98">
        <f>RES_hhdet_in_tesh!E86</f>
        <v>99.982358190630862</v>
      </c>
      <c r="F485" s="98">
        <f>RES_hhdet_in_tesh!F86</f>
        <v>89.699277724417755</v>
      </c>
      <c r="G485" s="98">
        <f>RES_hhdet_in_tesh!G86</f>
        <v>107.39301990130613</v>
      </c>
      <c r="H485" s="98">
        <f>RES_hhdet_in_tesh!H86</f>
        <v>116.36288475608194</v>
      </c>
      <c r="I485" s="98">
        <f>RES_hhdet_in_tesh!I86</f>
        <v>36.191256165618789</v>
      </c>
      <c r="J485" s="98">
        <f>RES_hhdet_in_tesh!J86</f>
        <v>27.063649847220976</v>
      </c>
      <c r="K485" s="98">
        <f>RES_hhdet_in_tesh!K86</f>
        <v>36.743605447938428</v>
      </c>
      <c r="L485" s="98">
        <f>RES_hhdet_in_tesh!L86</f>
        <v>93.508652276238621</v>
      </c>
      <c r="M485" s="98">
        <f>RES_hhdet_in_tesh!M86</f>
        <v>108.02959109450043</v>
      </c>
      <c r="N485" s="98">
        <f>RES_hhdet_in_tesh!N86</f>
        <v>113.48845927076601</v>
      </c>
      <c r="O485" s="98">
        <f>RES_hhdet_in_tesh!O86</f>
        <v>105.82373909591031</v>
      </c>
      <c r="P485" s="98">
        <f>RES_hhdet_in_tesh!P86</f>
        <v>53.987267869225143</v>
      </c>
      <c r="Q485" s="98">
        <f>RES_hhdet_in_tesh!Q86</f>
        <v>62.297707134983575</v>
      </c>
      <c r="R485" s="98">
        <f>RES_hhdet_in_tesh!R86</f>
        <v>48.716721943086526</v>
      </c>
      <c r="S485" s="98">
        <f>RES_hhdet_in_tesh!S86</f>
        <v>50.155012027386867</v>
      </c>
      <c r="T485" s="98">
        <f>RES_hhdet_in_tesh!T86</f>
        <v>40.533615344869936</v>
      </c>
      <c r="U485" s="98">
        <f>RES_hhdet_in_tesh!U86</f>
        <v>35.84786556816497</v>
      </c>
      <c r="V485" s="98">
        <f>RES_hhdet_in_tesh!V86</f>
        <v>19.609939019222974</v>
      </c>
      <c r="W485" s="98">
        <f>RES_hhdet_in_tesh!W86</f>
        <v>33.508723138637748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843.84608899995726</v>
      </c>
      <c r="D486" s="122">
        <v>836.88754933630764</v>
      </c>
      <c r="E486" s="122">
        <v>851.0262463482818</v>
      </c>
      <c r="F486" s="122">
        <v>839.79204755416049</v>
      </c>
      <c r="G486" s="122">
        <v>830.657232062312</v>
      </c>
      <c r="H486" s="122">
        <v>833.92280479920441</v>
      </c>
      <c r="I486" s="122">
        <v>851.48644232507229</v>
      </c>
      <c r="J486" s="122">
        <v>860.73000140067074</v>
      </c>
      <c r="K486" s="122">
        <v>861.19775264745431</v>
      </c>
      <c r="L486" s="122">
        <v>876.09191096388338</v>
      </c>
      <c r="M486" s="122">
        <v>792.56266840409228</v>
      </c>
      <c r="N486" s="122">
        <v>776.27939850918438</v>
      </c>
      <c r="O486" s="122">
        <v>778.08207474957226</v>
      </c>
      <c r="P486" s="122">
        <v>725.60273822217937</v>
      </c>
      <c r="Q486" s="122">
        <v>700.64962426753698</v>
      </c>
      <c r="R486" s="122">
        <v>718.3015264432513</v>
      </c>
      <c r="S486" s="122">
        <v>742.49314785074807</v>
      </c>
      <c r="T486" s="122">
        <v>743.49693153183421</v>
      </c>
      <c r="U486" s="122">
        <v>747.48672981665209</v>
      </c>
      <c r="V486" s="122">
        <v>814.51891096442819</v>
      </c>
      <c r="W486" s="122">
        <v>772.70803655184682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852.85555959309374</v>
      </c>
      <c r="D487" s="98">
        <v>855.76253954954063</v>
      </c>
      <c r="E487" s="98">
        <v>822.61085401825551</v>
      </c>
      <c r="F487" s="98">
        <v>823.14666825744166</v>
      </c>
      <c r="G487" s="98">
        <v>821.56525043743295</v>
      </c>
      <c r="H487" s="98">
        <v>852.86837631712149</v>
      </c>
      <c r="I487" s="98">
        <v>856.18462526302596</v>
      </c>
      <c r="J487" s="98">
        <v>893.1014170520499</v>
      </c>
      <c r="K487" s="98">
        <v>854.04647276794617</v>
      </c>
      <c r="L487" s="98">
        <v>798.63399200556751</v>
      </c>
      <c r="M487" s="98">
        <v>788.42372853574659</v>
      </c>
      <c r="N487" s="98">
        <v>797.80859207700826</v>
      </c>
      <c r="O487" s="98">
        <v>782.44687553745382</v>
      </c>
      <c r="P487" s="98">
        <v>742.15686220700582</v>
      </c>
      <c r="Q487" s="98">
        <v>722.16266526259551</v>
      </c>
      <c r="R487" s="98">
        <v>720.71378389715846</v>
      </c>
      <c r="S487" s="98">
        <v>731.96680874661968</v>
      </c>
      <c r="T487" s="98">
        <v>752.12873455751321</v>
      </c>
      <c r="U487" s="98">
        <v>758.52001601749623</v>
      </c>
      <c r="V487" s="98">
        <v>789.88361837834589</v>
      </c>
      <c r="W487" s="98">
        <v>792.6932725077512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852.81001481322335</v>
      </c>
      <c r="D488" s="98">
        <v>855.65518836715444</v>
      </c>
      <c r="E488" s="98">
        <v>822.70933387898083</v>
      </c>
      <c r="F488" s="98">
        <v>823.21547669869472</v>
      </c>
      <c r="G488" s="98">
        <v>821.45632709415338</v>
      </c>
      <c r="H488" s="98">
        <v>852.82156819517343</v>
      </c>
      <c r="I488" s="98">
        <v>855.9597381310582</v>
      </c>
      <c r="J488" s="98">
        <v>893.50137622860007</v>
      </c>
      <c r="K488" s="98">
        <v>854.39241321433235</v>
      </c>
      <c r="L488" s="98">
        <v>799.83473387122069</v>
      </c>
      <c r="M488" s="98">
        <v>790.45257702098559</v>
      </c>
      <c r="N488" s="98">
        <v>799.40479591969824</v>
      </c>
      <c r="O488" s="98">
        <v>783.0324107288576</v>
      </c>
      <c r="P488" s="98">
        <v>743.02510575275119</v>
      </c>
      <c r="Q488" s="98">
        <v>723.11165838993873</v>
      </c>
      <c r="R488" s="98">
        <v>721.23819729517311</v>
      </c>
      <c r="S488" s="98">
        <v>732.43021866138599</v>
      </c>
      <c r="T488" s="98">
        <v>752.42158311779679</v>
      </c>
      <c r="U488" s="98">
        <v>758.7136315715652</v>
      </c>
      <c r="V488" s="98">
        <v>790.10450187752645</v>
      </c>
      <c r="W488" s="98">
        <v>792.56058512469247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162.02655123793758</v>
      </c>
      <c r="D489" s="101">
        <v>169.15908296243114</v>
      </c>
      <c r="E489" s="101">
        <v>139.48987388327402</v>
      </c>
      <c r="F489" s="101">
        <v>140.44938575478469</v>
      </c>
      <c r="G489" s="101">
        <v>162.00104019655581</v>
      </c>
      <c r="H489" s="101">
        <v>156.23749802273571</v>
      </c>
      <c r="I489" s="101">
        <v>159.08357768729024</v>
      </c>
      <c r="J489" s="101">
        <v>165.0571192704337</v>
      </c>
      <c r="K489" s="101">
        <v>162.83315194359901</v>
      </c>
      <c r="L489" s="101">
        <v>123.20047181908997</v>
      </c>
      <c r="M489" s="101">
        <v>86.363352194061321</v>
      </c>
      <c r="N489" s="101">
        <v>96.444592984861075</v>
      </c>
      <c r="O489" s="101">
        <v>85.94414065349585</v>
      </c>
      <c r="P489" s="101">
        <v>87.702630269128633</v>
      </c>
      <c r="Q489" s="101">
        <v>88.462291447525473</v>
      </c>
      <c r="R489" s="101">
        <v>90.50135279703467</v>
      </c>
      <c r="S489" s="101">
        <v>90.522297628054716</v>
      </c>
      <c r="T489" s="101">
        <v>73.292986921267499</v>
      </c>
      <c r="U489" s="101">
        <v>77.924742601049147</v>
      </c>
      <c r="V489" s="101">
        <v>103.74377343627322</v>
      </c>
      <c r="W489" s="101">
        <v>71.043367924557529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690.78346357528562</v>
      </c>
      <c r="D490" s="104">
        <v>686.49610540472327</v>
      </c>
      <c r="E490" s="104">
        <v>683.21945999570687</v>
      </c>
      <c r="F490" s="104">
        <v>682.76609094391017</v>
      </c>
      <c r="G490" s="104">
        <v>659.45528689759749</v>
      </c>
      <c r="H490" s="104">
        <v>696.58407017243746</v>
      </c>
      <c r="I490" s="104">
        <v>696.87616044376784</v>
      </c>
      <c r="J490" s="104">
        <v>728.44425695816631</v>
      </c>
      <c r="K490" s="104">
        <v>691.55926127073337</v>
      </c>
      <c r="L490" s="104">
        <v>676.63426205213068</v>
      </c>
      <c r="M490" s="104">
        <v>704.08922482692424</v>
      </c>
      <c r="N490" s="104">
        <v>702.96020293483718</v>
      </c>
      <c r="O490" s="104">
        <v>697.08827007536183</v>
      </c>
      <c r="P490" s="104">
        <v>655.3224754836225</v>
      </c>
      <c r="Q490" s="104">
        <v>634.64936694241328</v>
      </c>
      <c r="R490" s="104">
        <v>630.73684449813845</v>
      </c>
      <c r="S490" s="104">
        <v>641.90792103333115</v>
      </c>
      <c r="T490" s="104">
        <v>679.12859619652943</v>
      </c>
      <c r="U490" s="104">
        <v>680.78888897051604</v>
      </c>
      <c r="V490" s="104">
        <v>686.36072844125317</v>
      </c>
      <c r="W490" s="104">
        <v>721.51721720013506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843.41369897502443</v>
      </c>
      <c r="D491" s="101">
        <v>834.34345477547765</v>
      </c>
      <c r="E491" s="101">
        <v>854.82418037979903</v>
      </c>
      <c r="F491" s="101">
        <v>845.0528994722921</v>
      </c>
      <c r="G491" s="101">
        <v>828.62428902232261</v>
      </c>
      <c r="H491" s="101">
        <v>835.29790033466793</v>
      </c>
      <c r="I491" s="101">
        <v>853.04365224801359</v>
      </c>
      <c r="J491" s="101">
        <v>856.38370378109062</v>
      </c>
      <c r="K491" s="101">
        <v>863.88534267190926</v>
      </c>
      <c r="L491" s="101">
        <v>906.68581397858941</v>
      </c>
      <c r="M491" s="101">
        <v>794.09053238942795</v>
      </c>
      <c r="N491" s="101">
        <v>776.28802605323153</v>
      </c>
      <c r="O491" s="101">
        <v>787.92420234104134</v>
      </c>
      <c r="P491" s="101">
        <v>734.72191778711885</v>
      </c>
      <c r="Q491" s="101">
        <v>706.26752970891869</v>
      </c>
      <c r="R491" s="101">
        <v>726.57003249933905</v>
      </c>
      <c r="S491" s="101">
        <v>753.79044145493776</v>
      </c>
      <c r="T491" s="101">
        <v>750.78894309340888</v>
      </c>
      <c r="U491" s="101">
        <v>752.72523877348101</v>
      </c>
      <c r="V491" s="101">
        <v>870.35908930450012</v>
      </c>
      <c r="W491" s="101">
        <v>772.92504200673056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843.38076974340458</v>
      </c>
      <c r="D492" s="104">
        <v>834.28403235402413</v>
      </c>
      <c r="E492" s="104">
        <v>854.92739592467126</v>
      </c>
      <c r="F492" s="104">
        <v>845.12005710180563</v>
      </c>
      <c r="G492" s="104">
        <v>828.58870946226762</v>
      </c>
      <c r="H492" s="104">
        <v>835.27563012475775</v>
      </c>
      <c r="I492" s="104">
        <v>852.92164619689095</v>
      </c>
      <c r="J492" s="104">
        <v>856.50321975314648</v>
      </c>
      <c r="K492" s="104">
        <v>864.04128033223731</v>
      </c>
      <c r="L492" s="104">
        <v>907.33420202576133</v>
      </c>
      <c r="M492" s="104">
        <v>794.98083679336128</v>
      </c>
      <c r="N492" s="104">
        <v>777.03927604896069</v>
      </c>
      <c r="O492" s="104">
        <v>788.34390973096106</v>
      </c>
      <c r="P492" s="104">
        <v>734.96336764979901</v>
      </c>
      <c r="Q492" s="104">
        <v>706.07039466384742</v>
      </c>
      <c r="R492" s="104">
        <v>726.0369983466104</v>
      </c>
      <c r="S492" s="104">
        <v>753.60259143424526</v>
      </c>
      <c r="T492" s="104">
        <v>750.93105287029334</v>
      </c>
      <c r="U492" s="104">
        <v>752.88235270786834</v>
      </c>
      <c r="V492" s="104">
        <v>871.0606214418342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159.79024360596233</v>
      </c>
      <c r="D493" s="98">
        <v>163.99914196820924</v>
      </c>
      <c r="E493" s="98">
        <v>146.71774458151336</v>
      </c>
      <c r="F493" s="98">
        <v>145.34768508293536</v>
      </c>
      <c r="G493" s="98">
        <v>163.70729654022495</v>
      </c>
      <c r="H493" s="98">
        <v>152.14077394205324</v>
      </c>
      <c r="I493" s="98">
        <v>158.33614985838958</v>
      </c>
      <c r="J493" s="98">
        <v>156.28040220621614</v>
      </c>
      <c r="K493" s="98">
        <v>165.11262283402382</v>
      </c>
      <c r="L493" s="98">
        <v>148.92173118853924</v>
      </c>
      <c r="M493" s="98">
        <v>87.303633805818819</v>
      </c>
      <c r="N493" s="98">
        <v>90.726015172038998</v>
      </c>
      <c r="O493" s="98">
        <v>87.178617205232428</v>
      </c>
      <c r="P493" s="98">
        <v>85.350400861987964</v>
      </c>
      <c r="Q493" s="98">
        <v>83.539330789510089</v>
      </c>
      <c r="R493" s="98">
        <v>91.482836257947099</v>
      </c>
      <c r="S493" s="98">
        <v>96.025616381066598</v>
      </c>
      <c r="T493" s="98">
        <v>72.370249186927211</v>
      </c>
      <c r="U493" s="98">
        <v>75.791810216268829</v>
      </c>
      <c r="V493" s="98">
        <v>127.35727440741464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683.59052613744223</v>
      </c>
      <c r="D494" s="98">
        <v>670.28489038581506</v>
      </c>
      <c r="E494" s="98">
        <v>708.2096513431577</v>
      </c>
      <c r="F494" s="98">
        <v>699.77237201887033</v>
      </c>
      <c r="G494" s="98">
        <v>664.88141292204261</v>
      </c>
      <c r="H494" s="98">
        <v>683.13485618270454</v>
      </c>
      <c r="I494" s="98">
        <v>694.58549633850134</v>
      </c>
      <c r="J494" s="98">
        <v>700.22281754693029</v>
      </c>
      <c r="K494" s="98">
        <v>698.92865749821351</v>
      </c>
      <c r="L494" s="98">
        <v>758.41247083722203</v>
      </c>
      <c r="M494" s="98">
        <v>707.6772029875425</v>
      </c>
      <c r="N494" s="98">
        <v>686.31326087692173</v>
      </c>
      <c r="O494" s="98">
        <v>701.16529252572866</v>
      </c>
      <c r="P494" s="98">
        <v>649.61296678781105</v>
      </c>
      <c r="Q494" s="98">
        <v>622.53106387433752</v>
      </c>
      <c r="R494" s="98">
        <v>634.55416208866325</v>
      </c>
      <c r="S494" s="98">
        <v>657.57697505317867</v>
      </c>
      <c r="T494" s="98">
        <v>678.56080368336609</v>
      </c>
      <c r="U494" s="98">
        <v>677.09054249159965</v>
      </c>
      <c r="V494" s="98">
        <v>743.70334703441972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847.20597791221837</v>
      </c>
      <c r="D495" s="101">
        <v>860.22930427775623</v>
      </c>
      <c r="E495" s="101">
        <v>792.92617642356447</v>
      </c>
      <c r="F495" s="101">
        <v>789.42828391038711</v>
      </c>
      <c r="G495" s="101">
        <v>848.53069731791754</v>
      </c>
      <c r="H495" s="101">
        <v>817.64107153229645</v>
      </c>
      <c r="I495" s="101">
        <v>842.6274009752284</v>
      </c>
      <c r="J495" s="101">
        <v>841.4751922245548</v>
      </c>
      <c r="K495" s="101">
        <v>853.67656267631412</v>
      </c>
      <c r="L495" s="101">
        <v>0</v>
      </c>
      <c r="M495" s="101">
        <v>789.4812076987148</v>
      </c>
      <c r="N495" s="101">
        <v>747.52972724393533</v>
      </c>
      <c r="O495" s="101">
        <v>736.62272794528678</v>
      </c>
      <c r="P495" s="101">
        <v>696.45461495063194</v>
      </c>
      <c r="Q495" s="101">
        <v>681.03516946350305</v>
      </c>
      <c r="R495" s="101">
        <v>698.20943527912846</v>
      </c>
      <c r="S495" s="101">
        <v>710.82625963167459</v>
      </c>
      <c r="T495" s="101">
        <v>728.60902273734655</v>
      </c>
      <c r="U495" s="101">
        <v>728.68562935810598</v>
      </c>
      <c r="V495" s="101">
        <v>723.4753534006685</v>
      </c>
      <c r="W495" s="101">
        <v>758.3338277606664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847.49115988694814</v>
      </c>
      <c r="D496" s="104">
        <v>860.38218604309395</v>
      </c>
      <c r="E496" s="104">
        <v>792.83206175032626</v>
      </c>
      <c r="F496" s="104">
        <v>789.28748435896466</v>
      </c>
      <c r="G496" s="104">
        <v>848.76014781461231</v>
      </c>
      <c r="H496" s="104">
        <v>817.46015792827848</v>
      </c>
      <c r="I496" s="104">
        <v>842.38425063514228</v>
      </c>
      <c r="J496" s="104">
        <v>841.71737935672343</v>
      </c>
      <c r="K496" s="104">
        <v>854.17193119109993</v>
      </c>
      <c r="L496" s="104">
        <v>839.76410396233757</v>
      </c>
      <c r="M496" s="104">
        <v>791.63441330103683</v>
      </c>
      <c r="N496" s="104">
        <v>749.84989775699296</v>
      </c>
      <c r="O496" s="104">
        <v>737.65351018347621</v>
      </c>
      <c r="P496" s="104">
        <v>697.71630614079459</v>
      </c>
      <c r="Q496" s="104">
        <v>681.61416272652298</v>
      </c>
      <c r="R496" s="104">
        <v>698.35241488286101</v>
      </c>
      <c r="S496" s="104">
        <v>711.59102437187403</v>
      </c>
      <c r="T496" s="104">
        <v>727.44212707147744</v>
      </c>
      <c r="U496" s="104">
        <v>728.29402336516466</v>
      </c>
      <c r="V496" s="104">
        <v>722.07371261872618</v>
      </c>
      <c r="W496" s="104">
        <v>756.49149754115274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161.22061210619972</v>
      </c>
      <c r="D497" s="98">
        <v>175.22672040497937</v>
      </c>
      <c r="E497" s="98">
        <v>116.26452090165745</v>
      </c>
      <c r="F497" s="98">
        <v>117.69603480073164</v>
      </c>
      <c r="G497" s="98">
        <v>173.74911112864424</v>
      </c>
      <c r="H497" s="98">
        <v>143.32406103141756</v>
      </c>
      <c r="I497" s="98">
        <v>153.68404489584364</v>
      </c>
      <c r="J497" s="98">
        <v>148.79746442465648</v>
      </c>
      <c r="K497" s="98">
        <v>162.81139162684201</v>
      </c>
      <c r="L497" s="98">
        <v>112.90029694794852</v>
      </c>
      <c r="M497" s="98">
        <v>81.218830370910609</v>
      </c>
      <c r="N497" s="98">
        <v>75.530456295582027</v>
      </c>
      <c r="O497" s="98">
        <v>64.518419334448211</v>
      </c>
      <c r="P497" s="98">
        <v>66.585590784367227</v>
      </c>
      <c r="Q497" s="98">
        <v>69.493604413811099</v>
      </c>
      <c r="R497" s="98">
        <v>76.755342742072997</v>
      </c>
      <c r="S497" s="98">
        <v>77.030396037336601</v>
      </c>
      <c r="T497" s="98">
        <v>60.156639248236893</v>
      </c>
      <c r="U497" s="98">
        <v>62.784061664168476</v>
      </c>
      <c r="V497" s="98">
        <v>57.194163330676211</v>
      </c>
      <c r="W497" s="98">
        <v>54.76098084659526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686.27054778074842</v>
      </c>
      <c r="D498" s="98">
        <v>685.15546563811461</v>
      </c>
      <c r="E498" s="98">
        <v>676.56754084866884</v>
      </c>
      <c r="F498" s="98">
        <v>671.59144955823285</v>
      </c>
      <c r="G498" s="98">
        <v>675.01103668596795</v>
      </c>
      <c r="H498" s="98">
        <v>674.13609689686086</v>
      </c>
      <c r="I498" s="98">
        <v>688.70020573929867</v>
      </c>
      <c r="J498" s="98">
        <v>692.91991493206694</v>
      </c>
      <c r="K498" s="98">
        <v>691.36053956425792</v>
      </c>
      <c r="L498" s="98">
        <v>726.86380701438907</v>
      </c>
      <c r="M498" s="98">
        <v>710.41558293012611</v>
      </c>
      <c r="N498" s="98">
        <v>674.31944146141109</v>
      </c>
      <c r="O498" s="98">
        <v>673.13509084902819</v>
      </c>
      <c r="P498" s="98">
        <v>631.13071535642734</v>
      </c>
      <c r="Q498" s="98">
        <v>612.12055831271186</v>
      </c>
      <c r="R498" s="98">
        <v>621.5970721407881</v>
      </c>
      <c r="S498" s="98">
        <v>634.56062833453745</v>
      </c>
      <c r="T498" s="98">
        <v>667.2854878232406</v>
      </c>
      <c r="U498" s="98">
        <v>665.50996170099609</v>
      </c>
      <c r="V498" s="98">
        <v>664.87954928804993</v>
      </c>
      <c r="W498" s="98">
        <v>701.73051669455754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1472.687966908175</v>
      </c>
      <c r="D499" s="122">
        <v>1533.8271466145052</v>
      </c>
      <c r="E499" s="122">
        <v>1565.4765250439725</v>
      </c>
      <c r="F499" s="122">
        <v>1561.7764474688602</v>
      </c>
      <c r="G499" s="122">
        <v>1565.886631287387</v>
      </c>
      <c r="H499" s="122">
        <v>1493.0529970036116</v>
      </c>
      <c r="I499" s="122">
        <v>1467.7012952171615</v>
      </c>
      <c r="J499" s="122">
        <v>1521.4733262782845</v>
      </c>
      <c r="K499" s="122">
        <v>1511.3539651683291</v>
      </c>
      <c r="L499" s="122">
        <v>1352.2105104658144</v>
      </c>
      <c r="M499" s="122">
        <v>1219.2570497732429</v>
      </c>
      <c r="N499" s="122">
        <v>1067.0060154318985</v>
      </c>
      <c r="O499" s="122">
        <v>996.32818445149087</v>
      </c>
      <c r="P499" s="122">
        <v>892.05136002328788</v>
      </c>
      <c r="Q499" s="122">
        <v>873.0168590355172</v>
      </c>
      <c r="R499" s="122">
        <v>1017.1620294599253</v>
      </c>
      <c r="S499" s="122">
        <v>979.62870999226425</v>
      </c>
      <c r="T499" s="122">
        <v>1101.5818813607802</v>
      </c>
      <c r="U499" s="122">
        <v>1133.1197463595818</v>
      </c>
      <c r="V499" s="122">
        <v>1249.8601479139793</v>
      </c>
      <c r="W499" s="122">
        <v>1316.2109916695274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1584.6471962949608</v>
      </c>
      <c r="D500" s="98">
        <v>1617.9498854481787</v>
      </c>
      <c r="E500" s="98">
        <v>1563.1938559864548</v>
      </c>
      <c r="F500" s="98">
        <v>1491.7988295684495</v>
      </c>
      <c r="G500" s="98">
        <v>1515.3315989625623</v>
      </c>
      <c r="H500" s="98">
        <v>1467.47481034097</v>
      </c>
      <c r="I500" s="98">
        <v>1384.0851174851039</v>
      </c>
      <c r="J500" s="98">
        <v>1640.3300133759253</v>
      </c>
      <c r="K500" s="98">
        <v>1680.78850516185</v>
      </c>
      <c r="L500" s="98">
        <v>1166.9053705391052</v>
      </c>
      <c r="M500" s="98">
        <v>1135.8075144118027</v>
      </c>
      <c r="N500" s="98">
        <v>1071.5728179457381</v>
      </c>
      <c r="O500" s="98">
        <v>1010.3729527715276</v>
      </c>
      <c r="P500" s="98">
        <v>973.32752312483558</v>
      </c>
      <c r="Q500" s="98">
        <v>965.7880653239813</v>
      </c>
      <c r="R500" s="98">
        <v>997.2351934157565</v>
      </c>
      <c r="S500" s="98">
        <v>1021.4848300949565</v>
      </c>
      <c r="T500" s="98">
        <v>1083.0953156757546</v>
      </c>
      <c r="U500" s="98">
        <v>1139.277798592776</v>
      </c>
      <c r="V500" s="98">
        <v>1239.1057532185989</v>
      </c>
      <c r="W500" s="98">
        <v>1295.6561240313258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1423.3351729443518</v>
      </c>
      <c r="D501" s="98">
        <v>1421.5585808884748</v>
      </c>
      <c r="E501" s="98">
        <v>1660.6995576522675</v>
      </c>
      <c r="F501" s="98">
        <v>1657.3572437244188</v>
      </c>
      <c r="G501" s="98">
        <v>1524.0281392995362</v>
      </c>
      <c r="H501" s="98">
        <v>1496.6037296864133</v>
      </c>
      <c r="I501" s="98">
        <v>1501.1008206735273</v>
      </c>
      <c r="J501" s="98">
        <v>1354.2654685466923</v>
      </c>
      <c r="K501" s="98">
        <v>1347.8414422422104</v>
      </c>
      <c r="L501" s="98">
        <v>1376.1966468742503</v>
      </c>
      <c r="M501" s="98">
        <v>1249.2733092577821</v>
      </c>
      <c r="N501" s="98">
        <v>1071.2205571763759</v>
      </c>
      <c r="O501" s="98">
        <v>997.25098775520121</v>
      </c>
      <c r="P501" s="98">
        <v>899.47692057055849</v>
      </c>
      <c r="Q501" s="98">
        <v>873.98321569915231</v>
      </c>
      <c r="R501" s="98">
        <v>942.72949655076116</v>
      </c>
      <c r="S501" s="98">
        <v>1020.6608537643202</v>
      </c>
      <c r="T501" s="98">
        <v>1062.0016290516603</v>
      </c>
      <c r="U501" s="98">
        <v>1118.0021822282381</v>
      </c>
      <c r="V501" s="98">
        <v>1309.8638638750494</v>
      </c>
      <c r="W501" s="98">
        <v>1230.0926588400212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1506.6844457965874</v>
      </c>
      <c r="D502" s="33">
        <v>1625.2860955574035</v>
      </c>
      <c r="E502" s="33">
        <v>1457.0772341132392</v>
      </c>
      <c r="F502" s="33">
        <v>1499.8533100299885</v>
      </c>
      <c r="G502" s="33">
        <v>1595.6435408286538</v>
      </c>
      <c r="H502" s="33">
        <v>1499.9250198413617</v>
      </c>
      <c r="I502" s="33">
        <v>1582.6987782872825</v>
      </c>
      <c r="J502" s="33">
        <v>1314.9523467105739</v>
      </c>
      <c r="K502" s="33">
        <v>1285.9744787707393</v>
      </c>
      <c r="L502" s="33">
        <v>1625.1690363020591</v>
      </c>
      <c r="M502" s="33">
        <v>1302.3861144304465</v>
      </c>
      <c r="N502" s="33">
        <v>1027.7597700115984</v>
      </c>
      <c r="O502" s="33">
        <v>816.58056289975525</v>
      </c>
      <c r="P502" s="33">
        <v>729.41214728567149</v>
      </c>
      <c r="Q502" s="33">
        <v>731.74970872345682</v>
      </c>
      <c r="R502" s="33">
        <v>1047.3307302434696</v>
      </c>
      <c r="S502" s="33">
        <v>924.66950656397557</v>
      </c>
      <c r="T502" s="33">
        <v>1128.253827799731</v>
      </c>
      <c r="U502" s="33">
        <v>1136.366256478882</v>
      </c>
      <c r="V502" s="33">
        <v>1233.8263864268629</v>
      </c>
      <c r="W502" s="33">
        <v>1359.6928079611687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558.88152672528304</v>
      </c>
      <c r="D504" s="117">
        <f t="shared" si="254"/>
        <v>542.15576622630033</v>
      </c>
      <c r="E504" s="117">
        <f t="shared" si="254"/>
        <v>616.26530285506362</v>
      </c>
      <c r="F504" s="117">
        <f t="shared" si="254"/>
        <v>550.9483830510726</v>
      </c>
      <c r="G504" s="117">
        <f t="shared" si="254"/>
        <v>442.90309979511301</v>
      </c>
      <c r="H504" s="117">
        <f t="shared" si="254"/>
        <v>423.11822238888709</v>
      </c>
      <c r="I504" s="117">
        <f t="shared" si="254"/>
        <v>340.3071403610121</v>
      </c>
      <c r="J504" s="117">
        <f t="shared" si="254"/>
        <v>270.1522659591941</v>
      </c>
      <c r="K504" s="117">
        <f t="shared" si="254"/>
        <v>332.24368144156756</v>
      </c>
      <c r="L504" s="117">
        <f t="shared" si="254"/>
        <v>369.89442295249802</v>
      </c>
      <c r="M504" s="117">
        <f t="shared" si="254"/>
        <v>348.9440360818856</v>
      </c>
      <c r="N504" s="117">
        <f t="shared" si="254"/>
        <v>237.62987987359395</v>
      </c>
      <c r="O504" s="117">
        <f t="shared" si="254"/>
        <v>173.28172112019797</v>
      </c>
      <c r="P504" s="117">
        <f t="shared" si="254"/>
        <v>202.20980419528087</v>
      </c>
      <c r="Q504" s="117">
        <f t="shared" si="254"/>
        <v>169.72172310697735</v>
      </c>
      <c r="R504" s="117">
        <f t="shared" ref="R504:V504" si="255">R505+R508+R510+R523</f>
        <v>179.90788732496631</v>
      </c>
      <c r="S504" s="117">
        <f t="shared" si="255"/>
        <v>226.16488615095057</v>
      </c>
      <c r="T504" s="117">
        <f t="shared" si="255"/>
        <v>212.56481854567937</v>
      </c>
      <c r="U504" s="117">
        <f t="shared" si="255"/>
        <v>237.22771809907849</v>
      </c>
      <c r="V504" s="117">
        <f t="shared" si="255"/>
        <v>218.48258656653746</v>
      </c>
      <c r="W504" s="117">
        <f t="shared" ref="W504" si="256">W505+W508+W510+W523</f>
        <v>168.31102960481061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295.49991037615359</v>
      </c>
      <c r="D510" s="122">
        <v>288.18927843103711</v>
      </c>
      <c r="E510" s="122">
        <v>299.50908283612597</v>
      </c>
      <c r="F510" s="122">
        <v>287.36425595794384</v>
      </c>
      <c r="G510" s="122">
        <v>273.58452313876495</v>
      </c>
      <c r="H510" s="122">
        <v>272.75249296530222</v>
      </c>
      <c r="I510" s="122">
        <v>259.9554065706559</v>
      </c>
      <c r="J510" s="122">
        <v>212.06504624663665</v>
      </c>
      <c r="K510" s="122">
        <v>232.25275268758026</v>
      </c>
      <c r="L510" s="122">
        <v>202.70289546841894</v>
      </c>
      <c r="M510" s="122">
        <v>167.83953635731532</v>
      </c>
      <c r="N510" s="122">
        <v>146.97350118150021</v>
      </c>
      <c r="O510" s="122">
        <v>138.21711175906765</v>
      </c>
      <c r="P510" s="122">
        <v>144.02917157477711</v>
      </c>
      <c r="Q510" s="122">
        <v>134.75175791502315</v>
      </c>
      <c r="R510" s="122">
        <v>140.09740545718827</v>
      </c>
      <c r="S510" s="122">
        <v>146.68155152431325</v>
      </c>
      <c r="T510" s="122">
        <v>124.12835201521914</v>
      </c>
      <c r="U510" s="122">
        <v>139.47195914485158</v>
      </c>
      <c r="V510" s="122">
        <v>129.09752958470074</v>
      </c>
      <c r="W510" s="122">
        <v>119.33163805226982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327.88801699767703</v>
      </c>
      <c r="D515" s="101">
        <v>323.47995053793539</v>
      </c>
      <c r="E515" s="101">
        <v>330.37351666548227</v>
      </c>
      <c r="F515" s="101">
        <v>325.54879650240071</v>
      </c>
      <c r="G515" s="101">
        <v>318.06789748451013</v>
      </c>
      <c r="H515" s="101">
        <v>319.3597379023426</v>
      </c>
      <c r="I515" s="101">
        <v>324.71172983230224</v>
      </c>
      <c r="J515" s="101">
        <v>324.29906698773914</v>
      </c>
      <c r="K515" s="101">
        <v>325.10534165638825</v>
      </c>
      <c r="L515" s="101">
        <v>338.71179585857033</v>
      </c>
      <c r="M515" s="101">
        <v>292.14634388928761</v>
      </c>
      <c r="N515" s="101">
        <v>278.54719196011598</v>
      </c>
      <c r="O515" s="101">
        <v>272.81229645622341</v>
      </c>
      <c r="P515" s="101">
        <v>243.97139665688599</v>
      </c>
      <c r="Q515" s="101">
        <v>226.11360825854692</v>
      </c>
      <c r="R515" s="101">
        <v>227.11750797880805</v>
      </c>
      <c r="S515" s="101">
        <v>230.38097694489116</v>
      </c>
      <c r="T515" s="101">
        <v>224.92882259874887</v>
      </c>
      <c r="U515" s="101">
        <v>221.85521395891357</v>
      </c>
      <c r="V515" s="101">
        <v>253.54784908853662</v>
      </c>
      <c r="W515" s="101">
        <v>223.94094223641724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62.120530144585942</v>
      </c>
      <c r="D516" s="104">
        <v>63.583448792579162</v>
      </c>
      <c r="E516" s="104">
        <v>56.703657134601166</v>
      </c>
      <c r="F516" s="104">
        <v>55.993848411984544</v>
      </c>
      <c r="G516" s="104">
        <v>62.839137475512523</v>
      </c>
      <c r="H516" s="104">
        <v>58.168035225428795</v>
      </c>
      <c r="I516" s="104">
        <v>60.270778617266288</v>
      </c>
      <c r="J516" s="104">
        <v>59.180935368312134</v>
      </c>
      <c r="K516" s="104">
        <v>62.136713064506949</v>
      </c>
      <c r="L516" s="104">
        <v>55.632884330567585</v>
      </c>
      <c r="M516" s="104">
        <v>32.119054924220066</v>
      </c>
      <c r="N516" s="104">
        <v>32.554252952201821</v>
      </c>
      <c r="O516" s="104">
        <v>30.18488160532883</v>
      </c>
      <c r="P516" s="104">
        <v>28.341411899403333</v>
      </c>
      <c r="Q516" s="104">
        <v>26.745360251950881</v>
      </c>
      <c r="R516" s="104">
        <v>28.596491548469121</v>
      </c>
      <c r="S516" s="104">
        <v>29.348309685256162</v>
      </c>
      <c r="T516" s="104">
        <v>21.681399400641364</v>
      </c>
      <c r="U516" s="104">
        <v>22.338573765989803</v>
      </c>
      <c r="V516" s="104">
        <v>37.100966013444214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62.120530144585942</v>
      </c>
      <c r="D517" s="98">
        <v>63.583448792579162</v>
      </c>
      <c r="E517" s="98">
        <v>56.703657134601166</v>
      </c>
      <c r="F517" s="98">
        <v>55.993848411984544</v>
      </c>
      <c r="G517" s="98">
        <v>62.839137475512523</v>
      </c>
      <c r="H517" s="98">
        <v>58.168035225428795</v>
      </c>
      <c r="I517" s="98">
        <v>60.270778617266288</v>
      </c>
      <c r="J517" s="98">
        <v>59.180935368312134</v>
      </c>
      <c r="K517" s="98">
        <v>62.136713064506949</v>
      </c>
      <c r="L517" s="98">
        <v>55.632884330567585</v>
      </c>
      <c r="M517" s="98">
        <v>32.119054924220066</v>
      </c>
      <c r="N517" s="98">
        <v>32.554252952201821</v>
      </c>
      <c r="O517" s="98">
        <v>30.18488160532883</v>
      </c>
      <c r="P517" s="98">
        <v>28.341411899403333</v>
      </c>
      <c r="Q517" s="98">
        <v>26.745360251950881</v>
      </c>
      <c r="R517" s="98">
        <v>28.596491548469121</v>
      </c>
      <c r="S517" s="98">
        <v>29.348309685256162</v>
      </c>
      <c r="T517" s="98">
        <v>21.681399400641364</v>
      </c>
      <c r="U517" s="98">
        <v>22.338573765989803</v>
      </c>
      <c r="V517" s="98">
        <v>37.100966013444214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263.38161634912944</v>
      </c>
      <c r="D523" s="122">
        <v>253.96648779526328</v>
      </c>
      <c r="E523" s="122">
        <v>316.75622001893765</v>
      </c>
      <c r="F523" s="122">
        <v>263.58412709312881</v>
      </c>
      <c r="G523" s="122">
        <v>169.31857665634809</v>
      </c>
      <c r="H523" s="122">
        <v>150.36572942358487</v>
      </c>
      <c r="I523" s="122">
        <v>80.351733790356192</v>
      </c>
      <c r="J523" s="122">
        <v>58.087219712557442</v>
      </c>
      <c r="K523" s="122">
        <v>99.990928753987291</v>
      </c>
      <c r="L523" s="122">
        <v>167.19152748407907</v>
      </c>
      <c r="M523" s="122">
        <v>181.10449972457027</v>
      </c>
      <c r="N523" s="122">
        <v>90.656378692093739</v>
      </c>
      <c r="O523" s="122">
        <v>35.064609361130323</v>
      </c>
      <c r="P523" s="122">
        <v>58.180632620503758</v>
      </c>
      <c r="Q523" s="122">
        <v>34.969965191954202</v>
      </c>
      <c r="R523" s="122">
        <v>39.810481867778044</v>
      </c>
      <c r="S523" s="122">
        <v>79.483334626637316</v>
      </c>
      <c r="T523" s="122">
        <v>88.436466530460251</v>
      </c>
      <c r="U523" s="122">
        <v>97.755758954226906</v>
      </c>
      <c r="V523" s="122">
        <v>89.385056981836712</v>
      </c>
      <c r="W523" s="122">
        <v>48.97939155254079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572.10200545517296</v>
      </c>
      <c r="D525" s="98">
        <v>570.43277087653462</v>
      </c>
      <c r="E525" s="98">
        <v>665.29709775468098</v>
      </c>
      <c r="F525" s="98">
        <v>662.86961142348753</v>
      </c>
      <c r="G525" s="98">
        <v>608.55934349105576</v>
      </c>
      <c r="H525" s="98">
        <v>596.65634896626273</v>
      </c>
      <c r="I525" s="98">
        <v>597.51146567744729</v>
      </c>
      <c r="J525" s="98">
        <v>538.24319350847748</v>
      </c>
      <c r="K525" s="98">
        <v>534.90673016324854</v>
      </c>
      <c r="L525" s="98">
        <v>545.3962275705386</v>
      </c>
      <c r="M525" s="98">
        <v>494.7234151483575</v>
      </c>
      <c r="N525" s="98">
        <v>424.21293122661967</v>
      </c>
      <c r="O525" s="98">
        <v>394.92031948993042</v>
      </c>
      <c r="P525" s="98">
        <v>356.20091351841444</v>
      </c>
      <c r="Q525" s="98">
        <v>346.10517814545614</v>
      </c>
      <c r="R525" s="98">
        <v>371.56449743259509</v>
      </c>
      <c r="S525" s="98">
        <v>399.19429640860398</v>
      </c>
      <c r="T525" s="98">
        <v>411.67899043659492</v>
      </c>
      <c r="U525" s="98">
        <v>429.44212904846773</v>
      </c>
      <c r="V525" s="98">
        <v>498.91078966686581</v>
      </c>
      <c r="W525" s="98">
        <v>464.90922465597185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61.073533980349666</v>
      </c>
      <c r="D528" s="118">
        <f t="shared" si="261"/>
        <v>62.140591581930316</v>
      </c>
      <c r="E528" s="118">
        <f t="shared" si="261"/>
        <v>64.648646981795935</v>
      </c>
      <c r="F528" s="118">
        <f t="shared" si="261"/>
        <v>64.547310714203178</v>
      </c>
      <c r="G528" s="118">
        <f t="shared" si="261"/>
        <v>64.059649936897671</v>
      </c>
      <c r="H528" s="118">
        <f t="shared" si="261"/>
        <v>62.611014757773304</v>
      </c>
      <c r="I528" s="118">
        <f t="shared" si="261"/>
        <v>63.46870776302498</v>
      </c>
      <c r="J528" s="118">
        <f t="shared" si="261"/>
        <v>64.044290996577587</v>
      </c>
      <c r="K528" s="118">
        <f t="shared" si="261"/>
        <v>65.948974041832201</v>
      </c>
      <c r="L528" s="118">
        <f t="shared" si="261"/>
        <v>50.564677600875882</v>
      </c>
      <c r="M528" s="118">
        <f t="shared" si="261"/>
        <v>47.619585801243915</v>
      </c>
      <c r="N528" s="118">
        <f t="shared" si="261"/>
        <v>47.801831279347297</v>
      </c>
      <c r="O528" s="118">
        <f t="shared" si="261"/>
        <v>48.630338810022224</v>
      </c>
      <c r="P528" s="118">
        <f t="shared" si="261"/>
        <v>44.647803307498599</v>
      </c>
      <c r="Q528" s="118">
        <f t="shared" si="261"/>
        <v>42.859841484055721</v>
      </c>
      <c r="R528" s="118">
        <f t="shared" ref="R528:V528" si="262">R529+R532+R534+R547</f>
        <v>43.101401989538303</v>
      </c>
      <c r="S528" s="118">
        <f t="shared" si="262"/>
        <v>42.103915248348883</v>
      </c>
      <c r="T528" s="118">
        <f t="shared" si="262"/>
        <v>41.443579940837651</v>
      </c>
      <c r="U528" s="118">
        <f t="shared" si="262"/>
        <v>41.200933640490199</v>
      </c>
      <c r="V528" s="118">
        <f t="shared" si="262"/>
        <v>43.484476722595566</v>
      </c>
      <c r="W528" s="118">
        <f t="shared" ref="W528" si="263">W529+W532+W534+W547</f>
        <v>42.552674290680713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26.711769919963029</v>
      </c>
      <c r="D529" s="123">
        <f t="shared" si="264"/>
        <v>27.175487124029257</v>
      </c>
      <c r="E529" s="123">
        <f t="shared" si="264"/>
        <v>28.455840473397309</v>
      </c>
      <c r="F529" s="123">
        <f t="shared" si="264"/>
        <v>29.917203110597882</v>
      </c>
      <c r="G529" s="123">
        <f t="shared" si="264"/>
        <v>30.396584642497285</v>
      </c>
      <c r="H529" s="123">
        <f t="shared" si="264"/>
        <v>29.897250527877585</v>
      </c>
      <c r="I529" s="123">
        <f t="shared" si="264"/>
        <v>30.521784895091255</v>
      </c>
      <c r="J529" s="123">
        <f t="shared" si="264"/>
        <v>30.275998370281332</v>
      </c>
      <c r="K529" s="123">
        <f t="shared" si="264"/>
        <v>32.601180103414556</v>
      </c>
      <c r="L529" s="123">
        <f t="shared" si="264"/>
        <v>20.643176049977075</v>
      </c>
      <c r="M529" s="123">
        <f t="shared" si="264"/>
        <v>21.212455085455463</v>
      </c>
      <c r="N529" s="123">
        <f t="shared" si="264"/>
        <v>23.591518212366307</v>
      </c>
      <c r="O529" s="123">
        <f t="shared" si="264"/>
        <v>25.651312937142183</v>
      </c>
      <c r="P529" s="123">
        <f t="shared" si="264"/>
        <v>24.923189850507907</v>
      </c>
      <c r="Q529" s="123">
        <f t="shared" si="264"/>
        <v>24.208001249950996</v>
      </c>
      <c r="R529" s="123">
        <f t="shared" ref="R529:V529" si="265">SUM(R530:R531)</f>
        <v>23.661643405476699</v>
      </c>
      <c r="S529" s="123">
        <f t="shared" si="265"/>
        <v>22.762189986901767</v>
      </c>
      <c r="T529" s="123">
        <f t="shared" si="265"/>
        <v>21.644294445202128</v>
      </c>
      <c r="U529" s="123">
        <f t="shared" si="265"/>
        <v>21.029000447839909</v>
      </c>
      <c r="V529" s="123">
        <f t="shared" si="265"/>
        <v>21.219586413286912</v>
      </c>
      <c r="W529" s="123">
        <f t="shared" ref="W529" si="266">SUM(W530:W531)</f>
        <v>20.615215691634049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26.566385586033103</v>
      </c>
      <c r="D530" s="99">
        <v>27.030505192744901</v>
      </c>
      <c r="E530" s="99">
        <v>28.32542272509567</v>
      </c>
      <c r="F530" s="99">
        <v>29.783979170203182</v>
      </c>
      <c r="G530" s="99">
        <v>30.259151086459848</v>
      </c>
      <c r="H530" s="99">
        <v>29.758736637223816</v>
      </c>
      <c r="I530" s="99">
        <v>30.374291116792573</v>
      </c>
      <c r="J530" s="99">
        <v>30.121786890384833</v>
      </c>
      <c r="K530" s="99">
        <v>32.441831962965466</v>
      </c>
      <c r="L530" s="99">
        <v>20.568374880680718</v>
      </c>
      <c r="M530" s="99">
        <v>21.127774125008269</v>
      </c>
      <c r="N530" s="99">
        <v>23.499640820026126</v>
      </c>
      <c r="O530" s="99">
        <v>25.551756395449136</v>
      </c>
      <c r="P530" s="99">
        <v>24.827304608954332</v>
      </c>
      <c r="Q530" s="99">
        <v>24.114480615979264</v>
      </c>
      <c r="R530" s="99">
        <v>23.565093756322099</v>
      </c>
      <c r="S530" s="99">
        <v>22.668761401073937</v>
      </c>
      <c r="T530" s="99">
        <v>21.555601880398033</v>
      </c>
      <c r="U530" s="99">
        <v>20.942625302016651</v>
      </c>
      <c r="V530" s="99">
        <v>21.130215003971554</v>
      </c>
      <c r="W530" s="99">
        <v>20.527805142143684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0.14538433392992553</v>
      </c>
      <c r="D531" s="99">
        <v>0.14498193128435588</v>
      </c>
      <c r="E531" s="99">
        <v>0.13041774830163899</v>
      </c>
      <c r="F531" s="99">
        <v>0.13322394039469915</v>
      </c>
      <c r="G531" s="99">
        <v>0.13743355603743587</v>
      </c>
      <c r="H531" s="99">
        <v>0.13851389065376968</v>
      </c>
      <c r="I531" s="99">
        <v>0.14749377829868152</v>
      </c>
      <c r="J531" s="99">
        <v>0.15421147989649855</v>
      </c>
      <c r="K531" s="99">
        <v>0.15934814044908879</v>
      </c>
      <c r="L531" s="99">
        <v>7.4801169296355913E-2</v>
      </c>
      <c r="M531" s="99">
        <v>8.4680960447194878E-2</v>
      </c>
      <c r="N531" s="99">
        <v>9.1877392340179012E-2</v>
      </c>
      <c r="O531" s="99">
        <v>9.9556541693047187E-2</v>
      </c>
      <c r="P531" s="99">
        <v>9.5885241553574974E-2</v>
      </c>
      <c r="Q531" s="99">
        <v>9.3520633971730133E-2</v>
      </c>
      <c r="R531" s="99">
        <v>9.6549649154598377E-2</v>
      </c>
      <c r="S531" s="99">
        <v>9.3428585827830507E-2</v>
      </c>
      <c r="T531" s="99">
        <v>8.8692564804095902E-2</v>
      </c>
      <c r="U531" s="99">
        <v>8.6375145823256852E-2</v>
      </c>
      <c r="V531" s="99">
        <v>8.9371409315356851E-2</v>
      </c>
      <c r="W531" s="99">
        <v>8.7410549490364114E-2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0.30613241789861884</v>
      </c>
      <c r="D532" s="123">
        <f t="shared" si="267"/>
        <v>0.17021396929176758</v>
      </c>
      <c r="E532" s="123">
        <f t="shared" si="267"/>
        <v>0.37557759911543859</v>
      </c>
      <c r="F532" s="123">
        <f t="shared" si="267"/>
        <v>0.3217805342888439</v>
      </c>
      <c r="G532" s="123">
        <f t="shared" si="267"/>
        <v>0.37288254842597968</v>
      </c>
      <c r="H532" s="123">
        <f t="shared" si="267"/>
        <v>0.38926727103527453</v>
      </c>
      <c r="I532" s="123">
        <f t="shared" si="267"/>
        <v>0.11669823520623596</v>
      </c>
      <c r="J532" s="123">
        <f t="shared" si="267"/>
        <v>8.4051204159948101E-2</v>
      </c>
      <c r="K532" s="123">
        <f t="shared" si="267"/>
        <v>0.10981014983851596</v>
      </c>
      <c r="L532" s="123">
        <f t="shared" si="267"/>
        <v>0.26784150033459586</v>
      </c>
      <c r="M532" s="123">
        <f t="shared" si="267"/>
        <v>0.29228113398828809</v>
      </c>
      <c r="N532" s="123">
        <f t="shared" si="267"/>
        <v>0.29078156260002319</v>
      </c>
      <c r="O532" s="123">
        <f t="shared" si="267"/>
        <v>0.25640210085131382</v>
      </c>
      <c r="P532" s="123">
        <f t="shared" si="267"/>
        <v>0.12412994079957317</v>
      </c>
      <c r="Q532" s="123">
        <f t="shared" si="267"/>
        <v>0.1369164371470519</v>
      </c>
      <c r="R532" s="123">
        <f t="shared" si="267"/>
        <v>0.10382472113360729</v>
      </c>
      <c r="S532" s="123">
        <f t="shared" si="267"/>
        <v>0.10427538902962334</v>
      </c>
      <c r="T532" s="123">
        <f t="shared" si="267"/>
        <v>8.2434813970846718E-2</v>
      </c>
      <c r="U532" s="123">
        <f t="shared" si="267"/>
        <v>7.1381139362182294E-2</v>
      </c>
      <c r="V532" s="123">
        <f t="shared" si="267"/>
        <v>3.8357822581902415E-2</v>
      </c>
      <c r="W532" s="123">
        <f t="shared" si="267"/>
        <v>6.4089742375155204E-2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0.30613241789861884</v>
      </c>
      <c r="D533" s="99">
        <f>RES_hhdet_in_fecs!D86</f>
        <v>0.17021396929176758</v>
      </c>
      <c r="E533" s="99">
        <f>RES_hhdet_in_fecs!E86</f>
        <v>0.37557759911543859</v>
      </c>
      <c r="F533" s="99">
        <f>RES_hhdet_in_fecs!F86</f>
        <v>0.3217805342888439</v>
      </c>
      <c r="G533" s="99">
        <f>RES_hhdet_in_fecs!G86</f>
        <v>0.37288254842597968</v>
      </c>
      <c r="H533" s="99">
        <f>RES_hhdet_in_fecs!H86</f>
        <v>0.38926727103527453</v>
      </c>
      <c r="I533" s="99">
        <f>RES_hhdet_in_fecs!I86</f>
        <v>0.11669823520623596</v>
      </c>
      <c r="J533" s="99">
        <f>RES_hhdet_in_fecs!J86</f>
        <v>8.4051204159948101E-2</v>
      </c>
      <c r="K533" s="99">
        <f>RES_hhdet_in_fecs!K86</f>
        <v>0.10981014983851596</v>
      </c>
      <c r="L533" s="99">
        <f>RES_hhdet_in_fecs!L86</f>
        <v>0.26784150033459586</v>
      </c>
      <c r="M533" s="99">
        <f>RES_hhdet_in_fecs!M86</f>
        <v>0.29228113398828809</v>
      </c>
      <c r="N533" s="99">
        <f>RES_hhdet_in_fecs!N86</f>
        <v>0.29078156260002319</v>
      </c>
      <c r="O533" s="99">
        <f>RES_hhdet_in_fecs!O86</f>
        <v>0.25640210085131382</v>
      </c>
      <c r="P533" s="99">
        <f>RES_hhdet_in_fecs!P86</f>
        <v>0.12412994079957317</v>
      </c>
      <c r="Q533" s="99">
        <f>RES_hhdet_in_fecs!Q86</f>
        <v>0.1369164371470519</v>
      </c>
      <c r="R533" s="99">
        <f>RES_hhdet_in_fecs!R86</f>
        <v>0.10382472113360729</v>
      </c>
      <c r="S533" s="99">
        <f>RES_hhdet_in_fecs!S86</f>
        <v>0.10427538902962334</v>
      </c>
      <c r="T533" s="99">
        <f>RES_hhdet_in_fecs!T86</f>
        <v>8.2434813970846718E-2</v>
      </c>
      <c r="U533" s="99">
        <f>RES_hhdet_in_fecs!U86</f>
        <v>7.1381139362182294E-2</v>
      </c>
      <c r="V533" s="99">
        <f>RES_hhdet_in_fecs!V86</f>
        <v>3.8357822581902415E-2</v>
      </c>
      <c r="W533" s="99">
        <f>RES_hhdet_in_fecs!W86</f>
        <v>6.4089742375155204E-2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12.894825856473856</v>
      </c>
      <c r="D534" s="123">
        <v>12.722144875581266</v>
      </c>
      <c r="E534" s="123">
        <v>12.883166086766551</v>
      </c>
      <c r="F534" s="123">
        <v>12.43171514468472</v>
      </c>
      <c r="G534" s="123">
        <v>12.114779379720211</v>
      </c>
      <c r="H534" s="123">
        <v>12.065238807996032</v>
      </c>
      <c r="I534" s="123">
        <v>12.011633494399376</v>
      </c>
      <c r="J534" s="123">
        <v>11.552217027132153</v>
      </c>
      <c r="K534" s="123">
        <v>11.494376638321302</v>
      </c>
      <c r="L534" s="123">
        <v>10.952918429500455</v>
      </c>
      <c r="M534" s="123">
        <v>9.472897346727196</v>
      </c>
      <c r="N534" s="123">
        <v>8.9209705970852688</v>
      </c>
      <c r="O534" s="123">
        <v>8.7109683157968174</v>
      </c>
      <c r="P534" s="123">
        <v>7.7426325255946233</v>
      </c>
      <c r="Q534" s="123">
        <v>7.2344643224967431</v>
      </c>
      <c r="R534" s="123">
        <v>7.2779421664390629</v>
      </c>
      <c r="S534" s="123">
        <v>7.3674908796863239</v>
      </c>
      <c r="T534" s="123">
        <v>7.12187297487531</v>
      </c>
      <c r="U534" s="123">
        <v>7.0714089994418048</v>
      </c>
      <c r="V534" s="123">
        <v>7.5306593175155285</v>
      </c>
      <c r="W534" s="123">
        <v>7.0552697924935215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13.004337725331066</v>
      </c>
      <c r="D535" s="99">
        <v>12.747434527471656</v>
      </c>
      <c r="E535" s="99">
        <v>11.938507059160612</v>
      </c>
      <c r="F535" s="99">
        <v>11.511782505967163</v>
      </c>
      <c r="G535" s="99">
        <v>11.217694688282442</v>
      </c>
      <c r="H535" s="99">
        <v>11.313913894843843</v>
      </c>
      <c r="I535" s="99">
        <v>11.037326754224445</v>
      </c>
      <c r="J535" s="99">
        <v>11.180716942696881</v>
      </c>
      <c r="K535" s="99">
        <v>10.377114799633478</v>
      </c>
      <c r="L535" s="99">
        <v>9.3845982191370272</v>
      </c>
      <c r="M535" s="99">
        <v>8.8864381546464237</v>
      </c>
      <c r="N535" s="99">
        <v>8.7168351494257177</v>
      </c>
      <c r="O535" s="99">
        <v>8.3447349833874629</v>
      </c>
      <c r="P535" s="99">
        <v>7.7784776970094907</v>
      </c>
      <c r="Q535" s="99">
        <v>7.4187799363357119</v>
      </c>
      <c r="R535" s="99">
        <v>7.2136639308202852</v>
      </c>
      <c r="S535" s="99">
        <v>7.1320246944002772</v>
      </c>
      <c r="T535" s="99">
        <v>7.133038397455973</v>
      </c>
      <c r="U535" s="99">
        <v>7.0109251189942183</v>
      </c>
      <c r="V535" s="99">
        <v>7.1617402954367462</v>
      </c>
      <c r="W535" s="99">
        <v>7.0359377157007943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8.8049264178640048</v>
      </c>
      <c r="D536" s="99">
        <v>8.8081524599082748</v>
      </c>
      <c r="E536" s="99">
        <v>8.257538154030259</v>
      </c>
      <c r="F536" s="99">
        <v>8.0984332622949484</v>
      </c>
      <c r="G536" s="99">
        <v>8.1217369378623268</v>
      </c>
      <c r="H536" s="99">
        <v>8.2668635219566067</v>
      </c>
      <c r="I536" s="99">
        <v>8.1990468003561077</v>
      </c>
      <c r="J536" s="99">
        <v>8.4359169669362437</v>
      </c>
      <c r="K536" s="99">
        <v>7.9656042063612293</v>
      </c>
      <c r="L536" s="99">
        <v>7.223861657902928</v>
      </c>
      <c r="M536" s="99">
        <v>6.8406047940616137</v>
      </c>
      <c r="N536" s="99">
        <v>6.818212916590749</v>
      </c>
      <c r="O536" s="99">
        <v>6.5651861161160054</v>
      </c>
      <c r="P536" s="99">
        <v>6.1934734690154087</v>
      </c>
      <c r="Q536" s="99">
        <v>5.9783147074682796</v>
      </c>
      <c r="R536" s="99">
        <v>5.9045854105198199</v>
      </c>
      <c r="S536" s="99">
        <v>5.9342432274707617</v>
      </c>
      <c r="T536" s="99">
        <v>6.0010371477146531</v>
      </c>
      <c r="U536" s="99">
        <v>5.9970293794257987</v>
      </c>
      <c r="V536" s="99">
        <v>6.2363244257442183</v>
      </c>
      <c r="W536" s="99">
        <v>6.1441561521718402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2.4705801223528319</v>
      </c>
      <c r="D537" s="102">
        <v>2.5197928574038788</v>
      </c>
      <c r="E537" s="102">
        <v>2.0244090336302971</v>
      </c>
      <c r="F537" s="102">
        <v>1.9641976870640723</v>
      </c>
      <c r="G537" s="102">
        <v>2.2119706342759091</v>
      </c>
      <c r="H537" s="102">
        <v>2.0726030520772882</v>
      </c>
      <c r="I537" s="102">
        <v>2.0507929906195872</v>
      </c>
      <c r="J537" s="102">
        <v>2.066346435806993</v>
      </c>
      <c r="K537" s="102">
        <v>1.9785086231062841</v>
      </c>
      <c r="L537" s="102">
        <v>1.447705632372098</v>
      </c>
      <c r="M537" s="102">
        <v>0.97341386404718999</v>
      </c>
      <c r="N537" s="102">
        <v>1.0537510205472274</v>
      </c>
      <c r="O537" s="102">
        <v>0.91658756594276869</v>
      </c>
      <c r="P537" s="102">
        <v>0.91920318770455045</v>
      </c>
      <c r="Q537" s="102">
        <v>0.90877347235133565</v>
      </c>
      <c r="R537" s="102">
        <v>0.90583302130318022</v>
      </c>
      <c r="S537" s="102">
        <v>0.88201712750150629</v>
      </c>
      <c r="T537" s="102">
        <v>0.69509602007322657</v>
      </c>
      <c r="U537" s="102">
        <v>0.72025065094689955</v>
      </c>
      <c r="V537" s="102">
        <v>0.9406271320635694</v>
      </c>
      <c r="W537" s="102">
        <v>0.63058023723282519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6.3343462955111729</v>
      </c>
      <c r="D538" s="105">
        <v>6.2883596025043955</v>
      </c>
      <c r="E538" s="105">
        <v>6.2331291203999628</v>
      </c>
      <c r="F538" s="105">
        <v>6.1342355752308757</v>
      </c>
      <c r="G538" s="105">
        <v>5.9097663035864185</v>
      </c>
      <c r="H538" s="105">
        <v>6.1942604698793176</v>
      </c>
      <c r="I538" s="105">
        <v>6.14825380973652</v>
      </c>
      <c r="J538" s="105">
        <v>6.3695705311292521</v>
      </c>
      <c r="K538" s="105">
        <v>5.987095583254944</v>
      </c>
      <c r="L538" s="105">
        <v>5.7761560255308302</v>
      </c>
      <c r="M538" s="105">
        <v>5.8671909300144227</v>
      </c>
      <c r="N538" s="105">
        <v>5.7644618960435219</v>
      </c>
      <c r="O538" s="105">
        <v>5.6485985501732374</v>
      </c>
      <c r="P538" s="105">
        <v>5.2742702813108568</v>
      </c>
      <c r="Q538" s="105">
        <v>5.0695412351169438</v>
      </c>
      <c r="R538" s="105">
        <v>4.998752389216639</v>
      </c>
      <c r="S538" s="105">
        <v>5.0522260999692543</v>
      </c>
      <c r="T538" s="105">
        <v>5.3059411276414261</v>
      </c>
      <c r="U538" s="105">
        <v>5.2767787284788987</v>
      </c>
      <c r="V538" s="105">
        <v>5.2956972936806483</v>
      </c>
      <c r="W538" s="105">
        <v>5.5135759149390138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13.235902366451743</v>
      </c>
      <c r="D539" s="102">
        <v>13.044120415957664</v>
      </c>
      <c r="E539" s="102">
        <v>13.268421577563281</v>
      </c>
      <c r="F539" s="102">
        <v>12.875756069921001</v>
      </c>
      <c r="G539" s="102">
        <v>12.547954381329477</v>
      </c>
      <c r="H539" s="102">
        <v>12.501560535191299</v>
      </c>
      <c r="I539" s="102">
        <v>12.611370855378208</v>
      </c>
      <c r="J539" s="102">
        <v>12.483249952449931</v>
      </c>
      <c r="K539" s="102">
        <v>12.390220497342606</v>
      </c>
      <c r="L539" s="102">
        <v>12.72868070331617</v>
      </c>
      <c r="M539" s="102">
        <v>10.71694788530149</v>
      </c>
      <c r="N539" s="102">
        <v>10.055298295399947</v>
      </c>
      <c r="O539" s="102">
        <v>9.7316171852916948</v>
      </c>
      <c r="P539" s="102">
        <v>8.6439922892658192</v>
      </c>
      <c r="Q539" s="102">
        <v>7.9511445538674641</v>
      </c>
      <c r="R539" s="102">
        <v>7.9237757835428075</v>
      </c>
      <c r="S539" s="102">
        <v>7.9822403195078575</v>
      </c>
      <c r="T539" s="102">
        <v>7.7361282175288366</v>
      </c>
      <c r="U539" s="102">
        <v>7.5699707943218222</v>
      </c>
      <c r="V539" s="102">
        <v>8.611896400218896</v>
      </c>
      <c r="W539" s="102">
        <v>7.5333526998606901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8.7760168007832746</v>
      </c>
      <c r="D540" s="105">
        <v>8.7038251396598927</v>
      </c>
      <c r="E540" s="105">
        <v>8.7384444329883006</v>
      </c>
      <c r="F540" s="105">
        <v>8.5016351104891328</v>
      </c>
      <c r="G540" s="105">
        <v>8.4374317175494227</v>
      </c>
      <c r="H540" s="105">
        <v>8.3516939878233458</v>
      </c>
      <c r="I540" s="105">
        <v>8.4688809365353244</v>
      </c>
      <c r="J540" s="105">
        <v>8.400853008871989</v>
      </c>
      <c r="K540" s="105">
        <v>8.4190125674654315</v>
      </c>
      <c r="L540" s="105">
        <v>8.564929838941314</v>
      </c>
      <c r="M540" s="105">
        <v>7.0753287047794107</v>
      </c>
      <c r="N540" s="105">
        <v>6.8031312038513239</v>
      </c>
      <c r="O540" s="105">
        <v>6.7583744715606082</v>
      </c>
      <c r="P540" s="105">
        <v>6.2324642876639933</v>
      </c>
      <c r="Q540" s="105">
        <v>5.9132249308650593</v>
      </c>
      <c r="R540" s="105">
        <v>6.0266926259931415</v>
      </c>
      <c r="S540" s="105">
        <v>6.1924118451598495</v>
      </c>
      <c r="T540" s="105">
        <v>6.0472079866857529</v>
      </c>
      <c r="U540" s="105">
        <v>6.0103323447508776</v>
      </c>
      <c r="V540" s="105">
        <v>6.9982863811993203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2.5076283039394727</v>
      </c>
      <c r="D541" s="99">
        <v>2.5639615720635391</v>
      </c>
      <c r="E541" s="99">
        <v>2.2773254813075643</v>
      </c>
      <c r="F541" s="99">
        <v>2.2146085051293678</v>
      </c>
      <c r="G541" s="99">
        <v>2.4790387104162965</v>
      </c>
      <c r="H541" s="99">
        <v>2.2770284643902312</v>
      </c>
      <c r="I541" s="99">
        <v>2.340836720857904</v>
      </c>
      <c r="J541" s="99">
        <v>2.2780528340229731</v>
      </c>
      <c r="K541" s="99">
        <v>2.3681172752401678</v>
      </c>
      <c r="L541" s="99">
        <v>2.0906659582177594</v>
      </c>
      <c r="M541" s="99">
        <v>1.178239074175949</v>
      </c>
      <c r="N541" s="99">
        <v>1.1751786902420633</v>
      </c>
      <c r="O541" s="99">
        <v>1.0767392686551767</v>
      </c>
      <c r="P541" s="99">
        <v>1.0041461797666618</v>
      </c>
      <c r="Q541" s="99">
        <v>0.94048397682179008</v>
      </c>
      <c r="R541" s="99">
        <v>0.99768700899619378</v>
      </c>
      <c r="S541" s="99">
        <v>1.0168602633154589</v>
      </c>
      <c r="T541" s="99">
        <v>0.74570294620724809</v>
      </c>
      <c r="U541" s="99">
        <v>0.76221941318297493</v>
      </c>
      <c r="V541" s="99">
        <v>1.2601553387433941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6.2683884968438033</v>
      </c>
      <c r="D542" s="99">
        <v>6.1398635675963531</v>
      </c>
      <c r="E542" s="99">
        <v>6.4611189516807368</v>
      </c>
      <c r="F542" s="99">
        <v>6.2870266053597668</v>
      </c>
      <c r="G542" s="99">
        <v>5.958393007133127</v>
      </c>
      <c r="H542" s="99">
        <v>6.0746655234331151</v>
      </c>
      <c r="I542" s="99">
        <v>6.1280442156774217</v>
      </c>
      <c r="J542" s="99">
        <v>6.122800174849016</v>
      </c>
      <c r="K542" s="99">
        <v>6.0508952922252632</v>
      </c>
      <c r="L542" s="99">
        <v>6.4742638807235533</v>
      </c>
      <c r="M542" s="99">
        <v>5.897089630603463</v>
      </c>
      <c r="N542" s="99">
        <v>5.6279525136092605</v>
      </c>
      <c r="O542" s="99">
        <v>5.6816352029054311</v>
      </c>
      <c r="P542" s="99">
        <v>5.2283181078973309</v>
      </c>
      <c r="Q542" s="99">
        <v>4.9727409540432701</v>
      </c>
      <c r="R542" s="99">
        <v>5.0290056169969466</v>
      </c>
      <c r="S542" s="99">
        <v>5.17555158184439</v>
      </c>
      <c r="T542" s="99">
        <v>5.3015050404785047</v>
      </c>
      <c r="U542" s="99">
        <v>5.2481129315679036</v>
      </c>
      <c r="V542" s="99">
        <v>5.738131042455926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11.849073838567246</v>
      </c>
      <c r="D543" s="102">
        <v>11.997741682943749</v>
      </c>
      <c r="E543" s="102">
        <v>10.994079820027359</v>
      </c>
      <c r="F543" s="102">
        <v>10.758939099426398</v>
      </c>
      <c r="G543" s="102">
        <v>11.512167665564395</v>
      </c>
      <c r="H543" s="102">
        <v>10.984322136863813</v>
      </c>
      <c r="I543" s="102">
        <v>11.206206995386978</v>
      </c>
      <c r="J543" s="102">
        <v>11.063938406999728</v>
      </c>
      <c r="K543" s="102">
        <v>11.081973111183386</v>
      </c>
      <c r="L543" s="102">
        <v>0</v>
      </c>
      <c r="M543" s="102">
        <v>9.7774054584982792</v>
      </c>
      <c r="N543" s="102">
        <v>9.0272611484827028</v>
      </c>
      <c r="O543" s="102">
        <v>8.6703862066506261</v>
      </c>
      <c r="P543" s="102">
        <v>8.0003480845327655</v>
      </c>
      <c r="Q543" s="102">
        <v>7.6340103884604851</v>
      </c>
      <c r="R543" s="102">
        <v>7.6726776213707275</v>
      </c>
      <c r="S543" s="102">
        <v>7.6671267683663258</v>
      </c>
      <c r="T543" s="102">
        <v>7.7141667713852691</v>
      </c>
      <c r="U543" s="102">
        <v>7.5744397333038505</v>
      </c>
      <c r="V543" s="102">
        <v>7.4175808909499867</v>
      </c>
      <c r="W543" s="102">
        <v>7.6454428649100823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8.5478049517100079</v>
      </c>
      <c r="D544" s="105">
        <v>8.7199914759640862</v>
      </c>
      <c r="E544" s="105">
        <v>7.7844733189717408</v>
      </c>
      <c r="F544" s="105">
        <v>7.6378908334444695</v>
      </c>
      <c r="G544" s="105">
        <v>8.4064557700387113</v>
      </c>
      <c r="H544" s="105">
        <v>7.9200840920613427</v>
      </c>
      <c r="I544" s="105">
        <v>8.1199839981432245</v>
      </c>
      <c r="J544" s="105">
        <v>8.0153714743891484</v>
      </c>
      <c r="K544" s="105">
        <v>8.0989056865847591</v>
      </c>
      <c r="L544" s="105">
        <v>7.6455362865001826</v>
      </c>
      <c r="M544" s="105">
        <v>6.9257709765252713</v>
      </c>
      <c r="N544" s="105">
        <v>6.441715085120725</v>
      </c>
      <c r="O544" s="105">
        <v>6.2139140533165405</v>
      </c>
      <c r="P544" s="105">
        <v>5.8444516301140359</v>
      </c>
      <c r="Q544" s="105">
        <v>5.6685655728740301</v>
      </c>
      <c r="R544" s="105">
        <v>5.7697877455854387</v>
      </c>
      <c r="S544" s="105">
        <v>5.8252648244064869</v>
      </c>
      <c r="T544" s="105">
        <v>5.8503224673130561</v>
      </c>
      <c r="U544" s="105">
        <v>5.8109711274088172</v>
      </c>
      <c r="V544" s="105">
        <v>5.7163517222643456</v>
      </c>
      <c r="W544" s="105">
        <v>5.9144675626107341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2.2548411920475173</v>
      </c>
      <c r="D545" s="99">
        <v>2.4439122416707857</v>
      </c>
      <c r="E545" s="99">
        <v>1.612030805686584</v>
      </c>
      <c r="F545" s="99">
        <v>1.6040525738355551</v>
      </c>
      <c r="G545" s="99">
        <v>2.3572852524701422</v>
      </c>
      <c r="H545" s="99">
        <v>1.9254385709640021</v>
      </c>
      <c r="I545" s="99">
        <v>2.0438632982952325</v>
      </c>
      <c r="J545" s="99">
        <v>1.956428420854512</v>
      </c>
      <c r="K545" s="99">
        <v>2.113530513882846</v>
      </c>
      <c r="L545" s="99">
        <v>1.4405907286251161</v>
      </c>
      <c r="M545" s="99">
        <v>1.0058623658898269</v>
      </c>
      <c r="N545" s="99">
        <v>0.91211510230921067</v>
      </c>
      <c r="O545" s="99">
        <v>0.75941128592742868</v>
      </c>
      <c r="P545" s="99">
        <v>0.76488530947125077</v>
      </c>
      <c r="Q545" s="99">
        <v>0.77898311543076326</v>
      </c>
      <c r="R545" s="99">
        <v>0.84347041277422319</v>
      </c>
      <c r="S545" s="99">
        <v>0.83086661956151164</v>
      </c>
      <c r="T545" s="99">
        <v>0.63690996554436907</v>
      </c>
      <c r="U545" s="99">
        <v>0.65261900623206881</v>
      </c>
      <c r="V545" s="99">
        <v>0.58639500433755098</v>
      </c>
      <c r="W545" s="99">
        <v>0.55209451954082445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6.2929637596624914</v>
      </c>
      <c r="D546" s="99">
        <v>6.2760792342932996</v>
      </c>
      <c r="E546" s="99">
        <v>6.1724425132851577</v>
      </c>
      <c r="F546" s="99">
        <v>6.0338382596089133</v>
      </c>
      <c r="G546" s="99">
        <v>6.0491705175685695</v>
      </c>
      <c r="H546" s="99">
        <v>5.9946455210973415</v>
      </c>
      <c r="I546" s="99">
        <v>6.0761206998479915</v>
      </c>
      <c r="J546" s="99">
        <v>6.0589430535346374</v>
      </c>
      <c r="K546" s="99">
        <v>5.9853751727019135</v>
      </c>
      <c r="L546" s="99">
        <v>6.2049455578750665</v>
      </c>
      <c r="M546" s="99">
        <v>5.9199086106354457</v>
      </c>
      <c r="N546" s="99">
        <v>5.529599982811515</v>
      </c>
      <c r="O546" s="99">
        <v>5.4545027673891138</v>
      </c>
      <c r="P546" s="99">
        <v>5.079566320642785</v>
      </c>
      <c r="Q546" s="99">
        <v>4.8895824574432663</v>
      </c>
      <c r="R546" s="99">
        <v>4.926317332811216</v>
      </c>
      <c r="S546" s="99">
        <v>4.994398204844976</v>
      </c>
      <c r="T546" s="99">
        <v>5.2134125017686861</v>
      </c>
      <c r="U546" s="99">
        <v>5.1583521211767476</v>
      </c>
      <c r="V546" s="99">
        <v>5.1299567179267953</v>
      </c>
      <c r="W546" s="99">
        <v>5.362373043069911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21.160805786014159</v>
      </c>
      <c r="D547" s="123">
        <v>22.072745613028026</v>
      </c>
      <c r="E547" s="123">
        <v>22.934062822516633</v>
      </c>
      <c r="F547" s="123">
        <v>21.876611924631728</v>
      </c>
      <c r="G547" s="123">
        <v>21.175403366254187</v>
      </c>
      <c r="H547" s="123">
        <v>20.259258150864408</v>
      </c>
      <c r="I547" s="123">
        <v>20.818591138328113</v>
      </c>
      <c r="J547" s="123">
        <v>22.132024395004144</v>
      </c>
      <c r="K547" s="123">
        <v>21.743607150257837</v>
      </c>
      <c r="L547" s="123">
        <v>18.700741621063756</v>
      </c>
      <c r="M547" s="123">
        <v>16.64195223507296</v>
      </c>
      <c r="N547" s="123">
        <v>14.998560907295699</v>
      </c>
      <c r="O547" s="123">
        <v>14.011655456231908</v>
      </c>
      <c r="P547" s="123">
        <v>11.857850990596498</v>
      </c>
      <c r="Q547" s="123">
        <v>11.280459474460933</v>
      </c>
      <c r="R547" s="123">
        <v>12.057991696488934</v>
      </c>
      <c r="S547" s="123">
        <v>11.869958992731169</v>
      </c>
      <c r="T547" s="123">
        <v>12.594977706789367</v>
      </c>
      <c r="U547" s="123">
        <v>13.029143053846306</v>
      </c>
      <c r="V547" s="123">
        <v>14.695873169211225</v>
      </c>
      <c r="W547" s="123">
        <v>14.818099064177986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25.758582589415145</v>
      </c>
      <c r="D548" s="99">
        <v>26.253744079596981</v>
      </c>
      <c r="E548" s="99">
        <v>25.245703951432485</v>
      </c>
      <c r="F548" s="99">
        <v>23.70992407160082</v>
      </c>
      <c r="G548" s="99">
        <v>24.006607770617233</v>
      </c>
      <c r="H548" s="99">
        <v>23.053412504494908</v>
      </c>
      <c r="I548" s="99">
        <v>21.55870247769678</v>
      </c>
      <c r="J548" s="99">
        <v>25.306470447388577</v>
      </c>
      <c r="K548" s="99">
        <v>25.657833321636993</v>
      </c>
      <c r="L548" s="99">
        <v>17.554390696487605</v>
      </c>
      <c r="M548" s="99">
        <v>16.673828377035957</v>
      </c>
      <c r="N548" s="99">
        <v>15.480243536416866</v>
      </c>
      <c r="O548" s="99">
        <v>14.423236120832732</v>
      </c>
      <c r="P548" s="99">
        <v>13.800486254863918</v>
      </c>
      <c r="Q548" s="99">
        <v>13.590790228279639</v>
      </c>
      <c r="R548" s="99">
        <v>13.895487149690789</v>
      </c>
      <c r="S548" s="99">
        <v>14.089430783913294</v>
      </c>
      <c r="T548" s="99">
        <v>14.773651832223322</v>
      </c>
      <c r="U548" s="99">
        <v>15.356916891965227</v>
      </c>
      <c r="V548" s="99">
        <v>16.56635377258878</v>
      </c>
      <c r="W548" s="99">
        <v>17.099186585467297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23.094123283894078</v>
      </c>
      <c r="D549" s="99">
        <v>23.002333653594722</v>
      </c>
      <c r="E549" s="99">
        <v>26.719582297138583</v>
      </c>
      <c r="F549" s="99">
        <v>26.217106358705909</v>
      </c>
      <c r="G549" s="99">
        <v>24.008002507796199</v>
      </c>
      <c r="H549" s="99">
        <v>23.356530520415493</v>
      </c>
      <c r="I549" s="99">
        <v>23.206549045488931</v>
      </c>
      <c r="J549" s="99">
        <v>20.718605151044823</v>
      </c>
      <c r="K549" s="99">
        <v>20.386045638216789</v>
      </c>
      <c r="L549" s="99">
        <v>20.495815387655604</v>
      </c>
      <c r="M549" s="99">
        <v>18.148182130913639</v>
      </c>
      <c r="N549" s="99">
        <v>15.313697956288912</v>
      </c>
      <c r="O549" s="99">
        <v>14.087390553474531</v>
      </c>
      <c r="P549" s="99">
        <v>12.620323497236956</v>
      </c>
      <c r="Q549" s="99">
        <v>12.170573560216276</v>
      </c>
      <c r="R549" s="99">
        <v>12.963306056772025</v>
      </c>
      <c r="S549" s="99">
        <v>13.831284381056143</v>
      </c>
      <c r="T549" s="99">
        <v>14.159152293975691</v>
      </c>
      <c r="U549" s="99">
        <v>14.653089809060457</v>
      </c>
      <c r="V549" s="99">
        <v>16.945787743843667</v>
      </c>
      <c r="W549" s="99">
        <v>15.639503557392187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18.786276150376722</v>
      </c>
      <c r="D550" s="110">
        <v>20.202869047505434</v>
      </c>
      <c r="E550" s="110">
        <v>18.001443521728319</v>
      </c>
      <c r="F550" s="110">
        <v>18.209942618942613</v>
      </c>
      <c r="G550" s="110">
        <v>19.282212465408747</v>
      </c>
      <c r="H550" s="110">
        <v>17.945759296002223</v>
      </c>
      <c r="I550" s="110">
        <v>18.744795800124724</v>
      </c>
      <c r="J550" s="110">
        <v>15.398008144403093</v>
      </c>
      <c r="K550" s="110">
        <v>14.870918823644587</v>
      </c>
      <c r="L550" s="110">
        <v>18.479852553782997</v>
      </c>
      <c r="M550" s="110">
        <v>14.402075076153062</v>
      </c>
      <c r="N550" s="110">
        <v>11.128799967221386</v>
      </c>
      <c r="O550" s="110">
        <v>8.6791168828989811</v>
      </c>
      <c r="P550" s="110">
        <v>7.6337761547551244</v>
      </c>
      <c r="Q550" s="110">
        <v>7.5171330702800381</v>
      </c>
      <c r="R550" s="110">
        <v>10.517218166550286</v>
      </c>
      <c r="S550" s="110">
        <v>9.0548357270554369</v>
      </c>
      <c r="T550" s="110">
        <v>10.758319468197794</v>
      </c>
      <c r="U550" s="110">
        <v>10.557695690032677</v>
      </c>
      <c r="V550" s="110">
        <v>11.243592931584985</v>
      </c>
      <c r="W550" s="110">
        <v>12.138699611178389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37.023850920958367</v>
      </c>
      <c r="D552" s="118">
        <f t="shared" si="268"/>
        <v>37.762318943717474</v>
      </c>
      <c r="E552" s="118">
        <f t="shared" si="268"/>
        <v>39.650611062735294</v>
      </c>
      <c r="F552" s="118">
        <f t="shared" si="268"/>
        <v>40.268036814394527</v>
      </c>
      <c r="G552" s="118">
        <f t="shared" si="268"/>
        <v>40.957749663484961</v>
      </c>
      <c r="H552" s="118">
        <f t="shared" si="268"/>
        <v>40.284557229920743</v>
      </c>
      <c r="I552" s="118">
        <f t="shared" si="268"/>
        <v>40.078786365032741</v>
      </c>
      <c r="J552" s="118">
        <f t="shared" si="268"/>
        <v>40.560901465488726</v>
      </c>
      <c r="K552" s="118">
        <f t="shared" si="268"/>
        <v>42.221235592048494</v>
      </c>
      <c r="L552" s="118">
        <f t="shared" si="268"/>
        <v>33.574242107215696</v>
      </c>
      <c r="M552" s="118">
        <f t="shared" si="268"/>
        <v>32.023566285283323</v>
      </c>
      <c r="N552" s="118">
        <f t="shared" si="268"/>
        <v>32.23080384123827</v>
      </c>
      <c r="O552" s="118">
        <f t="shared" si="268"/>
        <v>33.02789046990722</v>
      </c>
      <c r="P552" s="118">
        <f t="shared" si="268"/>
        <v>30.906207595209779</v>
      </c>
      <c r="Q552" s="118">
        <f t="shared" si="268"/>
        <v>30.21082728786331</v>
      </c>
      <c r="R552" s="118">
        <f t="shared" ref="R552:V552" si="269">R553+R556+R558+R571</f>
        <v>31.173165217628906</v>
      </c>
      <c r="S552" s="118">
        <f t="shared" si="269"/>
        <v>30.631869365828464</v>
      </c>
      <c r="T552" s="118">
        <f t="shared" si="269"/>
        <v>30.879529538226727</v>
      </c>
      <c r="U552" s="118">
        <f t="shared" si="269"/>
        <v>30.797016225270639</v>
      </c>
      <c r="V552" s="118">
        <f t="shared" si="269"/>
        <v>32.381825407028622</v>
      </c>
      <c r="W552" s="118">
        <f t="shared" ref="W552" si="270">W553+W556+W558+W571</f>
        <v>32.225144079665583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15.084320661816662</v>
      </c>
      <c r="D553" s="123">
        <f t="shared" si="271"/>
        <v>15.645876009478766</v>
      </c>
      <c r="E553" s="123">
        <f t="shared" si="271"/>
        <v>16.692282647506726</v>
      </c>
      <c r="F553" s="123">
        <f t="shared" si="271"/>
        <v>17.885520163799828</v>
      </c>
      <c r="G553" s="123">
        <f t="shared" si="271"/>
        <v>18.518500008577234</v>
      </c>
      <c r="H553" s="123">
        <f t="shared" si="271"/>
        <v>18.557565630856349</v>
      </c>
      <c r="I553" s="123">
        <f t="shared" si="271"/>
        <v>19.298239270099923</v>
      </c>
      <c r="J553" s="123">
        <f t="shared" si="271"/>
        <v>19.494092584661932</v>
      </c>
      <c r="K553" s="123">
        <f t="shared" si="271"/>
        <v>21.363035584483256</v>
      </c>
      <c r="L553" s="123">
        <f t="shared" si="271"/>
        <v>13.753869749988677</v>
      </c>
      <c r="M553" s="123">
        <f t="shared" si="271"/>
        <v>14.358815566488564</v>
      </c>
      <c r="N553" s="123">
        <f t="shared" si="271"/>
        <v>16.184734114658301</v>
      </c>
      <c r="O553" s="123">
        <f t="shared" si="271"/>
        <v>17.792105429917207</v>
      </c>
      <c r="P553" s="123">
        <f t="shared" si="271"/>
        <v>17.452238430178532</v>
      </c>
      <c r="Q553" s="123">
        <f t="shared" si="271"/>
        <v>17.142843051848335</v>
      </c>
      <c r="R553" s="123">
        <f t="shared" ref="R553:V553" si="272">SUM(R554:R555)</f>
        <v>17.033075726307718</v>
      </c>
      <c r="S553" s="123">
        <f t="shared" si="272"/>
        <v>16.682916307394233</v>
      </c>
      <c r="T553" s="123">
        <f t="shared" si="272"/>
        <v>16.147491173460526</v>
      </c>
      <c r="U553" s="123">
        <f t="shared" si="272"/>
        <v>15.942623522254827</v>
      </c>
      <c r="V553" s="123">
        <f t="shared" si="272"/>
        <v>16.302562070837713</v>
      </c>
      <c r="W553" s="123">
        <f t="shared" ref="W553" si="273">SUM(W554:W555)</f>
        <v>16.006312079360349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14.938936327886736</v>
      </c>
      <c r="D554" s="99">
        <v>15.50089407819441</v>
      </c>
      <c r="E554" s="99">
        <v>16.561864899205087</v>
      </c>
      <c r="F554" s="99">
        <v>17.752296223405128</v>
      </c>
      <c r="G554" s="99">
        <v>18.381066452539798</v>
      </c>
      <c r="H554" s="99">
        <v>18.41905174020258</v>
      </c>
      <c r="I554" s="99">
        <v>19.150745491801242</v>
      </c>
      <c r="J554" s="99">
        <v>19.339881104765432</v>
      </c>
      <c r="K554" s="99">
        <v>21.203687444034166</v>
      </c>
      <c r="L554" s="99">
        <v>13.679068580692322</v>
      </c>
      <c r="M554" s="99">
        <v>14.27413460604137</v>
      </c>
      <c r="N554" s="99">
        <v>16.092856722318121</v>
      </c>
      <c r="O554" s="99">
        <v>17.692548888224159</v>
      </c>
      <c r="P554" s="99">
        <v>17.356353188624958</v>
      </c>
      <c r="Q554" s="99">
        <v>17.049322417876603</v>
      </c>
      <c r="R554" s="99">
        <v>16.936526077153118</v>
      </c>
      <c r="S554" s="99">
        <v>16.589487721566403</v>
      </c>
      <c r="T554" s="99">
        <v>16.058798608656431</v>
      </c>
      <c r="U554" s="99">
        <v>15.856248376431571</v>
      </c>
      <c r="V554" s="99">
        <v>16.213190661522354</v>
      </c>
      <c r="W554" s="99">
        <v>15.918901529869986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0.14538433392992553</v>
      </c>
      <c r="D555" s="99">
        <v>0.14498193128435588</v>
      </c>
      <c r="E555" s="99">
        <v>0.13041774830163899</v>
      </c>
      <c r="F555" s="99">
        <v>0.13322394039469915</v>
      </c>
      <c r="G555" s="99">
        <v>0.13743355603743587</v>
      </c>
      <c r="H555" s="99">
        <v>0.13851389065376968</v>
      </c>
      <c r="I555" s="99">
        <v>0.14749377829868152</v>
      </c>
      <c r="J555" s="99">
        <v>0.15421147989649855</v>
      </c>
      <c r="K555" s="99">
        <v>0.15934814044908879</v>
      </c>
      <c r="L555" s="99">
        <v>7.4801169296355913E-2</v>
      </c>
      <c r="M555" s="99">
        <v>8.4680960447194878E-2</v>
      </c>
      <c r="N555" s="99">
        <v>9.1877392340179012E-2</v>
      </c>
      <c r="O555" s="99">
        <v>9.9556541693047187E-2</v>
      </c>
      <c r="P555" s="99">
        <v>9.5885241553574974E-2</v>
      </c>
      <c r="Q555" s="99">
        <v>9.3520633971730133E-2</v>
      </c>
      <c r="R555" s="99">
        <v>9.6549649154598377E-2</v>
      </c>
      <c r="S555" s="99">
        <v>9.3428585827830507E-2</v>
      </c>
      <c r="T555" s="99">
        <v>8.8692564804095902E-2</v>
      </c>
      <c r="U555" s="99">
        <v>8.6375145823256852E-2</v>
      </c>
      <c r="V555" s="99">
        <v>8.9371409315356851E-2</v>
      </c>
      <c r="W555" s="99">
        <v>8.7410549490364114E-2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0.69737596737511243</v>
      </c>
      <c r="D556" s="123">
        <f t="shared" si="274"/>
        <v>0.40050542823984059</v>
      </c>
      <c r="E556" s="123">
        <f t="shared" si="274"/>
        <v>0.91215631997396107</v>
      </c>
      <c r="F556" s="123">
        <f t="shared" si="274"/>
        <v>0.80589312765803456</v>
      </c>
      <c r="G556" s="123">
        <f t="shared" si="274"/>
        <v>0.96241195250539868</v>
      </c>
      <c r="H556" s="123">
        <f t="shared" si="274"/>
        <v>1.0347380137867543</v>
      </c>
      <c r="I556" s="123">
        <f t="shared" si="274"/>
        <v>0.31930067525587424</v>
      </c>
      <c r="J556" s="123">
        <f t="shared" si="274"/>
        <v>0.23664655858706182</v>
      </c>
      <c r="K556" s="123">
        <f t="shared" si="274"/>
        <v>0.31810358158748336</v>
      </c>
      <c r="L556" s="123">
        <f t="shared" si="274"/>
        <v>0.7982459588235421</v>
      </c>
      <c r="M556" s="123">
        <f t="shared" si="274"/>
        <v>0.90021294843508626</v>
      </c>
      <c r="N556" s="123">
        <f t="shared" si="274"/>
        <v>0.93063575487737926</v>
      </c>
      <c r="O556" s="123">
        <f t="shared" si="274"/>
        <v>0.85750376945296591</v>
      </c>
      <c r="P556" s="123">
        <f t="shared" si="274"/>
        <v>0.43450889164404805</v>
      </c>
      <c r="Q556" s="123">
        <f t="shared" si="274"/>
        <v>0.49763036351172341</v>
      </c>
      <c r="R556" s="123">
        <f t="shared" si="274"/>
        <v>0.38609260317045768</v>
      </c>
      <c r="S556" s="123">
        <f t="shared" si="274"/>
        <v>0.39475203920388802</v>
      </c>
      <c r="T556" s="123">
        <f t="shared" si="274"/>
        <v>0.31668372958352847</v>
      </c>
      <c r="U556" s="123">
        <f t="shared" si="274"/>
        <v>0.2778559661534904</v>
      </c>
      <c r="V556" s="123">
        <f t="shared" si="274"/>
        <v>0.15130280141345559</v>
      </c>
      <c r="W556" s="123">
        <f t="shared" si="274"/>
        <v>0.25606164958126815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0.69737596737511243</v>
      </c>
      <c r="D557" s="99">
        <f>RES_hhdet_in_tess!D86</f>
        <v>0.40050542823984059</v>
      </c>
      <c r="E557" s="99">
        <f>RES_hhdet_in_tess!E86</f>
        <v>0.91215631997396107</v>
      </c>
      <c r="F557" s="99">
        <f>RES_hhdet_in_tess!F86</f>
        <v>0.80589312765803456</v>
      </c>
      <c r="G557" s="99">
        <f>RES_hhdet_in_tess!G86</f>
        <v>0.96241195250539868</v>
      </c>
      <c r="H557" s="99">
        <f>RES_hhdet_in_tess!H86</f>
        <v>1.0347380137867543</v>
      </c>
      <c r="I557" s="99">
        <f>RES_hhdet_in_tess!I86</f>
        <v>0.31930067525587424</v>
      </c>
      <c r="J557" s="99">
        <f>RES_hhdet_in_tess!J86</f>
        <v>0.23664655858706182</v>
      </c>
      <c r="K557" s="99">
        <f>RES_hhdet_in_tess!K86</f>
        <v>0.31810358158748336</v>
      </c>
      <c r="L557" s="99">
        <f>RES_hhdet_in_tess!L86</f>
        <v>0.7982459588235421</v>
      </c>
      <c r="M557" s="99">
        <f>RES_hhdet_in_tess!M86</f>
        <v>0.90021294843508626</v>
      </c>
      <c r="N557" s="99">
        <f>RES_hhdet_in_tess!N86</f>
        <v>0.93063575487737926</v>
      </c>
      <c r="O557" s="99">
        <f>RES_hhdet_in_tess!O86</f>
        <v>0.85750376945296591</v>
      </c>
      <c r="P557" s="99">
        <f>RES_hhdet_in_tess!P86</f>
        <v>0.43450889164404805</v>
      </c>
      <c r="Q557" s="99">
        <f>RES_hhdet_in_tess!Q86</f>
        <v>0.49763036351172341</v>
      </c>
      <c r="R557" s="99">
        <f>RES_hhdet_in_tess!R86</f>
        <v>0.38609260317045768</v>
      </c>
      <c r="S557" s="99">
        <f>RES_hhdet_in_tess!S86</f>
        <v>0.39475203920388802</v>
      </c>
      <c r="T557" s="99">
        <f>RES_hhdet_in_tess!T86</f>
        <v>0.31668372958352847</v>
      </c>
      <c r="U557" s="99">
        <f>RES_hhdet_in_tess!U86</f>
        <v>0.2778559661534904</v>
      </c>
      <c r="V557" s="99">
        <f>RES_hhdet_in_tess!V86</f>
        <v>0.15130280141345559</v>
      </c>
      <c r="W557" s="99">
        <f>RES_hhdet_in_tess!W86</f>
        <v>0.25606164958126815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7.7378999783423703</v>
      </c>
      <c r="D558" s="123">
        <v>7.6659573385092257</v>
      </c>
      <c r="E558" s="123">
        <v>7.7640594112636654</v>
      </c>
      <c r="F558" s="123">
        <v>7.5450177187049396</v>
      </c>
      <c r="G558" s="123">
        <v>7.4440075277378135</v>
      </c>
      <c r="H558" s="123">
        <v>7.4155228146688517</v>
      </c>
      <c r="I558" s="123">
        <v>7.5123171951102421</v>
      </c>
      <c r="J558" s="123">
        <v>7.5262868775632406</v>
      </c>
      <c r="K558" s="123">
        <v>7.4557215121527305</v>
      </c>
      <c r="L558" s="123">
        <v>7.4788461865429117</v>
      </c>
      <c r="M558" s="123">
        <v>6.6044420729085687</v>
      </c>
      <c r="N558" s="123">
        <v>6.3656989324679945</v>
      </c>
      <c r="O558" s="123">
        <v>6.3049020734075318</v>
      </c>
      <c r="P558" s="123">
        <v>5.8399110383307233</v>
      </c>
      <c r="Q558" s="123">
        <v>5.5967473483917773</v>
      </c>
      <c r="R558" s="123">
        <v>5.6927251084295252</v>
      </c>
      <c r="S558" s="123">
        <v>5.8438962002232344</v>
      </c>
      <c r="T558" s="123">
        <v>5.8088423450046447</v>
      </c>
      <c r="U558" s="123">
        <v>5.7937521302401667</v>
      </c>
      <c r="V558" s="123">
        <v>6.2845168928035875</v>
      </c>
      <c r="W558" s="123">
        <v>5.9047578048720748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7.8205150229770215</v>
      </c>
      <c r="D559" s="99">
        <v>7.8388537686857447</v>
      </c>
      <c r="E559" s="99">
        <v>7.5048208799124225</v>
      </c>
      <c r="F559" s="99">
        <v>7.3954691702350184</v>
      </c>
      <c r="G559" s="99">
        <v>7.3625289382002022</v>
      </c>
      <c r="H559" s="99">
        <v>7.5839932258622262</v>
      </c>
      <c r="I559" s="99">
        <v>7.553767344773445</v>
      </c>
      <c r="J559" s="99">
        <v>7.8093449334328504</v>
      </c>
      <c r="K559" s="99">
        <v>7.393810120636477</v>
      </c>
      <c r="L559" s="99">
        <v>6.8176189173838981</v>
      </c>
      <c r="M559" s="99">
        <v>6.5699521963429923</v>
      </c>
      <c r="N559" s="99">
        <v>6.5422440846062448</v>
      </c>
      <c r="O559" s="99">
        <v>6.3402706321118076</v>
      </c>
      <c r="P559" s="99">
        <v>5.973144564468936</v>
      </c>
      <c r="Q559" s="99">
        <v>5.7685922348723881</v>
      </c>
      <c r="R559" s="99">
        <v>5.7118428717508012</v>
      </c>
      <c r="S559" s="99">
        <v>5.7610471755946024</v>
      </c>
      <c r="T559" s="99">
        <v>5.8762814705784354</v>
      </c>
      <c r="U559" s="99">
        <v>5.8792708730884442</v>
      </c>
      <c r="V559" s="99">
        <v>6.0944403822004416</v>
      </c>
      <c r="W559" s="99">
        <v>6.0574778134789984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7.8200973864485519</v>
      </c>
      <c r="D560" s="99">
        <v>7.8378704232111183</v>
      </c>
      <c r="E560" s="99">
        <v>7.5057193286885502</v>
      </c>
      <c r="F560" s="99">
        <v>7.3960873719790845</v>
      </c>
      <c r="G560" s="99">
        <v>7.3615528121207285</v>
      </c>
      <c r="H560" s="99">
        <v>7.583576992256166</v>
      </c>
      <c r="I560" s="99">
        <v>7.5517832574357451</v>
      </c>
      <c r="J560" s="99">
        <v>7.8128422060934195</v>
      </c>
      <c r="K560" s="99">
        <v>7.396805060672162</v>
      </c>
      <c r="L560" s="99">
        <v>6.8278691703660108</v>
      </c>
      <c r="M560" s="99">
        <v>6.5868586352022067</v>
      </c>
      <c r="N560" s="99">
        <v>6.5553333835325418</v>
      </c>
      <c r="O560" s="99">
        <v>6.345015301295355</v>
      </c>
      <c r="P560" s="99">
        <v>5.9801324998772021</v>
      </c>
      <c r="Q560" s="99">
        <v>5.7761727352896299</v>
      </c>
      <c r="R560" s="99">
        <v>5.7159989833671263</v>
      </c>
      <c r="S560" s="99">
        <v>5.7646945081631085</v>
      </c>
      <c r="T560" s="99">
        <v>5.8785694573144998</v>
      </c>
      <c r="U560" s="99">
        <v>5.8807715827118914</v>
      </c>
      <c r="V560" s="99">
        <v>6.0961446349357136</v>
      </c>
      <c r="W560" s="99">
        <v>6.0564638640651669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1.4857510909373779</v>
      </c>
      <c r="D561" s="102">
        <v>1.5495108207067225</v>
      </c>
      <c r="E561" s="102">
        <v>1.2725902082885883</v>
      </c>
      <c r="F561" s="102">
        <v>1.2618517967482099</v>
      </c>
      <c r="G561" s="102">
        <v>1.4517865085343094</v>
      </c>
      <c r="H561" s="102">
        <v>1.3893165223768462</v>
      </c>
      <c r="I561" s="102">
        <v>1.4035294476992248</v>
      </c>
      <c r="J561" s="102">
        <v>1.443271674964167</v>
      </c>
      <c r="K561" s="102">
        <v>1.4097094774172179</v>
      </c>
      <c r="L561" s="102">
        <v>1.0517131448351802</v>
      </c>
      <c r="M561" s="102">
        <v>0.71966770518778334</v>
      </c>
      <c r="N561" s="102">
        <v>0.79087148748902003</v>
      </c>
      <c r="O561" s="102">
        <v>0.69641675112211854</v>
      </c>
      <c r="P561" s="102">
        <v>0.70586221856634523</v>
      </c>
      <c r="Q561" s="102">
        <v>0.7066315001726865</v>
      </c>
      <c r="R561" s="102">
        <v>0.71724659415048686</v>
      </c>
      <c r="S561" s="102">
        <v>0.71246840819385304</v>
      </c>
      <c r="T561" s="102">
        <v>0.57262832967307431</v>
      </c>
      <c r="U561" s="102">
        <v>0.6039928542329922</v>
      </c>
      <c r="V561" s="102">
        <v>0.80044734125506445</v>
      </c>
      <c r="W561" s="102">
        <v>0.54288794912615423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6.3343462955111729</v>
      </c>
      <c r="D562" s="105">
        <v>6.2883596025043955</v>
      </c>
      <c r="E562" s="105">
        <v>6.2331291203999628</v>
      </c>
      <c r="F562" s="105">
        <v>6.1342355752308757</v>
      </c>
      <c r="G562" s="105">
        <v>5.9097663035864185</v>
      </c>
      <c r="H562" s="105">
        <v>6.1942604698793176</v>
      </c>
      <c r="I562" s="105">
        <v>6.14825380973652</v>
      </c>
      <c r="J562" s="105">
        <v>6.3695705311292521</v>
      </c>
      <c r="K562" s="105">
        <v>5.987095583254944</v>
      </c>
      <c r="L562" s="105">
        <v>5.7761560255308302</v>
      </c>
      <c r="M562" s="105">
        <v>5.8671909300144227</v>
      </c>
      <c r="N562" s="105">
        <v>5.7644618960435219</v>
      </c>
      <c r="O562" s="105">
        <v>5.6485985501732374</v>
      </c>
      <c r="P562" s="105">
        <v>5.2742702813108568</v>
      </c>
      <c r="Q562" s="105">
        <v>5.0695412351169438</v>
      </c>
      <c r="R562" s="105">
        <v>4.998752389216639</v>
      </c>
      <c r="S562" s="105">
        <v>5.0522260999692543</v>
      </c>
      <c r="T562" s="105">
        <v>5.3059411276414261</v>
      </c>
      <c r="U562" s="105">
        <v>5.2767787284788987</v>
      </c>
      <c r="V562" s="105">
        <v>5.2956972936806483</v>
      </c>
      <c r="W562" s="105">
        <v>5.5135759149390138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7.7339350482346445</v>
      </c>
      <c r="D563" s="102">
        <v>7.6426532274803032</v>
      </c>
      <c r="E563" s="102">
        <v>7.7987086193078232</v>
      </c>
      <c r="F563" s="102">
        <v>7.5922832543257996</v>
      </c>
      <c r="G563" s="102">
        <v>7.4257891306553363</v>
      </c>
      <c r="H563" s="102">
        <v>7.4277506279111503</v>
      </c>
      <c r="I563" s="102">
        <v>7.526055822408364</v>
      </c>
      <c r="J563" s="102">
        <v>7.4882825292925883</v>
      </c>
      <c r="K563" s="102">
        <v>7.4789890168571684</v>
      </c>
      <c r="L563" s="102">
        <v>7.7400140982991825</v>
      </c>
      <c r="M563" s="102">
        <v>6.6171737969585438</v>
      </c>
      <c r="N563" s="102">
        <v>6.3657696806393824</v>
      </c>
      <c r="O563" s="102">
        <v>6.3846541364250058</v>
      </c>
      <c r="P563" s="102">
        <v>5.9133054656068555</v>
      </c>
      <c r="Q563" s="102">
        <v>5.6416228414963925</v>
      </c>
      <c r="R563" s="102">
        <v>5.7582551543807927</v>
      </c>
      <c r="S563" s="102">
        <v>5.9328131301066085</v>
      </c>
      <c r="T563" s="102">
        <v>5.8658138585949802</v>
      </c>
      <c r="U563" s="102">
        <v>5.8343556904336094</v>
      </c>
      <c r="V563" s="102">
        <v>6.7153583862930777</v>
      </c>
      <c r="W563" s="102">
        <v>5.9064160827633501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7.7336330937621884</v>
      </c>
      <c r="D564" s="105">
        <v>7.6421089133150666</v>
      </c>
      <c r="E564" s="105">
        <v>7.7996502725482406</v>
      </c>
      <c r="F564" s="105">
        <v>7.5928866245364386</v>
      </c>
      <c r="G564" s="105">
        <v>7.4254702813121174</v>
      </c>
      <c r="H564" s="105">
        <v>7.4275525936941635</v>
      </c>
      <c r="I564" s="105">
        <v>7.5249794128377623</v>
      </c>
      <c r="J564" s="105">
        <v>7.4893275858035491</v>
      </c>
      <c r="K564" s="105">
        <v>7.4803390294008478</v>
      </c>
      <c r="L564" s="105">
        <v>7.7455491276874309</v>
      </c>
      <c r="M564" s="105">
        <v>6.6245927230541586</v>
      </c>
      <c r="N564" s="105">
        <v>6.3719301317669199</v>
      </c>
      <c r="O564" s="105">
        <v>6.3880550809767502</v>
      </c>
      <c r="P564" s="105">
        <v>5.9152487406856187</v>
      </c>
      <c r="Q564" s="105">
        <v>5.640048138531367</v>
      </c>
      <c r="R564" s="105">
        <v>5.7540307210569299</v>
      </c>
      <c r="S564" s="105">
        <v>5.9313346302371963</v>
      </c>
      <c r="T564" s="105">
        <v>5.8669241433246091</v>
      </c>
      <c r="U564" s="105">
        <v>5.8355734768580856</v>
      </c>
      <c r="V564" s="105">
        <v>6.7207711403845698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1.4652445969183852</v>
      </c>
      <c r="D565" s="99">
        <v>1.5022453457187153</v>
      </c>
      <c r="E565" s="99">
        <v>1.3385313208675016</v>
      </c>
      <c r="F565" s="99">
        <v>1.3058600191766723</v>
      </c>
      <c r="G565" s="99">
        <v>1.4670772741789895</v>
      </c>
      <c r="H565" s="99">
        <v>1.3528870702610487</v>
      </c>
      <c r="I565" s="99">
        <v>1.396935197160341</v>
      </c>
      <c r="J565" s="99">
        <v>1.3665274109545327</v>
      </c>
      <c r="K565" s="99">
        <v>1.4294437371755844</v>
      </c>
      <c r="L565" s="99">
        <v>1.2712852469638769</v>
      </c>
      <c r="M565" s="99">
        <v>0.727503092450696</v>
      </c>
      <c r="N565" s="99">
        <v>0.74397761815765973</v>
      </c>
      <c r="O565" s="99">
        <v>0.70641987807131856</v>
      </c>
      <c r="P565" s="99">
        <v>0.68693063278828725</v>
      </c>
      <c r="Q565" s="99">
        <v>0.66730718448809845</v>
      </c>
      <c r="R565" s="99">
        <v>0.72502510405998222</v>
      </c>
      <c r="S565" s="99">
        <v>0.75578304839280641</v>
      </c>
      <c r="T565" s="99">
        <v>0.56541910284610386</v>
      </c>
      <c r="U565" s="99">
        <v>0.58746054529018277</v>
      </c>
      <c r="V565" s="99">
        <v>0.98264009792864537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6.2683884968438033</v>
      </c>
      <c r="D566" s="99">
        <v>6.1398635675963531</v>
      </c>
      <c r="E566" s="99">
        <v>6.4611189516807368</v>
      </c>
      <c r="F566" s="99">
        <v>6.2870266053597668</v>
      </c>
      <c r="G566" s="99">
        <v>5.958393007133127</v>
      </c>
      <c r="H566" s="99">
        <v>6.0746655234331151</v>
      </c>
      <c r="I566" s="99">
        <v>6.1280442156774217</v>
      </c>
      <c r="J566" s="99">
        <v>6.122800174849016</v>
      </c>
      <c r="K566" s="99">
        <v>6.0508952922252632</v>
      </c>
      <c r="L566" s="99">
        <v>6.4742638807235533</v>
      </c>
      <c r="M566" s="99">
        <v>5.897089630603463</v>
      </c>
      <c r="N566" s="99">
        <v>5.6279525136092605</v>
      </c>
      <c r="O566" s="99">
        <v>5.6816352029054311</v>
      </c>
      <c r="P566" s="99">
        <v>5.2283181078973309</v>
      </c>
      <c r="Q566" s="99">
        <v>4.9727409540432701</v>
      </c>
      <c r="R566" s="99">
        <v>5.0290056169969466</v>
      </c>
      <c r="S566" s="99">
        <v>5.17555158184439</v>
      </c>
      <c r="T566" s="99">
        <v>5.3015050404785047</v>
      </c>
      <c r="U566" s="99">
        <v>5.2481129315679036</v>
      </c>
      <c r="V566" s="99">
        <v>5.738131042455926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7.7687094881336991</v>
      </c>
      <c r="D567" s="102">
        <v>7.8797696932622472</v>
      </c>
      <c r="E567" s="102">
        <v>7.2340024398956295</v>
      </c>
      <c r="F567" s="102">
        <v>7.0925301175426636</v>
      </c>
      <c r="G567" s="102">
        <v>7.6041821518473975</v>
      </c>
      <c r="H567" s="102">
        <v>7.2707401515635048</v>
      </c>
      <c r="I567" s="102">
        <v>7.4341574906727903</v>
      </c>
      <c r="J567" s="102">
        <v>7.3579214001239031</v>
      </c>
      <c r="K567" s="102">
        <v>7.3906076661255771</v>
      </c>
      <c r="L567" s="102">
        <v>0</v>
      </c>
      <c r="M567" s="102">
        <v>6.5787641933667667</v>
      </c>
      <c r="N567" s="102">
        <v>6.1299439297802136</v>
      </c>
      <c r="O567" s="102">
        <v>5.9689514968406669</v>
      </c>
      <c r="P567" s="102">
        <v>5.6053164897252401</v>
      </c>
      <c r="Q567" s="102">
        <v>5.4400682550012842</v>
      </c>
      <c r="R567" s="102">
        <v>5.5334900968916596</v>
      </c>
      <c r="S567" s="102">
        <v>5.594657526072484</v>
      </c>
      <c r="T567" s="102">
        <v>5.6925250996115695</v>
      </c>
      <c r="U567" s="102">
        <v>5.6480252410694662</v>
      </c>
      <c r="V567" s="102">
        <v>5.5820595676410401</v>
      </c>
      <c r="W567" s="102">
        <v>5.7949152543437572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7.771324549843234</v>
      </c>
      <c r="D568" s="105">
        <v>7.8811701025428542</v>
      </c>
      <c r="E568" s="105">
        <v>7.2331438154787815</v>
      </c>
      <c r="F568" s="105">
        <v>7.0912651197216414</v>
      </c>
      <c r="G568" s="105">
        <v>7.6062383925670485</v>
      </c>
      <c r="H568" s="105">
        <v>7.2691314067847816</v>
      </c>
      <c r="I568" s="105">
        <v>7.4320122745072359</v>
      </c>
      <c r="J568" s="105">
        <v>7.3600391023438663</v>
      </c>
      <c r="K568" s="105">
        <v>7.3948962626538162</v>
      </c>
      <c r="L568" s="105">
        <v>7.1687302301473528</v>
      </c>
      <c r="M568" s="105">
        <v>6.5967069028060505</v>
      </c>
      <c r="N568" s="105">
        <v>6.1489699492604153</v>
      </c>
      <c r="O568" s="105">
        <v>5.9773040617971125</v>
      </c>
      <c r="P568" s="105">
        <v>5.6154710328660897</v>
      </c>
      <c r="Q568" s="105">
        <v>5.4446932186026435</v>
      </c>
      <c r="R568" s="105">
        <v>5.5346232471777128</v>
      </c>
      <c r="S568" s="105">
        <v>5.6006767139562417</v>
      </c>
      <c r="T568" s="105">
        <v>5.6834082994357606</v>
      </c>
      <c r="U568" s="105">
        <v>5.6449899121929583</v>
      </c>
      <c r="V568" s="105">
        <v>5.5712450425843665</v>
      </c>
      <c r="W568" s="105">
        <v>5.7808368272688053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1.4783607901807432</v>
      </c>
      <c r="D569" s="99">
        <v>1.6050908682495544</v>
      </c>
      <c r="E569" s="99">
        <v>1.0607013021936245</v>
      </c>
      <c r="F569" s="99">
        <v>1.0574268601127266</v>
      </c>
      <c r="G569" s="99">
        <v>1.5570678749984779</v>
      </c>
      <c r="H569" s="99">
        <v>1.2744858856874395</v>
      </c>
      <c r="I569" s="99">
        <v>1.3558915746592448</v>
      </c>
      <c r="J569" s="99">
        <v>1.3010960488092294</v>
      </c>
      <c r="K569" s="99">
        <v>1.4095210899519026</v>
      </c>
      <c r="L569" s="99">
        <v>0.96378467227228604</v>
      </c>
      <c r="M569" s="99">
        <v>0.67679829217060383</v>
      </c>
      <c r="N569" s="99">
        <v>0.61936996644890152</v>
      </c>
      <c r="O569" s="99">
        <v>0.52280129440800072</v>
      </c>
      <c r="P569" s="99">
        <v>0.53590471222330427</v>
      </c>
      <c r="Q569" s="99">
        <v>0.55511076115937763</v>
      </c>
      <c r="R569" s="99">
        <v>0.6083059143664975</v>
      </c>
      <c r="S569" s="99">
        <v>0.60627850911126591</v>
      </c>
      <c r="T569" s="99">
        <v>0.46999579766707472</v>
      </c>
      <c r="U569" s="99">
        <v>0.48663779101620991</v>
      </c>
      <c r="V569" s="99">
        <v>0.44128832465757151</v>
      </c>
      <c r="W569" s="99">
        <v>0.41846378419889457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6.2929637596624914</v>
      </c>
      <c r="D570" s="99">
        <v>6.2760792342932996</v>
      </c>
      <c r="E570" s="99">
        <v>6.1724425132851577</v>
      </c>
      <c r="F570" s="99">
        <v>6.0338382596089133</v>
      </c>
      <c r="G570" s="99">
        <v>6.0491705175685695</v>
      </c>
      <c r="H570" s="99">
        <v>5.9946455210973415</v>
      </c>
      <c r="I570" s="99">
        <v>6.0761206998479915</v>
      </c>
      <c r="J570" s="99">
        <v>6.0589430535346374</v>
      </c>
      <c r="K570" s="99">
        <v>5.9853751727019135</v>
      </c>
      <c r="L570" s="99">
        <v>6.2049455578750665</v>
      </c>
      <c r="M570" s="99">
        <v>5.9199086106354457</v>
      </c>
      <c r="N570" s="99">
        <v>5.529599982811515</v>
      </c>
      <c r="O570" s="99">
        <v>5.4545027673891138</v>
      </c>
      <c r="P570" s="99">
        <v>5.079566320642785</v>
      </c>
      <c r="Q570" s="99">
        <v>4.8895824574432663</v>
      </c>
      <c r="R570" s="99">
        <v>4.926317332811216</v>
      </c>
      <c r="S570" s="99">
        <v>4.994398204844976</v>
      </c>
      <c r="T570" s="99">
        <v>5.2134125017686861</v>
      </c>
      <c r="U570" s="99">
        <v>5.1583521211767476</v>
      </c>
      <c r="V570" s="99">
        <v>5.1299567179267953</v>
      </c>
      <c r="W570" s="99">
        <v>5.362373043069911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13.504254313424227</v>
      </c>
      <c r="D571" s="123">
        <v>14.049980167489641</v>
      </c>
      <c r="E571" s="123">
        <v>14.28211268399094</v>
      </c>
      <c r="F571" s="123">
        <v>14.031605804231726</v>
      </c>
      <c r="G571" s="123">
        <v>14.032830174664515</v>
      </c>
      <c r="H571" s="123">
        <v>13.276730770608792</v>
      </c>
      <c r="I571" s="123">
        <v>12.948929224566699</v>
      </c>
      <c r="J571" s="123">
        <v>13.303875444676494</v>
      </c>
      <c r="K571" s="123">
        <v>13.084374913825025</v>
      </c>
      <c r="L571" s="123">
        <v>11.543280211860562</v>
      </c>
      <c r="M571" s="123">
        <v>10.160095697451101</v>
      </c>
      <c r="N571" s="123">
        <v>8.7497350392345936</v>
      </c>
      <c r="O571" s="123">
        <v>8.0733791971295119</v>
      </c>
      <c r="P571" s="123">
        <v>7.1795492350564771</v>
      </c>
      <c r="Q571" s="123">
        <v>6.9736065241114744</v>
      </c>
      <c r="R571" s="123">
        <v>8.0612717797212081</v>
      </c>
      <c r="S571" s="123">
        <v>7.7103048190071108</v>
      </c>
      <c r="T571" s="123">
        <v>8.6065122901780295</v>
      </c>
      <c r="U571" s="123">
        <v>8.7827846066221529</v>
      </c>
      <c r="V571" s="123">
        <v>9.6434436419738674</v>
      </c>
      <c r="W571" s="123">
        <v>10.05801254585189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14.530898069839484</v>
      </c>
      <c r="D572" s="99">
        <v>14.820551228809549</v>
      </c>
      <c r="E572" s="99">
        <v>14.261287499979439</v>
      </c>
      <c r="F572" s="99">
        <v>13.402899723352446</v>
      </c>
      <c r="G572" s="99">
        <v>13.579776825262275</v>
      </c>
      <c r="H572" s="99">
        <v>13.04928090874736</v>
      </c>
      <c r="I572" s="99">
        <v>12.211217831240578</v>
      </c>
      <c r="J572" s="99">
        <v>14.343167119136439</v>
      </c>
      <c r="K572" s="99">
        <v>14.551235156838839</v>
      </c>
      <c r="L572" s="99">
        <v>9.9614043587175676</v>
      </c>
      <c r="M572" s="99">
        <v>9.4647088917420472</v>
      </c>
      <c r="N572" s="99">
        <v>8.7871840427028935</v>
      </c>
      <c r="O572" s="99">
        <v>8.1871858144198892</v>
      </c>
      <c r="P572" s="99">
        <v>7.8336889413272113</v>
      </c>
      <c r="Q572" s="99">
        <v>7.7146573786592958</v>
      </c>
      <c r="R572" s="99">
        <v>7.9033464576884134</v>
      </c>
      <c r="S572" s="99">
        <v>8.0397392682437783</v>
      </c>
      <c r="T572" s="99">
        <v>8.462079218553054</v>
      </c>
      <c r="U572" s="99">
        <v>8.8305155252070904</v>
      </c>
      <c r="V572" s="99">
        <v>9.5604668390719318</v>
      </c>
      <c r="W572" s="99">
        <v>9.9009396161378476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13.051699056817686</v>
      </c>
      <c r="D573" s="99">
        <v>13.021591065520205</v>
      </c>
      <c r="E573" s="99">
        <v>15.150848854777539</v>
      </c>
      <c r="F573" s="99">
        <v>14.890340777272307</v>
      </c>
      <c r="G573" s="99">
        <v>13.657711633068597</v>
      </c>
      <c r="H573" s="99">
        <v>13.30830508308301</v>
      </c>
      <c r="I573" s="99">
        <v>13.243599599715891</v>
      </c>
      <c r="J573" s="99">
        <v>11.841797553325137</v>
      </c>
      <c r="K573" s="99">
        <v>11.668783859460429</v>
      </c>
      <c r="L573" s="99">
        <v>11.748040263361053</v>
      </c>
      <c r="M573" s="99">
        <v>10.410221845090897</v>
      </c>
      <c r="N573" s="99">
        <v>8.7842954100690953</v>
      </c>
      <c r="O573" s="99">
        <v>8.0808567944829566</v>
      </c>
      <c r="P573" s="99">
        <v>7.2393128091466847</v>
      </c>
      <c r="Q573" s="99">
        <v>6.9813257234194799</v>
      </c>
      <c r="R573" s="99">
        <v>7.4713747331784823</v>
      </c>
      <c r="S573" s="99">
        <v>8.0332540472533651</v>
      </c>
      <c r="T573" s="99">
        <v>8.2972770588160287</v>
      </c>
      <c r="U573" s="99">
        <v>8.665608721223494</v>
      </c>
      <c r="V573" s="99">
        <v>10.106409401899363</v>
      </c>
      <c r="W573" s="99">
        <v>9.3999271191921938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13.815995230024454</v>
      </c>
      <c r="D574" s="110">
        <v>14.88775150412522</v>
      </c>
      <c r="E574" s="110">
        <v>13.293167233088083</v>
      </c>
      <c r="F574" s="110">
        <v>13.475264302148192</v>
      </c>
      <c r="G574" s="110">
        <v>14.299499325401273</v>
      </c>
      <c r="H574" s="110">
        <v>13.337839115221735</v>
      </c>
      <c r="I574" s="110">
        <v>13.963505061033462</v>
      </c>
      <c r="J574" s="110">
        <v>11.498040704476214</v>
      </c>
      <c r="K574" s="110">
        <v>11.133177665612592</v>
      </c>
      <c r="L574" s="110">
        <v>13.873417957098722</v>
      </c>
      <c r="M574" s="110">
        <v>10.852812013763455</v>
      </c>
      <c r="N574" s="110">
        <v>8.4279053178028907</v>
      </c>
      <c r="O574" s="110">
        <v>6.6168604202686483</v>
      </c>
      <c r="P574" s="110">
        <v>5.8705705285276757</v>
      </c>
      <c r="Q574" s="110">
        <v>5.8451729653974134</v>
      </c>
      <c r="R574" s="110">
        <v>8.3003665249176724</v>
      </c>
      <c r="S574" s="110">
        <v>7.2777407192419332</v>
      </c>
      <c r="T574" s="110">
        <v>8.814896649719449</v>
      </c>
      <c r="U574" s="110">
        <v>8.8079482304956578</v>
      </c>
      <c r="V574" s="110">
        <v>9.519733260834089</v>
      </c>
      <c r="W574" s="110">
        <v>10.390284998023876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5.1248318975662608</v>
      </c>
      <c r="D576" s="118">
        <f t="shared" si="275"/>
        <v>4.9661904732763951</v>
      </c>
      <c r="E576" s="118">
        <f t="shared" si="275"/>
        <v>5.6222947823268044</v>
      </c>
      <c r="F576" s="118">
        <f t="shared" si="275"/>
        <v>4.9499341227616096</v>
      </c>
      <c r="G576" s="118">
        <f t="shared" si="275"/>
        <v>3.9691149148821352</v>
      </c>
      <c r="H576" s="118">
        <f t="shared" si="275"/>
        <v>3.762509927021862</v>
      </c>
      <c r="I576" s="118">
        <f t="shared" si="275"/>
        <v>3.0023909425639825</v>
      </c>
      <c r="J576" s="118">
        <f t="shared" si="275"/>
        <v>2.3622314209147453</v>
      </c>
      <c r="K576" s="118">
        <f t="shared" si="275"/>
        <v>2.8763618522989378</v>
      </c>
      <c r="L576" s="118">
        <f t="shared" si="275"/>
        <v>3.1576407222824185</v>
      </c>
      <c r="M576" s="118">
        <f t="shared" si="275"/>
        <v>2.9077582945336609</v>
      </c>
      <c r="N576" s="118">
        <f t="shared" si="275"/>
        <v>1.9486286452260368</v>
      </c>
      <c r="O576" s="118">
        <f t="shared" si="275"/>
        <v>1.4041247295486066</v>
      </c>
      <c r="P576" s="118">
        <f t="shared" si="275"/>
        <v>1.627457016592911</v>
      </c>
      <c r="Q576" s="118">
        <f t="shared" si="275"/>
        <v>1.3557269865897366</v>
      </c>
      <c r="R576" s="118">
        <f t="shared" ref="R576:V576" si="276">R577+R580+R582+R595</f>
        <v>1.4258164707662762</v>
      </c>
      <c r="S576" s="118">
        <f t="shared" si="276"/>
        <v>1.7800623785246543</v>
      </c>
      <c r="T576" s="118">
        <f t="shared" si="276"/>
        <v>1.6607405715614614</v>
      </c>
      <c r="U576" s="118">
        <f t="shared" si="276"/>
        <v>1.8387464850722903</v>
      </c>
      <c r="V576" s="118">
        <f t="shared" si="276"/>
        <v>1.6857282103310076</v>
      </c>
      <c r="W576" s="118">
        <f t="shared" ref="W576" si="277">W577+W580+W582+W595</f>
        <v>1.2861725499064049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2.7096751171882567</v>
      </c>
      <c r="D582" s="123">
        <v>2.639836995567836</v>
      </c>
      <c r="E582" s="123">
        <v>2.7324730856786079</v>
      </c>
      <c r="F582" s="123">
        <v>2.5817920153445089</v>
      </c>
      <c r="G582" s="123">
        <v>2.4517516625494844</v>
      </c>
      <c r="H582" s="123">
        <v>2.4254071512398743</v>
      </c>
      <c r="I582" s="123">
        <v>2.2934804051725175</v>
      </c>
      <c r="J582" s="123">
        <v>1.8543124698321449</v>
      </c>
      <c r="K582" s="123">
        <v>2.0107017687241275</v>
      </c>
      <c r="L582" s="123">
        <v>1.7303935326914432</v>
      </c>
      <c r="M582" s="123">
        <v>1.3986105321460245</v>
      </c>
      <c r="N582" s="123">
        <v>1.2052220648505207</v>
      </c>
      <c r="O582" s="123">
        <v>1.1199915571768224</v>
      </c>
      <c r="P582" s="123">
        <v>1.1591984216901075</v>
      </c>
      <c r="Q582" s="123">
        <v>1.0763889934151492</v>
      </c>
      <c r="R582" s="123">
        <v>1.1103081203530976</v>
      </c>
      <c r="S582" s="123">
        <v>1.1544776730627699</v>
      </c>
      <c r="T582" s="123">
        <v>0.96979825581267354</v>
      </c>
      <c r="U582" s="123">
        <v>1.0810438876987962</v>
      </c>
      <c r="V582" s="123">
        <v>0.99606724235982125</v>
      </c>
      <c r="W582" s="123">
        <v>0.91188959843312201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3.0066675815631783</v>
      </c>
      <c r="D587" s="102">
        <v>2.9631023936889438</v>
      </c>
      <c r="E587" s="102">
        <v>3.0140546455592756</v>
      </c>
      <c r="F587" s="102">
        <v>2.9248567488432551</v>
      </c>
      <c r="G587" s="102">
        <v>2.8503933172628044</v>
      </c>
      <c r="H587" s="102">
        <v>2.839854491174056</v>
      </c>
      <c r="I587" s="102">
        <v>2.8647990035077138</v>
      </c>
      <c r="J587" s="102">
        <v>2.8356950591985273</v>
      </c>
      <c r="K587" s="102">
        <v>2.8145624881763469</v>
      </c>
      <c r="L587" s="102">
        <v>2.8914471085653011</v>
      </c>
      <c r="M587" s="102">
        <v>2.4344618816250869</v>
      </c>
      <c r="N587" s="102">
        <v>2.2841615607830525</v>
      </c>
      <c r="O587" s="102">
        <v>2.2106341598108621</v>
      </c>
      <c r="P587" s="102">
        <v>1.9635692884296245</v>
      </c>
      <c r="Q587" s="102">
        <v>1.8061819968565331</v>
      </c>
      <c r="R587" s="102">
        <v>1.7999649069895847</v>
      </c>
      <c r="S587" s="102">
        <v>1.8132457109794049</v>
      </c>
      <c r="T587" s="102">
        <v>1.7573388858938508</v>
      </c>
      <c r="U587" s="102">
        <v>1.7195945656381453</v>
      </c>
      <c r="V587" s="102">
        <v>1.9562783862737245</v>
      </c>
      <c r="W587" s="102">
        <v>1.7112763993003546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0.56963284552289073</v>
      </c>
      <c r="D588" s="105">
        <v>0.58242951070995352</v>
      </c>
      <c r="E588" s="105">
        <v>0.51731725633382653</v>
      </c>
      <c r="F588" s="105">
        <v>0.50307046802518729</v>
      </c>
      <c r="G588" s="105">
        <v>0.56313843345816594</v>
      </c>
      <c r="H588" s="105">
        <v>0.517249785970885</v>
      </c>
      <c r="I588" s="105">
        <v>0.53174446951008159</v>
      </c>
      <c r="J588" s="105">
        <v>0.51748248177665856</v>
      </c>
      <c r="K588" s="105">
        <v>0.53794152024355668</v>
      </c>
      <c r="L588" s="105">
        <v>0.47491567906874632</v>
      </c>
      <c r="M588" s="105">
        <v>0.26764878808980863</v>
      </c>
      <c r="N588" s="105">
        <v>0.26695359127538715</v>
      </c>
      <c r="O588" s="105">
        <v>0.24459209226771</v>
      </c>
      <c r="P588" s="105">
        <v>0.22810184619579496</v>
      </c>
      <c r="Q588" s="105">
        <v>0.21364034017483788</v>
      </c>
      <c r="R588" s="105">
        <v>0.22663458096357544</v>
      </c>
      <c r="S588" s="105">
        <v>0.23098997741473964</v>
      </c>
      <c r="T588" s="105">
        <v>0.1693938812604385</v>
      </c>
      <c r="U588" s="105">
        <v>0.17314576189864458</v>
      </c>
      <c r="V588" s="105">
        <v>0.28625688674894945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0.56963284552289073</v>
      </c>
      <c r="D589" s="99">
        <v>0.58242951070995352</v>
      </c>
      <c r="E589" s="99">
        <v>0.51731725633382653</v>
      </c>
      <c r="F589" s="99">
        <v>0.50307046802518729</v>
      </c>
      <c r="G589" s="99">
        <v>0.56313843345816594</v>
      </c>
      <c r="H589" s="99">
        <v>0.517249785970885</v>
      </c>
      <c r="I589" s="99">
        <v>0.53174446951008159</v>
      </c>
      <c r="J589" s="99">
        <v>0.51748248177665856</v>
      </c>
      <c r="K589" s="99">
        <v>0.53794152024355668</v>
      </c>
      <c r="L589" s="99">
        <v>0.47491567906874632</v>
      </c>
      <c r="M589" s="99">
        <v>0.26764878808980863</v>
      </c>
      <c r="N589" s="99">
        <v>0.26695359127538715</v>
      </c>
      <c r="O589" s="99">
        <v>0.24459209226771</v>
      </c>
      <c r="P589" s="99">
        <v>0.22810184619579496</v>
      </c>
      <c r="Q589" s="99">
        <v>0.21364034017483788</v>
      </c>
      <c r="R589" s="99">
        <v>0.22663458096357544</v>
      </c>
      <c r="S589" s="99">
        <v>0.23098997741473964</v>
      </c>
      <c r="T589" s="99">
        <v>0.1693938812604385</v>
      </c>
      <c r="U589" s="99">
        <v>0.17314576189864458</v>
      </c>
      <c r="V589" s="99">
        <v>0.28625688674894945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2.4151567803780041</v>
      </c>
      <c r="D595" s="123">
        <v>2.3263534777085586</v>
      </c>
      <c r="E595" s="123">
        <v>2.889821696648196</v>
      </c>
      <c r="F595" s="123">
        <v>2.3681421074171007</v>
      </c>
      <c r="G595" s="123">
        <v>1.5173632523326508</v>
      </c>
      <c r="H595" s="123">
        <v>1.3371027757819878</v>
      </c>
      <c r="I595" s="123">
        <v>0.70891053739146481</v>
      </c>
      <c r="J595" s="123">
        <v>0.50791895108260043</v>
      </c>
      <c r="K595" s="123">
        <v>0.86566008357481028</v>
      </c>
      <c r="L595" s="123">
        <v>1.4272471895909751</v>
      </c>
      <c r="M595" s="123">
        <v>1.5091477623876366</v>
      </c>
      <c r="N595" s="123">
        <v>0.74340658037551621</v>
      </c>
      <c r="O595" s="123">
        <v>0.2841331723717842</v>
      </c>
      <c r="P595" s="123">
        <v>0.46825859490280347</v>
      </c>
      <c r="Q595" s="123">
        <v>0.27933799317458735</v>
      </c>
      <c r="R595" s="123">
        <v>0.3155083504131786</v>
      </c>
      <c r="S595" s="123">
        <v>0.62558470546188449</v>
      </c>
      <c r="T595" s="123">
        <v>0.69094231574878795</v>
      </c>
      <c r="U595" s="123">
        <v>0.75770259737349399</v>
      </c>
      <c r="V595" s="123">
        <v>0.68966096797118637</v>
      </c>
      <c r="W595" s="123">
        <v>0.37428295147328294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5.2460610451693803</v>
      </c>
      <c r="D597" s="99">
        <v>5.2252101127505766</v>
      </c>
      <c r="E597" s="99">
        <v>6.0696203146180006</v>
      </c>
      <c r="F597" s="99">
        <v>5.9554778804436346</v>
      </c>
      <c r="G597" s="99">
        <v>5.4536578496709849</v>
      </c>
      <c r="H597" s="99">
        <v>5.3056694730175851</v>
      </c>
      <c r="I597" s="99">
        <v>5.2715996811732673</v>
      </c>
      <c r="J597" s="99">
        <v>4.7064383461113426</v>
      </c>
      <c r="K597" s="99">
        <v>4.6308941271773261</v>
      </c>
      <c r="L597" s="99">
        <v>4.6558294234598474</v>
      </c>
      <c r="M597" s="99">
        <v>4.1225410528583435</v>
      </c>
      <c r="N597" s="99">
        <v>3.4786596277505906</v>
      </c>
      <c r="O597" s="99">
        <v>3.2000916381272746</v>
      </c>
      <c r="P597" s="99">
        <v>2.8668326856323478</v>
      </c>
      <c r="Q597" s="99">
        <v>2.7646674899387294</v>
      </c>
      <c r="R597" s="99">
        <v>2.9447446038563334</v>
      </c>
      <c r="S597" s="99">
        <v>3.1419145600007141</v>
      </c>
      <c r="T597" s="99">
        <v>3.216393035099518</v>
      </c>
      <c r="U597" s="99">
        <v>3.3285958810261738</v>
      </c>
      <c r="V597" s="99">
        <v>3.8494051438915284</v>
      </c>
      <c r="W597" s="99">
        <v>3.5526696280972097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6055</v>
      </c>
      <c r="C5" s="120">
        <v>6068</v>
      </c>
      <c r="D5" s="120">
        <v>6010</v>
      </c>
      <c r="E5" s="120">
        <v>5999</v>
      </c>
      <c r="F5" s="120">
        <v>5969</v>
      </c>
      <c r="G5" s="120">
        <v>5176</v>
      </c>
      <c r="H5" s="120">
        <v>4740</v>
      </c>
      <c r="I5" s="120">
        <v>4468</v>
      </c>
      <c r="J5" s="120">
        <v>4304</v>
      </c>
      <c r="K5" s="120">
        <v>4228</v>
      </c>
      <c r="L5" s="120">
        <v>4278</v>
      </c>
      <c r="M5" s="120">
        <v>4286</v>
      </c>
      <c r="N5" s="120">
        <v>4245</v>
      </c>
      <c r="O5" s="120">
        <v>4057</v>
      </c>
      <c r="P5" s="120">
        <v>3703</v>
      </c>
      <c r="Q5" s="120">
        <v>3467</v>
      </c>
      <c r="R5" s="120">
        <v>3481</v>
      </c>
      <c r="S5" s="120">
        <v>3532</v>
      </c>
      <c r="T5" s="120">
        <v>3545</v>
      </c>
      <c r="U5" s="120">
        <v>3427</v>
      </c>
      <c r="V5" s="120">
        <v>3180</v>
      </c>
      <c r="W5" s="120">
        <v>3120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6055</v>
      </c>
      <c r="C7" s="52">
        <v>6068</v>
      </c>
      <c r="D7" s="52">
        <v>6010</v>
      </c>
      <c r="E7" s="52">
        <v>5999</v>
      </c>
      <c r="F7" s="52">
        <v>5969</v>
      </c>
      <c r="G7" s="52">
        <v>5176</v>
      </c>
      <c r="H7" s="52">
        <v>4740</v>
      </c>
      <c r="I7" s="52">
        <v>4468</v>
      </c>
      <c r="J7" s="52">
        <v>4304</v>
      </c>
      <c r="K7" s="52">
        <v>4228</v>
      </c>
      <c r="L7" s="52">
        <v>4278</v>
      </c>
      <c r="M7" s="52">
        <v>4286</v>
      </c>
      <c r="N7" s="52">
        <v>4245</v>
      </c>
      <c r="O7" s="52">
        <v>4057</v>
      </c>
      <c r="P7" s="52">
        <v>3703</v>
      </c>
      <c r="Q7" s="52">
        <v>3467</v>
      </c>
      <c r="R7" s="52">
        <v>3481</v>
      </c>
      <c r="S7" s="52">
        <v>3532</v>
      </c>
      <c r="T7" s="52">
        <v>3545</v>
      </c>
      <c r="U7" s="52">
        <v>3427</v>
      </c>
      <c r="V7" s="52">
        <v>3180</v>
      </c>
      <c r="W7" s="52">
        <v>3120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122</v>
      </c>
      <c r="C9" s="52">
        <v>150</v>
      </c>
      <c r="D9" s="52">
        <v>176</v>
      </c>
      <c r="E9" s="52">
        <v>187</v>
      </c>
      <c r="F9" s="52">
        <v>195</v>
      </c>
      <c r="G9" s="52">
        <v>192</v>
      </c>
      <c r="H9" s="52">
        <v>176</v>
      </c>
      <c r="I9" s="52">
        <v>150</v>
      </c>
      <c r="J9" s="52">
        <v>131</v>
      </c>
      <c r="K9" s="52">
        <v>110</v>
      </c>
      <c r="L9" s="52">
        <v>107</v>
      </c>
      <c r="M9" s="52">
        <v>135</v>
      </c>
      <c r="N9" s="52">
        <v>199</v>
      </c>
      <c r="O9" s="52">
        <v>269</v>
      </c>
      <c r="P9" s="52">
        <v>327</v>
      </c>
      <c r="Q9" s="52">
        <v>314</v>
      </c>
      <c r="R9" s="52">
        <v>296</v>
      </c>
      <c r="S9" s="52">
        <v>288</v>
      </c>
      <c r="T9" s="52">
        <v>292</v>
      </c>
      <c r="U9" s="52">
        <v>277</v>
      </c>
      <c r="V9" s="52">
        <v>250</v>
      </c>
      <c r="W9" s="52">
        <v>216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1942</v>
      </c>
      <c r="C13" s="52">
        <v>1908</v>
      </c>
      <c r="D13" s="52">
        <v>1895</v>
      </c>
      <c r="E13" s="52">
        <v>1947</v>
      </c>
      <c r="F13" s="52">
        <v>1952</v>
      </c>
      <c r="G13" s="52">
        <v>1666</v>
      </c>
      <c r="H13" s="52">
        <v>1610</v>
      </c>
      <c r="I13" s="52">
        <v>1560</v>
      </c>
      <c r="J13" s="52">
        <v>1415</v>
      </c>
      <c r="K13" s="52">
        <v>1299</v>
      </c>
      <c r="L13" s="52">
        <v>1009</v>
      </c>
      <c r="M13" s="52">
        <v>799</v>
      </c>
      <c r="N13" s="52">
        <v>605</v>
      </c>
      <c r="O13" s="52">
        <v>486</v>
      </c>
      <c r="P13" s="52">
        <v>418</v>
      </c>
      <c r="Q13" s="52">
        <v>348</v>
      </c>
      <c r="R13" s="52">
        <v>322</v>
      </c>
      <c r="S13" s="52">
        <v>282</v>
      </c>
      <c r="T13" s="52">
        <v>373</v>
      </c>
      <c r="U13" s="52">
        <v>349</v>
      </c>
      <c r="V13" s="52">
        <v>340</v>
      </c>
      <c r="W13" s="52">
        <v>324</v>
      </c>
      <c r="DA13" s="63" t="s">
        <v>1115</v>
      </c>
    </row>
    <row r="14" spans="1:105" ht="12" customHeight="1" x14ac:dyDescent="0.25">
      <c r="A14" s="97" t="s">
        <v>121</v>
      </c>
      <c r="B14" s="52">
        <v>4113</v>
      </c>
      <c r="C14" s="52">
        <v>4160</v>
      </c>
      <c r="D14" s="52">
        <v>4115</v>
      </c>
      <c r="E14" s="52">
        <v>4052</v>
      </c>
      <c r="F14" s="52">
        <v>4017</v>
      </c>
      <c r="G14" s="52">
        <v>3510</v>
      </c>
      <c r="H14" s="52">
        <v>3130</v>
      </c>
      <c r="I14" s="52">
        <v>2908</v>
      </c>
      <c r="J14" s="52">
        <v>2889</v>
      </c>
      <c r="K14" s="52">
        <v>2929</v>
      </c>
      <c r="L14" s="52">
        <v>3269</v>
      </c>
      <c r="M14" s="52">
        <v>3487</v>
      </c>
      <c r="N14" s="52">
        <v>3640</v>
      </c>
      <c r="O14" s="52">
        <v>3571</v>
      </c>
      <c r="P14" s="52">
        <v>3285</v>
      </c>
      <c r="Q14" s="52">
        <v>3119</v>
      </c>
      <c r="R14" s="52">
        <v>3159</v>
      </c>
      <c r="S14" s="52">
        <v>3250</v>
      </c>
      <c r="T14" s="52">
        <v>3172</v>
      </c>
      <c r="U14" s="52">
        <v>3078</v>
      </c>
      <c r="V14" s="52">
        <v>2840</v>
      </c>
      <c r="W14" s="52">
        <v>2796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2912</v>
      </c>
      <c r="C16" s="52">
        <v>2925</v>
      </c>
      <c r="D16" s="52">
        <v>2911</v>
      </c>
      <c r="E16" s="52">
        <v>2957</v>
      </c>
      <c r="F16" s="52">
        <v>2899</v>
      </c>
      <c r="G16" s="52">
        <v>2464</v>
      </c>
      <c r="H16" s="52">
        <v>2127</v>
      </c>
      <c r="I16" s="52">
        <v>1901</v>
      </c>
      <c r="J16" s="52">
        <v>1718</v>
      </c>
      <c r="K16" s="52">
        <v>1626</v>
      </c>
      <c r="L16" s="52">
        <v>1720</v>
      </c>
      <c r="M16" s="52">
        <v>1855</v>
      </c>
      <c r="N16" s="52">
        <v>2070</v>
      </c>
      <c r="O16" s="52">
        <v>2105</v>
      </c>
      <c r="P16" s="52">
        <v>1944</v>
      </c>
      <c r="Q16" s="52">
        <v>1796</v>
      </c>
      <c r="R16" s="52">
        <v>1620</v>
      </c>
      <c r="S16" s="52">
        <v>1491</v>
      </c>
      <c r="T16" s="52">
        <v>1314</v>
      </c>
      <c r="U16" s="52">
        <v>1128</v>
      </c>
      <c r="V16" s="52">
        <v>950</v>
      </c>
      <c r="W16" s="52">
        <v>859</v>
      </c>
      <c r="DA16" s="63" t="s">
        <v>1117</v>
      </c>
    </row>
    <row r="17" spans="1:105" ht="12" customHeight="1" x14ac:dyDescent="0.25">
      <c r="A17" s="109" t="s">
        <v>120</v>
      </c>
      <c r="B17" s="36">
        <v>3143</v>
      </c>
      <c r="C17" s="36">
        <v>3143</v>
      </c>
      <c r="D17" s="36">
        <v>3099</v>
      </c>
      <c r="E17" s="36">
        <v>3042</v>
      </c>
      <c r="F17" s="36">
        <v>3070</v>
      </c>
      <c r="G17" s="36">
        <v>2712</v>
      </c>
      <c r="H17" s="36">
        <v>2613</v>
      </c>
      <c r="I17" s="36">
        <v>2567</v>
      </c>
      <c r="J17" s="36">
        <v>2586</v>
      </c>
      <c r="K17" s="36">
        <v>2602</v>
      </c>
      <c r="L17" s="36">
        <v>2558</v>
      </c>
      <c r="M17" s="36">
        <v>2431</v>
      </c>
      <c r="N17" s="36">
        <v>2175</v>
      </c>
      <c r="O17" s="36">
        <v>1952</v>
      </c>
      <c r="P17" s="36">
        <v>1759</v>
      </c>
      <c r="Q17" s="36">
        <v>1671</v>
      </c>
      <c r="R17" s="36">
        <v>1861</v>
      </c>
      <c r="S17" s="36">
        <v>2041</v>
      </c>
      <c r="T17" s="36">
        <v>2231</v>
      </c>
      <c r="U17" s="36">
        <v>2299</v>
      </c>
      <c r="V17" s="36">
        <v>2230</v>
      </c>
      <c r="W17" s="36">
        <v>2261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473</v>
      </c>
      <c r="D21" s="52">
        <v>473</v>
      </c>
      <c r="E21" s="52">
        <v>474</v>
      </c>
      <c r="F21" s="52">
        <v>475</v>
      </c>
      <c r="G21" s="52">
        <v>793</v>
      </c>
      <c r="H21" s="52">
        <v>436</v>
      </c>
      <c r="I21" s="52">
        <v>358</v>
      </c>
      <c r="J21" s="52">
        <v>473</v>
      </c>
      <c r="K21" s="52">
        <v>483</v>
      </c>
      <c r="L21" s="52">
        <v>511</v>
      </c>
      <c r="M21" s="52">
        <v>548</v>
      </c>
      <c r="N21" s="52">
        <v>590</v>
      </c>
      <c r="O21" s="52">
        <v>523</v>
      </c>
      <c r="P21" s="52">
        <v>354</v>
      </c>
      <c r="Q21" s="52">
        <v>236</v>
      </c>
      <c r="R21" s="52">
        <v>210</v>
      </c>
      <c r="S21" s="52">
        <v>302</v>
      </c>
      <c r="T21" s="52">
        <v>270</v>
      </c>
      <c r="U21" s="52">
        <v>271</v>
      </c>
      <c r="V21" s="52">
        <v>254</v>
      </c>
      <c r="W21" s="52">
        <v>221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19</v>
      </c>
      <c r="D23" s="52">
        <v>19</v>
      </c>
      <c r="E23" s="52">
        <v>20</v>
      </c>
      <c r="F23" s="52">
        <v>21</v>
      </c>
      <c r="G23" s="52">
        <v>23</v>
      </c>
      <c r="H23" s="52">
        <v>28</v>
      </c>
      <c r="I23" s="52">
        <v>27</v>
      </c>
      <c r="J23" s="52">
        <v>25</v>
      </c>
      <c r="K23" s="52">
        <v>39</v>
      </c>
      <c r="L23" s="52">
        <v>30</v>
      </c>
      <c r="M23" s="52">
        <v>24</v>
      </c>
      <c r="N23" s="52">
        <v>19</v>
      </c>
      <c r="O23" s="52">
        <v>14</v>
      </c>
      <c r="P23" s="52">
        <v>14</v>
      </c>
      <c r="Q23" s="52">
        <v>19</v>
      </c>
      <c r="R23" s="52">
        <v>23</v>
      </c>
      <c r="S23" s="52">
        <v>41</v>
      </c>
      <c r="T23" s="52">
        <v>51</v>
      </c>
      <c r="U23" s="52">
        <v>64</v>
      </c>
      <c r="V23" s="52">
        <v>63</v>
      </c>
      <c r="W23" s="52">
        <v>52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303</v>
      </c>
      <c r="D27" s="52">
        <v>304</v>
      </c>
      <c r="E27" s="52">
        <v>307</v>
      </c>
      <c r="F27" s="52">
        <v>318</v>
      </c>
      <c r="G27" s="52">
        <v>359</v>
      </c>
      <c r="H27" s="52">
        <v>373</v>
      </c>
      <c r="I27" s="52">
        <v>231</v>
      </c>
      <c r="J27" s="52">
        <v>240</v>
      </c>
      <c r="K27" s="52">
        <v>286</v>
      </c>
      <c r="L27" s="52">
        <v>290</v>
      </c>
      <c r="M27" s="52">
        <v>288</v>
      </c>
      <c r="N27" s="52">
        <v>248</v>
      </c>
      <c r="O27" s="52">
        <v>194</v>
      </c>
      <c r="P27" s="52">
        <v>74</v>
      </c>
      <c r="Q27" s="52">
        <v>91</v>
      </c>
      <c r="R27" s="52">
        <v>86</v>
      </c>
      <c r="S27" s="52">
        <v>78</v>
      </c>
      <c r="T27" s="52">
        <v>41</v>
      </c>
      <c r="U27" s="52">
        <v>63</v>
      </c>
      <c r="V27" s="52">
        <v>47</v>
      </c>
      <c r="W27" s="52">
        <v>49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643</v>
      </c>
      <c r="D28" s="52">
        <v>643</v>
      </c>
      <c r="E28" s="52">
        <v>653</v>
      </c>
      <c r="F28" s="52">
        <v>679</v>
      </c>
      <c r="G28" s="52">
        <v>759</v>
      </c>
      <c r="H28" s="52">
        <v>795</v>
      </c>
      <c r="I28" s="52">
        <v>500</v>
      </c>
      <c r="J28" s="52">
        <v>499</v>
      </c>
      <c r="K28" s="52">
        <v>597</v>
      </c>
      <c r="L28" s="52">
        <v>551</v>
      </c>
      <c r="M28" s="52">
        <v>536</v>
      </c>
      <c r="N28" s="52">
        <v>522</v>
      </c>
      <c r="O28" s="52">
        <v>426</v>
      </c>
      <c r="P28" s="52">
        <v>366</v>
      </c>
      <c r="Q28" s="52">
        <v>408</v>
      </c>
      <c r="R28" s="52">
        <v>576</v>
      </c>
      <c r="S28" s="52">
        <v>707</v>
      </c>
      <c r="T28" s="52">
        <v>708</v>
      </c>
      <c r="U28" s="52">
        <v>584</v>
      </c>
      <c r="V28" s="52">
        <v>479</v>
      </c>
      <c r="W28" s="52">
        <v>346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455</v>
      </c>
      <c r="D30" s="52">
        <v>455</v>
      </c>
      <c r="E30" s="52">
        <v>462</v>
      </c>
      <c r="F30" s="52">
        <v>481</v>
      </c>
      <c r="G30" s="52">
        <v>538</v>
      </c>
      <c r="H30" s="52">
        <v>564</v>
      </c>
      <c r="I30" s="52">
        <v>355</v>
      </c>
      <c r="J30" s="52">
        <v>346</v>
      </c>
      <c r="K30" s="52">
        <v>419</v>
      </c>
      <c r="L30" s="52">
        <v>383</v>
      </c>
      <c r="M30" s="52">
        <v>355</v>
      </c>
      <c r="N30" s="52">
        <v>279</v>
      </c>
      <c r="O30" s="52">
        <v>212</v>
      </c>
      <c r="P30" s="52">
        <v>188</v>
      </c>
      <c r="Q30" s="52">
        <v>205</v>
      </c>
      <c r="R30" s="52">
        <v>290</v>
      </c>
      <c r="S30" s="52">
        <v>397</v>
      </c>
      <c r="T30" s="52">
        <v>400</v>
      </c>
      <c r="U30" s="52">
        <v>364</v>
      </c>
      <c r="V30" s="52">
        <v>267</v>
      </c>
      <c r="W30" s="52">
        <v>150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491</v>
      </c>
      <c r="D31" s="36">
        <v>491</v>
      </c>
      <c r="E31" s="36">
        <v>499</v>
      </c>
      <c r="F31" s="36">
        <v>516</v>
      </c>
      <c r="G31" s="36">
        <v>579</v>
      </c>
      <c r="H31" s="36">
        <v>605</v>
      </c>
      <c r="I31" s="36">
        <v>374</v>
      </c>
      <c r="J31" s="36">
        <v>393</v>
      </c>
      <c r="K31" s="36">
        <v>464</v>
      </c>
      <c r="L31" s="36">
        <v>454</v>
      </c>
      <c r="M31" s="36">
        <v>464</v>
      </c>
      <c r="N31" s="36">
        <v>493</v>
      </c>
      <c r="O31" s="36">
        <v>407</v>
      </c>
      <c r="P31" s="36">
        <v>252</v>
      </c>
      <c r="Q31" s="36">
        <v>296</v>
      </c>
      <c r="R31" s="36">
        <v>366</v>
      </c>
      <c r="S31" s="36">
        <v>396</v>
      </c>
      <c r="T31" s="36">
        <v>338</v>
      </c>
      <c r="U31" s="36">
        <v>292</v>
      </c>
      <c r="V31" s="36">
        <v>258</v>
      </c>
      <c r="W31" s="36">
        <v>241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486</v>
      </c>
      <c r="D35" s="52">
        <v>415</v>
      </c>
      <c r="E35" s="52">
        <v>463</v>
      </c>
      <c r="F35" s="52">
        <v>445</v>
      </c>
      <c r="G35" s="52">
        <v>0</v>
      </c>
      <c r="H35" s="52">
        <v>0</v>
      </c>
      <c r="I35" s="52">
        <v>86</v>
      </c>
      <c r="J35" s="52">
        <v>309</v>
      </c>
      <c r="K35" s="52">
        <v>407</v>
      </c>
      <c r="L35" s="52">
        <v>561</v>
      </c>
      <c r="M35" s="52">
        <v>556</v>
      </c>
      <c r="N35" s="52">
        <v>549</v>
      </c>
      <c r="O35" s="52">
        <v>335</v>
      </c>
      <c r="P35" s="52">
        <v>0</v>
      </c>
      <c r="Q35" s="52">
        <v>0</v>
      </c>
      <c r="R35" s="52">
        <v>224</v>
      </c>
      <c r="S35" s="52">
        <v>353</v>
      </c>
      <c r="T35" s="52">
        <v>283</v>
      </c>
      <c r="U35" s="52">
        <v>153</v>
      </c>
      <c r="V35" s="52">
        <v>7</v>
      </c>
      <c r="W35" s="52">
        <v>161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47</v>
      </c>
      <c r="D37" s="52">
        <v>45</v>
      </c>
      <c r="E37" s="52">
        <v>31</v>
      </c>
      <c r="F37" s="52">
        <v>29</v>
      </c>
      <c r="G37" s="52">
        <v>20</v>
      </c>
      <c r="H37" s="52">
        <v>12</v>
      </c>
      <c r="I37" s="52">
        <v>1</v>
      </c>
      <c r="J37" s="52">
        <v>6</v>
      </c>
      <c r="K37" s="52">
        <v>18</v>
      </c>
      <c r="L37" s="52">
        <v>27</v>
      </c>
      <c r="M37" s="52">
        <v>52</v>
      </c>
      <c r="N37" s="52">
        <v>83</v>
      </c>
      <c r="O37" s="52">
        <v>84</v>
      </c>
      <c r="P37" s="52">
        <v>72</v>
      </c>
      <c r="Q37" s="52">
        <v>6</v>
      </c>
      <c r="R37" s="52">
        <v>5</v>
      </c>
      <c r="S37" s="52">
        <v>33</v>
      </c>
      <c r="T37" s="52">
        <v>55</v>
      </c>
      <c r="U37" s="52">
        <v>49</v>
      </c>
      <c r="V37" s="52">
        <v>36</v>
      </c>
      <c r="W37" s="52">
        <v>18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269</v>
      </c>
      <c r="D41" s="52">
        <v>291</v>
      </c>
      <c r="E41" s="52">
        <v>359</v>
      </c>
      <c r="F41" s="52">
        <v>323</v>
      </c>
      <c r="G41" s="52">
        <v>73</v>
      </c>
      <c r="H41" s="52">
        <v>317</v>
      </c>
      <c r="I41" s="52">
        <v>181</v>
      </c>
      <c r="J41" s="52">
        <v>95</v>
      </c>
      <c r="K41" s="52">
        <v>170</v>
      </c>
      <c r="L41" s="52">
        <v>0</v>
      </c>
      <c r="M41" s="52">
        <v>78</v>
      </c>
      <c r="N41" s="52">
        <v>54</v>
      </c>
      <c r="O41" s="52">
        <v>75</v>
      </c>
      <c r="P41" s="52">
        <v>6</v>
      </c>
      <c r="Q41" s="52">
        <v>21</v>
      </c>
      <c r="R41" s="52">
        <v>60</v>
      </c>
      <c r="S41" s="52">
        <v>38</v>
      </c>
      <c r="T41" s="52">
        <v>132</v>
      </c>
      <c r="U41" s="52">
        <v>39</v>
      </c>
      <c r="V41" s="52">
        <v>38</v>
      </c>
      <c r="W41" s="52">
        <v>33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690</v>
      </c>
      <c r="D42" s="52">
        <v>598</v>
      </c>
      <c r="E42" s="52">
        <v>590</v>
      </c>
      <c r="F42" s="52">
        <v>644</v>
      </c>
      <c r="G42" s="52">
        <v>252</v>
      </c>
      <c r="H42" s="52">
        <v>415</v>
      </c>
      <c r="I42" s="52">
        <v>278</v>
      </c>
      <c r="J42" s="52">
        <v>480</v>
      </c>
      <c r="K42" s="52">
        <v>637</v>
      </c>
      <c r="L42" s="52">
        <v>891</v>
      </c>
      <c r="M42" s="52">
        <v>754</v>
      </c>
      <c r="N42" s="52">
        <v>675</v>
      </c>
      <c r="O42" s="52">
        <v>357</v>
      </c>
      <c r="P42" s="52">
        <v>80</v>
      </c>
      <c r="Q42" s="52">
        <v>242</v>
      </c>
      <c r="R42" s="52">
        <v>616</v>
      </c>
      <c r="S42" s="52">
        <v>798</v>
      </c>
      <c r="T42" s="52">
        <v>630</v>
      </c>
      <c r="U42" s="52">
        <v>490</v>
      </c>
      <c r="V42" s="52">
        <v>241</v>
      </c>
      <c r="W42" s="52">
        <v>302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468</v>
      </c>
      <c r="D44" s="52">
        <v>441</v>
      </c>
      <c r="E44" s="52">
        <v>508</v>
      </c>
      <c r="F44" s="52">
        <v>423</v>
      </c>
      <c r="G44" s="52">
        <v>103</v>
      </c>
      <c r="H44" s="52">
        <v>227</v>
      </c>
      <c r="I44" s="52">
        <v>129</v>
      </c>
      <c r="J44" s="52">
        <v>163</v>
      </c>
      <c r="K44" s="52">
        <v>327</v>
      </c>
      <c r="L44" s="52">
        <v>477</v>
      </c>
      <c r="M44" s="52">
        <v>490</v>
      </c>
      <c r="N44" s="52">
        <v>494</v>
      </c>
      <c r="O44" s="52">
        <v>247</v>
      </c>
      <c r="P44" s="52">
        <v>27</v>
      </c>
      <c r="Q44" s="52">
        <v>57</v>
      </c>
      <c r="R44" s="52">
        <v>114</v>
      </c>
      <c r="S44" s="52">
        <v>268</v>
      </c>
      <c r="T44" s="52">
        <v>223</v>
      </c>
      <c r="U44" s="52">
        <v>178</v>
      </c>
      <c r="V44" s="52">
        <v>89</v>
      </c>
      <c r="W44" s="52">
        <v>59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491</v>
      </c>
      <c r="D45" s="36">
        <v>447</v>
      </c>
      <c r="E45" s="36">
        <v>442</v>
      </c>
      <c r="F45" s="36">
        <v>544</v>
      </c>
      <c r="G45" s="36">
        <v>221</v>
      </c>
      <c r="H45" s="36">
        <v>506</v>
      </c>
      <c r="I45" s="36">
        <v>328</v>
      </c>
      <c r="J45" s="36">
        <v>412</v>
      </c>
      <c r="K45" s="36">
        <v>480</v>
      </c>
      <c r="L45" s="36">
        <v>410</v>
      </c>
      <c r="M45" s="36">
        <v>337</v>
      </c>
      <c r="N45" s="36">
        <v>237</v>
      </c>
      <c r="O45" s="36">
        <v>184</v>
      </c>
      <c r="P45" s="36">
        <v>59</v>
      </c>
      <c r="Q45" s="36">
        <v>208</v>
      </c>
      <c r="R45" s="36">
        <v>556</v>
      </c>
      <c r="S45" s="36">
        <v>576</v>
      </c>
      <c r="T45" s="36">
        <v>528</v>
      </c>
      <c r="U45" s="36">
        <v>360</v>
      </c>
      <c r="V45" s="36">
        <v>189</v>
      </c>
      <c r="W45" s="36">
        <v>272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193</v>
      </c>
      <c r="D49" s="52">
        <v>161</v>
      </c>
      <c r="E49" s="52">
        <v>177</v>
      </c>
      <c r="F49" s="52">
        <v>165</v>
      </c>
      <c r="G49" s="52">
        <v>0</v>
      </c>
      <c r="H49" s="52">
        <v>0</v>
      </c>
      <c r="I49" s="52">
        <v>24</v>
      </c>
      <c r="J49" s="52">
        <v>100</v>
      </c>
      <c r="K49" s="52">
        <v>155</v>
      </c>
      <c r="L49" s="52">
        <v>173</v>
      </c>
      <c r="M49" s="52">
        <v>220</v>
      </c>
      <c r="N49" s="52">
        <v>169</v>
      </c>
      <c r="O49" s="52">
        <v>80</v>
      </c>
      <c r="P49" s="52">
        <v>0</v>
      </c>
      <c r="Q49" s="52">
        <v>0</v>
      </c>
      <c r="R49" s="52">
        <v>86</v>
      </c>
      <c r="S49" s="52">
        <v>123</v>
      </c>
      <c r="T49" s="52">
        <v>98</v>
      </c>
      <c r="U49" s="52">
        <v>52</v>
      </c>
      <c r="V49" s="52">
        <v>2</v>
      </c>
      <c r="W49" s="52">
        <v>44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11</v>
      </c>
      <c r="D51" s="52">
        <v>8</v>
      </c>
      <c r="E51" s="52">
        <v>9</v>
      </c>
      <c r="F51" s="52">
        <v>11</v>
      </c>
      <c r="G51" s="52">
        <v>0</v>
      </c>
      <c r="H51" s="52">
        <v>0</v>
      </c>
      <c r="I51" s="52">
        <v>1</v>
      </c>
      <c r="J51" s="52">
        <v>3</v>
      </c>
      <c r="K51" s="52">
        <v>4</v>
      </c>
      <c r="L51" s="52">
        <v>8</v>
      </c>
      <c r="M51" s="52">
        <v>13</v>
      </c>
      <c r="N51" s="52">
        <v>12</v>
      </c>
      <c r="O51" s="52">
        <v>6</v>
      </c>
      <c r="P51" s="52">
        <v>0</v>
      </c>
      <c r="Q51" s="52">
        <v>0</v>
      </c>
      <c r="R51" s="52">
        <v>3</v>
      </c>
      <c r="S51" s="52">
        <v>4</v>
      </c>
      <c r="T51" s="52">
        <v>3</v>
      </c>
      <c r="U51" s="52">
        <v>1</v>
      </c>
      <c r="V51" s="52">
        <v>0</v>
      </c>
      <c r="W51" s="52">
        <v>1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54</v>
      </c>
      <c r="D55" s="52">
        <v>53</v>
      </c>
      <c r="E55" s="52">
        <v>67</v>
      </c>
      <c r="F55" s="52">
        <v>55</v>
      </c>
      <c r="G55" s="52">
        <v>0</v>
      </c>
      <c r="H55" s="52">
        <v>0</v>
      </c>
      <c r="I55" s="52">
        <v>9</v>
      </c>
      <c r="J55" s="52">
        <v>17</v>
      </c>
      <c r="K55" s="52">
        <v>33</v>
      </c>
      <c r="L55" s="52">
        <v>0</v>
      </c>
      <c r="M55" s="52">
        <v>21</v>
      </c>
      <c r="N55" s="52">
        <v>13</v>
      </c>
      <c r="O55" s="52">
        <v>14</v>
      </c>
      <c r="P55" s="52">
        <v>0</v>
      </c>
      <c r="Q55" s="52">
        <v>0</v>
      </c>
      <c r="R55" s="52">
        <v>8</v>
      </c>
      <c r="S55" s="52">
        <v>6</v>
      </c>
      <c r="T55" s="52">
        <v>17</v>
      </c>
      <c r="U55" s="52">
        <v>4</v>
      </c>
      <c r="V55" s="52">
        <v>0</v>
      </c>
      <c r="W55" s="52">
        <v>5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139</v>
      </c>
      <c r="D56" s="52">
        <v>108</v>
      </c>
      <c r="E56" s="52">
        <v>110</v>
      </c>
      <c r="F56" s="52">
        <v>110</v>
      </c>
      <c r="G56" s="52">
        <v>0</v>
      </c>
      <c r="H56" s="52">
        <v>0</v>
      </c>
      <c r="I56" s="52">
        <v>15</v>
      </c>
      <c r="J56" s="52">
        <v>83</v>
      </c>
      <c r="K56" s="52">
        <v>122</v>
      </c>
      <c r="L56" s="52">
        <v>173</v>
      </c>
      <c r="M56" s="52">
        <v>199</v>
      </c>
      <c r="N56" s="52">
        <v>156</v>
      </c>
      <c r="O56" s="52">
        <v>66</v>
      </c>
      <c r="P56" s="52">
        <v>0</v>
      </c>
      <c r="Q56" s="52">
        <v>0</v>
      </c>
      <c r="R56" s="52">
        <v>78</v>
      </c>
      <c r="S56" s="52">
        <v>117</v>
      </c>
      <c r="T56" s="52">
        <v>81</v>
      </c>
      <c r="U56" s="52">
        <v>48</v>
      </c>
      <c r="V56" s="52">
        <v>2</v>
      </c>
      <c r="W56" s="52">
        <v>39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94</v>
      </c>
      <c r="D58" s="52">
        <v>80</v>
      </c>
      <c r="E58" s="52">
        <v>94</v>
      </c>
      <c r="F58" s="52">
        <v>72</v>
      </c>
      <c r="G58" s="52">
        <v>0</v>
      </c>
      <c r="H58" s="52">
        <v>0</v>
      </c>
      <c r="I58" s="52">
        <v>7</v>
      </c>
      <c r="J58" s="52">
        <v>29</v>
      </c>
      <c r="K58" s="52">
        <v>63</v>
      </c>
      <c r="L58" s="52">
        <v>93</v>
      </c>
      <c r="M58" s="52">
        <v>130</v>
      </c>
      <c r="N58" s="52">
        <v>114</v>
      </c>
      <c r="O58" s="52">
        <v>46</v>
      </c>
      <c r="P58" s="52">
        <v>0</v>
      </c>
      <c r="Q58" s="52">
        <v>0</v>
      </c>
      <c r="R58" s="52">
        <v>15</v>
      </c>
      <c r="S58" s="52">
        <v>39</v>
      </c>
      <c r="T58" s="52">
        <v>29</v>
      </c>
      <c r="U58" s="52">
        <v>17</v>
      </c>
      <c r="V58" s="52">
        <v>1</v>
      </c>
      <c r="W58" s="52">
        <v>9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99</v>
      </c>
      <c r="D59" s="36">
        <v>81</v>
      </c>
      <c r="E59" s="36">
        <v>83</v>
      </c>
      <c r="F59" s="36">
        <v>93</v>
      </c>
      <c r="G59" s="36">
        <v>0</v>
      </c>
      <c r="H59" s="36">
        <v>0</v>
      </c>
      <c r="I59" s="36">
        <v>17</v>
      </c>
      <c r="J59" s="36">
        <v>71</v>
      </c>
      <c r="K59" s="36">
        <v>92</v>
      </c>
      <c r="L59" s="36">
        <v>80</v>
      </c>
      <c r="M59" s="36">
        <v>90</v>
      </c>
      <c r="N59" s="36">
        <v>55</v>
      </c>
      <c r="O59" s="36">
        <v>34</v>
      </c>
      <c r="P59" s="36">
        <v>0</v>
      </c>
      <c r="Q59" s="36">
        <v>0</v>
      </c>
      <c r="R59" s="36">
        <v>71</v>
      </c>
      <c r="S59" s="36">
        <v>84</v>
      </c>
      <c r="T59" s="36">
        <v>69</v>
      </c>
      <c r="U59" s="36">
        <v>35</v>
      </c>
      <c r="V59" s="36">
        <v>1</v>
      </c>
      <c r="W59" s="36">
        <v>35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293</v>
      </c>
      <c r="D63" s="52">
        <v>254</v>
      </c>
      <c r="E63" s="52">
        <v>286</v>
      </c>
      <c r="F63" s="52">
        <v>280</v>
      </c>
      <c r="G63" s="52">
        <v>0</v>
      </c>
      <c r="H63" s="52">
        <v>0</v>
      </c>
      <c r="I63" s="52">
        <v>62</v>
      </c>
      <c r="J63" s="52">
        <v>209</v>
      </c>
      <c r="K63" s="52">
        <v>252</v>
      </c>
      <c r="L63" s="52">
        <v>388</v>
      </c>
      <c r="M63" s="52">
        <v>336</v>
      </c>
      <c r="N63" s="52">
        <v>380</v>
      </c>
      <c r="O63" s="52">
        <v>255</v>
      </c>
      <c r="P63" s="52">
        <v>0</v>
      </c>
      <c r="Q63" s="52">
        <v>0</v>
      </c>
      <c r="R63" s="52">
        <v>138</v>
      </c>
      <c r="S63" s="52">
        <v>230</v>
      </c>
      <c r="T63" s="52">
        <v>185</v>
      </c>
      <c r="U63" s="52">
        <v>101</v>
      </c>
      <c r="V63" s="52">
        <v>5</v>
      </c>
      <c r="W63" s="52">
        <v>117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36</v>
      </c>
      <c r="D65" s="52">
        <v>37</v>
      </c>
      <c r="E65" s="52">
        <v>22</v>
      </c>
      <c r="F65" s="52">
        <v>18</v>
      </c>
      <c r="G65" s="52">
        <v>20</v>
      </c>
      <c r="H65" s="52">
        <v>12</v>
      </c>
      <c r="I65" s="52">
        <v>0</v>
      </c>
      <c r="J65" s="52">
        <v>3</v>
      </c>
      <c r="K65" s="52">
        <v>14</v>
      </c>
      <c r="L65" s="52">
        <v>19</v>
      </c>
      <c r="M65" s="52">
        <v>39</v>
      </c>
      <c r="N65" s="52">
        <v>71</v>
      </c>
      <c r="O65" s="52">
        <v>78</v>
      </c>
      <c r="P65" s="52">
        <v>72</v>
      </c>
      <c r="Q65" s="52">
        <v>6</v>
      </c>
      <c r="R65" s="52">
        <v>2</v>
      </c>
      <c r="S65" s="52">
        <v>29</v>
      </c>
      <c r="T65" s="52">
        <v>52</v>
      </c>
      <c r="U65" s="52">
        <v>48</v>
      </c>
      <c r="V65" s="52">
        <v>36</v>
      </c>
      <c r="W65" s="52">
        <v>17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215</v>
      </c>
      <c r="D69" s="52">
        <f t="shared" si="6"/>
        <v>238</v>
      </c>
      <c r="E69" s="52">
        <f t="shared" si="6"/>
        <v>292</v>
      </c>
      <c r="F69" s="52">
        <f t="shared" si="6"/>
        <v>268</v>
      </c>
      <c r="G69" s="52">
        <f t="shared" si="6"/>
        <v>73</v>
      </c>
      <c r="H69" s="52">
        <f t="shared" si="6"/>
        <v>317</v>
      </c>
      <c r="I69" s="52">
        <f t="shared" si="6"/>
        <v>172</v>
      </c>
      <c r="J69" s="52">
        <f t="shared" si="6"/>
        <v>78</v>
      </c>
      <c r="K69" s="52">
        <f t="shared" si="6"/>
        <v>137</v>
      </c>
      <c r="L69" s="52">
        <f t="shared" si="6"/>
        <v>0</v>
      </c>
      <c r="M69" s="52">
        <f t="shared" si="6"/>
        <v>57</v>
      </c>
      <c r="N69" s="52">
        <f t="shared" si="6"/>
        <v>41</v>
      </c>
      <c r="O69" s="52">
        <f t="shared" si="6"/>
        <v>61</v>
      </c>
      <c r="P69" s="52">
        <f t="shared" si="6"/>
        <v>6</v>
      </c>
      <c r="Q69" s="52">
        <f t="shared" si="6"/>
        <v>21</v>
      </c>
      <c r="R69" s="52">
        <f t="shared" ref="R69:V69" si="7">R41-R55</f>
        <v>52</v>
      </c>
      <c r="S69" s="52">
        <f t="shared" si="7"/>
        <v>32</v>
      </c>
      <c r="T69" s="52">
        <f t="shared" si="7"/>
        <v>115</v>
      </c>
      <c r="U69" s="52">
        <f t="shared" si="7"/>
        <v>35</v>
      </c>
      <c r="V69" s="52">
        <f t="shared" si="7"/>
        <v>38</v>
      </c>
      <c r="W69" s="52">
        <f t="shared" ref="W69" si="8">W41-W55</f>
        <v>28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551</v>
      </c>
      <c r="D70" s="52">
        <f t="shared" si="9"/>
        <v>490</v>
      </c>
      <c r="E70" s="52">
        <f t="shared" si="9"/>
        <v>480</v>
      </c>
      <c r="F70" s="52">
        <f t="shared" si="9"/>
        <v>534</v>
      </c>
      <c r="G70" s="52">
        <f t="shared" si="9"/>
        <v>252</v>
      </c>
      <c r="H70" s="52">
        <f t="shared" si="9"/>
        <v>415</v>
      </c>
      <c r="I70" s="52">
        <f t="shared" si="9"/>
        <v>263</v>
      </c>
      <c r="J70" s="52">
        <f t="shared" si="9"/>
        <v>397</v>
      </c>
      <c r="K70" s="52">
        <f t="shared" si="9"/>
        <v>515</v>
      </c>
      <c r="L70" s="52">
        <f t="shared" si="9"/>
        <v>718</v>
      </c>
      <c r="M70" s="52">
        <f t="shared" si="9"/>
        <v>555</v>
      </c>
      <c r="N70" s="52">
        <f t="shared" si="9"/>
        <v>519</v>
      </c>
      <c r="O70" s="52">
        <f t="shared" si="9"/>
        <v>291</v>
      </c>
      <c r="P70" s="52">
        <f t="shared" si="9"/>
        <v>80</v>
      </c>
      <c r="Q70" s="52">
        <f t="shared" si="9"/>
        <v>242</v>
      </c>
      <c r="R70" s="52">
        <f t="shared" ref="R70:V70" si="10">R42-R56</f>
        <v>538</v>
      </c>
      <c r="S70" s="52">
        <f t="shared" si="10"/>
        <v>681</v>
      </c>
      <c r="T70" s="52">
        <f t="shared" si="10"/>
        <v>549</v>
      </c>
      <c r="U70" s="52">
        <f t="shared" si="10"/>
        <v>442</v>
      </c>
      <c r="V70" s="52">
        <f t="shared" si="10"/>
        <v>239</v>
      </c>
      <c r="W70" s="52">
        <f t="shared" ref="W70" si="11">W42-W56</f>
        <v>263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374</v>
      </c>
      <c r="D72" s="52">
        <v>361</v>
      </c>
      <c r="E72" s="52">
        <v>414</v>
      </c>
      <c r="F72" s="52">
        <v>351</v>
      </c>
      <c r="G72" s="52">
        <v>103</v>
      </c>
      <c r="H72" s="52">
        <v>227</v>
      </c>
      <c r="I72" s="52">
        <v>122</v>
      </c>
      <c r="J72" s="52">
        <v>134</v>
      </c>
      <c r="K72" s="52">
        <v>264</v>
      </c>
      <c r="L72" s="52">
        <v>384</v>
      </c>
      <c r="M72" s="52">
        <v>360</v>
      </c>
      <c r="N72" s="52">
        <v>380</v>
      </c>
      <c r="O72" s="52">
        <v>201</v>
      </c>
      <c r="P72" s="52">
        <v>27</v>
      </c>
      <c r="Q72" s="52">
        <v>57</v>
      </c>
      <c r="R72" s="52">
        <v>99</v>
      </c>
      <c r="S72" s="52">
        <v>229</v>
      </c>
      <c r="T72" s="52">
        <v>194</v>
      </c>
      <c r="U72" s="52">
        <v>161</v>
      </c>
      <c r="V72" s="52">
        <v>88</v>
      </c>
      <c r="W72" s="52">
        <v>50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392</v>
      </c>
      <c r="D73" s="36">
        <v>366</v>
      </c>
      <c r="E73" s="36">
        <v>359</v>
      </c>
      <c r="F73" s="36">
        <v>451</v>
      </c>
      <c r="G73" s="36">
        <v>221</v>
      </c>
      <c r="H73" s="36">
        <v>506</v>
      </c>
      <c r="I73" s="36">
        <v>311</v>
      </c>
      <c r="J73" s="36">
        <v>341</v>
      </c>
      <c r="K73" s="36">
        <v>388</v>
      </c>
      <c r="L73" s="36">
        <v>330</v>
      </c>
      <c r="M73" s="36">
        <v>247</v>
      </c>
      <c r="N73" s="36">
        <v>182</v>
      </c>
      <c r="O73" s="36">
        <v>150</v>
      </c>
      <c r="P73" s="36">
        <v>59</v>
      </c>
      <c r="Q73" s="36">
        <v>208</v>
      </c>
      <c r="R73" s="36">
        <v>485</v>
      </c>
      <c r="S73" s="36">
        <v>492</v>
      </c>
      <c r="T73" s="36">
        <v>459</v>
      </c>
      <c r="U73" s="36">
        <v>325</v>
      </c>
      <c r="V73" s="36">
        <v>188</v>
      </c>
      <c r="W73" s="36">
        <v>237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28</v>
      </c>
      <c r="J79" s="52">
        <f>RES_hhdet_numvin!J126</f>
        <v>142</v>
      </c>
      <c r="K79" s="52">
        <f>RES_hhdet_numvin!K126</f>
        <v>235</v>
      </c>
      <c r="L79" s="52">
        <f>RES_hhdet_numvin!L126</f>
        <v>378</v>
      </c>
      <c r="M79" s="52">
        <f>RES_hhdet_numvin!M126</f>
        <v>421</v>
      </c>
      <c r="N79" s="52">
        <f>RES_hhdet_numvin!N126</f>
        <v>452</v>
      </c>
      <c r="O79" s="52">
        <f>RES_hhdet_numvin!O126</f>
        <v>295</v>
      </c>
      <c r="P79" s="52">
        <f>RES_hhdet_numvin!P126</f>
        <v>0</v>
      </c>
      <c r="Q79" s="52">
        <f>RES_hhdet_numvin!Q126</f>
        <v>0</v>
      </c>
      <c r="R79" s="52">
        <f>RES_hhdet_numvin!R126</f>
        <v>218</v>
      </c>
      <c r="S79" s="52">
        <f>RES_hhdet_numvin!S126</f>
        <v>349</v>
      </c>
      <c r="T79" s="52">
        <f>RES_hhdet_numvin!T126</f>
        <v>281</v>
      </c>
      <c r="U79" s="52">
        <f>RES_hhdet_numvin!U126</f>
        <v>153</v>
      </c>
      <c r="V79" s="52">
        <f>RES_hhdet_numvin!V126</f>
        <v>7</v>
      </c>
      <c r="W79" s="52">
        <f>RES_hhdet_numvin!W126</f>
        <v>161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24</v>
      </c>
      <c r="Q82" s="138">
        <f>RES_hhdet_numvin!Q129</f>
        <v>3</v>
      </c>
      <c r="R82" s="138">
        <f>RES_hhdet_numvin!R129</f>
        <v>4</v>
      </c>
      <c r="S82" s="138">
        <f>RES_hhdet_numvin!S129</f>
        <v>30</v>
      </c>
      <c r="T82" s="138">
        <f>RES_hhdet_numvin!T129</f>
        <v>52</v>
      </c>
      <c r="U82" s="138">
        <f>RES_hhdet_numvin!U129</f>
        <v>49</v>
      </c>
      <c r="V82" s="138">
        <f>RES_hhdet_numvin!V129</f>
        <v>36</v>
      </c>
      <c r="W82" s="138">
        <f>RES_hhdet_numvin!W129</f>
        <v>18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1</v>
      </c>
      <c r="Q88" s="138">
        <f>RES_hhdet_numvin!Q135</f>
        <v>12</v>
      </c>
      <c r="R88" s="138">
        <f>RES_hhdet_numvin!R135</f>
        <v>46</v>
      </c>
      <c r="S88" s="138">
        <f>RES_hhdet_numvin!S135</f>
        <v>35</v>
      </c>
      <c r="T88" s="138">
        <f>RES_hhdet_numvin!T135</f>
        <v>121</v>
      </c>
      <c r="U88" s="138">
        <f>RES_hhdet_numvin!U135</f>
        <v>39</v>
      </c>
      <c r="V88" s="138">
        <f>RES_hhdet_numvin!V135</f>
        <v>37</v>
      </c>
      <c r="W88" s="138">
        <f>RES_hhdet_numvin!W135</f>
        <v>33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24</v>
      </c>
      <c r="Q89" s="138">
        <f>RES_hhdet_numvin!Q136</f>
        <v>121</v>
      </c>
      <c r="R89" s="138">
        <f>RES_hhdet_numvin!R136</f>
        <v>428</v>
      </c>
      <c r="S89" s="138">
        <f>RES_hhdet_numvin!S136</f>
        <v>659</v>
      </c>
      <c r="T89" s="138">
        <f>RES_hhdet_numvin!T136</f>
        <v>562</v>
      </c>
      <c r="U89" s="138">
        <f>RES_hhdet_numvin!U136</f>
        <v>465</v>
      </c>
      <c r="V89" s="138">
        <f>RES_hhdet_numvin!V136</f>
        <v>235</v>
      </c>
      <c r="W89" s="138">
        <f>RES_hhdet_numvin!W136</f>
        <v>302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8</v>
      </c>
      <c r="Q93" s="138">
        <f>RES_hhdet_numvin!Q140</f>
        <v>27</v>
      </c>
      <c r="R93" s="138">
        <f>RES_hhdet_numvin!R140</f>
        <v>83</v>
      </c>
      <c r="S93" s="138">
        <f>RES_hhdet_numvin!S140</f>
        <v>222</v>
      </c>
      <c r="T93" s="138">
        <f>RES_hhdet_numvin!T140</f>
        <v>203</v>
      </c>
      <c r="U93" s="138">
        <f>RES_hhdet_numvin!U140</f>
        <v>170</v>
      </c>
      <c r="V93" s="138">
        <f>RES_hhdet_numvin!V140</f>
        <v>87</v>
      </c>
      <c r="W93" s="138">
        <f>RES_hhdet_numvin!W140</f>
        <v>59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17</v>
      </c>
      <c r="Q94" s="39">
        <f>RES_hhdet_numvin!Q141</f>
        <v>102</v>
      </c>
      <c r="R94" s="39">
        <f>RES_hhdet_numvin!R141</f>
        <v>388</v>
      </c>
      <c r="S94" s="39">
        <f>RES_hhdet_numvin!S141</f>
        <v>485</v>
      </c>
      <c r="T94" s="39">
        <f>RES_hhdet_numvin!T141</f>
        <v>471</v>
      </c>
      <c r="U94" s="39">
        <f>RES_hhdet_numvin!U141</f>
        <v>341</v>
      </c>
      <c r="V94" s="39">
        <f>RES_hhdet_numvin!V141</f>
        <v>185</v>
      </c>
      <c r="W94" s="39">
        <f>RES_hhdet_numvin!W141</f>
        <v>272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2.8578276441143666</v>
      </c>
      <c r="C98" s="117">
        <f t="shared" si="12"/>
        <v>2.5097124714861527</v>
      </c>
      <c r="D98" s="117">
        <f t="shared" si="12"/>
        <v>2.9970677577684839</v>
      </c>
      <c r="E98" s="117">
        <f t="shared" si="12"/>
        <v>3.0900888533798279</v>
      </c>
      <c r="F98" s="117">
        <f t="shared" si="12"/>
        <v>3.2969461214384719</v>
      </c>
      <c r="G98" s="117">
        <f t="shared" si="12"/>
        <v>2.596575349144659</v>
      </c>
      <c r="H98" s="117">
        <f t="shared" si="12"/>
        <v>2.4723290185172289</v>
      </c>
      <c r="I98" s="117">
        <f t="shared" si="12"/>
        <v>2.4195645809095843</v>
      </c>
      <c r="J98" s="117">
        <f t="shared" si="12"/>
        <v>1.9553128508403994</v>
      </c>
      <c r="K98" s="117">
        <f t="shared" si="12"/>
        <v>1.8778654972884281</v>
      </c>
      <c r="L98" s="117">
        <f t="shared" si="12"/>
        <v>2.2428784841237106</v>
      </c>
      <c r="M98" s="117">
        <f t="shared" si="12"/>
        <v>1.9694488238050585</v>
      </c>
      <c r="N98" s="117">
        <f t="shared" si="12"/>
        <v>1.988787247034792</v>
      </c>
      <c r="O98" s="117">
        <f t="shared" si="12"/>
        <v>1.7801514535114471</v>
      </c>
      <c r="P98" s="117">
        <f t="shared" si="12"/>
        <v>1.5820623275988805</v>
      </c>
      <c r="Q98" s="117">
        <f t="shared" si="12"/>
        <v>1.4774963304613471</v>
      </c>
      <c r="R98" s="117">
        <f t="shared" ref="R98:V98" si="13">R99+R102+R104+R113</f>
        <v>1.5571204204596483</v>
      </c>
      <c r="S98" s="117">
        <f t="shared" si="13"/>
        <v>1.5508688272815658</v>
      </c>
      <c r="T98" s="117">
        <f t="shared" si="13"/>
        <v>1.7980226434566047</v>
      </c>
      <c r="U98" s="117">
        <f t="shared" si="13"/>
        <v>1.5795148459184545</v>
      </c>
      <c r="V98" s="117">
        <f t="shared" si="13"/>
        <v>1.5688834983745006</v>
      </c>
      <c r="W98" s="117">
        <f t="shared" ref="W98" si="14">W99+W102+W104+W113</f>
        <v>1.5769486596171376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1.1268964865241349</v>
      </c>
      <c r="C99" s="122">
        <f t="shared" si="15"/>
        <v>0.74314259331187571</v>
      </c>
      <c r="D99" s="122">
        <f t="shared" si="15"/>
        <v>1.1984807630929475</v>
      </c>
      <c r="E99" s="122">
        <f t="shared" si="15"/>
        <v>1.2936353177517828</v>
      </c>
      <c r="F99" s="122">
        <f t="shared" si="15"/>
        <v>1.5090413625936541</v>
      </c>
      <c r="G99" s="122">
        <f t="shared" si="15"/>
        <v>1.0299339945284505</v>
      </c>
      <c r="H99" s="122">
        <f t="shared" si="15"/>
        <v>1.1018701387974745</v>
      </c>
      <c r="I99" s="122">
        <f t="shared" si="15"/>
        <v>1.1019514937339026</v>
      </c>
      <c r="J99" s="122">
        <f t="shared" si="15"/>
        <v>0.81452734702739826</v>
      </c>
      <c r="K99" s="122">
        <f t="shared" si="15"/>
        <v>0.76653547995798954</v>
      </c>
      <c r="L99" s="122">
        <f t="shared" si="15"/>
        <v>1.0291818080261657</v>
      </c>
      <c r="M99" s="122">
        <f t="shared" si="15"/>
        <v>0.90975860246326223</v>
      </c>
      <c r="N99" s="122">
        <f t="shared" si="15"/>
        <v>1.0772230699925136</v>
      </c>
      <c r="O99" s="122">
        <f t="shared" si="15"/>
        <v>0.98146079823021659</v>
      </c>
      <c r="P99" s="122">
        <f t="shared" si="15"/>
        <v>0.90964025759617428</v>
      </c>
      <c r="Q99" s="122">
        <f t="shared" si="15"/>
        <v>0.86171589910765123</v>
      </c>
      <c r="R99" s="122">
        <f t="shared" ref="R99:V99" si="16">SUM(R100:R101)</f>
        <v>0.86179493475432101</v>
      </c>
      <c r="S99" s="122">
        <f t="shared" si="16"/>
        <v>0.86178035907851291</v>
      </c>
      <c r="T99" s="122">
        <f t="shared" si="16"/>
        <v>1.0572816854279012</v>
      </c>
      <c r="U99" s="122">
        <f t="shared" si="16"/>
        <v>0.86172980054915294</v>
      </c>
      <c r="V99" s="122">
        <f t="shared" si="16"/>
        <v>0.86175484709578898</v>
      </c>
      <c r="W99" s="122">
        <f t="shared" ref="W99" si="17">SUM(W100:W101)</f>
        <v>0.86175260733317782</v>
      </c>
      <c r="DA99" s="130" t="s">
        <v>1687</v>
      </c>
    </row>
    <row r="100" spans="1:105" ht="12" customHeight="1" x14ac:dyDescent="0.25">
      <c r="A100" s="97" t="s">
        <v>203</v>
      </c>
      <c r="B100" s="98">
        <v>1.1226139294926909</v>
      </c>
      <c r="C100" s="98">
        <v>0.74041272570937233</v>
      </c>
      <c r="D100" s="98">
        <v>1.1942390369733451</v>
      </c>
      <c r="E100" s="98">
        <v>1.2897678417884779</v>
      </c>
      <c r="F100" s="98">
        <v>1.5047291487532239</v>
      </c>
      <c r="G100" s="98">
        <v>1.0269991401547722</v>
      </c>
      <c r="H100" s="98">
        <v>1.098710232158211</v>
      </c>
      <c r="I100" s="98">
        <v>1.098710232158211</v>
      </c>
      <c r="J100" s="98">
        <v>0.81203783319002576</v>
      </c>
      <c r="K100" s="98">
        <v>0.76431642304385206</v>
      </c>
      <c r="L100" s="98">
        <v>1.0269991401547716</v>
      </c>
      <c r="M100" s="98">
        <v>0.90765262252794476</v>
      </c>
      <c r="N100" s="98">
        <v>1.0748065348237317</v>
      </c>
      <c r="O100" s="98">
        <v>0.97927773000859886</v>
      </c>
      <c r="P100" s="98">
        <v>0.90765262252794465</v>
      </c>
      <c r="Q100" s="98">
        <v>0.85984522785898554</v>
      </c>
      <c r="R100" s="98">
        <v>0.85984522785898521</v>
      </c>
      <c r="S100" s="98">
        <v>0.85984522785898576</v>
      </c>
      <c r="T100" s="98">
        <v>1.0549441100601897</v>
      </c>
      <c r="U100" s="98">
        <v>0.85984522785898587</v>
      </c>
      <c r="V100" s="98">
        <v>0.85984522785898587</v>
      </c>
      <c r="W100" s="98">
        <v>0.85984522785898465</v>
      </c>
      <c r="DA100" s="63" t="s">
        <v>1688</v>
      </c>
    </row>
    <row r="101" spans="1:105" ht="12" customHeight="1" x14ac:dyDescent="0.25">
      <c r="A101" s="97" t="s">
        <v>53</v>
      </c>
      <c r="B101" s="98">
        <v>4.282557031444062E-3</v>
      </c>
      <c r="C101" s="98">
        <v>2.7298676025033892E-3</v>
      </c>
      <c r="D101" s="98">
        <v>4.2417261196024065E-3</v>
      </c>
      <c r="E101" s="98">
        <v>3.8674759633048911E-3</v>
      </c>
      <c r="F101" s="98">
        <v>4.3122138404301071E-3</v>
      </c>
      <c r="G101" s="98">
        <v>2.9348543736782682E-3</v>
      </c>
      <c r="H101" s="98">
        <v>3.1599066392635419E-3</v>
      </c>
      <c r="I101" s="98">
        <v>3.2412615756916862E-3</v>
      </c>
      <c r="J101" s="98">
        <v>2.4895138373724553E-3</v>
      </c>
      <c r="K101" s="98">
        <v>2.2190569141374863E-3</v>
      </c>
      <c r="L101" s="98">
        <v>2.1826678713941345E-3</v>
      </c>
      <c r="M101" s="98">
        <v>2.1059799353174442E-3</v>
      </c>
      <c r="N101" s="98">
        <v>2.4165351687819225E-3</v>
      </c>
      <c r="O101" s="98">
        <v>2.1830682216177105E-3</v>
      </c>
      <c r="P101" s="98">
        <v>1.9876350682296669E-3</v>
      </c>
      <c r="Q101" s="98">
        <v>1.8706712486657288E-3</v>
      </c>
      <c r="R101" s="98">
        <v>1.9497068953357702E-3</v>
      </c>
      <c r="S101" s="98">
        <v>1.9351312195271674E-3</v>
      </c>
      <c r="T101" s="98">
        <v>2.3375753677115614E-3</v>
      </c>
      <c r="U101" s="98">
        <v>1.8845726901670307E-3</v>
      </c>
      <c r="V101" s="98">
        <v>1.9096192368030602E-3</v>
      </c>
      <c r="W101" s="98">
        <v>1.9073794741931531E-3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7.709010551937498E-3</v>
      </c>
      <c r="C102" s="122">
        <f t="shared" si="18"/>
        <v>8.5353617086831347E-3</v>
      </c>
      <c r="D102" s="122">
        <f t="shared" si="18"/>
        <v>6.7613688798129779E-3</v>
      </c>
      <c r="E102" s="122">
        <f t="shared" si="18"/>
        <v>1.4230200310988896E-2</v>
      </c>
      <c r="F102" s="122">
        <f t="shared" si="18"/>
        <v>1.0256980862407917E-2</v>
      </c>
      <c r="G102" s="122">
        <f t="shared" si="18"/>
        <v>1.1800286430015862E-2</v>
      </c>
      <c r="H102" s="122">
        <f t="shared" si="18"/>
        <v>1.2430162309286074E-2</v>
      </c>
      <c r="I102" s="122">
        <f t="shared" si="18"/>
        <v>4.8931282717433761E-3</v>
      </c>
      <c r="J102" s="122">
        <f t="shared" si="18"/>
        <v>3.9646281277620479E-3</v>
      </c>
      <c r="K102" s="122">
        <f t="shared" si="18"/>
        <v>5.2462825190681397E-3</v>
      </c>
      <c r="L102" s="122">
        <f t="shared" si="18"/>
        <v>7.3437465643209181E-3</v>
      </c>
      <c r="M102" s="122">
        <f t="shared" si="18"/>
        <v>7.6066630909627144E-3</v>
      </c>
      <c r="N102" s="122">
        <f t="shared" si="18"/>
        <v>9.2161516063249543E-3</v>
      </c>
      <c r="O102" s="122">
        <f t="shared" si="18"/>
        <v>1.0869374606138257E-2</v>
      </c>
      <c r="P102" s="122">
        <f t="shared" si="18"/>
        <v>1.1808594164803E-2</v>
      </c>
      <c r="Q102" s="122">
        <f t="shared" si="18"/>
        <v>1.1066412445131776E-2</v>
      </c>
      <c r="R102" s="122">
        <f t="shared" si="18"/>
        <v>1.1241110394046325E-2</v>
      </c>
      <c r="S102" s="122">
        <f t="shared" si="18"/>
        <v>1.035430950252293E-2</v>
      </c>
      <c r="T102" s="122">
        <f t="shared" si="18"/>
        <v>1.0627961502441611E-2</v>
      </c>
      <c r="U102" s="122">
        <f t="shared" si="18"/>
        <v>9.7234428783186892E-3</v>
      </c>
      <c r="V102" s="122">
        <f t="shared" si="18"/>
        <v>8.8339952616242039E-3</v>
      </c>
      <c r="W102" s="122">
        <f t="shared" si="18"/>
        <v>7.7970169551043883E-3</v>
      </c>
      <c r="DA102" s="130" t="s">
        <v>1690</v>
      </c>
    </row>
    <row r="103" spans="1:105" ht="12" customHeight="1" x14ac:dyDescent="0.25">
      <c r="A103" s="97" t="s">
        <v>53</v>
      </c>
      <c r="B103" s="98">
        <v>7.709010551937498E-3</v>
      </c>
      <c r="C103" s="98">
        <v>8.5353617086831347E-3</v>
      </c>
      <c r="D103" s="98">
        <v>6.7613688798129779E-3</v>
      </c>
      <c r="E103" s="98">
        <v>1.4230200310988896E-2</v>
      </c>
      <c r="F103" s="98">
        <v>1.0256980862407917E-2</v>
      </c>
      <c r="G103" s="98">
        <v>1.1800286430015862E-2</v>
      </c>
      <c r="H103" s="98">
        <v>1.2430162309286074E-2</v>
      </c>
      <c r="I103" s="98">
        <v>4.8931282717433761E-3</v>
      </c>
      <c r="J103" s="98">
        <v>3.9646281277620479E-3</v>
      </c>
      <c r="K103" s="98">
        <v>5.2462825190681397E-3</v>
      </c>
      <c r="L103" s="98">
        <v>7.3437465643209181E-3</v>
      </c>
      <c r="M103" s="98">
        <v>7.6066630909627144E-3</v>
      </c>
      <c r="N103" s="98">
        <v>9.2161516063249543E-3</v>
      </c>
      <c r="O103" s="98">
        <v>1.0869374606138257E-2</v>
      </c>
      <c r="P103" s="98">
        <v>1.1808594164803E-2</v>
      </c>
      <c r="Q103" s="98">
        <v>1.1066412445131776E-2</v>
      </c>
      <c r="R103" s="98">
        <v>1.1241110394046325E-2</v>
      </c>
      <c r="S103" s="98">
        <v>1.035430950252293E-2</v>
      </c>
      <c r="T103" s="98">
        <v>1.0627961502441611E-2</v>
      </c>
      <c r="U103" s="98">
        <v>9.7234428783186892E-3</v>
      </c>
      <c r="V103" s="98">
        <v>8.8339952616242039E-3</v>
      </c>
      <c r="W103" s="98">
        <v>7.7970169551043883E-3</v>
      </c>
      <c r="DA103" s="63" t="s">
        <v>1691</v>
      </c>
    </row>
    <row r="104" spans="1:105" ht="12" customHeight="1" x14ac:dyDescent="0.25">
      <c r="A104" s="121" t="s">
        <v>55</v>
      </c>
      <c r="B104" s="122">
        <v>0.53693537843934602</v>
      </c>
      <c r="C104" s="122">
        <v>0.55562223332303895</v>
      </c>
      <c r="D104" s="122">
        <v>0.5606053591709983</v>
      </c>
      <c r="E104" s="122">
        <v>0.50780948719829189</v>
      </c>
      <c r="F104" s="122">
        <v>0.50323134972642702</v>
      </c>
      <c r="G104" s="122">
        <v>0.47593087034142356</v>
      </c>
      <c r="H104" s="122">
        <v>0.41809977920611691</v>
      </c>
      <c r="I104" s="122">
        <v>0.4084088901970816</v>
      </c>
      <c r="J104" s="122">
        <v>0.39037822961683288</v>
      </c>
      <c r="K104" s="122">
        <v>0.38816380279863694</v>
      </c>
      <c r="L104" s="122">
        <v>0.37031768174370611</v>
      </c>
      <c r="M104" s="122">
        <v>0.33956892285551965</v>
      </c>
      <c r="N104" s="122">
        <v>0.31308976871042044</v>
      </c>
      <c r="O104" s="122">
        <v>0.29057560421668804</v>
      </c>
      <c r="P104" s="122">
        <v>0.25176368059751997</v>
      </c>
      <c r="Q104" s="122">
        <v>0.23033235812751143</v>
      </c>
      <c r="R104" s="122">
        <v>0.23681384241337519</v>
      </c>
      <c r="S104" s="122">
        <v>0.24320513135662153</v>
      </c>
      <c r="T104" s="122">
        <v>0.24924818082759662</v>
      </c>
      <c r="U104" s="122">
        <v>0.24138715753392023</v>
      </c>
      <c r="V104" s="122">
        <v>0.22257762647727258</v>
      </c>
      <c r="W104" s="122">
        <v>0.22879316239864225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0.21742302010996706</v>
      </c>
      <c r="C109" s="101">
        <v>0.21891956490948497</v>
      </c>
      <c r="D109" s="101">
        <v>0.21997481912016281</v>
      </c>
      <c r="E109" s="101">
        <v>0.2073539398676166</v>
      </c>
      <c r="F109" s="101">
        <v>0.20608981258828507</v>
      </c>
      <c r="G109" s="101">
        <v>0.18863515478612844</v>
      </c>
      <c r="H109" s="101">
        <v>0.17467512725386442</v>
      </c>
      <c r="I109" s="101">
        <v>0.17418098621317898</v>
      </c>
      <c r="J109" s="101">
        <v>0.15804608337973142</v>
      </c>
      <c r="K109" s="101">
        <v>0.14724367536033409</v>
      </c>
      <c r="L109" s="101">
        <v>0.11251557132465757</v>
      </c>
      <c r="M109" s="101">
        <v>8.3878203247441635E-2</v>
      </c>
      <c r="N109" s="101">
        <v>6.0046826815755613E-2</v>
      </c>
      <c r="O109" s="101">
        <v>4.7262562208316206E-2</v>
      </c>
      <c r="P109" s="101">
        <v>3.8497405140161062E-2</v>
      </c>
      <c r="Q109" s="101">
        <v>3.1264489702001741E-2</v>
      </c>
      <c r="R109" s="101">
        <v>2.9285703445104207E-2</v>
      </c>
      <c r="S109" s="101">
        <v>2.5805911461870879E-2</v>
      </c>
      <c r="T109" s="101">
        <v>3.4317306390454307E-2</v>
      </c>
      <c r="U109" s="101">
        <v>3.1814691350250057E-2</v>
      </c>
      <c r="V109" s="101">
        <v>3.0613884136886722E-2</v>
      </c>
      <c r="W109" s="101">
        <v>3.0440484735753937E-2</v>
      </c>
      <c r="DA109" s="131" t="s">
        <v>1697</v>
      </c>
    </row>
    <row r="110" spans="1:105" ht="12" customHeight="1" x14ac:dyDescent="0.25">
      <c r="A110" s="107" t="s">
        <v>121</v>
      </c>
      <c r="B110" s="104">
        <v>0.31951235832937896</v>
      </c>
      <c r="C110" s="104">
        <v>0.33670266841355395</v>
      </c>
      <c r="D110" s="104">
        <v>0.34063054005083543</v>
      </c>
      <c r="E110" s="104">
        <v>0.30045554733067525</v>
      </c>
      <c r="F110" s="104">
        <v>0.29714153713814195</v>
      </c>
      <c r="G110" s="104">
        <v>0.28729571555529509</v>
      </c>
      <c r="H110" s="104">
        <v>0.24342465195225249</v>
      </c>
      <c r="I110" s="104">
        <v>0.23422790398390259</v>
      </c>
      <c r="J110" s="104">
        <v>0.23233214623710144</v>
      </c>
      <c r="K110" s="104">
        <v>0.24092012743830282</v>
      </c>
      <c r="L110" s="104">
        <v>0.25780211041904855</v>
      </c>
      <c r="M110" s="104">
        <v>0.25569071960807804</v>
      </c>
      <c r="N110" s="104">
        <v>0.25304294189466481</v>
      </c>
      <c r="O110" s="104">
        <v>0.24331304200837181</v>
      </c>
      <c r="P110" s="104">
        <v>0.21326627545735893</v>
      </c>
      <c r="Q110" s="104">
        <v>0.19906786842550969</v>
      </c>
      <c r="R110" s="104">
        <v>0.20752813896827099</v>
      </c>
      <c r="S110" s="104">
        <v>0.21739921989475064</v>
      </c>
      <c r="T110" s="104">
        <v>0.21493087443714232</v>
      </c>
      <c r="U110" s="104">
        <v>0.20957246618367018</v>
      </c>
      <c r="V110" s="104">
        <v>0.19196374234038585</v>
      </c>
      <c r="W110" s="104">
        <v>0.1983526776628883</v>
      </c>
      <c r="DA110" s="132" t="s">
        <v>1698</v>
      </c>
    </row>
    <row r="111" spans="1:105" ht="12" customHeight="1" x14ac:dyDescent="0.25">
      <c r="A111" s="108" t="s">
        <v>53</v>
      </c>
      <c r="B111" s="98">
        <v>7.6318912323379465E-2</v>
      </c>
      <c r="C111" s="98">
        <v>9.0751204388717435E-2</v>
      </c>
      <c r="D111" s="98">
        <v>9.7244111465253913E-2</v>
      </c>
      <c r="E111" s="98">
        <v>6.3306165087834695E-2</v>
      </c>
      <c r="F111" s="98">
        <v>6.3267607839803452E-2</v>
      </c>
      <c r="G111" s="98">
        <v>8.1388562231703099E-2</v>
      </c>
      <c r="H111" s="98">
        <v>5.9566105431892058E-2</v>
      </c>
      <c r="I111" s="98">
        <v>5.9249687513774366E-2</v>
      </c>
      <c r="J111" s="98">
        <v>5.7016937558518603E-2</v>
      </c>
      <c r="K111" s="98">
        <v>6.3192929864913386E-2</v>
      </c>
      <c r="L111" s="98">
        <v>4.8828096369804404E-2</v>
      </c>
      <c r="M111" s="98">
        <v>3.740266355834905E-2</v>
      </c>
      <c r="N111" s="98">
        <v>3.6236007115918893E-2</v>
      </c>
      <c r="O111" s="98">
        <v>3.0345409749891441E-2</v>
      </c>
      <c r="P111" s="98">
        <v>2.8873102063882806E-2</v>
      </c>
      <c r="Q111" s="98">
        <v>2.8573232442644415E-2</v>
      </c>
      <c r="R111" s="98">
        <v>3.1609826958381715E-2</v>
      </c>
      <c r="S111" s="98">
        <v>3.211775527420508E-2</v>
      </c>
      <c r="T111" s="98">
        <v>2.4123559267531316E-2</v>
      </c>
      <c r="U111" s="98">
        <v>2.4164822699815933E-2</v>
      </c>
      <c r="V111" s="98">
        <v>2.0208115710912269E-2</v>
      </c>
      <c r="W111" s="98">
        <v>1.9004693315401482E-2</v>
      </c>
      <c r="DA111" s="63" t="s">
        <v>1699</v>
      </c>
    </row>
    <row r="112" spans="1:105" ht="12" customHeight="1" x14ac:dyDescent="0.25">
      <c r="A112" s="108" t="s">
        <v>52</v>
      </c>
      <c r="B112" s="98">
        <v>0.24319344600599949</v>
      </c>
      <c r="C112" s="98">
        <v>0.2459514640248365</v>
      </c>
      <c r="D112" s="98">
        <v>0.24338642858558152</v>
      </c>
      <c r="E112" s="98">
        <v>0.23714938224284055</v>
      </c>
      <c r="F112" s="98">
        <v>0.23387392929833853</v>
      </c>
      <c r="G112" s="98">
        <v>0.20590715332359197</v>
      </c>
      <c r="H112" s="98">
        <v>0.18385854652036043</v>
      </c>
      <c r="I112" s="98">
        <v>0.17497821647012821</v>
      </c>
      <c r="J112" s="98">
        <v>0.17531520867858283</v>
      </c>
      <c r="K112" s="98">
        <v>0.17772719757338942</v>
      </c>
      <c r="L112" s="98">
        <v>0.20897401404924415</v>
      </c>
      <c r="M112" s="98">
        <v>0.21828805604972898</v>
      </c>
      <c r="N112" s="98">
        <v>0.21680693477874591</v>
      </c>
      <c r="O112" s="98">
        <v>0.21296763225848037</v>
      </c>
      <c r="P112" s="98">
        <v>0.18439317339347613</v>
      </c>
      <c r="Q112" s="98">
        <v>0.17049463598286527</v>
      </c>
      <c r="R112" s="98">
        <v>0.17591831200988928</v>
      </c>
      <c r="S112" s="98">
        <v>0.18528146462054557</v>
      </c>
      <c r="T112" s="98">
        <v>0.190807315169611</v>
      </c>
      <c r="U112" s="98">
        <v>0.18540764348385425</v>
      </c>
      <c r="V112" s="98">
        <v>0.17175562662947358</v>
      </c>
      <c r="W112" s="98">
        <v>0.17934798434748683</v>
      </c>
      <c r="DA112" s="63" t="s">
        <v>1700</v>
      </c>
    </row>
    <row r="113" spans="1:105" ht="12" customHeight="1" x14ac:dyDescent="0.25">
      <c r="A113" s="121" t="s">
        <v>54</v>
      </c>
      <c r="B113" s="122">
        <v>1.1862867685989484</v>
      </c>
      <c r="C113" s="122">
        <v>1.202412283142555</v>
      </c>
      <c r="D113" s="122">
        <v>1.2312202666247252</v>
      </c>
      <c r="E113" s="122">
        <v>1.2744138481187641</v>
      </c>
      <c r="F113" s="122">
        <v>1.2744164282559827</v>
      </c>
      <c r="G113" s="122">
        <v>1.078910197844769</v>
      </c>
      <c r="H113" s="122">
        <v>0.93992893820435142</v>
      </c>
      <c r="I113" s="122">
        <v>0.90431106870685651</v>
      </c>
      <c r="J113" s="122">
        <v>0.74644264606840616</v>
      </c>
      <c r="K113" s="122">
        <v>0.71791993201273341</v>
      </c>
      <c r="L113" s="122">
        <v>0.83603524778951799</v>
      </c>
      <c r="M113" s="122">
        <v>0.71251463539531401</v>
      </c>
      <c r="N113" s="122">
        <v>0.58925825672553322</v>
      </c>
      <c r="O113" s="122">
        <v>0.49724567645840434</v>
      </c>
      <c r="P113" s="122">
        <v>0.40884979524038334</v>
      </c>
      <c r="Q113" s="122">
        <v>0.37438166078105273</v>
      </c>
      <c r="R113" s="122">
        <v>0.44727053289790575</v>
      </c>
      <c r="S113" s="122">
        <v>0.43552902734390864</v>
      </c>
      <c r="T113" s="122">
        <v>0.48086481569866524</v>
      </c>
      <c r="U113" s="122">
        <v>0.46667444495706256</v>
      </c>
      <c r="V113" s="122">
        <v>0.47571702953981476</v>
      </c>
      <c r="W113" s="122">
        <v>0.47860587293021323</v>
      </c>
      <c r="DA113" s="130" t="s">
        <v>1701</v>
      </c>
    </row>
    <row r="114" spans="1:105" ht="12" customHeight="1" x14ac:dyDescent="0.25">
      <c r="A114" s="97" t="s">
        <v>50</v>
      </c>
      <c r="B114" s="98">
        <v>0.66647515445960981</v>
      </c>
      <c r="C114" s="98">
        <v>0.63968999263223758</v>
      </c>
      <c r="D114" s="98">
        <v>0.63454341615570697</v>
      </c>
      <c r="E114" s="98">
        <v>0.75113037436710095</v>
      </c>
      <c r="F114" s="98">
        <v>0.73311627670125024</v>
      </c>
      <c r="G114" s="98">
        <v>0.5719080849910595</v>
      </c>
      <c r="H114" s="98">
        <v>0.48327347885679844</v>
      </c>
      <c r="I114" s="98">
        <v>0.43238787256483519</v>
      </c>
      <c r="J114" s="98">
        <v>0.35217309214682169</v>
      </c>
      <c r="K114" s="98">
        <v>0.3309767853401</v>
      </c>
      <c r="L114" s="98">
        <v>0.35651042233178465</v>
      </c>
      <c r="M114" s="98">
        <v>0.34826021459991424</v>
      </c>
      <c r="N114" s="98">
        <v>0.33280723456306444</v>
      </c>
      <c r="O114" s="98">
        <v>0.31490860200707149</v>
      </c>
      <c r="P114" s="98">
        <v>0.26228164198096565</v>
      </c>
      <c r="Q114" s="98">
        <v>0.23540379822221932</v>
      </c>
      <c r="R114" s="98">
        <v>0.22891299275170277</v>
      </c>
      <c r="S114" s="98">
        <v>0.22754379111484213</v>
      </c>
      <c r="T114" s="98">
        <v>0.20781974239620532</v>
      </c>
      <c r="U114" s="98">
        <v>0.18674281832497516</v>
      </c>
      <c r="V114" s="98">
        <v>0.18327287721505375</v>
      </c>
      <c r="W114" s="98">
        <v>0.15496965042657607</v>
      </c>
      <c r="DA114" s="63" t="s">
        <v>1702</v>
      </c>
    </row>
    <row r="115" spans="1:105" ht="12" customHeight="1" x14ac:dyDescent="0.25">
      <c r="A115" s="109" t="s">
        <v>120</v>
      </c>
      <c r="B115" s="33">
        <v>0.51981161413933863</v>
      </c>
      <c r="C115" s="33">
        <v>0.56272229051031741</v>
      </c>
      <c r="D115" s="33">
        <v>0.59667685046901819</v>
      </c>
      <c r="E115" s="33">
        <v>0.52328347375166306</v>
      </c>
      <c r="F115" s="33">
        <v>0.54130015155473232</v>
      </c>
      <c r="G115" s="33">
        <v>0.50700211285370944</v>
      </c>
      <c r="H115" s="33">
        <v>0.45665545934755297</v>
      </c>
      <c r="I115" s="33">
        <v>0.47192319614202133</v>
      </c>
      <c r="J115" s="33">
        <v>0.39426955392158441</v>
      </c>
      <c r="K115" s="33">
        <v>0.38694314667263341</v>
      </c>
      <c r="L115" s="33">
        <v>0.47952482545773334</v>
      </c>
      <c r="M115" s="33">
        <v>0.36425442079539977</v>
      </c>
      <c r="N115" s="33">
        <v>0.25645102216246879</v>
      </c>
      <c r="O115" s="33">
        <v>0.18233707445133282</v>
      </c>
      <c r="P115" s="33">
        <v>0.14656815325941772</v>
      </c>
      <c r="Q115" s="33">
        <v>0.1389778625588334</v>
      </c>
      <c r="R115" s="33">
        <v>0.21835754014620298</v>
      </c>
      <c r="S115" s="33">
        <v>0.20798523622906653</v>
      </c>
      <c r="T115" s="33">
        <v>0.27304507330245992</v>
      </c>
      <c r="U115" s="33">
        <v>0.27993162663208737</v>
      </c>
      <c r="V115" s="33">
        <v>0.29244415232476101</v>
      </c>
      <c r="W115" s="33">
        <v>0.32363622250363716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2.0428147901821525</v>
      </c>
      <c r="C117" s="117">
        <f t="shared" si="19"/>
        <v>1.7881764034341736</v>
      </c>
      <c r="D117" s="117">
        <f t="shared" si="19"/>
        <v>2.160186589430114</v>
      </c>
      <c r="E117" s="117">
        <f t="shared" si="19"/>
        <v>2.2309779817797653</v>
      </c>
      <c r="F117" s="117">
        <f t="shared" si="19"/>
        <v>2.3936003649432269</v>
      </c>
      <c r="G117" s="117">
        <f t="shared" si="19"/>
        <v>1.8917135055855723</v>
      </c>
      <c r="H117" s="117">
        <f t="shared" si="19"/>
        <v>1.8215284846096438</v>
      </c>
      <c r="I117" s="117">
        <f t="shared" si="19"/>
        <v>1.780422609828205</v>
      </c>
      <c r="J117" s="117">
        <f t="shared" si="19"/>
        <v>1.4464094618872816</v>
      </c>
      <c r="K117" s="117">
        <f t="shared" si="19"/>
        <v>1.39938340373818</v>
      </c>
      <c r="L117" s="117">
        <f t="shared" si="19"/>
        <v>1.6973299085968649</v>
      </c>
      <c r="M117" s="117">
        <f t="shared" si="19"/>
        <v>1.5045237487314953</v>
      </c>
      <c r="N117" s="117">
        <f t="shared" si="19"/>
        <v>1.5410777423439175</v>
      </c>
      <c r="O117" s="117">
        <f t="shared" si="19"/>
        <v>1.3951292225998124</v>
      </c>
      <c r="P117" s="117">
        <f t="shared" si="19"/>
        <v>1.2502814254495016</v>
      </c>
      <c r="Q117" s="117">
        <f t="shared" si="19"/>
        <v>1.1711636498316198</v>
      </c>
      <c r="R117" s="117">
        <f t="shared" ref="R117:V117" si="20">R118+R121+R123+R132</f>
        <v>1.2395941044651422</v>
      </c>
      <c r="S117" s="117">
        <f t="shared" si="20"/>
        <v>1.2428415917412474</v>
      </c>
      <c r="T117" s="117">
        <f t="shared" si="20"/>
        <v>1.454663967890119</v>
      </c>
      <c r="U117" s="117">
        <f t="shared" si="20"/>
        <v>1.2877667858560811</v>
      </c>
      <c r="V117" s="117">
        <f t="shared" si="20"/>
        <v>1.2801570253921364</v>
      </c>
      <c r="W117" s="117">
        <f t="shared" ref="W117" si="21">W118+W121+W123+W132</f>
        <v>1.2974577663481699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0.85270700246118714</v>
      </c>
      <c r="C118" s="122">
        <f t="shared" si="22"/>
        <v>0.56374379798946384</v>
      </c>
      <c r="D118" s="122">
        <f t="shared" si="22"/>
        <v>0.91125885171864918</v>
      </c>
      <c r="E118" s="122">
        <f t="shared" si="22"/>
        <v>0.98613584417701561</v>
      </c>
      <c r="F118" s="122">
        <f t="shared" si="22"/>
        <v>1.1535305487310661</v>
      </c>
      <c r="G118" s="122">
        <f t="shared" si="22"/>
        <v>0.78797971279839785</v>
      </c>
      <c r="H118" s="122">
        <f t="shared" si="22"/>
        <v>0.84354470282245908</v>
      </c>
      <c r="I118" s="122">
        <f t="shared" si="22"/>
        <v>0.84493880603382354</v>
      </c>
      <c r="J118" s="122">
        <f t="shared" si="22"/>
        <v>0.62691645865064038</v>
      </c>
      <c r="K118" s="122">
        <f t="shared" si="22"/>
        <v>0.59277742923386001</v>
      </c>
      <c r="L118" s="122">
        <f t="shared" si="22"/>
        <v>0.80048204694617142</v>
      </c>
      <c r="M118" s="122">
        <f t="shared" si="22"/>
        <v>0.71208945002335167</v>
      </c>
      <c r="N118" s="122">
        <f t="shared" si="22"/>
        <v>0.84895676111822382</v>
      </c>
      <c r="O118" s="122">
        <f t="shared" si="22"/>
        <v>0.77810478226398727</v>
      </c>
      <c r="P118" s="122">
        <f t="shared" si="22"/>
        <v>0.72155814863918932</v>
      </c>
      <c r="Q118" s="122">
        <f t="shared" si="22"/>
        <v>0.68393784513020262</v>
      </c>
      <c r="R118" s="122">
        <f t="shared" ref="R118:V118" si="23">SUM(R119:R120)</f>
        <v>0.68597625623649017</v>
      </c>
      <c r="S118" s="122">
        <f t="shared" si="23"/>
        <v>0.68915168965325124</v>
      </c>
      <c r="T118" s="122">
        <f t="shared" si="23"/>
        <v>0.84882684187052015</v>
      </c>
      <c r="U118" s="122">
        <f t="shared" si="23"/>
        <v>0.69380242414882953</v>
      </c>
      <c r="V118" s="122">
        <f t="shared" si="23"/>
        <v>0.69477148668144528</v>
      </c>
      <c r="W118" s="122">
        <f t="shared" ref="W118" si="24">SUM(W119:W120)</f>
        <v>0.6966378486636855</v>
      </c>
      <c r="DA118" s="130" t="s">
        <v>1855</v>
      </c>
    </row>
    <row r="119" spans="1:105" ht="12" customHeight="1" x14ac:dyDescent="0.25">
      <c r="A119" s="97" t="s">
        <v>203</v>
      </c>
      <c r="B119" s="98">
        <v>0.84842444542974305</v>
      </c>
      <c r="C119" s="98">
        <v>0.56101393038696046</v>
      </c>
      <c r="D119" s="98">
        <v>0.90701712559904679</v>
      </c>
      <c r="E119" s="98">
        <v>0.98226836821371066</v>
      </c>
      <c r="F119" s="98">
        <v>1.149218334890636</v>
      </c>
      <c r="G119" s="98">
        <v>0.7850448584247196</v>
      </c>
      <c r="H119" s="98">
        <v>0.8403847961831955</v>
      </c>
      <c r="I119" s="98">
        <v>0.84169754445813183</v>
      </c>
      <c r="J119" s="98">
        <v>0.62442694481326788</v>
      </c>
      <c r="K119" s="98">
        <v>0.59055837231972252</v>
      </c>
      <c r="L119" s="98">
        <v>0.79829937907477733</v>
      </c>
      <c r="M119" s="98">
        <v>0.7099834700880342</v>
      </c>
      <c r="N119" s="98">
        <v>0.84654022594944189</v>
      </c>
      <c r="O119" s="98">
        <v>0.77592171404236954</v>
      </c>
      <c r="P119" s="98">
        <v>0.71957051357095969</v>
      </c>
      <c r="Q119" s="98">
        <v>0.68206717388153693</v>
      </c>
      <c r="R119" s="98">
        <v>0.68402654934115437</v>
      </c>
      <c r="S119" s="98">
        <v>0.68721655843372409</v>
      </c>
      <c r="T119" s="98">
        <v>0.84648926650280865</v>
      </c>
      <c r="U119" s="98">
        <v>0.69191785145866247</v>
      </c>
      <c r="V119" s="98">
        <v>0.69286186744464218</v>
      </c>
      <c r="W119" s="98">
        <v>0.69473046918949233</v>
      </c>
      <c r="DA119" s="63" t="s">
        <v>1856</v>
      </c>
    </row>
    <row r="120" spans="1:105" ht="12" customHeight="1" x14ac:dyDescent="0.25">
      <c r="A120" s="97" t="s">
        <v>53</v>
      </c>
      <c r="B120" s="98">
        <v>4.282557031444062E-3</v>
      </c>
      <c r="C120" s="98">
        <v>2.7298676025033892E-3</v>
      </c>
      <c r="D120" s="98">
        <v>4.2417261196024065E-3</v>
      </c>
      <c r="E120" s="98">
        <v>3.8674759633048911E-3</v>
      </c>
      <c r="F120" s="98">
        <v>4.3122138404301071E-3</v>
      </c>
      <c r="G120" s="98">
        <v>2.9348543736782682E-3</v>
      </c>
      <c r="H120" s="98">
        <v>3.1599066392635419E-3</v>
      </c>
      <c r="I120" s="98">
        <v>3.2412615756916862E-3</v>
      </c>
      <c r="J120" s="98">
        <v>2.4895138373724553E-3</v>
      </c>
      <c r="K120" s="98">
        <v>2.2190569141374863E-3</v>
      </c>
      <c r="L120" s="98">
        <v>2.1826678713941345E-3</v>
      </c>
      <c r="M120" s="98">
        <v>2.1059799353174442E-3</v>
      </c>
      <c r="N120" s="98">
        <v>2.4165351687819225E-3</v>
      </c>
      <c r="O120" s="98">
        <v>2.1830682216177105E-3</v>
      </c>
      <c r="P120" s="98">
        <v>1.9876350682296669E-3</v>
      </c>
      <c r="Q120" s="98">
        <v>1.8706712486657288E-3</v>
      </c>
      <c r="R120" s="98">
        <v>1.9497068953357702E-3</v>
      </c>
      <c r="S120" s="98">
        <v>1.9351312195271674E-3</v>
      </c>
      <c r="T120" s="98">
        <v>2.3375753677115614E-3</v>
      </c>
      <c r="U120" s="98">
        <v>1.8845726901670307E-3</v>
      </c>
      <c r="V120" s="98">
        <v>1.9096192368030602E-3</v>
      </c>
      <c r="W120" s="98">
        <v>1.9073794741931531E-3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1.3680962976124004E-2</v>
      </c>
      <c r="C121" s="122">
        <f t="shared" si="25"/>
        <v>1.6283530423553523E-2</v>
      </c>
      <c r="D121" s="122">
        <f t="shared" si="25"/>
        <v>1.367275306277971E-2</v>
      </c>
      <c r="E121" s="122">
        <f t="shared" si="25"/>
        <v>3.003229640897934E-2</v>
      </c>
      <c r="F121" s="122">
        <f t="shared" si="25"/>
        <v>2.2578832097506003E-2</v>
      </c>
      <c r="G121" s="122">
        <f t="shared" si="25"/>
        <v>2.6999235089345666E-2</v>
      </c>
      <c r="H121" s="122">
        <f t="shared" si="25"/>
        <v>2.9620429181877957E-2</v>
      </c>
      <c r="I121" s="122">
        <f t="shared" si="25"/>
        <v>1.1910413323664899E-2</v>
      </c>
      <c r="J121" s="122">
        <f t="shared" si="25"/>
        <v>9.7777586192427032E-3</v>
      </c>
      <c r="K121" s="122">
        <f t="shared" si="25"/>
        <v>1.3475171192740292E-2</v>
      </c>
      <c r="L121" s="122">
        <f t="shared" si="25"/>
        <v>1.9914507846970603E-2</v>
      </c>
      <c r="M121" s="122">
        <f t="shared" si="25"/>
        <v>2.1981454774480005E-2</v>
      </c>
      <c r="N121" s="122">
        <f t="shared" si="25"/>
        <v>2.8120389189755256E-2</v>
      </c>
      <c r="O121" s="122">
        <f t="shared" si="25"/>
        <v>3.4342783720476729E-2</v>
      </c>
      <c r="P121" s="122">
        <f t="shared" si="25"/>
        <v>3.8295663668599302E-2</v>
      </c>
      <c r="Q121" s="122">
        <f t="shared" si="25"/>
        <v>3.6099447628761071E-2</v>
      </c>
      <c r="R121" s="122">
        <f t="shared" si="25"/>
        <v>3.6928396443392797E-2</v>
      </c>
      <c r="S121" s="122">
        <f t="shared" si="25"/>
        <v>3.4774476261915668E-2</v>
      </c>
      <c r="T121" s="122">
        <f t="shared" si="25"/>
        <v>3.6904650110020913E-2</v>
      </c>
      <c r="U121" s="122">
        <f t="shared" si="25"/>
        <v>3.4972016645342212E-2</v>
      </c>
      <c r="V121" s="122">
        <f t="shared" si="25"/>
        <v>3.2894989404499989E-2</v>
      </c>
      <c r="W121" s="122">
        <f t="shared" si="25"/>
        <v>2.9815344158587134E-2</v>
      </c>
      <c r="DA121" s="130" t="s">
        <v>1858</v>
      </c>
    </row>
    <row r="122" spans="1:105" ht="12" customHeight="1" x14ac:dyDescent="0.25">
      <c r="A122" s="97" t="s">
        <v>53</v>
      </c>
      <c r="B122" s="98">
        <v>1.3680962976124004E-2</v>
      </c>
      <c r="C122" s="98">
        <v>1.6283530423553523E-2</v>
      </c>
      <c r="D122" s="98">
        <v>1.367275306277971E-2</v>
      </c>
      <c r="E122" s="98">
        <v>3.003229640897934E-2</v>
      </c>
      <c r="F122" s="98">
        <v>2.2578832097506003E-2</v>
      </c>
      <c r="G122" s="98">
        <v>2.6999235089345666E-2</v>
      </c>
      <c r="H122" s="98">
        <v>2.9620429181877957E-2</v>
      </c>
      <c r="I122" s="98">
        <v>1.1910413323664899E-2</v>
      </c>
      <c r="J122" s="98">
        <v>9.7777586192427032E-3</v>
      </c>
      <c r="K122" s="98">
        <v>1.3475171192740292E-2</v>
      </c>
      <c r="L122" s="98">
        <v>1.9914507846970603E-2</v>
      </c>
      <c r="M122" s="98">
        <v>2.1981454774480005E-2</v>
      </c>
      <c r="N122" s="98">
        <v>2.8120389189755256E-2</v>
      </c>
      <c r="O122" s="98">
        <v>3.4342783720476729E-2</v>
      </c>
      <c r="P122" s="98">
        <v>3.8295663668599302E-2</v>
      </c>
      <c r="Q122" s="98">
        <v>3.6099447628761071E-2</v>
      </c>
      <c r="R122" s="98">
        <v>3.6928396443392797E-2</v>
      </c>
      <c r="S122" s="98">
        <v>3.4774476261915668E-2</v>
      </c>
      <c r="T122" s="98">
        <v>3.6904650110020913E-2</v>
      </c>
      <c r="U122" s="98">
        <v>3.4972016645342212E-2</v>
      </c>
      <c r="V122" s="98">
        <v>3.2894989404499989E-2</v>
      </c>
      <c r="W122" s="98">
        <v>2.9815344158587134E-2</v>
      </c>
      <c r="DA122" s="63" t="s">
        <v>1859</v>
      </c>
    </row>
    <row r="123" spans="1:105" ht="12" customHeight="1" x14ac:dyDescent="0.25">
      <c r="A123" s="121" t="s">
        <v>55</v>
      </c>
      <c r="B123" s="122">
        <v>0.42914480847004444</v>
      </c>
      <c r="C123" s="122">
        <v>0.44299304802193851</v>
      </c>
      <c r="D123" s="122">
        <v>0.44635398386633385</v>
      </c>
      <c r="E123" s="122">
        <v>0.41144633834336364</v>
      </c>
      <c r="F123" s="122">
        <v>0.40844297797973195</v>
      </c>
      <c r="G123" s="122">
        <v>0.38175686053863972</v>
      </c>
      <c r="H123" s="122">
        <v>0.3376513827094787</v>
      </c>
      <c r="I123" s="122">
        <v>0.32887172031045564</v>
      </c>
      <c r="J123" s="122">
        <v>0.31727372754459016</v>
      </c>
      <c r="K123" s="122">
        <v>0.3169746744339102</v>
      </c>
      <c r="L123" s="122">
        <v>0.31594963690910749</v>
      </c>
      <c r="M123" s="122">
        <v>0.29895648685252857</v>
      </c>
      <c r="N123" s="122">
        <v>0.28112836046841272</v>
      </c>
      <c r="O123" s="122">
        <v>0.26512545816263833</v>
      </c>
      <c r="P123" s="122">
        <v>0.22975529150244708</v>
      </c>
      <c r="Q123" s="122">
        <v>0.21102080086693176</v>
      </c>
      <c r="R123" s="122">
        <v>0.21778108777878158</v>
      </c>
      <c r="S123" s="122">
        <v>0.22578939006858409</v>
      </c>
      <c r="T123" s="122">
        <v>0.23250905111206452</v>
      </c>
      <c r="U123" s="122">
        <v>0.22592162406462649</v>
      </c>
      <c r="V123" s="122">
        <v>0.20891329114512444</v>
      </c>
      <c r="W123" s="122">
        <v>0.21580981576632985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0.13763818630038421</v>
      </c>
      <c r="C128" s="101">
        <v>0.13926197257894107</v>
      </c>
      <c r="D128" s="101">
        <v>0.14072211200400278</v>
      </c>
      <c r="E128" s="101">
        <v>0.13354410048170018</v>
      </c>
      <c r="F128" s="101">
        <v>0.13358277028284096</v>
      </c>
      <c r="G128" s="101">
        <v>0.12284881845825019</v>
      </c>
      <c r="H128" s="101">
        <v>0.11470376550453294</v>
      </c>
      <c r="I128" s="101">
        <v>0.11484696392108526</v>
      </c>
      <c r="J128" s="101">
        <v>0.10431137095713225</v>
      </c>
      <c r="K128" s="101">
        <v>9.7393754076313746E-2</v>
      </c>
      <c r="L128" s="101">
        <v>7.451668349201368E-2</v>
      </c>
      <c r="M128" s="101">
        <v>5.5712474004703152E-2</v>
      </c>
      <c r="N128" s="101">
        <v>4.0036901612479421E-2</v>
      </c>
      <c r="O128" s="101">
        <v>3.1745377957956761E-2</v>
      </c>
      <c r="P128" s="101">
        <v>2.5908258411974621E-2</v>
      </c>
      <c r="Q128" s="101">
        <v>2.1170032130856335E-2</v>
      </c>
      <c r="R128" s="101">
        <v>2.0140230830862544E-2</v>
      </c>
      <c r="S128" s="101">
        <v>1.8016292716967048E-2</v>
      </c>
      <c r="T128" s="101">
        <v>2.4500212705335794E-2</v>
      </c>
      <c r="U128" s="101">
        <v>2.3022664760726834E-2</v>
      </c>
      <c r="V128" s="101">
        <v>2.2382929192647453E-2</v>
      </c>
      <c r="W128" s="101">
        <v>2.2466043431752934E-2</v>
      </c>
      <c r="DA128" s="131" t="s">
        <v>1865</v>
      </c>
    </row>
    <row r="129" spans="1:105" ht="12" customHeight="1" x14ac:dyDescent="0.25">
      <c r="A129" s="107" t="s">
        <v>121</v>
      </c>
      <c r="B129" s="104">
        <v>0.29150662216966022</v>
      </c>
      <c r="C129" s="104">
        <v>0.30373107544299743</v>
      </c>
      <c r="D129" s="104">
        <v>0.30563187186233109</v>
      </c>
      <c r="E129" s="104">
        <v>0.27790223786166346</v>
      </c>
      <c r="F129" s="104">
        <v>0.27486020769689096</v>
      </c>
      <c r="G129" s="104">
        <v>0.25890804208038953</v>
      </c>
      <c r="H129" s="104">
        <v>0.22294761720494577</v>
      </c>
      <c r="I129" s="104">
        <v>0.21402475638937038</v>
      </c>
      <c r="J129" s="104">
        <v>0.21296235658745791</v>
      </c>
      <c r="K129" s="104">
        <v>0.21958092035759647</v>
      </c>
      <c r="L129" s="104">
        <v>0.24143295341709381</v>
      </c>
      <c r="M129" s="104">
        <v>0.24324401284782543</v>
      </c>
      <c r="N129" s="104">
        <v>0.24109145885593328</v>
      </c>
      <c r="O129" s="104">
        <v>0.23338008020468159</v>
      </c>
      <c r="P129" s="104">
        <v>0.20384703309047247</v>
      </c>
      <c r="Q129" s="104">
        <v>0.18985076873607543</v>
      </c>
      <c r="R129" s="104">
        <v>0.19764085694791902</v>
      </c>
      <c r="S129" s="104">
        <v>0.20777309735161703</v>
      </c>
      <c r="T129" s="104">
        <v>0.20800883840672874</v>
      </c>
      <c r="U129" s="104">
        <v>0.20289895930389965</v>
      </c>
      <c r="V129" s="104">
        <v>0.18653036195247699</v>
      </c>
      <c r="W129" s="104">
        <v>0.19334377233457692</v>
      </c>
      <c r="DA129" s="132" t="s">
        <v>1866</v>
      </c>
    </row>
    <row r="130" spans="1:105" ht="12" customHeight="1" x14ac:dyDescent="0.25">
      <c r="A130" s="108" t="s">
        <v>53</v>
      </c>
      <c r="B130" s="98">
        <v>4.8313176163660751E-2</v>
      </c>
      <c r="C130" s="98">
        <v>5.7779611418160952E-2</v>
      </c>
      <c r="D130" s="98">
        <v>6.2245443276749558E-2</v>
      </c>
      <c r="E130" s="98">
        <v>4.0752855618822928E-2</v>
      </c>
      <c r="F130" s="98">
        <v>4.0986278398552428E-2</v>
      </c>
      <c r="G130" s="98">
        <v>5.3000888756797565E-2</v>
      </c>
      <c r="H130" s="98">
        <v>3.9089070684585329E-2</v>
      </c>
      <c r="I130" s="98">
        <v>3.9046539919242167E-2</v>
      </c>
      <c r="J130" s="98">
        <v>3.7647147908875085E-2</v>
      </c>
      <c r="K130" s="98">
        <v>4.1853722784207043E-2</v>
      </c>
      <c r="L130" s="98">
        <v>3.245893936784966E-2</v>
      </c>
      <c r="M130" s="98">
        <v>2.4955956798096462E-2</v>
      </c>
      <c r="N130" s="98">
        <v>2.4284524077187373E-2</v>
      </c>
      <c r="O130" s="98">
        <v>2.0412447946201218E-2</v>
      </c>
      <c r="P130" s="98">
        <v>1.9453859696996336E-2</v>
      </c>
      <c r="Q130" s="98">
        <v>1.9356132753210145E-2</v>
      </c>
      <c r="R130" s="98">
        <v>2.1722544938029751E-2</v>
      </c>
      <c r="S130" s="98">
        <v>2.2491632731071475E-2</v>
      </c>
      <c r="T130" s="98">
        <v>1.7201523237117735E-2</v>
      </c>
      <c r="U130" s="98">
        <v>1.74913158200454E-2</v>
      </c>
      <c r="V130" s="98">
        <v>1.4774735323003402E-2</v>
      </c>
      <c r="W130" s="98">
        <v>1.3995787987090098E-2</v>
      </c>
      <c r="DA130" s="63" t="s">
        <v>1867</v>
      </c>
    </row>
    <row r="131" spans="1:105" ht="12" customHeight="1" x14ac:dyDescent="0.25">
      <c r="A131" s="108" t="s">
        <v>52</v>
      </c>
      <c r="B131" s="98">
        <v>0.24319344600599949</v>
      </c>
      <c r="C131" s="98">
        <v>0.2459514640248365</v>
      </c>
      <c r="D131" s="98">
        <v>0.24338642858558152</v>
      </c>
      <c r="E131" s="98">
        <v>0.23714938224284055</v>
      </c>
      <c r="F131" s="98">
        <v>0.23387392929833853</v>
      </c>
      <c r="G131" s="98">
        <v>0.20590715332359197</v>
      </c>
      <c r="H131" s="98">
        <v>0.18385854652036043</v>
      </c>
      <c r="I131" s="98">
        <v>0.17497821647012821</v>
      </c>
      <c r="J131" s="98">
        <v>0.17531520867858283</v>
      </c>
      <c r="K131" s="98">
        <v>0.17772719757338942</v>
      </c>
      <c r="L131" s="98">
        <v>0.20897401404924415</v>
      </c>
      <c r="M131" s="98">
        <v>0.21828805604972898</v>
      </c>
      <c r="N131" s="98">
        <v>0.21680693477874591</v>
      </c>
      <c r="O131" s="98">
        <v>0.21296763225848037</v>
      </c>
      <c r="P131" s="98">
        <v>0.18439317339347613</v>
      </c>
      <c r="Q131" s="98">
        <v>0.17049463598286527</v>
      </c>
      <c r="R131" s="98">
        <v>0.17591831200988928</v>
      </c>
      <c r="S131" s="98">
        <v>0.18528146462054557</v>
      </c>
      <c r="T131" s="98">
        <v>0.190807315169611</v>
      </c>
      <c r="U131" s="98">
        <v>0.18540764348385425</v>
      </c>
      <c r="V131" s="98">
        <v>0.17175562662947358</v>
      </c>
      <c r="W131" s="98">
        <v>0.17934798434748683</v>
      </c>
      <c r="DA131" s="63" t="s">
        <v>1868</v>
      </c>
    </row>
    <row r="132" spans="1:105" ht="12" customHeight="1" x14ac:dyDescent="0.25">
      <c r="A132" s="121" t="s">
        <v>54</v>
      </c>
      <c r="B132" s="122">
        <v>0.74728201627479662</v>
      </c>
      <c r="C132" s="122">
        <v>0.76515602699921781</v>
      </c>
      <c r="D132" s="122">
        <v>0.78890100078235137</v>
      </c>
      <c r="E132" s="122">
        <v>0.80336350285040659</v>
      </c>
      <c r="F132" s="122">
        <v>0.809048006134923</v>
      </c>
      <c r="G132" s="122">
        <v>0.69497769715918889</v>
      </c>
      <c r="H132" s="122">
        <v>0.6107119698958281</v>
      </c>
      <c r="I132" s="122">
        <v>0.59470167016026065</v>
      </c>
      <c r="J132" s="122">
        <v>0.49244151707280842</v>
      </c>
      <c r="K132" s="122">
        <v>0.47615612887766945</v>
      </c>
      <c r="L132" s="122">
        <v>0.56098371689461546</v>
      </c>
      <c r="M132" s="122">
        <v>0.47149635708113491</v>
      </c>
      <c r="N132" s="122">
        <v>0.3828722315675257</v>
      </c>
      <c r="O132" s="122">
        <v>0.31755619845271021</v>
      </c>
      <c r="P132" s="122">
        <v>0.26067232163926601</v>
      </c>
      <c r="Q132" s="122">
        <v>0.24010555620572438</v>
      </c>
      <c r="R132" s="122">
        <v>0.29890836400647758</v>
      </c>
      <c r="S132" s="122">
        <v>0.29312603575749629</v>
      </c>
      <c r="T132" s="122">
        <v>0.33642342479751347</v>
      </c>
      <c r="U132" s="122">
        <v>0.3330707209972828</v>
      </c>
      <c r="V132" s="122">
        <v>0.3435772581610666</v>
      </c>
      <c r="W132" s="122">
        <v>0.35519475775956744</v>
      </c>
      <c r="DA132" s="130" t="s">
        <v>1869</v>
      </c>
    </row>
    <row r="133" spans="1:105" ht="12" customHeight="1" x14ac:dyDescent="0.25">
      <c r="A133" s="97" t="s">
        <v>50</v>
      </c>
      <c r="B133" s="98">
        <v>0.37226904923267268</v>
      </c>
      <c r="C133" s="98">
        <v>0.35797552715926306</v>
      </c>
      <c r="D133" s="98">
        <v>0.35581745734878334</v>
      </c>
      <c r="E133" s="98">
        <v>0.42224321513136326</v>
      </c>
      <c r="F133" s="98">
        <v>0.41312800082176176</v>
      </c>
      <c r="G133" s="98">
        <v>0.32288953871316045</v>
      </c>
      <c r="H133" s="98">
        <v>0.27371247919544306</v>
      </c>
      <c r="I133" s="98">
        <v>0.24536480310407366</v>
      </c>
      <c r="J133" s="98">
        <v>0.20005400472598583</v>
      </c>
      <c r="K133" s="98">
        <v>0.18844283620686442</v>
      </c>
      <c r="L133" s="98">
        <v>0.20353037253858206</v>
      </c>
      <c r="M133" s="98">
        <v>0.19926070409915606</v>
      </c>
      <c r="N133" s="98">
        <v>0.19066436400301798</v>
      </c>
      <c r="O133" s="98">
        <v>0.18049985633918286</v>
      </c>
      <c r="P133" s="98">
        <v>0.15035108629313557</v>
      </c>
      <c r="Q133" s="98">
        <v>0.13496765738569877</v>
      </c>
      <c r="R133" s="98">
        <v>0.1313174363209145</v>
      </c>
      <c r="S133" s="98">
        <v>0.13085170532782492</v>
      </c>
      <c r="T133" s="98">
        <v>0.1199888340992158</v>
      </c>
      <c r="U133" s="98">
        <v>0.10843563727888705</v>
      </c>
      <c r="V133" s="98">
        <v>0.10699661828729976</v>
      </c>
      <c r="W133" s="98">
        <v>9.0855511087152188E-2</v>
      </c>
      <c r="DA133" s="63" t="s">
        <v>1870</v>
      </c>
    </row>
    <row r="134" spans="1:105" ht="12" customHeight="1" x14ac:dyDescent="0.25">
      <c r="A134" s="109" t="s">
        <v>120</v>
      </c>
      <c r="B134" s="33">
        <v>0.37501296704212395</v>
      </c>
      <c r="C134" s="33">
        <v>0.40718049983995475</v>
      </c>
      <c r="D134" s="33">
        <v>0.43308354343356797</v>
      </c>
      <c r="E134" s="33">
        <v>0.38112028771904333</v>
      </c>
      <c r="F134" s="33">
        <v>0.39592000531316129</v>
      </c>
      <c r="G134" s="33">
        <v>0.37208815844602844</v>
      </c>
      <c r="H134" s="33">
        <v>0.33699949070038498</v>
      </c>
      <c r="I134" s="33">
        <v>0.34933686705618699</v>
      </c>
      <c r="J134" s="33">
        <v>0.29238751234682259</v>
      </c>
      <c r="K134" s="33">
        <v>0.28771329267080503</v>
      </c>
      <c r="L134" s="33">
        <v>0.35745334435603338</v>
      </c>
      <c r="M134" s="33">
        <v>0.27223565298197883</v>
      </c>
      <c r="N134" s="33">
        <v>0.1922078675645077</v>
      </c>
      <c r="O134" s="33">
        <v>0.13705634211352732</v>
      </c>
      <c r="P134" s="33">
        <v>0.11032123534613043</v>
      </c>
      <c r="Q134" s="33">
        <v>0.1051378988200256</v>
      </c>
      <c r="R134" s="33">
        <v>0.16759092768556308</v>
      </c>
      <c r="S134" s="33">
        <v>0.16227433042967135</v>
      </c>
      <c r="T134" s="33">
        <v>0.21643459069829765</v>
      </c>
      <c r="U134" s="33">
        <v>0.22463508371839574</v>
      </c>
      <c r="V134" s="33">
        <v>0.23658063987376685</v>
      </c>
      <c r="W134" s="33">
        <v>0.26433924667241526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0.71481385323893998</v>
      </c>
      <c r="C136" s="119">
        <f t="shared" si="26"/>
        <v>0.71250249729814108</v>
      </c>
      <c r="D136" s="119">
        <f t="shared" si="26"/>
        <v>0.72076668397998334</v>
      </c>
      <c r="E136" s="119">
        <f t="shared" si="26"/>
        <v>0.72197858625961575</v>
      </c>
      <c r="F136" s="119">
        <f t="shared" si="26"/>
        <v>0.72600530211239511</v>
      </c>
      <c r="G136" s="119">
        <f t="shared" si="26"/>
        <v>0.72854173332914207</v>
      </c>
      <c r="H136" s="119">
        <f t="shared" si="26"/>
        <v>0.7367662115223238</v>
      </c>
      <c r="I136" s="119">
        <f t="shared" si="26"/>
        <v>0.73584421919372478</v>
      </c>
      <c r="J136" s="119">
        <f t="shared" si="26"/>
        <v>0.73973301063592478</v>
      </c>
      <c r="K136" s="119">
        <f t="shared" si="26"/>
        <v>0.74519895368376521</v>
      </c>
      <c r="L136" s="119">
        <f t="shared" si="26"/>
        <v>0.75676409605400863</v>
      </c>
      <c r="M136" s="119">
        <f t="shared" si="26"/>
        <v>0.76393137539095413</v>
      </c>
      <c r="N136" s="119">
        <f t="shared" si="26"/>
        <v>0.77488315788509166</v>
      </c>
      <c r="O136" s="119">
        <f t="shared" si="26"/>
        <v>0.78371377887417548</v>
      </c>
      <c r="P136" s="119">
        <f t="shared" si="26"/>
        <v>0.79028582100622558</v>
      </c>
      <c r="Q136" s="119">
        <f t="shared" si="26"/>
        <v>0.79266772152721687</v>
      </c>
      <c r="R136" s="119">
        <f t="shared" ref="R136:V136" si="27">IF(R117=0,"",R117/R98)</f>
        <v>0.79608107900815073</v>
      </c>
      <c r="S136" s="119">
        <f t="shared" si="27"/>
        <v>0.801384082185569</v>
      </c>
      <c r="T136" s="119">
        <f t="shared" si="27"/>
        <v>0.80903539962856275</v>
      </c>
      <c r="U136" s="119">
        <f t="shared" si="27"/>
        <v>0.81529261290815658</v>
      </c>
      <c r="V136" s="119">
        <f t="shared" si="27"/>
        <v>0.81596691323383164</v>
      </c>
      <c r="W136" s="119">
        <f t="shared" ref="W136" si="28">IF(W117=0,"",W117/W98)</f>
        <v>0.82276474787909426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0.75668618427529777</v>
      </c>
      <c r="C137" s="124">
        <f t="shared" si="29"/>
        <v>0.75859438425819936</v>
      </c>
      <c r="D137" s="124">
        <f t="shared" si="29"/>
        <v>0.76034499658295895</v>
      </c>
      <c r="E137" s="124">
        <f t="shared" si="29"/>
        <v>0.76229817680830447</v>
      </c>
      <c r="F137" s="124">
        <f t="shared" si="29"/>
        <v>0.76441281022837149</v>
      </c>
      <c r="G137" s="124">
        <f t="shared" si="29"/>
        <v>0.76507787584889841</v>
      </c>
      <c r="H137" s="124">
        <f t="shared" si="29"/>
        <v>0.76555727677951346</v>
      </c>
      <c r="I137" s="124">
        <f t="shared" si="29"/>
        <v>0.76676587929546192</v>
      </c>
      <c r="J137" s="124">
        <f t="shared" si="29"/>
        <v>0.76966901226651241</v>
      </c>
      <c r="K137" s="124">
        <f t="shared" si="29"/>
        <v>0.77332027640305379</v>
      </c>
      <c r="L137" s="124">
        <f t="shared" si="29"/>
        <v>0.77778487795211804</v>
      </c>
      <c r="M137" s="124">
        <f t="shared" si="29"/>
        <v>0.78272351379288796</v>
      </c>
      <c r="N137" s="124">
        <f t="shared" si="29"/>
        <v>0.78809745610454096</v>
      </c>
      <c r="O137" s="124">
        <f t="shared" si="29"/>
        <v>0.79280271169982164</v>
      </c>
      <c r="P137" s="124">
        <f t="shared" si="29"/>
        <v>0.79323462502196984</v>
      </c>
      <c r="Q137" s="124">
        <f t="shared" si="29"/>
        <v>0.79369296288771451</v>
      </c>
      <c r="R137" s="124">
        <f t="shared" ref="R137:V137" si="30">IF(R118=0,"",R118/R99)</f>
        <v>0.79598548166455296</v>
      </c>
      <c r="S137" s="124">
        <f t="shared" si="30"/>
        <v>0.79968368087449737</v>
      </c>
      <c r="T137" s="124">
        <f t="shared" si="30"/>
        <v>0.80283887782184027</v>
      </c>
      <c r="U137" s="124">
        <f t="shared" si="30"/>
        <v>0.80512757445163363</v>
      </c>
      <c r="V137" s="124">
        <f t="shared" si="30"/>
        <v>0.80622869604145952</v>
      </c>
      <c r="W137" s="124">
        <f t="shared" ref="W137" si="31">IF(W118=0,"",W118/W99)</f>
        <v>0.80839656617870337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0.75575798869086364</v>
      </c>
      <c r="C138" s="111">
        <f t="shared" si="32"/>
        <v>0.75770433287659389</v>
      </c>
      <c r="D138" s="111">
        <f t="shared" si="32"/>
        <v>0.75949378434134285</v>
      </c>
      <c r="E138" s="111">
        <f t="shared" si="32"/>
        <v>0.7615854081550304</v>
      </c>
      <c r="F138" s="111">
        <f t="shared" si="32"/>
        <v>0.76373767055874864</v>
      </c>
      <c r="G138" s="111">
        <f t="shared" si="32"/>
        <v>0.76440653913927392</v>
      </c>
      <c r="H138" s="111">
        <f t="shared" si="32"/>
        <v>0.76488301609098208</v>
      </c>
      <c r="I138" s="111">
        <f t="shared" si="32"/>
        <v>0.76607782454594442</v>
      </c>
      <c r="J138" s="111">
        <f t="shared" si="32"/>
        <v>0.76896287253052797</v>
      </c>
      <c r="K138" s="111">
        <f t="shared" si="32"/>
        <v>0.77266215210691569</v>
      </c>
      <c r="L138" s="111">
        <f t="shared" si="32"/>
        <v>0.77731260705288563</v>
      </c>
      <c r="M138" s="111">
        <f t="shared" si="32"/>
        <v>0.78221937828001509</v>
      </c>
      <c r="N138" s="111">
        <f t="shared" si="32"/>
        <v>0.78762102622336083</v>
      </c>
      <c r="O138" s="111">
        <f t="shared" si="32"/>
        <v>0.7923408143219558</v>
      </c>
      <c r="P138" s="111">
        <f t="shared" si="32"/>
        <v>0.79278183713814554</v>
      </c>
      <c r="Q138" s="111">
        <f t="shared" si="32"/>
        <v>0.79324412322422733</v>
      </c>
      <c r="R138" s="111">
        <f t="shared" ref="R138:V138" si="33">IF(R119=0,"",R119/R100)</f>
        <v>0.79552287688376266</v>
      </c>
      <c r="S138" s="111">
        <f t="shared" si="33"/>
        <v>0.79923285745842076</v>
      </c>
      <c r="T138" s="111">
        <f t="shared" si="33"/>
        <v>0.80240200256155014</v>
      </c>
      <c r="U138" s="111">
        <f t="shared" si="33"/>
        <v>0.80470046124642403</v>
      </c>
      <c r="V138" s="111">
        <f t="shared" si="33"/>
        <v>0.80579835183811843</v>
      </c>
      <c r="W138" s="111">
        <f t="shared" ref="W138" si="34">IF(W119=0,"",W119/W100)</f>
        <v>0.80797153566738023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1.7746717148656104</v>
      </c>
      <c r="C140" s="124">
        <f t="shared" si="38"/>
        <v>1.9077727434782377</v>
      </c>
      <c r="D140" s="124">
        <f t="shared" si="38"/>
        <v>2.0221871200670098</v>
      </c>
      <c r="E140" s="124">
        <f t="shared" si="38"/>
        <v>2.1104619578536568</v>
      </c>
      <c r="F140" s="124">
        <f t="shared" si="38"/>
        <v>2.2013136614359854</v>
      </c>
      <c r="G140" s="124">
        <f t="shared" si="38"/>
        <v>2.2880152316192017</v>
      </c>
      <c r="H140" s="124">
        <f t="shared" si="38"/>
        <v>2.3829479008290768</v>
      </c>
      <c r="I140" s="124">
        <f t="shared" si="38"/>
        <v>2.4341101770097944</v>
      </c>
      <c r="J140" s="124">
        <f t="shared" si="38"/>
        <v>2.4662486125179286</v>
      </c>
      <c r="K140" s="124">
        <f t="shared" si="38"/>
        <v>2.5685180208582805</v>
      </c>
      <c r="L140" s="124">
        <f t="shared" si="38"/>
        <v>2.71176403931528</v>
      </c>
      <c r="M140" s="124">
        <f t="shared" si="38"/>
        <v>2.8897631604843417</v>
      </c>
      <c r="N140" s="124">
        <f t="shared" si="38"/>
        <v>3.0512073141740106</v>
      </c>
      <c r="O140" s="124">
        <f t="shared" si="38"/>
        <v>3.1595915096239615</v>
      </c>
      <c r="P140" s="124">
        <f t="shared" si="38"/>
        <v>3.2430332632435066</v>
      </c>
      <c r="Q140" s="124">
        <f t="shared" si="38"/>
        <v>3.2620732154838104</v>
      </c>
      <c r="R140" s="124">
        <f t="shared" ref="R140:V140" si="39">IF(R121=0,"",R121/R102)</f>
        <v>3.2851199880530779</v>
      </c>
      <c r="S140" s="124">
        <f t="shared" si="39"/>
        <v>3.3584543955772737</v>
      </c>
      <c r="T140" s="124">
        <f t="shared" si="39"/>
        <v>3.4724109700192871</v>
      </c>
      <c r="U140" s="124">
        <f t="shared" si="39"/>
        <v>3.5966701386525068</v>
      </c>
      <c r="V140" s="124">
        <f t="shared" si="39"/>
        <v>3.7236820295115223</v>
      </c>
      <c r="W140" s="124">
        <f t="shared" ref="W140" si="40">IF(W121=0,"",W121/W102)</f>
        <v>3.8239424552063142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1.7746717148656104</v>
      </c>
      <c r="C141" s="111">
        <f t="shared" si="41"/>
        <v>1.9077727434782377</v>
      </c>
      <c r="D141" s="111">
        <f t="shared" si="41"/>
        <v>2.0221871200670098</v>
      </c>
      <c r="E141" s="111">
        <f t="shared" si="41"/>
        <v>2.1104619578536568</v>
      </c>
      <c r="F141" s="111">
        <f t="shared" si="41"/>
        <v>2.2013136614359854</v>
      </c>
      <c r="G141" s="111">
        <f t="shared" si="41"/>
        <v>2.2880152316192017</v>
      </c>
      <c r="H141" s="111">
        <f t="shared" si="41"/>
        <v>2.3829479008290768</v>
      </c>
      <c r="I141" s="111">
        <f t="shared" si="41"/>
        <v>2.4341101770097944</v>
      </c>
      <c r="J141" s="111">
        <f t="shared" si="41"/>
        <v>2.4662486125179286</v>
      </c>
      <c r="K141" s="111">
        <f t="shared" si="41"/>
        <v>2.5685180208582805</v>
      </c>
      <c r="L141" s="111">
        <f t="shared" si="41"/>
        <v>2.71176403931528</v>
      </c>
      <c r="M141" s="111">
        <f t="shared" si="41"/>
        <v>2.8897631604843417</v>
      </c>
      <c r="N141" s="111">
        <f t="shared" si="41"/>
        <v>3.0512073141740106</v>
      </c>
      <c r="O141" s="111">
        <f t="shared" si="41"/>
        <v>3.1595915096239615</v>
      </c>
      <c r="P141" s="111">
        <f t="shared" si="41"/>
        <v>3.2430332632435066</v>
      </c>
      <c r="Q141" s="111">
        <f t="shared" si="41"/>
        <v>3.2620732154838104</v>
      </c>
      <c r="R141" s="111">
        <f t="shared" ref="R141:V141" si="42">IF(R122=0,"",R122/R103)</f>
        <v>3.2851199880530779</v>
      </c>
      <c r="S141" s="111">
        <f t="shared" si="42"/>
        <v>3.3584543955772737</v>
      </c>
      <c r="T141" s="111">
        <f t="shared" si="42"/>
        <v>3.4724109700192871</v>
      </c>
      <c r="U141" s="111">
        <f t="shared" si="42"/>
        <v>3.5966701386525068</v>
      </c>
      <c r="V141" s="111">
        <f t="shared" si="42"/>
        <v>3.7236820295115223</v>
      </c>
      <c r="W141" s="111">
        <f t="shared" ref="W141" si="43">IF(W122=0,"",W122/W103)</f>
        <v>3.8239424552063142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0.79924852356980991</v>
      </c>
      <c r="C142" s="124">
        <f t="shared" si="44"/>
        <v>0.79729179549296803</v>
      </c>
      <c r="D142" s="124">
        <f t="shared" si="44"/>
        <v>0.79619999446024736</v>
      </c>
      <c r="E142" s="124">
        <f t="shared" si="44"/>
        <v>0.81023759641319992</v>
      </c>
      <c r="F142" s="124">
        <f t="shared" si="44"/>
        <v>0.811640566911769</v>
      </c>
      <c r="G142" s="124">
        <f t="shared" si="44"/>
        <v>0.80212670437783273</v>
      </c>
      <c r="H142" s="124">
        <f t="shared" si="44"/>
        <v>0.80758565180447428</v>
      </c>
      <c r="I142" s="124">
        <f t="shared" si="44"/>
        <v>0.80525112994419745</v>
      </c>
      <c r="J142" s="124">
        <f t="shared" si="44"/>
        <v>0.81273417284566085</v>
      </c>
      <c r="K142" s="124">
        <f t="shared" si="44"/>
        <v>0.81660029129079648</v>
      </c>
      <c r="L142" s="124">
        <f t="shared" si="44"/>
        <v>0.85318539320456666</v>
      </c>
      <c r="M142" s="124">
        <f t="shared" si="44"/>
        <v>0.88040002111656457</v>
      </c>
      <c r="N142" s="124">
        <f t="shared" si="44"/>
        <v>0.89791615237491484</v>
      </c>
      <c r="O142" s="124">
        <f t="shared" si="44"/>
        <v>0.91241471863181245</v>
      </c>
      <c r="P142" s="124">
        <f t="shared" si="44"/>
        <v>0.91258314526209827</v>
      </c>
      <c r="Q142" s="124">
        <f t="shared" si="44"/>
        <v>0.91615786241423858</v>
      </c>
      <c r="R142" s="124">
        <f t="shared" ref="R142:V142" si="45">IF(R123=0,"",R123/R104)</f>
        <v>0.91962988970310866</v>
      </c>
      <c r="S142" s="124">
        <f t="shared" si="45"/>
        <v>0.928390732584914</v>
      </c>
      <c r="T142" s="124">
        <f t="shared" si="45"/>
        <v>0.93284151699742812</v>
      </c>
      <c r="U142" s="124">
        <f t="shared" si="45"/>
        <v>0.93593058708137566</v>
      </c>
      <c r="V142" s="124">
        <f t="shared" si="45"/>
        <v>0.93860867532638814</v>
      </c>
      <c r="W142" s="124">
        <f t="shared" ref="W142" si="46">IF(W123=0,"",W123/W104)</f>
        <v>0.94325290801439854</v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0.63304330070831649</v>
      </c>
      <c r="C147" s="112">
        <f t="shared" si="59"/>
        <v>0.6361330593568495</v>
      </c>
      <c r="D147" s="112">
        <f t="shared" si="59"/>
        <v>0.63971918498149705</v>
      </c>
      <c r="E147" s="112">
        <f t="shared" si="59"/>
        <v>0.64403936846804211</v>
      </c>
      <c r="F147" s="112">
        <f t="shared" si="59"/>
        <v>0.64817745528113657</v>
      </c>
      <c r="G147" s="112">
        <f t="shared" si="59"/>
        <v>0.65125092190548595</v>
      </c>
      <c r="H147" s="112">
        <f t="shared" si="59"/>
        <v>0.65666913949247063</v>
      </c>
      <c r="I147" s="112">
        <f t="shared" si="59"/>
        <v>0.65935419484033009</v>
      </c>
      <c r="J147" s="112">
        <f t="shared" si="59"/>
        <v>0.66000604840366217</v>
      </c>
      <c r="K147" s="112">
        <f t="shared" si="59"/>
        <v>0.66144609497129281</v>
      </c>
      <c r="L147" s="112">
        <f t="shared" si="59"/>
        <v>0.66227885273763432</v>
      </c>
      <c r="M147" s="112">
        <f t="shared" si="59"/>
        <v>0.66420681235088852</v>
      </c>
      <c r="N147" s="112">
        <f t="shared" si="59"/>
        <v>0.6667613217152415</v>
      </c>
      <c r="O147" s="112">
        <f t="shared" si="59"/>
        <v>0.67168127318266557</v>
      </c>
      <c r="P147" s="112">
        <f t="shared" si="59"/>
        <v>0.67298713556532008</v>
      </c>
      <c r="Q147" s="112">
        <f t="shared" si="59"/>
        <v>0.6771270643672429</v>
      </c>
      <c r="R147" s="112">
        <f t="shared" ref="R147:V147" si="60">IF(R128=0,"",R128/R109)</f>
        <v>0.68771545367230902</v>
      </c>
      <c r="S147" s="112">
        <f t="shared" si="60"/>
        <v>0.69814595557249504</v>
      </c>
      <c r="T147" s="112">
        <f t="shared" si="60"/>
        <v>0.7139316945968337</v>
      </c>
      <c r="U147" s="112">
        <f t="shared" si="60"/>
        <v>0.72364884849168531</v>
      </c>
      <c r="V147" s="112">
        <f t="shared" si="60"/>
        <v>0.73113653571577419</v>
      </c>
      <c r="W147" s="112">
        <f t="shared" ref="W147" si="61">IF(W128=0,"",W128/W109)</f>
        <v>0.73803172409292794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0.91234850411999346</v>
      </c>
      <c r="C148" s="113">
        <f t="shared" si="62"/>
        <v>0.90207504702618135</v>
      </c>
      <c r="D148" s="113">
        <f t="shared" si="62"/>
        <v>0.89725328743781707</v>
      </c>
      <c r="E148" s="113">
        <f t="shared" si="62"/>
        <v>0.92493628535275441</v>
      </c>
      <c r="F148" s="113">
        <f t="shared" si="62"/>
        <v>0.92501442357790475</v>
      </c>
      <c r="G148" s="113">
        <f t="shared" si="62"/>
        <v>0.90119005631519122</v>
      </c>
      <c r="H148" s="113">
        <f t="shared" si="62"/>
        <v>0.91587937136571007</v>
      </c>
      <c r="I148" s="113">
        <f t="shared" si="62"/>
        <v>0.9137457696077036</v>
      </c>
      <c r="J148" s="113">
        <f t="shared" si="62"/>
        <v>0.91662888686150168</v>
      </c>
      <c r="K148" s="113">
        <f t="shared" si="62"/>
        <v>0.91142621703049231</v>
      </c>
      <c r="L148" s="113">
        <f t="shared" si="62"/>
        <v>0.93650495344918927</v>
      </c>
      <c r="M148" s="113">
        <f t="shared" si="62"/>
        <v>0.95132124161826881</v>
      </c>
      <c r="N148" s="113">
        <f t="shared" si="62"/>
        <v>0.95276895316959043</v>
      </c>
      <c r="O148" s="113">
        <f t="shared" si="62"/>
        <v>0.95917620477019705</v>
      </c>
      <c r="P148" s="113">
        <f t="shared" si="62"/>
        <v>0.95583341835605995</v>
      </c>
      <c r="Q148" s="113">
        <f t="shared" si="62"/>
        <v>0.95369870706741777</v>
      </c>
      <c r="R148" s="113">
        <f t="shared" ref="R148:V148" si="63">IF(R129=0,"",R129/R110)</f>
        <v>0.95235690894976111</v>
      </c>
      <c r="S148" s="113">
        <f t="shared" si="63"/>
        <v>0.95572144855076346</v>
      </c>
      <c r="T148" s="113">
        <f t="shared" si="63"/>
        <v>0.96779412893312367</v>
      </c>
      <c r="U148" s="113">
        <f t="shared" si="63"/>
        <v>0.96815656655048454</v>
      </c>
      <c r="V148" s="113">
        <f t="shared" si="63"/>
        <v>0.97169579879165668</v>
      </c>
      <c r="W148" s="113">
        <f t="shared" ref="W148" si="64">IF(W129=0,"",W129/W110)</f>
        <v>0.97474747814181617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0.63304330070831649</v>
      </c>
      <c r="C149" s="111">
        <f t="shared" si="65"/>
        <v>0.63668148326353624</v>
      </c>
      <c r="D149" s="111">
        <f t="shared" si="65"/>
        <v>0.6400947300443004</v>
      </c>
      <c r="E149" s="111">
        <f t="shared" si="65"/>
        <v>0.64374228895842955</v>
      </c>
      <c r="F149" s="111">
        <f t="shared" si="65"/>
        <v>0.64782405717522318</v>
      </c>
      <c r="G149" s="111">
        <f t="shared" si="65"/>
        <v>0.65120807277453352</v>
      </c>
      <c r="H149" s="111">
        <f t="shared" si="65"/>
        <v>0.65623008926242143</v>
      </c>
      <c r="I149" s="111">
        <f t="shared" si="65"/>
        <v>0.65901680764416903</v>
      </c>
      <c r="J149" s="111">
        <f t="shared" si="65"/>
        <v>0.66028007677957834</v>
      </c>
      <c r="K149" s="111">
        <f t="shared" si="65"/>
        <v>0.66231654195615142</v>
      </c>
      <c r="L149" s="111">
        <f t="shared" si="65"/>
        <v>0.66475946803288588</v>
      </c>
      <c r="M149" s="111">
        <f t="shared" si="65"/>
        <v>0.66722405368710103</v>
      </c>
      <c r="N149" s="111">
        <f t="shared" si="65"/>
        <v>0.67017660084625885</v>
      </c>
      <c r="O149" s="111">
        <f t="shared" si="65"/>
        <v>0.67267003854756791</v>
      </c>
      <c r="P149" s="111">
        <f t="shared" si="65"/>
        <v>0.67377102931143151</v>
      </c>
      <c r="Q149" s="111">
        <f t="shared" si="65"/>
        <v>0.67742187699848355</v>
      </c>
      <c r="R149" s="111">
        <f t="shared" ref="R149:V149" si="66">IF(R130=0,"",R130/R111)</f>
        <v>0.68720860024416441</v>
      </c>
      <c r="S149" s="111">
        <f t="shared" si="66"/>
        <v>0.70028657168128161</v>
      </c>
      <c r="T149" s="111">
        <f t="shared" si="66"/>
        <v>0.71305909075655449</v>
      </c>
      <c r="U149" s="111">
        <f t="shared" si="66"/>
        <v>0.72383381568028771</v>
      </c>
      <c r="V149" s="111">
        <f t="shared" si="66"/>
        <v>0.73112879668563702</v>
      </c>
      <c r="W149" s="111">
        <f t="shared" ref="W149" si="67">IF(W130=0,"",W130/W111)</f>
        <v>0.73643850783679066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0.62993370241949698</v>
      </c>
      <c r="C151" s="124">
        <f t="shared" si="71"/>
        <v>0.63635080722849102</v>
      </c>
      <c r="D151" s="124">
        <f t="shared" si="71"/>
        <v>0.64074725064837457</v>
      </c>
      <c r="E151" s="124">
        <f t="shared" si="71"/>
        <v>0.63037882398743383</v>
      </c>
      <c r="F151" s="124">
        <f t="shared" si="71"/>
        <v>0.63483802326849437</v>
      </c>
      <c r="G151" s="124">
        <f t="shared" si="71"/>
        <v>0.64414786193278761</v>
      </c>
      <c r="H151" s="124">
        <f t="shared" si="71"/>
        <v>0.64974270402030354</v>
      </c>
      <c r="I151" s="124">
        <f t="shared" si="71"/>
        <v>0.65762953782117251</v>
      </c>
      <c r="J151" s="124">
        <f t="shared" si="71"/>
        <v>0.65971782248314847</v>
      </c>
      <c r="K151" s="124">
        <f t="shared" si="71"/>
        <v>0.66324405779170381</v>
      </c>
      <c r="L151" s="124">
        <f t="shared" si="71"/>
        <v>0.67100486298617146</v>
      </c>
      <c r="M151" s="124">
        <f t="shared" si="71"/>
        <v>0.66173568044611675</v>
      </c>
      <c r="N151" s="124">
        <f t="shared" si="71"/>
        <v>0.64975284978630565</v>
      </c>
      <c r="O151" s="124">
        <f t="shared" si="71"/>
        <v>0.63863038632026092</v>
      </c>
      <c r="P151" s="124">
        <f t="shared" si="71"/>
        <v>0.63757478828136294</v>
      </c>
      <c r="Q151" s="124">
        <f t="shared" si="71"/>
        <v>0.64133899001570971</v>
      </c>
      <c r="R151" s="124">
        <f t="shared" ref="R151:V151" si="72">IF(R132=0,"",R132/R113)</f>
        <v>0.66829433647198611</v>
      </c>
      <c r="S151" s="124">
        <f t="shared" si="72"/>
        <v>0.67303444168839277</v>
      </c>
      <c r="T151" s="124">
        <f t="shared" si="72"/>
        <v>0.69962162714839549</v>
      </c>
      <c r="U151" s="124">
        <f t="shared" si="72"/>
        <v>0.71371107759699104</v>
      </c>
      <c r="V151" s="124">
        <f t="shared" si="72"/>
        <v>0.72223031093384726</v>
      </c>
      <c r="W151" s="124">
        <f t="shared" ref="W151" si="73">IF(W132=0,"",W132/W113)</f>
        <v>0.74214458670330463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0.5585640315947189</v>
      </c>
      <c r="C152" s="111">
        <f t="shared" si="74"/>
        <v>0.5596078276701536</v>
      </c>
      <c r="D152" s="111">
        <f t="shared" si="74"/>
        <v>0.56074564527744042</v>
      </c>
      <c r="E152" s="111">
        <f t="shared" si="74"/>
        <v>0.56214370972168914</v>
      </c>
      <c r="F152" s="111">
        <f t="shared" si="74"/>
        <v>0.56352315990129653</v>
      </c>
      <c r="G152" s="111">
        <f t="shared" si="74"/>
        <v>0.56458292370216812</v>
      </c>
      <c r="H152" s="111">
        <f t="shared" si="74"/>
        <v>0.56637181879485754</v>
      </c>
      <c r="I152" s="111">
        <f t="shared" si="74"/>
        <v>0.56746458139221279</v>
      </c>
      <c r="J152" s="111">
        <f t="shared" si="74"/>
        <v>0.56805590542557094</v>
      </c>
      <c r="K152" s="111">
        <f t="shared" si="74"/>
        <v>0.56935363612655565</v>
      </c>
      <c r="L152" s="111">
        <f t="shared" si="74"/>
        <v>0.57089599571136107</v>
      </c>
      <c r="M152" s="111">
        <f t="shared" si="74"/>
        <v>0.57216040117608402</v>
      </c>
      <c r="N152" s="111">
        <f t="shared" si="74"/>
        <v>0.57289729369416253</v>
      </c>
      <c r="O152" s="111">
        <f t="shared" si="74"/>
        <v>0.57318172697972092</v>
      </c>
      <c r="P152" s="111">
        <f t="shared" si="74"/>
        <v>0.57324288942817758</v>
      </c>
      <c r="Q152" s="111">
        <f t="shared" si="74"/>
        <v>0.57334528331735057</v>
      </c>
      <c r="R152" s="111">
        <f t="shared" ref="R152:V152" si="75">IF(R133=0,"",R133/R114)</f>
        <v>0.57365654409731048</v>
      </c>
      <c r="S152" s="111">
        <f t="shared" si="75"/>
        <v>0.57506163840692803</v>
      </c>
      <c r="T152" s="111">
        <f t="shared" si="75"/>
        <v>0.57736975667335222</v>
      </c>
      <c r="U152" s="111">
        <f t="shared" si="75"/>
        <v>0.58066831298531796</v>
      </c>
      <c r="V152" s="111">
        <f t="shared" si="75"/>
        <v>0.58381043563663337</v>
      </c>
      <c r="W152" s="111">
        <f t="shared" ref="W152" si="76">IF(W133=0,"",W133/W114)</f>
        <v>0.58627938333124863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0.72144014647121657</v>
      </c>
      <c r="C153" s="45">
        <f t="shared" si="77"/>
        <v>0.72359049340429349</v>
      </c>
      <c r="D153" s="45">
        <f t="shared" si="77"/>
        <v>0.72582595267964967</v>
      </c>
      <c r="E153" s="45">
        <f t="shared" si="77"/>
        <v>0.72832471659503095</v>
      </c>
      <c r="F153" s="45">
        <f t="shared" si="77"/>
        <v>0.7314241538192674</v>
      </c>
      <c r="G153" s="45">
        <f t="shared" si="77"/>
        <v>0.73389863476444894</v>
      </c>
      <c r="H153" s="45">
        <f t="shared" si="77"/>
        <v>0.73797320014934986</v>
      </c>
      <c r="I153" s="45">
        <f t="shared" si="77"/>
        <v>0.74024093308407113</v>
      </c>
      <c r="J153" s="45">
        <f t="shared" si="77"/>
        <v>0.74159292656154485</v>
      </c>
      <c r="K153" s="45">
        <f t="shared" si="77"/>
        <v>0.74355443466277471</v>
      </c>
      <c r="L153" s="45">
        <f t="shared" si="77"/>
        <v>0.74543240595484106</v>
      </c>
      <c r="M153" s="45">
        <f t="shared" si="77"/>
        <v>0.74737775971946951</v>
      </c>
      <c r="N153" s="45">
        <f t="shared" si="77"/>
        <v>0.74949152451706247</v>
      </c>
      <c r="O153" s="45">
        <f t="shared" si="77"/>
        <v>0.75166469861349416</v>
      </c>
      <c r="P153" s="45">
        <f t="shared" si="77"/>
        <v>0.75269581346820824</v>
      </c>
      <c r="Q153" s="45">
        <f t="shared" si="77"/>
        <v>0.75650824443725806</v>
      </c>
      <c r="R153" s="45">
        <f t="shared" ref="R153:V153" si="78">IF(R134=0,"",R134/R115)</f>
        <v>0.76750694101678962</v>
      </c>
      <c r="S153" s="45">
        <f t="shared" si="78"/>
        <v>0.78022042992969443</v>
      </c>
      <c r="T153" s="45">
        <f t="shared" si="78"/>
        <v>0.79266982582962342</v>
      </c>
      <c r="U153" s="45">
        <f t="shared" si="78"/>
        <v>0.80246411032945708</v>
      </c>
      <c r="V153" s="45">
        <f t="shared" si="78"/>
        <v>0.80897716023072541</v>
      </c>
      <c r="W153" s="45">
        <f t="shared" ref="W153" si="79">IF(W134=0,"",W134/W115)</f>
        <v>0.81677892736325119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1.7607412494923331</v>
      </c>
      <c r="C155" s="117">
        <f t="shared" si="80"/>
        <v>1.6899783125873238</v>
      </c>
      <c r="D155" s="117">
        <f t="shared" si="80"/>
        <v>1.6763817224740107</v>
      </c>
      <c r="E155" s="117">
        <f t="shared" si="80"/>
        <v>1.9843894030335127</v>
      </c>
      <c r="F155" s="117">
        <f t="shared" si="80"/>
        <v>1.9367984844217536</v>
      </c>
      <c r="G155" s="117">
        <f t="shared" si="80"/>
        <v>1.5109072700217985</v>
      </c>
      <c r="H155" s="117">
        <f t="shared" si="80"/>
        <v>1.2767460922061933</v>
      </c>
      <c r="I155" s="117">
        <f t="shared" si="80"/>
        <v>1.1423128948031593</v>
      </c>
      <c r="J155" s="117">
        <f t="shared" si="80"/>
        <v>0.93039580868839766</v>
      </c>
      <c r="K155" s="117">
        <f t="shared" si="80"/>
        <v>0.87439790466787837</v>
      </c>
      <c r="L155" s="117">
        <f t="shared" si="80"/>
        <v>0.94185447465400995</v>
      </c>
      <c r="M155" s="117">
        <f t="shared" si="80"/>
        <v>0.92005849175324728</v>
      </c>
      <c r="N155" s="117">
        <f t="shared" si="80"/>
        <v>0.87923371502091086</v>
      </c>
      <c r="O155" s="117">
        <f t="shared" si="80"/>
        <v>0.83194784031130364</v>
      </c>
      <c r="P155" s="117">
        <f t="shared" si="80"/>
        <v>0.69291421132556752</v>
      </c>
      <c r="Q155" s="117">
        <f t="shared" si="80"/>
        <v>0.62190642073237323</v>
      </c>
      <c r="R155" s="117">
        <f t="shared" ref="R155:V155" si="81">R156+R159+R161+R170</f>
        <v>0.60475855129133527</v>
      </c>
      <c r="S155" s="117">
        <f t="shared" si="81"/>
        <v>0.60114129746760092</v>
      </c>
      <c r="T155" s="117">
        <f t="shared" si="81"/>
        <v>0.54903290910005698</v>
      </c>
      <c r="U155" s="117">
        <f t="shared" si="81"/>
        <v>0.49335039884245685</v>
      </c>
      <c r="V155" s="117">
        <f t="shared" si="81"/>
        <v>0.48418326274643592</v>
      </c>
      <c r="W155" s="117">
        <f t="shared" ref="W155" si="82">W156+W159+W161+W170</f>
        <v>0.40940979434817892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1.7607412494923331</v>
      </c>
      <c r="C170" s="122">
        <v>1.6899783125873238</v>
      </c>
      <c r="D170" s="122">
        <v>1.6763817224740107</v>
      </c>
      <c r="E170" s="122">
        <v>1.9843894030335127</v>
      </c>
      <c r="F170" s="122">
        <v>1.9367984844217536</v>
      </c>
      <c r="G170" s="122">
        <v>1.5109072700217985</v>
      </c>
      <c r="H170" s="122">
        <v>1.2767460922061933</v>
      </c>
      <c r="I170" s="122">
        <v>1.1423128948031593</v>
      </c>
      <c r="J170" s="122">
        <v>0.93039580868839766</v>
      </c>
      <c r="K170" s="122">
        <v>0.87439790466787837</v>
      </c>
      <c r="L170" s="122">
        <v>0.94185447465400995</v>
      </c>
      <c r="M170" s="122">
        <v>0.92005849175324728</v>
      </c>
      <c r="N170" s="122">
        <v>0.87923371502091086</v>
      </c>
      <c r="O170" s="122">
        <v>0.83194784031130364</v>
      </c>
      <c r="P170" s="122">
        <v>0.69291421132556752</v>
      </c>
      <c r="Q170" s="122">
        <v>0.62190642073237323</v>
      </c>
      <c r="R170" s="122">
        <v>0.60475855129133527</v>
      </c>
      <c r="S170" s="122">
        <v>0.60114129746760092</v>
      </c>
      <c r="T170" s="122">
        <v>0.54903290910005698</v>
      </c>
      <c r="U170" s="122">
        <v>0.49335039884245685</v>
      </c>
      <c r="V170" s="122">
        <v>0.48418326274643592</v>
      </c>
      <c r="W170" s="122">
        <v>0.40940979434817892</v>
      </c>
      <c r="DA170" s="130" t="s">
        <v>2205</v>
      </c>
    </row>
    <row r="171" spans="1:105" ht="12" customHeight="1" x14ac:dyDescent="0.25">
      <c r="A171" s="97" t="s">
        <v>50</v>
      </c>
      <c r="B171" s="98">
        <v>1.7607412494923331</v>
      </c>
      <c r="C171" s="98">
        <v>1.6899783125873238</v>
      </c>
      <c r="D171" s="98">
        <v>1.6763817224740107</v>
      </c>
      <c r="E171" s="98">
        <v>1.9843894030335127</v>
      </c>
      <c r="F171" s="98">
        <v>1.9367984844217536</v>
      </c>
      <c r="G171" s="98">
        <v>1.5109072700217985</v>
      </c>
      <c r="H171" s="98">
        <v>1.2767460922061933</v>
      </c>
      <c r="I171" s="98">
        <v>1.1423128948031593</v>
      </c>
      <c r="J171" s="98">
        <v>0.93039580868839766</v>
      </c>
      <c r="K171" s="98">
        <v>0.87439790466787837</v>
      </c>
      <c r="L171" s="98">
        <v>0.94185447465400995</v>
      </c>
      <c r="M171" s="98">
        <v>0.92005849175324728</v>
      </c>
      <c r="N171" s="98">
        <v>0.87923371502091086</v>
      </c>
      <c r="O171" s="98">
        <v>0.83194784031130364</v>
      </c>
      <c r="P171" s="98">
        <v>0.69291421132556752</v>
      </c>
      <c r="Q171" s="98">
        <v>0.62190642073237323</v>
      </c>
      <c r="R171" s="98">
        <v>0.60475855129133527</v>
      </c>
      <c r="S171" s="98">
        <v>0.60114129746760092</v>
      </c>
      <c r="T171" s="98">
        <v>0.54903290910005698</v>
      </c>
      <c r="U171" s="98">
        <v>0.49335039884245685</v>
      </c>
      <c r="V171" s="98">
        <v>0.48418326274643592</v>
      </c>
      <c r="W171" s="98">
        <v>0.40940979434817892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5489.1057805202445</v>
      </c>
      <c r="C174" s="117">
        <f t="shared" si="87"/>
        <v>4810.1443710257017</v>
      </c>
      <c r="D174" s="117">
        <f t="shared" si="87"/>
        <v>5799.6502533856019</v>
      </c>
      <c r="E174" s="117">
        <f t="shared" si="87"/>
        <v>5990.6206642452735</v>
      </c>
      <c r="F174" s="117">
        <f t="shared" si="87"/>
        <v>6423.770043948638</v>
      </c>
      <c r="G174" s="117">
        <f t="shared" si="87"/>
        <v>5834.268027541033</v>
      </c>
      <c r="H174" s="117">
        <f t="shared" si="87"/>
        <v>6066.073098176239</v>
      </c>
      <c r="I174" s="117">
        <f t="shared" si="87"/>
        <v>6298.0161315976857</v>
      </c>
      <c r="J174" s="117">
        <f t="shared" si="87"/>
        <v>5283.5242693480122</v>
      </c>
      <c r="K174" s="117">
        <f t="shared" si="87"/>
        <v>5165.4625670445648</v>
      </c>
      <c r="L174" s="117">
        <f t="shared" si="87"/>
        <v>6097.399899569602</v>
      </c>
      <c r="M174" s="117">
        <f t="shared" si="87"/>
        <v>5344.0713534420975</v>
      </c>
      <c r="N174" s="117">
        <f t="shared" si="87"/>
        <v>5448.6680054215858</v>
      </c>
      <c r="O174" s="117">
        <f t="shared" si="87"/>
        <v>5103.0715810545062</v>
      </c>
      <c r="P174" s="117">
        <f t="shared" si="87"/>
        <v>4968.7779827099603</v>
      </c>
      <c r="Q174" s="117">
        <f t="shared" si="87"/>
        <v>4956.2394932983752</v>
      </c>
      <c r="R174" s="117">
        <f t="shared" ref="R174:V174" si="88">R175+R178+R180+R189</f>
        <v>5202.3299310386983</v>
      </c>
      <c r="S174" s="117">
        <f t="shared" si="88"/>
        <v>5106.6264046672177</v>
      </c>
      <c r="T174" s="117">
        <f t="shared" si="88"/>
        <v>5898.7315496192705</v>
      </c>
      <c r="U174" s="117">
        <f t="shared" si="88"/>
        <v>5360.3027890375324</v>
      </c>
      <c r="V174" s="117">
        <f t="shared" si="88"/>
        <v>5737.7720396526547</v>
      </c>
      <c r="W174" s="117">
        <f t="shared" ref="W174" si="89">W175+W178+W180+W189</f>
        <v>5878.1772151754203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2164.4601384435487</v>
      </c>
      <c r="C175" s="122">
        <f t="shared" si="90"/>
        <v>1424.3158141425699</v>
      </c>
      <c r="D175" s="122">
        <f t="shared" si="90"/>
        <v>2319.1898959685491</v>
      </c>
      <c r="E175" s="122">
        <f t="shared" si="90"/>
        <v>2507.9144433160918</v>
      </c>
      <c r="F175" s="122">
        <f t="shared" si="90"/>
        <v>2940.2162920027131</v>
      </c>
      <c r="G175" s="122">
        <f t="shared" si="90"/>
        <v>2314.1677659130373</v>
      </c>
      <c r="H175" s="122">
        <f t="shared" si="90"/>
        <v>2703.5336949819889</v>
      </c>
      <c r="I175" s="122">
        <f t="shared" si="90"/>
        <v>2868.3294252742357</v>
      </c>
      <c r="J175" s="122">
        <f t="shared" si="90"/>
        <v>2200.9649270280302</v>
      </c>
      <c r="K175" s="122">
        <f t="shared" si="90"/>
        <v>2108.5164692316507</v>
      </c>
      <c r="L175" s="122">
        <f t="shared" si="90"/>
        <v>2797.8925730117594</v>
      </c>
      <c r="M175" s="122">
        <f t="shared" si="90"/>
        <v>2468.6170197498227</v>
      </c>
      <c r="N175" s="122">
        <f t="shared" si="90"/>
        <v>2951.2613201443892</v>
      </c>
      <c r="O175" s="122">
        <f t="shared" si="90"/>
        <v>2813.504827068627</v>
      </c>
      <c r="P175" s="122">
        <f t="shared" si="90"/>
        <v>2856.9041846728346</v>
      </c>
      <c r="Q175" s="122">
        <f t="shared" si="90"/>
        <v>2890.6131833348672</v>
      </c>
      <c r="R175" s="122">
        <f t="shared" ref="R175:V175" si="91">SUM(R176:R177)</f>
        <v>2879.2516780214746</v>
      </c>
      <c r="S175" s="122">
        <f t="shared" si="91"/>
        <v>2837.6289853009926</v>
      </c>
      <c r="T175" s="122">
        <f t="shared" si="91"/>
        <v>3468.5997183431573</v>
      </c>
      <c r="U175" s="122">
        <f t="shared" si="91"/>
        <v>2924.3996441163258</v>
      </c>
      <c r="V175" s="122">
        <f t="shared" si="91"/>
        <v>3151.6380099761086</v>
      </c>
      <c r="W175" s="122">
        <f t="shared" ref="W175" si="92">SUM(W176:W177)</f>
        <v>3212.2380843861724</v>
      </c>
      <c r="DA175" s="130" t="s">
        <v>2359</v>
      </c>
    </row>
    <row r="176" spans="1:105" ht="12" customHeight="1" x14ac:dyDescent="0.25">
      <c r="A176" s="97" t="s">
        <v>203</v>
      </c>
      <c r="B176" s="98">
        <v>2156.2345169281575</v>
      </c>
      <c r="C176" s="98">
        <v>1419.0837178642057</v>
      </c>
      <c r="D176" s="98">
        <v>2310.9816971713817</v>
      </c>
      <c r="E176" s="98">
        <v>2500.4167361226869</v>
      </c>
      <c r="F176" s="98">
        <v>2931.814374267045</v>
      </c>
      <c r="G176" s="98">
        <v>2307.57341576507</v>
      </c>
      <c r="H176" s="98">
        <v>2695.7805907172979</v>
      </c>
      <c r="I176" s="98">
        <v>2859.8925693822721</v>
      </c>
      <c r="J176" s="98">
        <v>2194.2379182156133</v>
      </c>
      <c r="K176" s="98">
        <v>2102.4124881740777</v>
      </c>
      <c r="L176" s="98">
        <v>2791.9588592800355</v>
      </c>
      <c r="M176" s="98">
        <v>2462.9024731684549</v>
      </c>
      <c r="N176" s="98">
        <v>2944.6407538280328</v>
      </c>
      <c r="O176" s="98">
        <v>2807.2467340399326</v>
      </c>
      <c r="P176" s="98">
        <v>2850.6616257088835</v>
      </c>
      <c r="Q176" s="98">
        <v>2884.3380444188065</v>
      </c>
      <c r="R176" s="98">
        <v>2872.7377190462507</v>
      </c>
      <c r="S176" s="98">
        <v>2831.2570781426966</v>
      </c>
      <c r="T176" s="98">
        <v>3460.9308885754604</v>
      </c>
      <c r="U176" s="98">
        <v>2918.0040852057209</v>
      </c>
      <c r="V176" s="98">
        <v>3144.6540880503162</v>
      </c>
      <c r="W176" s="98">
        <v>3205.1282051282024</v>
      </c>
      <c r="DA176" s="63" t="s">
        <v>2360</v>
      </c>
    </row>
    <row r="177" spans="1:105" ht="12" customHeight="1" x14ac:dyDescent="0.25">
      <c r="A177" s="97" t="s">
        <v>53</v>
      </c>
      <c r="B177" s="98">
        <v>8.225621515391321</v>
      </c>
      <c r="C177" s="98">
        <v>5.2320962783642742</v>
      </c>
      <c r="D177" s="98">
        <v>8.2081987971673858</v>
      </c>
      <c r="E177" s="98">
        <v>7.4977071934048816</v>
      </c>
      <c r="F177" s="98">
        <v>8.4019177356679755</v>
      </c>
      <c r="G177" s="98">
        <v>6.594350147967206</v>
      </c>
      <c r="H177" s="98">
        <v>7.7531042646909274</v>
      </c>
      <c r="I177" s="98">
        <v>8.4368558919638108</v>
      </c>
      <c r="J177" s="98">
        <v>6.7270088124167415</v>
      </c>
      <c r="K177" s="98">
        <v>6.1039810575730762</v>
      </c>
      <c r="L177" s="98">
        <v>5.9337137317236524</v>
      </c>
      <c r="M177" s="98">
        <v>5.7145465813676797</v>
      </c>
      <c r="N177" s="98">
        <v>6.6205663163565989</v>
      </c>
      <c r="O177" s="98">
        <v>6.2580930286945957</v>
      </c>
      <c r="P177" s="98">
        <v>6.2425589639511276</v>
      </c>
      <c r="Q177" s="98">
        <v>6.2751389160606941</v>
      </c>
      <c r="R177" s="98">
        <v>6.5139589752240754</v>
      </c>
      <c r="S177" s="98">
        <v>6.3719071582958531</v>
      </c>
      <c r="T177" s="98">
        <v>7.6688297676968853</v>
      </c>
      <c r="U177" s="98">
        <v>6.3955589106047759</v>
      </c>
      <c r="V177" s="98">
        <v>6.9839219257923242</v>
      </c>
      <c r="W177" s="98">
        <v>7.1098792579699897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14.806902183159883</v>
      </c>
      <c r="C178" s="122">
        <f t="shared" si="93"/>
        <v>16.358974402106934</v>
      </c>
      <c r="D178" s="122">
        <f t="shared" si="93"/>
        <v>13.083980045295331</v>
      </c>
      <c r="E178" s="122">
        <f t="shared" si="93"/>
        <v>27.587469514385877</v>
      </c>
      <c r="F178" s="122">
        <f t="shared" si="93"/>
        <v>19.984702199665616</v>
      </c>
      <c r="G178" s="122">
        <f t="shared" si="93"/>
        <v>26.514167538849396</v>
      </c>
      <c r="H178" s="122">
        <f t="shared" si="93"/>
        <v>30.498478408649163</v>
      </c>
      <c r="I178" s="122">
        <f t="shared" si="93"/>
        <v>12.736589480836049</v>
      </c>
      <c r="J178" s="122">
        <f t="shared" si="93"/>
        <v>10.712970521810552</v>
      </c>
      <c r="K178" s="122">
        <f t="shared" si="93"/>
        <v>14.430999455241832</v>
      </c>
      <c r="L178" s="122">
        <f t="shared" si="93"/>
        <v>19.964416209222133</v>
      </c>
      <c r="M178" s="122">
        <f t="shared" si="93"/>
        <v>20.640572036373392</v>
      </c>
      <c r="N178" s="122">
        <f t="shared" si="93"/>
        <v>25.249433022746576</v>
      </c>
      <c r="O178" s="122">
        <f t="shared" si="93"/>
        <v>31.158695259893499</v>
      </c>
      <c r="P178" s="122">
        <f t="shared" si="93"/>
        <v>37.087213107388301</v>
      </c>
      <c r="Q178" s="122">
        <f t="shared" si="93"/>
        <v>37.122116162931228</v>
      </c>
      <c r="R178" s="122">
        <f t="shared" si="93"/>
        <v>37.556482011708923</v>
      </c>
      <c r="S178" s="122">
        <f t="shared" si="93"/>
        <v>34.094173135430829</v>
      </c>
      <c r="T178" s="122">
        <f t="shared" si="93"/>
        <v>34.866908962876145</v>
      </c>
      <c r="U178" s="122">
        <f t="shared" si="93"/>
        <v>32.99785254591373</v>
      </c>
      <c r="V178" s="122">
        <f t="shared" si="93"/>
        <v>32.307976381348901</v>
      </c>
      <c r="W178" s="122">
        <f t="shared" si="93"/>
        <v>29.063880508930779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14.806902183159883</v>
      </c>
      <c r="C179" s="98">
        <f>RES_hhdet_fech!C129</f>
        <v>16.358974402106934</v>
      </c>
      <c r="D179" s="98">
        <f>RES_hhdet_fech!D129</f>
        <v>13.083980045295331</v>
      </c>
      <c r="E179" s="98">
        <f>RES_hhdet_fech!E129</f>
        <v>27.587469514385877</v>
      </c>
      <c r="F179" s="98">
        <f>RES_hhdet_fech!F129</f>
        <v>19.984702199665616</v>
      </c>
      <c r="G179" s="98">
        <f>RES_hhdet_fech!G129</f>
        <v>26.514167538849396</v>
      </c>
      <c r="H179" s="98">
        <f>RES_hhdet_fech!H129</f>
        <v>30.498478408649163</v>
      </c>
      <c r="I179" s="98">
        <f>RES_hhdet_fech!I129</f>
        <v>12.736589480836049</v>
      </c>
      <c r="J179" s="98">
        <f>RES_hhdet_fech!J129</f>
        <v>10.712970521810552</v>
      </c>
      <c r="K179" s="98">
        <f>RES_hhdet_fech!K129</f>
        <v>14.430999455241832</v>
      </c>
      <c r="L179" s="98">
        <f>RES_hhdet_fech!L129</f>
        <v>19.964416209222133</v>
      </c>
      <c r="M179" s="98">
        <f>RES_hhdet_fech!M129</f>
        <v>20.640572036373392</v>
      </c>
      <c r="N179" s="98">
        <f>RES_hhdet_fech!N129</f>
        <v>25.249433022746576</v>
      </c>
      <c r="O179" s="98">
        <f>RES_hhdet_fech!O129</f>
        <v>31.158695259893499</v>
      </c>
      <c r="P179" s="98">
        <f>RES_hhdet_fech!P129</f>
        <v>37.087213107388301</v>
      </c>
      <c r="Q179" s="98">
        <f>RES_hhdet_fech!Q129</f>
        <v>37.122116162931228</v>
      </c>
      <c r="R179" s="98">
        <f>RES_hhdet_fech!R129</f>
        <v>37.556482011708923</v>
      </c>
      <c r="S179" s="98">
        <f>RES_hhdet_fech!S129</f>
        <v>34.094173135430829</v>
      </c>
      <c r="T179" s="98">
        <f>RES_hhdet_fech!T129</f>
        <v>34.866908962876145</v>
      </c>
      <c r="U179" s="98">
        <f>RES_hhdet_fech!U129</f>
        <v>32.99785254591373</v>
      </c>
      <c r="V179" s="98">
        <f>RES_hhdet_fech!V129</f>
        <v>32.307976381348901</v>
      </c>
      <c r="W179" s="98">
        <f>RES_hhdet_fech!W129</f>
        <v>29.063880508930779</v>
      </c>
      <c r="DA179" s="63" t="s">
        <v>2363</v>
      </c>
    </row>
    <row r="180" spans="1:105" ht="12" customHeight="1" x14ac:dyDescent="0.25">
      <c r="A180" s="121" t="s">
        <v>55</v>
      </c>
      <c r="B180" s="122">
        <v>1031.3061026010889</v>
      </c>
      <c r="C180" s="122">
        <v>1064.9120918831482</v>
      </c>
      <c r="D180" s="122">
        <v>1084.832001191133</v>
      </c>
      <c r="E180" s="122">
        <v>984.46813404169609</v>
      </c>
      <c r="F180" s="122">
        <v>980.49599552996244</v>
      </c>
      <c r="G180" s="122">
        <v>1069.3732654696205</v>
      </c>
      <c r="H180" s="122">
        <v>1025.8439730310422</v>
      </c>
      <c r="I180" s="122">
        <v>1063.0696940447758</v>
      </c>
      <c r="J180" s="122">
        <v>1054.8556715715072</v>
      </c>
      <c r="K180" s="122">
        <v>1067.725881397386</v>
      </c>
      <c r="L180" s="122">
        <v>1006.7308645814171</v>
      </c>
      <c r="M180" s="122">
        <v>921.41543929297575</v>
      </c>
      <c r="N180" s="122">
        <v>857.77008482972667</v>
      </c>
      <c r="O180" s="122">
        <v>832.9786238698747</v>
      </c>
      <c r="P180" s="122">
        <v>790.7133689843796</v>
      </c>
      <c r="Q180" s="122">
        <v>772.64647390336245</v>
      </c>
      <c r="R180" s="122">
        <v>791.19361886456579</v>
      </c>
      <c r="S180" s="122">
        <v>800.81417827789028</v>
      </c>
      <c r="T180" s="122">
        <v>817.70277659377962</v>
      </c>
      <c r="U180" s="122">
        <v>819.18081182360447</v>
      </c>
      <c r="V180" s="122">
        <v>814.01817482096862</v>
      </c>
      <c r="W180" s="122">
        <v>852.84117906929782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1302.0750380426966</v>
      </c>
      <c r="C185" s="101">
        <v>1334.3996540342298</v>
      </c>
      <c r="D185" s="101">
        <v>1350.0301563944556</v>
      </c>
      <c r="E185" s="101">
        <v>1238.585680873334</v>
      </c>
      <c r="F185" s="101">
        <v>1227.8814141402436</v>
      </c>
      <c r="G185" s="101">
        <v>1316.8228392332976</v>
      </c>
      <c r="H185" s="101">
        <v>1261.7836832064863</v>
      </c>
      <c r="I185" s="101">
        <v>1298.5415831149178</v>
      </c>
      <c r="J185" s="101">
        <v>1298.9936040327041</v>
      </c>
      <c r="K185" s="101">
        <v>1318.278633133707</v>
      </c>
      <c r="L185" s="101">
        <v>1296.8841372703346</v>
      </c>
      <c r="M185" s="101">
        <v>1220.9055115991819</v>
      </c>
      <c r="N185" s="101">
        <v>1154.2885882103103</v>
      </c>
      <c r="O185" s="101">
        <v>1130.9950586064147</v>
      </c>
      <c r="P185" s="101">
        <v>1071.1120138279261</v>
      </c>
      <c r="Q185" s="101">
        <v>1044.8448713628741</v>
      </c>
      <c r="R185" s="101">
        <v>1057.741400827832</v>
      </c>
      <c r="S185" s="101">
        <v>1064.2650719913415</v>
      </c>
      <c r="T185" s="101">
        <v>1070.000732764031</v>
      </c>
      <c r="U185" s="101">
        <v>1060.1858464281036</v>
      </c>
      <c r="V185" s="101">
        <v>1047.1749191529193</v>
      </c>
      <c r="W185" s="101">
        <v>1092.663078632155</v>
      </c>
      <c r="DA185" s="131" t="s">
        <v>2369</v>
      </c>
    </row>
    <row r="186" spans="1:105" ht="12" customHeight="1" x14ac:dyDescent="0.25">
      <c r="A186" s="107" t="s">
        <v>121</v>
      </c>
      <c r="B186" s="104">
        <v>903.45945231477685</v>
      </c>
      <c r="C186" s="104">
        <v>941.31058501193093</v>
      </c>
      <c r="D186" s="104">
        <v>962.70551173541094</v>
      </c>
      <c r="E186" s="104">
        <v>862.36377479164685</v>
      </c>
      <c r="F186" s="104">
        <v>860.28281725581053</v>
      </c>
      <c r="G186" s="104">
        <v>951.92284099945346</v>
      </c>
      <c r="H186" s="104">
        <v>904.48201348392854</v>
      </c>
      <c r="I186" s="104">
        <v>936.75052384208641</v>
      </c>
      <c r="J186" s="104">
        <v>935.27963334630999</v>
      </c>
      <c r="K186" s="104">
        <v>956.60671973624494</v>
      </c>
      <c r="L186" s="104">
        <v>917.17300219441256</v>
      </c>
      <c r="M186" s="104">
        <v>852.79124434813514</v>
      </c>
      <c r="N186" s="104">
        <v>808.48610281179992</v>
      </c>
      <c r="O186" s="104">
        <v>792.41968035770492</v>
      </c>
      <c r="P186" s="104">
        <v>755.03402848373958</v>
      </c>
      <c r="Q186" s="104">
        <v>742.27614933910786</v>
      </c>
      <c r="R186" s="104">
        <v>764.02413934820879</v>
      </c>
      <c r="S186" s="104">
        <v>777.95474688490765</v>
      </c>
      <c r="T186" s="104">
        <v>788.03470041108608</v>
      </c>
      <c r="U186" s="104">
        <v>791.85438002471869</v>
      </c>
      <c r="V186" s="104">
        <v>786.10504345728441</v>
      </c>
      <c r="W186" s="104">
        <v>825.05065851909546</v>
      </c>
      <c r="DA186" s="132" t="s">
        <v>2370</v>
      </c>
    </row>
    <row r="187" spans="1:105" ht="12" customHeight="1" x14ac:dyDescent="0.25">
      <c r="A187" s="108" t="s">
        <v>53</v>
      </c>
      <c r="B187" s="98">
        <v>215.80086319496795</v>
      </c>
      <c r="C187" s="98">
        <v>253.7106988078807</v>
      </c>
      <c r="D187" s="98">
        <v>274.8357269358209</v>
      </c>
      <c r="E187" s="98">
        <v>181.7005676138987</v>
      </c>
      <c r="F187" s="98">
        <v>183.17208841845013</v>
      </c>
      <c r="G187" s="98">
        <v>269.67207371928976</v>
      </c>
      <c r="H187" s="98">
        <v>221.3270946239312</v>
      </c>
      <c r="I187" s="98">
        <v>236.95800061389127</v>
      </c>
      <c r="J187" s="98">
        <v>229.52820484789592</v>
      </c>
      <c r="K187" s="98">
        <v>250.91627665720137</v>
      </c>
      <c r="L187" s="98">
        <v>173.71390663224997</v>
      </c>
      <c r="M187" s="98">
        <v>124.74705396719229</v>
      </c>
      <c r="N187" s="98">
        <v>115.77603372476284</v>
      </c>
      <c r="O187" s="98">
        <v>98.828651747756226</v>
      </c>
      <c r="P187" s="98">
        <v>102.22044962038265</v>
      </c>
      <c r="Q187" s="98">
        <v>106.54270384993735</v>
      </c>
      <c r="R187" s="98">
        <v>116.37299383538441</v>
      </c>
      <c r="S187" s="98">
        <v>114.93215195046309</v>
      </c>
      <c r="T187" s="98">
        <v>88.4479805426826</v>
      </c>
      <c r="U187" s="98">
        <v>91.305031838485803</v>
      </c>
      <c r="V187" s="98">
        <v>82.753656942925943</v>
      </c>
      <c r="W187" s="98">
        <v>79.050280135235781</v>
      </c>
      <c r="DA187" s="63" t="s">
        <v>2371</v>
      </c>
    </row>
    <row r="188" spans="1:105" ht="12" customHeight="1" x14ac:dyDescent="0.25">
      <c r="A188" s="108" t="s">
        <v>52</v>
      </c>
      <c r="B188" s="98">
        <v>687.65858911980888</v>
      </c>
      <c r="C188" s="98">
        <v>687.59988620405022</v>
      </c>
      <c r="D188" s="98">
        <v>687.86978479958998</v>
      </c>
      <c r="E188" s="98">
        <v>680.66320717774818</v>
      </c>
      <c r="F188" s="98">
        <v>677.11072883736051</v>
      </c>
      <c r="G188" s="98">
        <v>682.25076728016359</v>
      </c>
      <c r="H188" s="98">
        <v>683.15491885999734</v>
      </c>
      <c r="I188" s="98">
        <v>699.79252322819502</v>
      </c>
      <c r="J188" s="98">
        <v>705.75142849841404</v>
      </c>
      <c r="K188" s="98">
        <v>705.69044307904369</v>
      </c>
      <c r="L188" s="98">
        <v>743.45909556216259</v>
      </c>
      <c r="M188" s="98">
        <v>728.04419038094295</v>
      </c>
      <c r="N188" s="98">
        <v>692.71006908703703</v>
      </c>
      <c r="O188" s="98">
        <v>693.59102860994869</v>
      </c>
      <c r="P188" s="98">
        <v>652.81357886335684</v>
      </c>
      <c r="Q188" s="98">
        <v>635.73344548917055</v>
      </c>
      <c r="R188" s="98">
        <v>647.65114551282443</v>
      </c>
      <c r="S188" s="98">
        <v>663.02259493444456</v>
      </c>
      <c r="T188" s="98">
        <v>699.58671986840363</v>
      </c>
      <c r="U188" s="98">
        <v>700.54934818623281</v>
      </c>
      <c r="V188" s="98">
        <v>703.35138651435841</v>
      </c>
      <c r="W188" s="98">
        <v>746.00037838385981</v>
      </c>
      <c r="DA188" s="63" t="s">
        <v>2372</v>
      </c>
    </row>
    <row r="189" spans="1:105" ht="12" customHeight="1" x14ac:dyDescent="0.25">
      <c r="A189" s="121" t="s">
        <v>54</v>
      </c>
      <c r="B189" s="122">
        <v>2278.5326372924474</v>
      </c>
      <c r="C189" s="122">
        <v>2304.5574905978765</v>
      </c>
      <c r="D189" s="122">
        <v>2382.5443761806246</v>
      </c>
      <c r="E189" s="122">
        <v>2470.6506173731</v>
      </c>
      <c r="F189" s="122">
        <v>2483.0730542162974</v>
      </c>
      <c r="G189" s="122">
        <v>2424.2128286195257</v>
      </c>
      <c r="H189" s="122">
        <v>2306.1969517545581</v>
      </c>
      <c r="I189" s="122">
        <v>2353.880422797838</v>
      </c>
      <c r="J189" s="122">
        <v>2016.9907002266643</v>
      </c>
      <c r="K189" s="122">
        <v>1974.7892169602862</v>
      </c>
      <c r="L189" s="122">
        <v>2272.8120457672026</v>
      </c>
      <c r="M189" s="122">
        <v>1933.3983223629261</v>
      </c>
      <c r="N189" s="122">
        <v>1614.3871674247234</v>
      </c>
      <c r="O189" s="122">
        <v>1425.4294348561111</v>
      </c>
      <c r="P189" s="122">
        <v>1284.0732159453573</v>
      </c>
      <c r="Q189" s="122">
        <v>1255.8577198972146</v>
      </c>
      <c r="R189" s="122">
        <v>1494.3281521409492</v>
      </c>
      <c r="S189" s="122">
        <v>1434.0890679529041</v>
      </c>
      <c r="T189" s="122">
        <v>1577.5621457194575</v>
      </c>
      <c r="U189" s="122">
        <v>1583.7244805516889</v>
      </c>
      <c r="V189" s="122">
        <v>1739.8078784742281</v>
      </c>
      <c r="W189" s="122">
        <v>1784.0340712110192</v>
      </c>
      <c r="DA189" s="130" t="s">
        <v>2373</v>
      </c>
    </row>
    <row r="190" spans="1:105" ht="12" customHeight="1" x14ac:dyDescent="0.25">
      <c r="A190" s="97" t="s">
        <v>50</v>
      </c>
      <c r="B190" s="98">
        <v>2661.7809225155434</v>
      </c>
      <c r="C190" s="98">
        <v>2543.4511501924526</v>
      </c>
      <c r="D190" s="98">
        <v>2535.1219271353048</v>
      </c>
      <c r="E190" s="98">
        <v>2954.2259904935358</v>
      </c>
      <c r="F190" s="98">
        <v>2941.0632280219179</v>
      </c>
      <c r="G190" s="98">
        <v>2699.3875927134832</v>
      </c>
      <c r="H190" s="98">
        <v>2642.4403192781219</v>
      </c>
      <c r="I190" s="98">
        <v>2645.2766743445732</v>
      </c>
      <c r="J190" s="98">
        <v>2384.0355422977509</v>
      </c>
      <c r="K190" s="98">
        <v>2367.3185814916133</v>
      </c>
      <c r="L190" s="98">
        <v>2410.5908207666598</v>
      </c>
      <c r="M190" s="98">
        <v>2183.4319653892198</v>
      </c>
      <c r="N190" s="98">
        <v>1869.8300183422411</v>
      </c>
      <c r="O190" s="98">
        <v>1739.8513260533211</v>
      </c>
      <c r="P190" s="98">
        <v>1569.1026215219294</v>
      </c>
      <c r="Q190" s="98">
        <v>1524.3575575302955</v>
      </c>
      <c r="R190" s="98">
        <v>1643.3692010508043</v>
      </c>
      <c r="S190" s="98">
        <v>1774.8720930017532</v>
      </c>
      <c r="T190" s="98">
        <v>1839.378694115577</v>
      </c>
      <c r="U190" s="98">
        <v>1925.3714336165435</v>
      </c>
      <c r="V190" s="98">
        <v>2243.6458547485004</v>
      </c>
      <c r="W190" s="98">
        <v>2098.1339167183696</v>
      </c>
      <c r="DA190" s="63" t="s">
        <v>2374</v>
      </c>
    </row>
    <row r="191" spans="1:105" ht="12" customHeight="1" x14ac:dyDescent="0.25">
      <c r="A191" s="109" t="s">
        <v>120</v>
      </c>
      <c r="B191" s="33">
        <v>1923.4518206937666</v>
      </c>
      <c r="C191" s="33">
        <v>2082.23361076519</v>
      </c>
      <c r="D191" s="33">
        <v>2239.222901243847</v>
      </c>
      <c r="E191" s="33">
        <v>2000.5873766376862</v>
      </c>
      <c r="F191" s="33">
        <v>2050.5930822741161</v>
      </c>
      <c r="G191" s="33">
        <v>2174.2015385282598</v>
      </c>
      <c r="H191" s="33">
        <v>2032.492534332966</v>
      </c>
      <c r="I191" s="33">
        <v>2138.0860035573464</v>
      </c>
      <c r="J191" s="33">
        <v>1773.1457510085177</v>
      </c>
      <c r="K191" s="33">
        <v>1729.4960783254137</v>
      </c>
      <c r="L191" s="33">
        <v>2180.1695543680366</v>
      </c>
      <c r="M191" s="33">
        <v>1742.6075334638006</v>
      </c>
      <c r="N191" s="33">
        <v>1371.2760403446034</v>
      </c>
      <c r="O191" s="33">
        <v>1086.3627950148571</v>
      </c>
      <c r="P191" s="33">
        <v>969.06630040194887</v>
      </c>
      <c r="Q191" s="33">
        <v>967.27261613359212</v>
      </c>
      <c r="R191" s="33">
        <v>1364.5879591081896</v>
      </c>
      <c r="S191" s="33">
        <v>1185.138803206293</v>
      </c>
      <c r="T191" s="33">
        <v>1423.3591225941771</v>
      </c>
      <c r="U191" s="33">
        <v>1416.0960494698463</v>
      </c>
      <c r="V191" s="33">
        <v>1525.1683818551437</v>
      </c>
      <c r="W191" s="33">
        <v>1664.7011356555952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3923.6888538098146</v>
      </c>
      <c r="C193" s="117">
        <f t="shared" si="94"/>
        <v>3427.2398767204086</v>
      </c>
      <c r="D193" s="117">
        <f t="shared" si="94"/>
        <v>4180.1946813764107</v>
      </c>
      <c r="E193" s="117">
        <f t="shared" si="94"/>
        <v>4325.0998379894427</v>
      </c>
      <c r="F193" s="117">
        <f t="shared" si="94"/>
        <v>4663.691111457485</v>
      </c>
      <c r="G193" s="117">
        <f t="shared" si="94"/>
        <v>4250.5077414915386</v>
      </c>
      <c r="H193" s="117">
        <f t="shared" si="94"/>
        <v>4469.2776953607936</v>
      </c>
      <c r="I193" s="117">
        <f t="shared" si="94"/>
        <v>4634.3587628249816</v>
      </c>
      <c r="J193" s="117">
        <f t="shared" si="94"/>
        <v>3908.39731453278</v>
      </c>
      <c r="K193" s="117">
        <f t="shared" si="94"/>
        <v>3849.2973002542649</v>
      </c>
      <c r="L193" s="117">
        <f t="shared" si="94"/>
        <v>4614.2933232775922</v>
      </c>
      <c r="M193" s="117">
        <f t="shared" si="94"/>
        <v>4082.5037792224184</v>
      </c>
      <c r="N193" s="117">
        <f t="shared" si="94"/>
        <v>4222.0810703085426</v>
      </c>
      <c r="O193" s="117">
        <f t="shared" si="94"/>
        <v>3999.3475126536405</v>
      </c>
      <c r="P193" s="117">
        <f t="shared" si="94"/>
        <v>3926.7547874635979</v>
      </c>
      <c r="Q193" s="117">
        <f t="shared" si="94"/>
        <v>3928.651066496031</v>
      </c>
      <c r="R193" s="117">
        <f t="shared" ref="R193:V193" si="95">R194+R197+R199+R208</f>
        <v>4141.4764248576848</v>
      </c>
      <c r="S193" s="117">
        <f t="shared" si="95"/>
        <v>4092.3691143688297</v>
      </c>
      <c r="T193" s="117">
        <f t="shared" si="95"/>
        <v>4772.2826365478377</v>
      </c>
      <c r="U193" s="117">
        <f t="shared" si="95"/>
        <v>4370.2152668532899</v>
      </c>
      <c r="V193" s="117">
        <f t="shared" si="95"/>
        <v>4681.8321400347631</v>
      </c>
      <c r="W193" s="117">
        <f t="shared" ref="W193" si="96">W194+W197+W199+W208</f>
        <v>4836.3569944324408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1637.8170831748316</v>
      </c>
      <c r="C194" s="122">
        <f t="shared" si="97"/>
        <v>1080.4779780186989</v>
      </c>
      <c r="D194" s="122">
        <f t="shared" si="97"/>
        <v>1763.3844335254394</v>
      </c>
      <c r="E194" s="122">
        <f t="shared" si="97"/>
        <v>1911.7786077310705</v>
      </c>
      <c r="F194" s="122">
        <f t="shared" si="97"/>
        <v>2247.5389984490366</v>
      </c>
      <c r="G194" s="122">
        <f t="shared" si="97"/>
        <v>1770.518558702737</v>
      </c>
      <c r="H194" s="122">
        <f t="shared" si="97"/>
        <v>2069.7098932120675</v>
      </c>
      <c r="I194" s="122">
        <f t="shared" si="97"/>
        <v>2199.3371338794464</v>
      </c>
      <c r="J194" s="122">
        <f t="shared" si="97"/>
        <v>1694.0145014189002</v>
      </c>
      <c r="K194" s="122">
        <f t="shared" si="97"/>
        <v>1630.5585387866111</v>
      </c>
      <c r="L194" s="122">
        <f t="shared" si="97"/>
        <v>2176.158533423089</v>
      </c>
      <c r="M194" s="122">
        <f t="shared" si="97"/>
        <v>1932.244587907508</v>
      </c>
      <c r="N194" s="122">
        <f t="shared" si="97"/>
        <v>2325.8815387055224</v>
      </c>
      <c r="O194" s="122">
        <f t="shared" si="97"/>
        <v>2230.5542562805449</v>
      </c>
      <c r="P194" s="122">
        <f t="shared" si="97"/>
        <v>2266.1953196526524</v>
      </c>
      <c r="Q194" s="122">
        <f t="shared" si="97"/>
        <v>2294.2593420433391</v>
      </c>
      <c r="R194" s="122">
        <f t="shared" ref="R194:V194" si="98">SUM(R195:R196)</f>
        <v>2291.8425337633953</v>
      </c>
      <c r="S194" s="122">
        <f t="shared" si="98"/>
        <v>2269.2055919216627</v>
      </c>
      <c r="T194" s="122">
        <f t="shared" si="98"/>
        <v>2784.7267054877716</v>
      </c>
      <c r="U194" s="122">
        <f t="shared" si="98"/>
        <v>2354.5147921945982</v>
      </c>
      <c r="V194" s="122">
        <f t="shared" si="98"/>
        <v>2540.9410031777384</v>
      </c>
      <c r="W194" s="122">
        <f t="shared" ref="W194" si="99">SUM(W195:W196)</f>
        <v>2596.7622371662378</v>
      </c>
      <c r="DA194" s="130" t="s">
        <v>2527</v>
      </c>
    </row>
    <row r="195" spans="1:105" ht="12" customHeight="1" x14ac:dyDescent="0.25">
      <c r="A195" s="97" t="s">
        <v>203</v>
      </c>
      <c r="B195" s="98">
        <v>1629.5914616594403</v>
      </c>
      <c r="C195" s="98">
        <v>1075.2458817403347</v>
      </c>
      <c r="D195" s="98">
        <v>1755.176234728272</v>
      </c>
      <c r="E195" s="98">
        <v>1904.2809005376655</v>
      </c>
      <c r="F195" s="98">
        <v>2239.1370807133685</v>
      </c>
      <c r="G195" s="98">
        <v>1763.9242085547698</v>
      </c>
      <c r="H195" s="98">
        <v>2061.9567889473765</v>
      </c>
      <c r="I195" s="98">
        <v>2190.9002779874827</v>
      </c>
      <c r="J195" s="98">
        <v>1687.2874926064835</v>
      </c>
      <c r="K195" s="98">
        <v>1624.454557729038</v>
      </c>
      <c r="L195" s="98">
        <v>2170.2248196913652</v>
      </c>
      <c r="M195" s="98">
        <v>1926.5300413261405</v>
      </c>
      <c r="N195" s="98">
        <v>2319.260972389166</v>
      </c>
      <c r="O195" s="98">
        <v>2224.2961632518504</v>
      </c>
      <c r="P195" s="98">
        <v>2259.9527606887013</v>
      </c>
      <c r="Q195" s="98">
        <v>2287.9842031272783</v>
      </c>
      <c r="R195" s="98">
        <v>2285.3285747881714</v>
      </c>
      <c r="S195" s="98">
        <v>2262.8336847633668</v>
      </c>
      <c r="T195" s="98">
        <v>2777.0578757200747</v>
      </c>
      <c r="U195" s="98">
        <v>2348.1192332839933</v>
      </c>
      <c r="V195" s="98">
        <v>2533.957081251946</v>
      </c>
      <c r="W195" s="98">
        <v>2589.6523579082677</v>
      </c>
      <c r="DA195" s="63" t="s">
        <v>2528</v>
      </c>
    </row>
    <row r="196" spans="1:105" ht="12" customHeight="1" x14ac:dyDescent="0.25">
      <c r="A196" s="97" t="s">
        <v>53</v>
      </c>
      <c r="B196" s="98">
        <v>8.225621515391321</v>
      </c>
      <c r="C196" s="98">
        <v>5.2320962783642742</v>
      </c>
      <c r="D196" s="98">
        <v>8.2081987971673858</v>
      </c>
      <c r="E196" s="98">
        <v>7.4977071934048816</v>
      </c>
      <c r="F196" s="98">
        <v>8.4019177356679755</v>
      </c>
      <c r="G196" s="98">
        <v>6.594350147967206</v>
      </c>
      <c r="H196" s="98">
        <v>7.7531042646909274</v>
      </c>
      <c r="I196" s="98">
        <v>8.4368558919638108</v>
      </c>
      <c r="J196" s="98">
        <v>6.7270088124167415</v>
      </c>
      <c r="K196" s="98">
        <v>6.1039810575730762</v>
      </c>
      <c r="L196" s="98">
        <v>5.9337137317236524</v>
      </c>
      <c r="M196" s="98">
        <v>5.7145465813676797</v>
      </c>
      <c r="N196" s="98">
        <v>6.6205663163565989</v>
      </c>
      <c r="O196" s="98">
        <v>6.2580930286945957</v>
      </c>
      <c r="P196" s="98">
        <v>6.2425589639511276</v>
      </c>
      <c r="Q196" s="98">
        <v>6.2751389160606941</v>
      </c>
      <c r="R196" s="98">
        <v>6.5139589752240754</v>
      </c>
      <c r="S196" s="98">
        <v>6.3719071582958531</v>
      </c>
      <c r="T196" s="98">
        <v>7.6688297676968853</v>
      </c>
      <c r="U196" s="98">
        <v>6.3955589106047759</v>
      </c>
      <c r="V196" s="98">
        <v>6.9839219257923242</v>
      </c>
      <c r="W196" s="98">
        <v>7.1098792579699897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26.2773904892357</v>
      </c>
      <c r="C197" s="122">
        <f t="shared" si="100"/>
        <v>31.209205475597802</v>
      </c>
      <c r="D197" s="122">
        <f t="shared" si="100"/>
        <v>26.458255926809983</v>
      </c>
      <c r="E197" s="122">
        <f t="shared" si="100"/>
        <v>58.222304923558887</v>
      </c>
      <c r="F197" s="122">
        <f t="shared" si="100"/>
        <v>43.992597971853712</v>
      </c>
      <c r="G197" s="122">
        <f t="shared" si="100"/>
        <v>60.664819182590833</v>
      </c>
      <c r="H197" s="122">
        <f t="shared" si="100"/>
        <v>72.676285102371438</v>
      </c>
      <c r="I197" s="122">
        <f t="shared" si="100"/>
        <v>31.002262075698919</v>
      </c>
      <c r="J197" s="122">
        <f t="shared" si="100"/>
        <v>26.420848685360745</v>
      </c>
      <c r="K197" s="122">
        <f t="shared" si="100"/>
        <v>37.066282159784677</v>
      </c>
      <c r="L197" s="122">
        <f t="shared" si="100"/>
        <v>54.138785942091658</v>
      </c>
      <c r="M197" s="122">
        <f t="shared" si="100"/>
        <v>59.646364682035106</v>
      </c>
      <c r="N197" s="122">
        <f t="shared" si="100"/>
        <v>77.041254717751144</v>
      </c>
      <c r="O197" s="122">
        <f t="shared" si="100"/>
        <v>98.448748994119896</v>
      </c>
      <c r="P197" s="122">
        <f t="shared" si="100"/>
        <v>120.27506574826084</v>
      </c>
      <c r="Q197" s="122">
        <f t="shared" si="100"/>
        <v>121.0950608371766</v>
      </c>
      <c r="R197" s="122">
        <f t="shared" si="100"/>
        <v>123.37754973762088</v>
      </c>
      <c r="S197" s="122">
        <f t="shared" si="100"/>
        <v>114.50372563026026</v>
      </c>
      <c r="T197" s="122">
        <f t="shared" si="100"/>
        <v>121.07223717335492</v>
      </c>
      <c r="U197" s="122">
        <f t="shared" si="100"/>
        <v>118.68239089154653</v>
      </c>
      <c r="V197" s="122">
        <f t="shared" si="100"/>
        <v>120.30463106111159</v>
      </c>
      <c r="W197" s="122">
        <f t="shared" si="100"/>
        <v>111.13860659114371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26.2773904892357</v>
      </c>
      <c r="C198" s="98">
        <f>RES_hhdet_tesh!C129</f>
        <v>31.209205475597802</v>
      </c>
      <c r="D198" s="98">
        <f>RES_hhdet_tesh!D129</f>
        <v>26.458255926809983</v>
      </c>
      <c r="E198" s="98">
        <f>RES_hhdet_tesh!E129</f>
        <v>58.222304923558887</v>
      </c>
      <c r="F198" s="98">
        <f>RES_hhdet_tesh!F129</f>
        <v>43.992597971853712</v>
      </c>
      <c r="G198" s="98">
        <f>RES_hhdet_tesh!G129</f>
        <v>60.664819182590833</v>
      </c>
      <c r="H198" s="98">
        <f>RES_hhdet_tesh!H129</f>
        <v>72.676285102371438</v>
      </c>
      <c r="I198" s="98">
        <f>RES_hhdet_tesh!I129</f>
        <v>31.002262075698919</v>
      </c>
      <c r="J198" s="98">
        <f>RES_hhdet_tesh!J129</f>
        <v>26.420848685360745</v>
      </c>
      <c r="K198" s="98">
        <f>RES_hhdet_tesh!K129</f>
        <v>37.066282159784677</v>
      </c>
      <c r="L198" s="98">
        <f>RES_hhdet_tesh!L129</f>
        <v>54.138785942091658</v>
      </c>
      <c r="M198" s="98">
        <f>RES_hhdet_tesh!M129</f>
        <v>59.646364682035106</v>
      </c>
      <c r="N198" s="98">
        <f>RES_hhdet_tesh!N129</f>
        <v>77.041254717751144</v>
      </c>
      <c r="O198" s="98">
        <f>RES_hhdet_tesh!O129</f>
        <v>98.448748994119896</v>
      </c>
      <c r="P198" s="98">
        <f>RES_hhdet_tesh!P129</f>
        <v>120.27506574826084</v>
      </c>
      <c r="Q198" s="98">
        <f>RES_hhdet_tesh!Q129</f>
        <v>121.0950608371766</v>
      </c>
      <c r="R198" s="98">
        <f>RES_hhdet_tesh!R129</f>
        <v>123.37754973762088</v>
      </c>
      <c r="S198" s="98">
        <f>RES_hhdet_tesh!S129</f>
        <v>114.50372563026026</v>
      </c>
      <c r="T198" s="98">
        <f>RES_hhdet_tesh!T129</f>
        <v>121.07223717335492</v>
      </c>
      <c r="U198" s="98">
        <f>RES_hhdet_tesh!U129</f>
        <v>118.68239089154653</v>
      </c>
      <c r="V198" s="98">
        <f>RES_hhdet_tesh!V129</f>
        <v>120.30463106111159</v>
      </c>
      <c r="W198" s="98">
        <f>RES_hhdet_tesh!W129</f>
        <v>111.13860659114371</v>
      </c>
      <c r="DA198" s="63" t="s">
        <v>2531</v>
      </c>
    </row>
    <row r="199" spans="1:105" ht="12" customHeight="1" x14ac:dyDescent="0.25">
      <c r="A199" s="121" t="s">
        <v>55</v>
      </c>
      <c r="B199" s="122">
        <v>824.26987985245523</v>
      </c>
      <c r="C199" s="122">
        <v>849.0456737796876</v>
      </c>
      <c r="D199" s="122">
        <v>863.74323333867926</v>
      </c>
      <c r="E199" s="122">
        <v>797.6530946713317</v>
      </c>
      <c r="F199" s="122">
        <v>795.81032566665806</v>
      </c>
      <c r="G199" s="122">
        <v>857.7728531809081</v>
      </c>
      <c r="H199" s="122">
        <v>828.45687360996567</v>
      </c>
      <c r="I199" s="122">
        <v>856.03807233898806</v>
      </c>
      <c r="J199" s="122">
        <v>857.31725170622292</v>
      </c>
      <c r="K199" s="122">
        <v>871.9052657678277</v>
      </c>
      <c r="L199" s="122">
        <v>858.92806854906974</v>
      </c>
      <c r="M199" s="122">
        <v>811.21417221066429</v>
      </c>
      <c r="N199" s="122">
        <v>770.20561419261253</v>
      </c>
      <c r="O199" s="122">
        <v>760.02195672454616</v>
      </c>
      <c r="P199" s="122">
        <v>721.59169326855522</v>
      </c>
      <c r="Q199" s="122">
        <v>707.86614193320349</v>
      </c>
      <c r="R199" s="122">
        <v>727.60530045022404</v>
      </c>
      <c r="S199" s="122">
        <v>743.46846163579653</v>
      </c>
      <c r="T199" s="122">
        <v>762.78709857075046</v>
      </c>
      <c r="U199" s="122">
        <v>766.69637813586417</v>
      </c>
      <c r="V199" s="122">
        <v>764.04452076031362</v>
      </c>
      <c r="W199" s="122">
        <v>804.44492223154373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824.26987985245535</v>
      </c>
      <c r="C204" s="101">
        <v>848.8557343255161</v>
      </c>
      <c r="D204" s="101">
        <v>863.64019134910404</v>
      </c>
      <c r="E204" s="101">
        <v>797.69793970322189</v>
      </c>
      <c r="F204" s="101">
        <v>795.88505040442647</v>
      </c>
      <c r="G204" s="101">
        <v>857.58208803688456</v>
      </c>
      <c r="H204" s="101">
        <v>828.57440547684359</v>
      </c>
      <c r="I204" s="101">
        <v>856.19884000142417</v>
      </c>
      <c r="J204" s="101">
        <v>857.34363549925661</v>
      </c>
      <c r="K204" s="101">
        <v>871.97025397038408</v>
      </c>
      <c r="L204" s="101">
        <v>858.89893856503375</v>
      </c>
      <c r="M204" s="101">
        <v>810.93375804092329</v>
      </c>
      <c r="N204" s="101">
        <v>769.63498471592675</v>
      </c>
      <c r="O204" s="101">
        <v>759.66820092805995</v>
      </c>
      <c r="P204" s="101">
        <v>720.84460605565755</v>
      </c>
      <c r="Q204" s="101">
        <v>707.49274046511255</v>
      </c>
      <c r="R204" s="101">
        <v>727.42510733829624</v>
      </c>
      <c r="S204" s="101">
        <v>743.01235566782543</v>
      </c>
      <c r="T204" s="101">
        <v>763.90743636207856</v>
      </c>
      <c r="U204" s="101">
        <v>767.20226695487997</v>
      </c>
      <c r="V204" s="101">
        <v>765.62784267791142</v>
      </c>
      <c r="W204" s="101">
        <v>806.42001577557596</v>
      </c>
      <c r="DA204" s="131" t="s">
        <v>2537</v>
      </c>
    </row>
    <row r="205" spans="1:105" ht="12" customHeight="1" x14ac:dyDescent="0.25">
      <c r="A205" s="107" t="s">
        <v>121</v>
      </c>
      <c r="B205" s="104">
        <v>824.26987985245523</v>
      </c>
      <c r="C205" s="104">
        <v>849.13279024087979</v>
      </c>
      <c r="D205" s="104">
        <v>863.79068523910348</v>
      </c>
      <c r="E205" s="104">
        <v>797.63154647856516</v>
      </c>
      <c r="F205" s="104">
        <v>795.77401431785961</v>
      </c>
      <c r="G205" s="104">
        <v>857.86339868801429</v>
      </c>
      <c r="H205" s="104">
        <v>828.39641792125224</v>
      </c>
      <c r="I205" s="104">
        <v>855.95182833850674</v>
      </c>
      <c r="J205" s="104">
        <v>857.30432921846148</v>
      </c>
      <c r="K205" s="104">
        <v>871.87644375515424</v>
      </c>
      <c r="L205" s="104">
        <v>858.93705972493149</v>
      </c>
      <c r="M205" s="104">
        <v>811.27842541445648</v>
      </c>
      <c r="N205" s="104">
        <v>770.30045782816046</v>
      </c>
      <c r="O205" s="104">
        <v>760.07010159071604</v>
      </c>
      <c r="P205" s="104">
        <v>721.68675642075948</v>
      </c>
      <c r="Q205" s="104">
        <v>707.90780391168869</v>
      </c>
      <c r="R205" s="104">
        <v>727.6236677126617</v>
      </c>
      <c r="S205" s="104">
        <v>743.50803759978635</v>
      </c>
      <c r="T205" s="104">
        <v>762.6553564534222</v>
      </c>
      <c r="U205" s="104">
        <v>766.63901777269416</v>
      </c>
      <c r="V205" s="104">
        <v>763.85496813637587</v>
      </c>
      <c r="W205" s="104">
        <v>804.21604873073318</v>
      </c>
      <c r="DA205" s="132" t="s">
        <v>2538</v>
      </c>
    </row>
    <row r="206" spans="1:105" ht="12" customHeight="1" x14ac:dyDescent="0.25">
      <c r="A206" s="108" t="s">
        <v>53</v>
      </c>
      <c r="B206" s="98">
        <v>136.61129073264638</v>
      </c>
      <c r="C206" s="98">
        <v>161.53290403682976</v>
      </c>
      <c r="D206" s="98">
        <v>175.92090043951333</v>
      </c>
      <c r="E206" s="98">
        <v>116.96833930081705</v>
      </c>
      <c r="F206" s="98">
        <v>118.66328548049907</v>
      </c>
      <c r="G206" s="98">
        <v>175.61263140785064</v>
      </c>
      <c r="H206" s="98">
        <v>145.24149906125476</v>
      </c>
      <c r="I206" s="98">
        <v>156.15930511031169</v>
      </c>
      <c r="J206" s="98">
        <v>151.55290072004752</v>
      </c>
      <c r="K206" s="98">
        <v>166.18600067611061</v>
      </c>
      <c r="L206" s="98">
        <v>115.47796416276891</v>
      </c>
      <c r="M206" s="98">
        <v>83.234235033513585</v>
      </c>
      <c r="N206" s="98">
        <v>77.590388741123391</v>
      </c>
      <c r="O206" s="98">
        <v>66.479072980767342</v>
      </c>
      <c r="P206" s="98">
        <v>68.873177557402556</v>
      </c>
      <c r="Q206" s="98">
        <v>72.174358422518111</v>
      </c>
      <c r="R206" s="98">
        <v>79.972522199837286</v>
      </c>
      <c r="S206" s="98">
        <v>80.485442665341921</v>
      </c>
      <c r="T206" s="98">
        <v>63.068636585018687</v>
      </c>
      <c r="U206" s="98">
        <v>66.089669586461341</v>
      </c>
      <c r="V206" s="98">
        <v>60.503581622017457</v>
      </c>
      <c r="W206" s="98">
        <v>58.215670346873338</v>
      </c>
      <c r="DA206" s="63" t="s">
        <v>2539</v>
      </c>
    </row>
    <row r="207" spans="1:105" ht="12" customHeight="1" x14ac:dyDescent="0.25">
      <c r="A207" s="108" t="s">
        <v>52</v>
      </c>
      <c r="B207" s="98">
        <v>687.65858911980888</v>
      </c>
      <c r="C207" s="98">
        <v>687.59988620405022</v>
      </c>
      <c r="D207" s="98">
        <v>687.86978479958998</v>
      </c>
      <c r="E207" s="98">
        <v>680.66320717774818</v>
      </c>
      <c r="F207" s="98">
        <v>677.11072883736051</v>
      </c>
      <c r="G207" s="98">
        <v>682.25076728016359</v>
      </c>
      <c r="H207" s="98">
        <v>683.15491885999734</v>
      </c>
      <c r="I207" s="98">
        <v>699.79252322819502</v>
      </c>
      <c r="J207" s="98">
        <v>705.75142849841404</v>
      </c>
      <c r="K207" s="98">
        <v>705.69044307904369</v>
      </c>
      <c r="L207" s="98">
        <v>743.45909556216259</v>
      </c>
      <c r="M207" s="98">
        <v>728.04419038094295</v>
      </c>
      <c r="N207" s="98">
        <v>692.71006908703703</v>
      </c>
      <c r="O207" s="98">
        <v>693.59102860994869</v>
      </c>
      <c r="P207" s="98">
        <v>652.81357886335684</v>
      </c>
      <c r="Q207" s="98">
        <v>635.73344548917055</v>
      </c>
      <c r="R207" s="98">
        <v>647.65114551282443</v>
      </c>
      <c r="S207" s="98">
        <v>663.02259493444456</v>
      </c>
      <c r="T207" s="98">
        <v>699.58671986840363</v>
      </c>
      <c r="U207" s="98">
        <v>700.54934818623281</v>
      </c>
      <c r="V207" s="98">
        <v>703.35138651435841</v>
      </c>
      <c r="W207" s="98">
        <v>746.00037838385981</v>
      </c>
      <c r="DA207" s="63" t="s">
        <v>2540</v>
      </c>
    </row>
    <row r="208" spans="1:105" ht="12" customHeight="1" x14ac:dyDescent="0.25">
      <c r="A208" s="121" t="s">
        <v>54</v>
      </c>
      <c r="B208" s="122">
        <v>1435.3245002932924</v>
      </c>
      <c r="C208" s="122">
        <v>1466.5070194464242</v>
      </c>
      <c r="D208" s="122">
        <v>1526.6087585854821</v>
      </c>
      <c r="E208" s="122">
        <v>1557.445830663482</v>
      </c>
      <c r="F208" s="122">
        <v>1576.349189369937</v>
      </c>
      <c r="G208" s="122">
        <v>1561.5515104253027</v>
      </c>
      <c r="H208" s="122">
        <v>1498.4346434363883</v>
      </c>
      <c r="I208" s="122">
        <v>1547.9812945308483</v>
      </c>
      <c r="J208" s="122">
        <v>1330.6447127222959</v>
      </c>
      <c r="K208" s="122">
        <v>1309.7672135400417</v>
      </c>
      <c r="L208" s="122">
        <v>1525.067935363342</v>
      </c>
      <c r="M208" s="122">
        <v>1279.3986544222114</v>
      </c>
      <c r="N208" s="122">
        <v>1048.9526626926558</v>
      </c>
      <c r="O208" s="122">
        <v>910.32255065442939</v>
      </c>
      <c r="P208" s="122">
        <v>818.69270879413</v>
      </c>
      <c r="Q208" s="122">
        <v>805.43052168231179</v>
      </c>
      <c r="R208" s="122">
        <v>998.65104090644479</v>
      </c>
      <c r="S208" s="122">
        <v>965.19133518111039</v>
      </c>
      <c r="T208" s="122">
        <v>1103.6965953159611</v>
      </c>
      <c r="U208" s="122">
        <v>1130.3217056312808</v>
      </c>
      <c r="V208" s="122">
        <v>1256.5419850355991</v>
      </c>
      <c r="W208" s="122">
        <v>1324.0112284435158</v>
      </c>
      <c r="DA208" s="130" t="s">
        <v>2541</v>
      </c>
    </row>
    <row r="209" spans="1:105" ht="12" customHeight="1" x14ac:dyDescent="0.25">
      <c r="A209" s="97" t="s">
        <v>50</v>
      </c>
      <c r="B209" s="98">
        <v>1486.7750833021921</v>
      </c>
      <c r="C209" s="98">
        <v>1423.3351729443521</v>
      </c>
      <c r="D209" s="98">
        <v>1421.5585808884748</v>
      </c>
      <c r="E209" s="98">
        <v>1660.6995576522677</v>
      </c>
      <c r="F209" s="98">
        <v>1657.3572437244186</v>
      </c>
      <c r="G209" s="98">
        <v>1524.0281392995357</v>
      </c>
      <c r="H209" s="98">
        <v>1496.603729686414</v>
      </c>
      <c r="I209" s="98">
        <v>1501.100820673528</v>
      </c>
      <c r="J209" s="98">
        <v>1354.2654685466912</v>
      </c>
      <c r="K209" s="98">
        <v>1347.8414422422097</v>
      </c>
      <c r="L209" s="98">
        <v>1376.1966468742496</v>
      </c>
      <c r="M209" s="98">
        <v>1249.2733092577816</v>
      </c>
      <c r="N209" s="98">
        <v>1071.2205571763764</v>
      </c>
      <c r="O209" s="98">
        <v>997.25098775520041</v>
      </c>
      <c r="P209" s="98">
        <v>899.47692057055895</v>
      </c>
      <c r="Q209" s="98">
        <v>873.98321569915174</v>
      </c>
      <c r="R209" s="98">
        <v>942.72949655076263</v>
      </c>
      <c r="S209" s="98">
        <v>1020.6608537643218</v>
      </c>
      <c r="T209" s="98">
        <v>1062.0016290516589</v>
      </c>
      <c r="U209" s="98">
        <v>1118.0021822282415</v>
      </c>
      <c r="V209" s="98">
        <v>1309.8638638750485</v>
      </c>
      <c r="W209" s="98">
        <v>1230.092658840023</v>
      </c>
      <c r="DA209" s="63" t="s">
        <v>2542</v>
      </c>
    </row>
    <row r="210" spans="1:105" ht="12" customHeight="1" x14ac:dyDescent="0.25">
      <c r="A210" s="109" t="s">
        <v>120</v>
      </c>
      <c r="B210" s="33">
        <v>1387.6553632516388</v>
      </c>
      <c r="C210" s="33">
        <v>1506.6844457965872</v>
      </c>
      <c r="D210" s="33">
        <v>1625.286095557404</v>
      </c>
      <c r="E210" s="33">
        <v>1457.0772341132392</v>
      </c>
      <c r="F210" s="33">
        <v>1499.853310029989</v>
      </c>
      <c r="G210" s="33">
        <v>1595.6435408286543</v>
      </c>
      <c r="H210" s="33">
        <v>1499.9250198413613</v>
      </c>
      <c r="I210" s="33">
        <v>1582.6987782872827</v>
      </c>
      <c r="J210" s="33">
        <v>1314.9523467105748</v>
      </c>
      <c r="K210" s="33">
        <v>1285.9744787707389</v>
      </c>
      <c r="L210" s="33">
        <v>1625.1690363020596</v>
      </c>
      <c r="M210" s="33">
        <v>1302.3861144304458</v>
      </c>
      <c r="N210" s="33">
        <v>1027.7597700115973</v>
      </c>
      <c r="O210" s="33">
        <v>816.58056289975548</v>
      </c>
      <c r="P210" s="33">
        <v>729.41214728567195</v>
      </c>
      <c r="Q210" s="33">
        <v>731.74970872345762</v>
      </c>
      <c r="R210" s="33">
        <v>1047.3307302434705</v>
      </c>
      <c r="S210" s="33">
        <v>924.66950656397739</v>
      </c>
      <c r="T210" s="33">
        <v>1128.2538277997317</v>
      </c>
      <c r="U210" s="33">
        <v>1136.366256478879</v>
      </c>
      <c r="V210" s="33">
        <v>1233.8263864268647</v>
      </c>
      <c r="W210" s="33">
        <v>1359.692807961163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290.7912881077346</v>
      </c>
      <c r="C212" s="117">
        <f t="shared" si="101"/>
        <v>278.50664347187274</v>
      </c>
      <c r="D212" s="117">
        <f t="shared" si="101"/>
        <v>278.93206696738946</v>
      </c>
      <c r="E212" s="117">
        <f t="shared" si="101"/>
        <v>330.78669828863354</v>
      </c>
      <c r="F212" s="117">
        <f t="shared" si="101"/>
        <v>324.47620781064728</v>
      </c>
      <c r="G212" s="117">
        <f t="shared" si="101"/>
        <v>291.90635046788998</v>
      </c>
      <c r="H212" s="117">
        <f t="shared" si="101"/>
        <v>269.35571565531507</v>
      </c>
      <c r="I212" s="117">
        <f t="shared" si="101"/>
        <v>255.66537484403747</v>
      </c>
      <c r="J212" s="117">
        <f t="shared" si="101"/>
        <v>216.17002989972065</v>
      </c>
      <c r="K212" s="117">
        <f t="shared" si="101"/>
        <v>206.8112357303402</v>
      </c>
      <c r="L212" s="117">
        <f t="shared" si="101"/>
        <v>220.16233629125992</v>
      </c>
      <c r="M212" s="117">
        <f t="shared" si="101"/>
        <v>214.66600367551268</v>
      </c>
      <c r="N212" s="117">
        <f t="shared" si="101"/>
        <v>207.12219435121574</v>
      </c>
      <c r="O212" s="117">
        <f t="shared" si="101"/>
        <v>205.06478686499966</v>
      </c>
      <c r="P212" s="117">
        <f t="shared" si="101"/>
        <v>187.12239031206252</v>
      </c>
      <c r="Q212" s="117">
        <f t="shared" si="101"/>
        <v>179.37883493867125</v>
      </c>
      <c r="R212" s="117">
        <f t="shared" ref="R212:V212" si="102">R213+R216+R218+R227</f>
        <v>173.73127012103856</v>
      </c>
      <c r="S212" s="117">
        <f t="shared" si="102"/>
        <v>170.19855534190287</v>
      </c>
      <c r="T212" s="117">
        <f t="shared" si="102"/>
        <v>154.87529170664513</v>
      </c>
      <c r="U212" s="117">
        <f t="shared" si="102"/>
        <v>143.95984792601601</v>
      </c>
      <c r="V212" s="117">
        <f t="shared" si="102"/>
        <v>152.25888765611194</v>
      </c>
      <c r="W212" s="117">
        <f t="shared" ref="W212" si="103">W213+W216+W218+W227</f>
        <v>131.22108793210862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290.7912881077346</v>
      </c>
      <c r="C227" s="122">
        <v>278.50664347187274</v>
      </c>
      <c r="D227" s="122">
        <v>278.93206696738946</v>
      </c>
      <c r="E227" s="122">
        <v>330.78669828863354</v>
      </c>
      <c r="F227" s="122">
        <v>324.47620781064728</v>
      </c>
      <c r="G227" s="122">
        <v>291.90635046788998</v>
      </c>
      <c r="H227" s="122">
        <v>269.35571565531507</v>
      </c>
      <c r="I227" s="122">
        <v>255.66537484403747</v>
      </c>
      <c r="J227" s="122">
        <v>216.17002989972065</v>
      </c>
      <c r="K227" s="122">
        <v>206.8112357303402</v>
      </c>
      <c r="L227" s="122">
        <v>220.16233629125992</v>
      </c>
      <c r="M227" s="122">
        <v>214.66600367551268</v>
      </c>
      <c r="N227" s="122">
        <v>207.12219435121574</v>
      </c>
      <c r="O227" s="122">
        <v>205.06478686499966</v>
      </c>
      <c r="P227" s="122">
        <v>187.12239031206252</v>
      </c>
      <c r="Q227" s="122">
        <v>179.37883493867125</v>
      </c>
      <c r="R227" s="122">
        <v>173.73127012103856</v>
      </c>
      <c r="S227" s="122">
        <v>170.19855534190287</v>
      </c>
      <c r="T227" s="122">
        <v>154.87529170664513</v>
      </c>
      <c r="U227" s="122">
        <v>143.95984792601601</v>
      </c>
      <c r="V227" s="122">
        <v>152.25888765611194</v>
      </c>
      <c r="W227" s="122">
        <v>131.22108793210862</v>
      </c>
      <c r="DA227" s="130" t="s">
        <v>2709</v>
      </c>
    </row>
    <row r="228" spans="1:105" ht="12" customHeight="1" x14ac:dyDescent="0.25">
      <c r="A228" s="97" t="s">
        <v>50</v>
      </c>
      <c r="B228" s="98">
        <v>604.65015435863086</v>
      </c>
      <c r="C228" s="98">
        <v>577.77036327771759</v>
      </c>
      <c r="D228" s="98">
        <v>575.87829696805591</v>
      </c>
      <c r="E228" s="98">
        <v>671.08197600051153</v>
      </c>
      <c r="F228" s="98">
        <v>668.09192287745896</v>
      </c>
      <c r="G228" s="98">
        <v>613.19288556079482</v>
      </c>
      <c r="H228" s="98">
        <v>600.25674292721828</v>
      </c>
      <c r="I228" s="98">
        <v>600.90104934411329</v>
      </c>
      <c r="J228" s="98">
        <v>541.55751378835714</v>
      </c>
      <c r="K228" s="98">
        <v>537.7600889716349</v>
      </c>
      <c r="L228" s="98">
        <v>547.58981084535458</v>
      </c>
      <c r="M228" s="98">
        <v>495.98840525781526</v>
      </c>
      <c r="N228" s="98">
        <v>424.75058696662359</v>
      </c>
      <c r="O228" s="98">
        <v>395.2246272262725</v>
      </c>
      <c r="P228" s="98">
        <v>356.43735150492159</v>
      </c>
      <c r="Q228" s="98">
        <v>346.27306276858201</v>
      </c>
      <c r="R228" s="98">
        <v>373.30774771070077</v>
      </c>
      <c r="S228" s="98">
        <v>403.17994464627827</v>
      </c>
      <c r="T228" s="98">
        <v>417.8332641552945</v>
      </c>
      <c r="U228" s="98">
        <v>437.36737486033411</v>
      </c>
      <c r="V228" s="98">
        <v>509.66659236466938</v>
      </c>
      <c r="W228" s="98">
        <v>476.61210052174494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53.82240191467772</v>
      </c>
      <c r="C231" s="118">
        <f t="shared" si="108"/>
        <v>47.047391596158249</v>
      </c>
      <c r="D231" s="118">
        <f t="shared" si="108"/>
        <v>56.590606728377239</v>
      </c>
      <c r="E231" s="118">
        <f t="shared" si="108"/>
        <v>58.313485842136998</v>
      </c>
      <c r="F231" s="118">
        <f t="shared" si="108"/>
        <v>62.357722092229416</v>
      </c>
      <c r="G231" s="118">
        <f t="shared" si="108"/>
        <v>56.486437237074114</v>
      </c>
      <c r="H231" s="118">
        <f t="shared" si="108"/>
        <v>58.536515873497173</v>
      </c>
      <c r="I231" s="118">
        <f t="shared" si="108"/>
        <v>60.602869942755426</v>
      </c>
      <c r="J231" s="118">
        <f t="shared" si="108"/>
        <v>50.668743184329983</v>
      </c>
      <c r="K231" s="118">
        <f t="shared" si="108"/>
        <v>49.331492869519309</v>
      </c>
      <c r="L231" s="118">
        <f t="shared" si="108"/>
        <v>58.02181741679108</v>
      </c>
      <c r="M231" s="118">
        <f t="shared" si="108"/>
        <v>50.522210151001623</v>
      </c>
      <c r="N231" s="118">
        <f t="shared" si="108"/>
        <v>51.209285765240473</v>
      </c>
      <c r="O231" s="118">
        <f t="shared" si="108"/>
        <v>47.74051130871463</v>
      </c>
      <c r="P231" s="118">
        <f t="shared" si="108"/>
        <v>46.155196056567668</v>
      </c>
      <c r="Q231" s="118">
        <f t="shared" si="108"/>
        <v>45.782357655440684</v>
      </c>
      <c r="R231" s="118">
        <f t="shared" ref="R231:V231" si="109">R232+R235+R237+R246</f>
        <v>47.800631564139685</v>
      </c>
      <c r="S231" s="118">
        <f t="shared" si="109"/>
        <v>46.631166630019528</v>
      </c>
      <c r="T231" s="118">
        <f t="shared" si="109"/>
        <v>53.524416516395192</v>
      </c>
      <c r="U231" s="118">
        <f t="shared" si="109"/>
        <v>48.319308221000469</v>
      </c>
      <c r="V231" s="118">
        <f t="shared" si="109"/>
        <v>51.402415762325376</v>
      </c>
      <c r="W231" s="118">
        <f t="shared" ref="W231" si="110">W232+W235+W237+W246</f>
        <v>52.348688268952301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21.223209782735577</v>
      </c>
      <c r="C232" s="123">
        <f t="shared" si="111"/>
        <v>13.931046283809843</v>
      </c>
      <c r="D232" s="123">
        <f t="shared" si="111"/>
        <v>22.629703102280544</v>
      </c>
      <c r="E232" s="123">
        <f t="shared" si="111"/>
        <v>24.412367529204669</v>
      </c>
      <c r="F232" s="123">
        <f t="shared" si="111"/>
        <v>28.541680224133557</v>
      </c>
      <c r="G232" s="123">
        <f t="shared" si="111"/>
        <v>22.405397154919694</v>
      </c>
      <c r="H232" s="123">
        <f t="shared" si="111"/>
        <v>26.088614576442716</v>
      </c>
      <c r="I232" s="123">
        <f t="shared" si="111"/>
        <v>27.600595406664329</v>
      </c>
      <c r="J232" s="123">
        <f t="shared" si="111"/>
        <v>21.107147608325914</v>
      </c>
      <c r="K232" s="123">
        <f t="shared" si="111"/>
        <v>20.136873284260083</v>
      </c>
      <c r="L232" s="123">
        <f t="shared" si="111"/>
        <v>26.624268490991245</v>
      </c>
      <c r="M232" s="123">
        <f t="shared" si="111"/>
        <v>23.338009469841406</v>
      </c>
      <c r="N232" s="123">
        <f t="shared" si="111"/>
        <v>27.737418422409675</v>
      </c>
      <c r="O232" s="123">
        <f t="shared" si="111"/>
        <v>26.321041529665802</v>
      </c>
      <c r="P232" s="123">
        <f t="shared" si="111"/>
        <v>26.537907955888709</v>
      </c>
      <c r="Q232" s="123">
        <f t="shared" si="111"/>
        <v>26.701511656551769</v>
      </c>
      <c r="R232" s="123">
        <f t="shared" ref="R232:V232" si="112">SUM(R233:R234)</f>
        <v>26.455463314695265</v>
      </c>
      <c r="S232" s="123">
        <f t="shared" si="112"/>
        <v>25.911813311192638</v>
      </c>
      <c r="T232" s="123">
        <f t="shared" si="112"/>
        <v>31.473677771491932</v>
      </c>
      <c r="U232" s="123">
        <f t="shared" si="112"/>
        <v>26.361377953205658</v>
      </c>
      <c r="V232" s="123">
        <f t="shared" si="112"/>
        <v>28.234270410461754</v>
      </c>
      <c r="W232" s="123">
        <f t="shared" ref="W232" si="113">SUM(W233:W234)</f>
        <v>28.606903801924595</v>
      </c>
      <c r="DA232" s="130" t="s">
        <v>2863</v>
      </c>
    </row>
    <row r="233" spans="1:105" ht="12" customHeight="1" x14ac:dyDescent="0.25">
      <c r="A233" s="97" t="s">
        <v>203</v>
      </c>
      <c r="B233" s="99">
        <v>21.14255498669019</v>
      </c>
      <c r="C233" s="99">
        <v>13.879871835915981</v>
      </c>
      <c r="D233" s="99">
        <v>22.549610867441437</v>
      </c>
      <c r="E233" s="99">
        <v>24.339383865778839</v>
      </c>
      <c r="F233" s="99">
        <v>28.46011994915203</v>
      </c>
      <c r="G233" s="99">
        <v>22.341551725811179</v>
      </c>
      <c r="H233" s="99">
        <v>26.013798512819051</v>
      </c>
      <c r="I233" s="99">
        <v>27.519411479906626</v>
      </c>
      <c r="J233" s="99">
        <v>21.042635917920236</v>
      </c>
      <c r="K233" s="99">
        <v>20.078578699000968</v>
      </c>
      <c r="L233" s="99">
        <v>26.567804283227886</v>
      </c>
      <c r="M233" s="99">
        <v>23.283984831282719</v>
      </c>
      <c r="N233" s="99">
        <v>27.675195054774743</v>
      </c>
      <c r="O233" s="99">
        <v>26.262495503755336</v>
      </c>
      <c r="P233" s="99">
        <v>26.479920552571745</v>
      </c>
      <c r="Q233" s="99">
        <v>26.643546206217675</v>
      </c>
      <c r="R233" s="99">
        <v>26.395611025984994</v>
      </c>
      <c r="S233" s="99">
        <v>25.853628231473873</v>
      </c>
      <c r="T233" s="99">
        <v>31.404091685868824</v>
      </c>
      <c r="U233" s="99">
        <v>26.303726549094854</v>
      </c>
      <c r="V233" s="99">
        <v>28.171704233903974</v>
      </c>
      <c r="W233" s="99">
        <v>28.543586069355307</v>
      </c>
      <c r="DA233" s="63" t="s">
        <v>2864</v>
      </c>
    </row>
    <row r="234" spans="1:105" ht="12" customHeight="1" x14ac:dyDescent="0.25">
      <c r="A234" s="97" t="s">
        <v>53</v>
      </c>
      <c r="B234" s="99">
        <v>8.0654796045386445E-2</v>
      </c>
      <c r="C234" s="99">
        <v>5.1174447893861545E-2</v>
      </c>
      <c r="D234" s="99">
        <v>8.0092234839105728E-2</v>
      </c>
      <c r="E234" s="99">
        <v>7.2983663425830861E-2</v>
      </c>
      <c r="F234" s="99">
        <v>8.156027498152861E-2</v>
      </c>
      <c r="G234" s="99">
        <v>6.384542910851386E-2</v>
      </c>
      <c r="H234" s="99">
        <v>7.4816063623665482E-2</v>
      </c>
      <c r="I234" s="99">
        <v>8.1183926757702071E-2</v>
      </c>
      <c r="J234" s="99">
        <v>6.4511690405678654E-2</v>
      </c>
      <c r="K234" s="99">
        <v>5.8294585259115142E-2</v>
      </c>
      <c r="L234" s="99">
        <v>5.6464207763357942E-2</v>
      </c>
      <c r="M234" s="99">
        <v>5.4024638558687603E-2</v>
      </c>
      <c r="N234" s="99">
        <v>6.2223367634930436E-2</v>
      </c>
      <c r="O234" s="99">
        <v>5.8546025910466523E-2</v>
      </c>
      <c r="P234" s="99">
        <v>5.7987403316962997E-2</v>
      </c>
      <c r="Q234" s="99">
        <v>5.796545033409458E-2</v>
      </c>
      <c r="R234" s="99">
        <v>5.9852288710269937E-2</v>
      </c>
      <c r="S234" s="99">
        <v>5.8185079718764174E-2</v>
      </c>
      <c r="T234" s="99">
        <v>6.9586085623108543E-2</v>
      </c>
      <c r="U234" s="99">
        <v>5.7651404110805042E-2</v>
      </c>
      <c r="V234" s="99">
        <v>6.2566176557779268E-2</v>
      </c>
      <c r="W234" s="99">
        <v>6.3317732569288271E-2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0.14518631490789338</v>
      </c>
      <c r="C235" s="123">
        <f t="shared" si="114"/>
        <v>0.16000498435005106</v>
      </c>
      <c r="D235" s="123">
        <f t="shared" si="114"/>
        <v>0.12766810701266168</v>
      </c>
      <c r="E235" s="123">
        <f t="shared" si="114"/>
        <v>0.26854004002441728</v>
      </c>
      <c r="F235" s="123">
        <f t="shared" si="114"/>
        <v>0.19399830587595027</v>
      </c>
      <c r="G235" s="123">
        <f t="shared" si="114"/>
        <v>0.25670587184314114</v>
      </c>
      <c r="H235" s="123">
        <f t="shared" si="114"/>
        <v>0.29430483882928221</v>
      </c>
      <c r="I235" s="123">
        <f t="shared" si="114"/>
        <v>0.12255825639264667</v>
      </c>
      <c r="J235" s="123">
        <f t="shared" si="114"/>
        <v>0.10273687115624806</v>
      </c>
      <c r="K235" s="123">
        <f t="shared" si="114"/>
        <v>0.13781974750300374</v>
      </c>
      <c r="L235" s="123">
        <f t="shared" si="114"/>
        <v>0.18997797933609001</v>
      </c>
      <c r="M235" s="123">
        <f t="shared" si="114"/>
        <v>0.19513349450075651</v>
      </c>
      <c r="N235" s="123">
        <f t="shared" si="114"/>
        <v>0.23730670134160314</v>
      </c>
      <c r="O235" s="123">
        <f t="shared" si="114"/>
        <v>0.29149738932573477</v>
      </c>
      <c r="P235" s="123">
        <f t="shared" si="114"/>
        <v>0.34450474505395778</v>
      </c>
      <c r="Q235" s="123">
        <f t="shared" si="114"/>
        <v>0.34290877214391646</v>
      </c>
      <c r="R235" s="123">
        <f t="shared" si="114"/>
        <v>0.34508068178761253</v>
      </c>
      <c r="S235" s="123">
        <f t="shared" si="114"/>
        <v>0.31133099283275567</v>
      </c>
      <c r="T235" s="123">
        <f t="shared" si="114"/>
        <v>0.31637835054363</v>
      </c>
      <c r="U235" s="123">
        <f t="shared" si="114"/>
        <v>0.29745211614872569</v>
      </c>
      <c r="V235" s="123">
        <f t="shared" si="114"/>
        <v>0.2894343000935985</v>
      </c>
      <c r="W235" s="123">
        <f t="shared" si="114"/>
        <v>0.25883126094263087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0.14518631490789338</v>
      </c>
      <c r="C236" s="99">
        <f>RES_hhdet_fecs!C129</f>
        <v>0.16000498435005106</v>
      </c>
      <c r="D236" s="99">
        <f>RES_hhdet_fecs!D129</f>
        <v>0.12766810701266168</v>
      </c>
      <c r="E236" s="99">
        <f>RES_hhdet_fecs!E129</f>
        <v>0.26854004002441728</v>
      </c>
      <c r="F236" s="99">
        <f>RES_hhdet_fecs!F129</f>
        <v>0.19399830587595027</v>
      </c>
      <c r="G236" s="99">
        <f>RES_hhdet_fecs!G129</f>
        <v>0.25670587184314114</v>
      </c>
      <c r="H236" s="99">
        <f>RES_hhdet_fecs!H129</f>
        <v>0.29430483882928221</v>
      </c>
      <c r="I236" s="99">
        <f>RES_hhdet_fecs!I129</f>
        <v>0.12255825639264667</v>
      </c>
      <c r="J236" s="99">
        <f>RES_hhdet_fecs!J129</f>
        <v>0.10273687115624806</v>
      </c>
      <c r="K236" s="99">
        <f>RES_hhdet_fecs!K129</f>
        <v>0.13781974750300374</v>
      </c>
      <c r="L236" s="99">
        <f>RES_hhdet_fecs!L129</f>
        <v>0.18997797933609001</v>
      </c>
      <c r="M236" s="99">
        <f>RES_hhdet_fecs!M129</f>
        <v>0.19513349450075651</v>
      </c>
      <c r="N236" s="99">
        <f>RES_hhdet_fecs!N129</f>
        <v>0.23730670134160314</v>
      </c>
      <c r="O236" s="99">
        <f>RES_hhdet_fecs!O129</f>
        <v>0.29149738932573477</v>
      </c>
      <c r="P236" s="99">
        <f>RES_hhdet_fecs!P129</f>
        <v>0.34450474505395778</v>
      </c>
      <c r="Q236" s="99">
        <f>RES_hhdet_fecs!Q129</f>
        <v>0.34290877214391646</v>
      </c>
      <c r="R236" s="99">
        <f>RES_hhdet_fecs!R129</f>
        <v>0.34508068178761253</v>
      </c>
      <c r="S236" s="99">
        <f>RES_hhdet_fecs!S129</f>
        <v>0.31133099283275567</v>
      </c>
      <c r="T236" s="99">
        <f>RES_hhdet_fecs!T129</f>
        <v>0.31637835054363</v>
      </c>
      <c r="U236" s="99">
        <f>RES_hhdet_fecs!U129</f>
        <v>0.29745211614872569</v>
      </c>
      <c r="V236" s="99">
        <f>RES_hhdet_fecs!V129</f>
        <v>0.2894343000935985</v>
      </c>
      <c r="W236" s="99">
        <f>RES_hhdet_fecs!W129</f>
        <v>0.25883126094263087</v>
      </c>
      <c r="DA236" s="63" t="s">
        <v>2867</v>
      </c>
    </row>
    <row r="237" spans="1:105" ht="12" customHeight="1" x14ac:dyDescent="0.25">
      <c r="A237" s="121" t="s">
        <v>55</v>
      </c>
      <c r="B237" s="123">
        <v>10.112279444174749</v>
      </c>
      <c r="C237" s="123">
        <v>10.415765585769114</v>
      </c>
      <c r="D237" s="123">
        <v>10.585345402497007</v>
      </c>
      <c r="E237" s="123">
        <v>9.582941704039273</v>
      </c>
      <c r="F237" s="123">
        <v>9.5180083321005746</v>
      </c>
      <c r="G237" s="123">
        <v>10.353498597906141</v>
      </c>
      <c r="H237" s="123">
        <v>9.8992100885030219</v>
      </c>
      <c r="I237" s="123">
        <v>10.229423529904002</v>
      </c>
      <c r="J237" s="123">
        <v>10.116015067720348</v>
      </c>
      <c r="K237" s="123">
        <v>10.197056124422389</v>
      </c>
      <c r="L237" s="123">
        <v>9.579879190261801</v>
      </c>
      <c r="M237" s="123">
        <v>8.7109511422135579</v>
      </c>
      <c r="N237" s="123">
        <v>8.0617489175726185</v>
      </c>
      <c r="O237" s="123">
        <v>7.7927234178752833</v>
      </c>
      <c r="P237" s="123">
        <v>7.3449710767955461</v>
      </c>
      <c r="Q237" s="123">
        <v>7.1371807712862871</v>
      </c>
      <c r="R237" s="123">
        <v>7.2697339793080751</v>
      </c>
      <c r="S237" s="123">
        <v>7.31263586324404</v>
      </c>
      <c r="T237" s="123">
        <v>7.4197416228991164</v>
      </c>
      <c r="U237" s="123">
        <v>7.3843310150659054</v>
      </c>
      <c r="V237" s="123">
        <v>7.2924648053410124</v>
      </c>
      <c r="W237" s="123">
        <v>7.5950614266555547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12.767253688079082</v>
      </c>
      <c r="C242" s="102">
        <v>13.051588107684896</v>
      </c>
      <c r="D242" s="102">
        <v>13.173040151407335</v>
      </c>
      <c r="E242" s="102">
        <v>12.056555174150756</v>
      </c>
      <c r="F242" s="102">
        <v>11.919462786078393</v>
      </c>
      <c r="G242" s="102">
        <v>12.749265256510236</v>
      </c>
      <c r="H242" s="102">
        <v>12.175985914700288</v>
      </c>
      <c r="I242" s="102">
        <v>12.495259623415667</v>
      </c>
      <c r="J242" s="102">
        <v>12.457286077526112</v>
      </c>
      <c r="K242" s="102">
        <v>12.589899190322418</v>
      </c>
      <c r="L242" s="102">
        <v>12.340928242010746</v>
      </c>
      <c r="M242" s="102">
        <v>11.542294395414521</v>
      </c>
      <c r="N242" s="102">
        <v>10.848576956863818</v>
      </c>
      <c r="O242" s="102">
        <v>10.580741721506959</v>
      </c>
      <c r="P242" s="102">
        <v>9.949606355687866</v>
      </c>
      <c r="Q242" s="102">
        <v>9.6515637833621977</v>
      </c>
      <c r="R242" s="102">
        <v>9.7188582157097478</v>
      </c>
      <c r="S242" s="102">
        <v>9.7183380920876399</v>
      </c>
      <c r="T242" s="102">
        <v>9.7090644677679201</v>
      </c>
      <c r="U242" s="102">
        <v>9.556819586734564</v>
      </c>
      <c r="V242" s="102">
        <v>9.38122326892519</v>
      </c>
      <c r="W242" s="102">
        <v>9.7308190604800302</v>
      </c>
      <c r="DA242" s="131" t="s">
        <v>2873</v>
      </c>
    </row>
    <row r="243" spans="1:105" ht="12" customHeight="1" x14ac:dyDescent="0.25">
      <c r="A243" s="107" t="s">
        <v>121</v>
      </c>
      <c r="B243" s="105">
        <v>8.8587029837657525</v>
      </c>
      <c r="C243" s="105">
        <v>9.2068354483135089</v>
      </c>
      <c r="D243" s="105">
        <v>9.393685244736357</v>
      </c>
      <c r="E243" s="105">
        <v>8.3943618851086068</v>
      </c>
      <c r="F243" s="105">
        <v>8.3510580970583295</v>
      </c>
      <c r="G243" s="105">
        <v>9.2163626283236848</v>
      </c>
      <c r="H243" s="105">
        <v>8.7280889766251946</v>
      </c>
      <c r="I243" s="105">
        <v>9.0139131083502928</v>
      </c>
      <c r="J243" s="105">
        <v>8.9692866222806913</v>
      </c>
      <c r="K243" s="105">
        <v>9.1358396196070402</v>
      </c>
      <c r="L243" s="105">
        <v>8.7276618475837076</v>
      </c>
      <c r="M243" s="105">
        <v>8.0621862270120754</v>
      </c>
      <c r="N243" s="105">
        <v>7.5985535978552621</v>
      </c>
      <c r="O243" s="105">
        <v>7.4132843544294715</v>
      </c>
      <c r="P243" s="105">
        <v>7.0135441219775885</v>
      </c>
      <c r="Q243" s="105">
        <v>6.8566404416285707</v>
      </c>
      <c r="R243" s="105">
        <v>7.0200923192506703</v>
      </c>
      <c r="S243" s="105">
        <v>7.1038949313874555</v>
      </c>
      <c r="T243" s="105">
        <v>7.1505368873581121</v>
      </c>
      <c r="U243" s="105">
        <v>7.138002713729855</v>
      </c>
      <c r="V243" s="105">
        <v>7.0424021723767094</v>
      </c>
      <c r="W243" s="105">
        <v>7.3475701987016455</v>
      </c>
      <c r="DA243" s="132" t="s">
        <v>2874</v>
      </c>
    </row>
    <row r="244" spans="1:105" ht="12" customHeight="1" x14ac:dyDescent="0.25">
      <c r="A244" s="108" t="s">
        <v>53</v>
      </c>
      <c r="B244" s="99">
        <v>2.1159950740306397</v>
      </c>
      <c r="C244" s="99">
        <v>2.4815110895318164</v>
      </c>
      <c r="D244" s="99">
        <v>2.6817342181717652</v>
      </c>
      <c r="E244" s="99">
        <v>1.7686971135229144</v>
      </c>
      <c r="F244" s="99">
        <v>1.7781138033437229</v>
      </c>
      <c r="G244" s="99">
        <v>2.6109213006376835</v>
      </c>
      <c r="H244" s="99">
        <v>2.1357667106886478</v>
      </c>
      <c r="I244" s="99">
        <v>2.2801362513271415</v>
      </c>
      <c r="J244" s="99">
        <v>2.2011644258867866</v>
      </c>
      <c r="K244" s="99">
        <v>2.3963148221676529</v>
      </c>
      <c r="L244" s="99">
        <v>1.653031905302023</v>
      </c>
      <c r="M244" s="99">
        <v>1.179343698730634</v>
      </c>
      <c r="N244" s="99">
        <v>1.0881206177139364</v>
      </c>
      <c r="O244" s="99">
        <v>0.92456676169410379</v>
      </c>
      <c r="P244" s="99">
        <v>0.94953022848609359</v>
      </c>
      <c r="Q244" s="99">
        <v>0.98416877954163806</v>
      </c>
      <c r="R244" s="99">
        <v>1.0692713987923594</v>
      </c>
      <c r="S244" s="99">
        <v>1.0495031169404734</v>
      </c>
      <c r="T244" s="99">
        <v>0.80256687573892427</v>
      </c>
      <c r="U244" s="99">
        <v>0.82304976960531273</v>
      </c>
      <c r="V244" s="99">
        <v>0.74135707215907987</v>
      </c>
      <c r="W244" s="99">
        <v>0.70399008415218678</v>
      </c>
      <c r="DA244" s="63" t="s">
        <v>2875</v>
      </c>
    </row>
    <row r="245" spans="1:105" ht="12" customHeight="1" x14ac:dyDescent="0.25">
      <c r="A245" s="108" t="s">
        <v>52</v>
      </c>
      <c r="B245" s="99">
        <v>6.7427079097351124</v>
      </c>
      <c r="C245" s="99">
        <v>6.7253243587816929</v>
      </c>
      <c r="D245" s="99">
        <v>6.7119510265645914</v>
      </c>
      <c r="E245" s="99">
        <v>6.6256647715856918</v>
      </c>
      <c r="F245" s="99">
        <v>6.5729442937146079</v>
      </c>
      <c r="G245" s="99">
        <v>6.605441327686</v>
      </c>
      <c r="H245" s="99">
        <v>6.5923222659365459</v>
      </c>
      <c r="I245" s="99">
        <v>6.7337768570231491</v>
      </c>
      <c r="J245" s="99">
        <v>6.7681221963939038</v>
      </c>
      <c r="K245" s="99">
        <v>6.7395247974393886</v>
      </c>
      <c r="L245" s="99">
        <v>7.0746299422816836</v>
      </c>
      <c r="M245" s="99">
        <v>6.8828425282814418</v>
      </c>
      <c r="N245" s="99">
        <v>6.5104329801413252</v>
      </c>
      <c r="O245" s="99">
        <v>6.4887175927353677</v>
      </c>
      <c r="P245" s="99">
        <v>6.0640138934914942</v>
      </c>
      <c r="Q245" s="99">
        <v>5.8724716620869328</v>
      </c>
      <c r="R245" s="99">
        <v>5.9508209204583116</v>
      </c>
      <c r="S245" s="99">
        <v>6.0543918144469826</v>
      </c>
      <c r="T245" s="99">
        <v>6.3479700116191893</v>
      </c>
      <c r="U245" s="99">
        <v>6.3149529441245411</v>
      </c>
      <c r="V245" s="99">
        <v>6.3010451002176291</v>
      </c>
      <c r="W245" s="99">
        <v>6.6435801145494597</v>
      </c>
      <c r="DA245" s="63" t="s">
        <v>2876</v>
      </c>
    </row>
    <row r="246" spans="1:105" ht="12" customHeight="1" x14ac:dyDescent="0.25">
      <c r="A246" s="121" t="s">
        <v>54</v>
      </c>
      <c r="B246" s="123">
        <v>22.341726372859501</v>
      </c>
      <c r="C246" s="123">
        <v>22.540574742229236</v>
      </c>
      <c r="D246" s="123">
        <v>23.247890116587033</v>
      </c>
      <c r="E246" s="123">
        <v>24.049636568868646</v>
      </c>
      <c r="F246" s="123">
        <v>24.104035230119329</v>
      </c>
      <c r="G246" s="123">
        <v>23.470835612405136</v>
      </c>
      <c r="H246" s="123">
        <v>22.254386369722148</v>
      </c>
      <c r="I246" s="123">
        <v>22.650292749794446</v>
      </c>
      <c r="J246" s="123">
        <v>19.342843637127469</v>
      </c>
      <c r="K246" s="123">
        <v>18.859743713333835</v>
      </c>
      <c r="L246" s="123">
        <v>21.627691756201948</v>
      </c>
      <c r="M246" s="123">
        <v>18.278116044445902</v>
      </c>
      <c r="N246" s="123">
        <v>15.172811723916572</v>
      </c>
      <c r="O246" s="123">
        <v>13.335248971847808</v>
      </c>
      <c r="P246" s="123">
        <v>11.927812278829458</v>
      </c>
      <c r="Q246" s="123">
        <v>11.600756455458708</v>
      </c>
      <c r="R246" s="123">
        <v>13.730353588348725</v>
      </c>
      <c r="S246" s="123">
        <v>13.095386462750094</v>
      </c>
      <c r="T246" s="123">
        <v>14.314618771460513</v>
      </c>
      <c r="U246" s="123">
        <v>14.276147136580178</v>
      </c>
      <c r="V246" s="123">
        <v>15.586246246429017</v>
      </c>
      <c r="W246" s="123">
        <v>15.887891779429527</v>
      </c>
      <c r="DA246" s="130" t="s">
        <v>2877</v>
      </c>
    </row>
    <row r="247" spans="1:105" ht="12" customHeight="1" x14ac:dyDescent="0.25">
      <c r="A247" s="97" t="s">
        <v>50</v>
      </c>
      <c r="B247" s="99">
        <v>26.099595881148247</v>
      </c>
      <c r="C247" s="99">
        <v>24.877162313381223</v>
      </c>
      <c r="D247" s="99">
        <v>24.736679233933341</v>
      </c>
      <c r="E247" s="99">
        <v>28.756822560859227</v>
      </c>
      <c r="F247" s="99">
        <v>28.549901720319468</v>
      </c>
      <c r="G247" s="99">
        <v>26.135033069197533</v>
      </c>
      <c r="H247" s="99">
        <v>25.499074473846505</v>
      </c>
      <c r="I247" s="99">
        <v>25.454262883451975</v>
      </c>
      <c r="J247" s="99">
        <v>22.862785988471639</v>
      </c>
      <c r="K247" s="99">
        <v>22.608499859781588</v>
      </c>
      <c r="L247" s="99">
        <v>22.938771078306431</v>
      </c>
      <c r="M247" s="99">
        <v>20.641904142009111</v>
      </c>
      <c r="N247" s="99">
        <v>17.573590397953392</v>
      </c>
      <c r="O247" s="99">
        <v>16.276744424926679</v>
      </c>
      <c r="P247" s="99">
        <v>14.575462896758376</v>
      </c>
      <c r="Q247" s="99">
        <v>14.080974696237215</v>
      </c>
      <c r="R247" s="99">
        <v>15.09978927607153</v>
      </c>
      <c r="S247" s="99">
        <v>16.207247164212664</v>
      </c>
      <c r="T247" s="99">
        <v>16.690312235277041</v>
      </c>
      <c r="U247" s="99">
        <v>17.355850854375291</v>
      </c>
      <c r="V247" s="99">
        <v>20.099930121340609</v>
      </c>
      <c r="W247" s="99">
        <v>18.685139003507931</v>
      </c>
      <c r="DA247" s="63" t="s">
        <v>2878</v>
      </c>
    </row>
    <row r="248" spans="1:105" ht="12" customHeight="1" x14ac:dyDescent="0.25">
      <c r="A248" s="109" t="s">
        <v>120</v>
      </c>
      <c r="B248" s="110">
        <v>18.860047719300226</v>
      </c>
      <c r="C248" s="110">
        <v>20.366054015019706</v>
      </c>
      <c r="D248" s="110">
        <v>21.849417989902584</v>
      </c>
      <c r="E248" s="110">
        <v>19.473979442531981</v>
      </c>
      <c r="F248" s="110">
        <v>19.905804951588308</v>
      </c>
      <c r="G248" s="110">
        <v>21.050266831602599</v>
      </c>
      <c r="H248" s="110">
        <v>19.613187901496921</v>
      </c>
      <c r="I248" s="110">
        <v>20.573803764954967</v>
      </c>
      <c r="J248" s="110">
        <v>17.004382322506704</v>
      </c>
      <c r="K248" s="110">
        <v>16.517131302064023</v>
      </c>
      <c r="L248" s="110">
        <v>20.746121609986268</v>
      </c>
      <c r="M248" s="110">
        <v>16.474402790237864</v>
      </c>
      <c r="N248" s="110">
        <v>12.887932710005671</v>
      </c>
      <c r="O248" s="110">
        <v>10.163195729670022</v>
      </c>
      <c r="P248" s="110">
        <v>9.0016992593560019</v>
      </c>
      <c r="Q248" s="110">
        <v>8.9350042349690604</v>
      </c>
      <c r="R248" s="110">
        <v>12.538260190116084</v>
      </c>
      <c r="S248" s="110">
        <v>10.822096748942803</v>
      </c>
      <c r="T248" s="110">
        <v>12.91539814776938</v>
      </c>
      <c r="U248" s="110">
        <v>12.765096334634599</v>
      </c>
      <c r="V248" s="110">
        <v>13.663376434246951</v>
      </c>
      <c r="W248" s="110">
        <v>14.825160525345781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38.472998503205673</v>
      </c>
      <c r="C250" s="118">
        <f t="shared" si="115"/>
        <v>33.521384003626324</v>
      </c>
      <c r="D250" s="118">
        <f t="shared" si="115"/>
        <v>40.788623956027806</v>
      </c>
      <c r="E250" s="118">
        <f t="shared" si="115"/>
        <v>42.101088068176196</v>
      </c>
      <c r="F250" s="118">
        <f t="shared" si="115"/>
        <v>45.272036866609795</v>
      </c>
      <c r="G250" s="118">
        <f t="shared" si="115"/>
        <v>41.15272689428577</v>
      </c>
      <c r="H250" s="118">
        <f t="shared" si="115"/>
        <v>43.127727035832883</v>
      </c>
      <c r="I250" s="118">
        <f t="shared" si="115"/>
        <v>44.594271513925719</v>
      </c>
      <c r="J250" s="118">
        <f t="shared" si="115"/>
        <v>37.481341940882906</v>
      </c>
      <c r="K250" s="118">
        <f t="shared" si="115"/>
        <v>36.761776870023908</v>
      </c>
      <c r="L250" s="118">
        <f t="shared" si="115"/>
        <v>43.908828208828638</v>
      </c>
      <c r="M250" s="118">
        <f t="shared" si="115"/>
        <v>38.595501488445493</v>
      </c>
      <c r="N250" s="118">
        <f t="shared" si="115"/>
        <v>39.681213066809605</v>
      </c>
      <c r="O250" s="118">
        <f t="shared" si="115"/>
        <v>37.414896523138054</v>
      </c>
      <c r="P250" s="118">
        <f t="shared" si="115"/>
        <v>36.475797009267893</v>
      </c>
      <c r="Q250" s="118">
        <f t="shared" si="115"/>
        <v>36.290197128882298</v>
      </c>
      <c r="R250" s="118">
        <f t="shared" ref="R250:V250" si="116">R251+R254+R256+R265</f>
        <v>38.053178352851376</v>
      </c>
      <c r="S250" s="118">
        <f t="shared" si="116"/>
        <v>37.369474671040528</v>
      </c>
      <c r="T250" s="118">
        <f t="shared" si="116"/>
        <v>43.303147706227435</v>
      </c>
      <c r="U250" s="118">
        <f t="shared" si="116"/>
        <v>39.394375053414038</v>
      </c>
      <c r="V250" s="118">
        <f t="shared" si="116"/>
        <v>41.942670522346695</v>
      </c>
      <c r="W250" s="118">
        <f t="shared" ref="W250" si="117">W251+W254+W256+W265</f>
        <v>43.07065530540585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16.059309628572354</v>
      </c>
      <c r="C251" s="123">
        <f t="shared" si="118"/>
        <v>10.568013477739205</v>
      </c>
      <c r="D251" s="123">
        <f t="shared" si="118"/>
        <v>17.206381527976877</v>
      </c>
      <c r="E251" s="123">
        <f t="shared" si="118"/>
        <v>18.609503259086971</v>
      </c>
      <c r="F251" s="123">
        <f t="shared" si="118"/>
        <v>21.817625988769475</v>
      </c>
      <c r="G251" s="123">
        <f t="shared" si="118"/>
        <v>17.141873662836911</v>
      </c>
      <c r="H251" s="123">
        <f t="shared" si="118"/>
        <v>19.972328730091807</v>
      </c>
      <c r="I251" s="123">
        <f t="shared" si="118"/>
        <v>21.163194806069264</v>
      </c>
      <c r="J251" s="123">
        <f t="shared" si="118"/>
        <v>16.245517451463684</v>
      </c>
      <c r="K251" s="123">
        <f t="shared" si="118"/>
        <v>15.572252414077276</v>
      </c>
      <c r="L251" s="123">
        <f t="shared" si="118"/>
        <v>20.707953418830048</v>
      </c>
      <c r="M251" s="123">
        <f t="shared" si="118"/>
        <v>18.267208777165958</v>
      </c>
      <c r="N251" s="123">
        <f t="shared" si="118"/>
        <v>21.859788897608293</v>
      </c>
      <c r="O251" s="123">
        <f t="shared" si="118"/>
        <v>20.867393099482666</v>
      </c>
      <c r="P251" s="123">
        <f t="shared" si="118"/>
        <v>21.050787466256931</v>
      </c>
      <c r="Q251" s="123">
        <f t="shared" si="118"/>
        <v>21.192801900269419</v>
      </c>
      <c r="R251" s="123">
        <f t="shared" ref="R251:V251" si="119">SUM(R252:R253)</f>
        <v>21.058164709206618</v>
      </c>
      <c r="S251" s="123">
        <f t="shared" si="119"/>
        <v>20.721254246827328</v>
      </c>
      <c r="T251" s="123">
        <f t="shared" si="119"/>
        <v>25.268292142990781</v>
      </c>
      <c r="U251" s="123">
        <f t="shared" si="119"/>
        <v>21.224272290667241</v>
      </c>
      <c r="V251" s="123">
        <f t="shared" si="119"/>
        <v>22.763279016708545</v>
      </c>
      <c r="W251" s="123">
        <f t="shared" ref="W251" si="120">SUM(W252:W253)</f>
        <v>23.125722802480336</v>
      </c>
      <c r="DA251" s="130" t="s">
        <v>3031</v>
      </c>
    </row>
    <row r="252" spans="1:105" ht="12" customHeight="1" x14ac:dyDescent="0.25">
      <c r="A252" s="97" t="s">
        <v>203</v>
      </c>
      <c r="B252" s="99">
        <v>15.978654832526967</v>
      </c>
      <c r="C252" s="99">
        <v>10.516839029845343</v>
      </c>
      <c r="D252" s="99">
        <v>17.12628929313777</v>
      </c>
      <c r="E252" s="99">
        <v>18.53651959566114</v>
      </c>
      <c r="F252" s="99">
        <v>21.736065713787948</v>
      </c>
      <c r="G252" s="99">
        <v>17.078028233728396</v>
      </c>
      <c r="H252" s="99">
        <v>19.897512666468142</v>
      </c>
      <c r="I252" s="99">
        <v>21.082010879311561</v>
      </c>
      <c r="J252" s="99">
        <v>16.181005761058007</v>
      </c>
      <c r="K252" s="99">
        <v>15.51395782881816</v>
      </c>
      <c r="L252" s="99">
        <v>20.651489211066689</v>
      </c>
      <c r="M252" s="99">
        <v>18.213184138607271</v>
      </c>
      <c r="N252" s="99">
        <v>21.797565529973362</v>
      </c>
      <c r="O252" s="99">
        <v>20.808847073572199</v>
      </c>
      <c r="P252" s="99">
        <v>20.992800062939967</v>
      </c>
      <c r="Q252" s="99">
        <v>21.134836449935325</v>
      </c>
      <c r="R252" s="99">
        <v>20.998312420496347</v>
      </c>
      <c r="S252" s="99">
        <v>20.663069167108564</v>
      </c>
      <c r="T252" s="99">
        <v>25.198706057367673</v>
      </c>
      <c r="U252" s="99">
        <v>21.166620886556437</v>
      </c>
      <c r="V252" s="99">
        <v>22.700712840150764</v>
      </c>
      <c r="W252" s="99">
        <v>23.062405069911048</v>
      </c>
      <c r="DA252" s="63" t="s">
        <v>3032</v>
      </c>
    </row>
    <row r="253" spans="1:105" ht="12" customHeight="1" x14ac:dyDescent="0.25">
      <c r="A253" s="97" t="s">
        <v>53</v>
      </c>
      <c r="B253" s="99">
        <v>8.0654796045386445E-2</v>
      </c>
      <c r="C253" s="99">
        <v>5.1174447893861545E-2</v>
      </c>
      <c r="D253" s="99">
        <v>8.0092234839105728E-2</v>
      </c>
      <c r="E253" s="99">
        <v>7.2983663425830861E-2</v>
      </c>
      <c r="F253" s="99">
        <v>8.156027498152861E-2</v>
      </c>
      <c r="G253" s="99">
        <v>6.384542910851386E-2</v>
      </c>
      <c r="H253" s="99">
        <v>7.4816063623665482E-2</v>
      </c>
      <c r="I253" s="99">
        <v>8.1183926757702071E-2</v>
      </c>
      <c r="J253" s="99">
        <v>6.4511690405678654E-2</v>
      </c>
      <c r="K253" s="99">
        <v>5.8294585259115142E-2</v>
      </c>
      <c r="L253" s="99">
        <v>5.6464207763357942E-2</v>
      </c>
      <c r="M253" s="99">
        <v>5.4024638558687603E-2</v>
      </c>
      <c r="N253" s="99">
        <v>6.2223367634930436E-2</v>
      </c>
      <c r="O253" s="99">
        <v>5.8546025910466523E-2</v>
      </c>
      <c r="P253" s="99">
        <v>5.7987403316962997E-2</v>
      </c>
      <c r="Q253" s="99">
        <v>5.796545033409458E-2</v>
      </c>
      <c r="R253" s="99">
        <v>5.9852288710269937E-2</v>
      </c>
      <c r="S253" s="99">
        <v>5.8185079718764174E-2</v>
      </c>
      <c r="T253" s="99">
        <v>6.9586085623108543E-2</v>
      </c>
      <c r="U253" s="99">
        <v>5.7651404110805042E-2</v>
      </c>
      <c r="V253" s="99">
        <v>6.2566176557779268E-2</v>
      </c>
      <c r="W253" s="99">
        <v>6.3317732569288271E-2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0.2576580464526097</v>
      </c>
      <c r="C254" s="123">
        <f t="shared" si="121"/>
        <v>0.30525314796368935</v>
      </c>
      <c r="D254" s="123">
        <f t="shared" si="121"/>
        <v>0.25816880164434108</v>
      </c>
      <c r="E254" s="123">
        <f t="shared" si="121"/>
        <v>0.56674353863203109</v>
      </c>
      <c r="F254" s="123">
        <f t="shared" si="121"/>
        <v>0.42705112102016635</v>
      </c>
      <c r="G254" s="123">
        <f t="shared" si="121"/>
        <v>0.58734694482319383</v>
      </c>
      <c r="H254" s="123">
        <f t="shared" si="121"/>
        <v>0.70131309789207774</v>
      </c>
      <c r="I254" s="123">
        <f t="shared" si="121"/>
        <v>0.29832029916191694</v>
      </c>
      <c r="J254" s="123">
        <f t="shared" si="121"/>
        <v>0.25337466594352998</v>
      </c>
      <c r="K254" s="123">
        <f t="shared" si="121"/>
        <v>0.35399250509160313</v>
      </c>
      <c r="L254" s="123">
        <f t="shared" si="121"/>
        <v>0.51517545262539022</v>
      </c>
      <c r="M254" s="123">
        <f t="shared" si="121"/>
        <v>0.56388958378486009</v>
      </c>
      <c r="N254" s="123">
        <f t="shared" si="121"/>
        <v>0.72407194283600695</v>
      </c>
      <c r="O254" s="123">
        <f t="shared" si="121"/>
        <v>0.92101267639114226</v>
      </c>
      <c r="P254" s="123">
        <f t="shared" si="121"/>
        <v>1.1172403475552091</v>
      </c>
      <c r="Q254" s="123">
        <f t="shared" si="121"/>
        <v>1.118593520965111</v>
      </c>
      <c r="R254" s="123">
        <f t="shared" si="121"/>
        <v>1.13363144523147</v>
      </c>
      <c r="S254" s="123">
        <f t="shared" si="121"/>
        <v>1.0455909413586049</v>
      </c>
      <c r="T254" s="123">
        <f t="shared" si="121"/>
        <v>1.0985956551043083</v>
      </c>
      <c r="U254" s="123">
        <f t="shared" si="121"/>
        <v>1.0698371438311189</v>
      </c>
      <c r="V254" s="123">
        <f t="shared" si="121"/>
        <v>1.0777613019827776</v>
      </c>
      <c r="W254" s="123">
        <f t="shared" si="121"/>
        <v>0.98975584745311007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0.2576580464526097</v>
      </c>
      <c r="C255" s="99">
        <f>RES_hhdet_tess!C129</f>
        <v>0.30525314796368935</v>
      </c>
      <c r="D255" s="99">
        <f>RES_hhdet_tess!D129</f>
        <v>0.25816880164434108</v>
      </c>
      <c r="E255" s="99">
        <f>RES_hhdet_tess!E129</f>
        <v>0.56674353863203109</v>
      </c>
      <c r="F255" s="99">
        <f>RES_hhdet_tess!F129</f>
        <v>0.42705112102016635</v>
      </c>
      <c r="G255" s="99">
        <f>RES_hhdet_tess!G129</f>
        <v>0.58734694482319383</v>
      </c>
      <c r="H255" s="99">
        <f>RES_hhdet_tess!H129</f>
        <v>0.70131309789207774</v>
      </c>
      <c r="I255" s="99">
        <f>RES_hhdet_tess!I129</f>
        <v>0.29832029916191694</v>
      </c>
      <c r="J255" s="99">
        <f>RES_hhdet_tess!J129</f>
        <v>0.25337466594352998</v>
      </c>
      <c r="K255" s="99">
        <f>RES_hhdet_tess!K129</f>
        <v>0.35399250509160313</v>
      </c>
      <c r="L255" s="99">
        <f>RES_hhdet_tess!L129</f>
        <v>0.51517545262539022</v>
      </c>
      <c r="M255" s="99">
        <f>RES_hhdet_tess!M129</f>
        <v>0.56388958378486009</v>
      </c>
      <c r="N255" s="99">
        <f>RES_hhdet_tess!N129</f>
        <v>0.72407194283600695</v>
      </c>
      <c r="O255" s="99">
        <f>RES_hhdet_tess!O129</f>
        <v>0.92101267639114226</v>
      </c>
      <c r="P255" s="99">
        <f>RES_hhdet_tess!P129</f>
        <v>1.1172403475552091</v>
      </c>
      <c r="Q255" s="99">
        <f>RES_hhdet_tess!Q129</f>
        <v>1.118593520965111</v>
      </c>
      <c r="R255" s="99">
        <f>RES_hhdet_tess!R129</f>
        <v>1.13363144523147</v>
      </c>
      <c r="S255" s="99">
        <f>RES_hhdet_tess!S129</f>
        <v>1.0455909413586049</v>
      </c>
      <c r="T255" s="99">
        <f>RES_hhdet_tess!T129</f>
        <v>1.0985956551043083</v>
      </c>
      <c r="U255" s="99">
        <f>RES_hhdet_tess!U129</f>
        <v>1.0698371438311189</v>
      </c>
      <c r="V255" s="99">
        <f>RES_hhdet_tess!V129</f>
        <v>1.0777613019827776</v>
      </c>
      <c r="W255" s="99">
        <f>RES_hhdet_tess!W129</f>
        <v>0.98975584745311007</v>
      </c>
      <c r="DA255" s="63" t="s">
        <v>3035</v>
      </c>
    </row>
    <row r="256" spans="1:105" ht="12" customHeight="1" x14ac:dyDescent="0.25">
      <c r="A256" s="121" t="s">
        <v>55</v>
      </c>
      <c r="B256" s="123">
        <v>8.0822244156820062</v>
      </c>
      <c r="C256" s="123">
        <v>8.3044044453117216</v>
      </c>
      <c r="D256" s="123">
        <v>8.428051950827923</v>
      </c>
      <c r="E256" s="123">
        <v>7.7644596528485943</v>
      </c>
      <c r="F256" s="123">
        <v>7.7252016785370516</v>
      </c>
      <c r="G256" s="123">
        <v>8.3048177091189679</v>
      </c>
      <c r="H256" s="123">
        <v>7.9944600316731398</v>
      </c>
      <c r="I256" s="123">
        <v>8.2372548561329602</v>
      </c>
      <c r="J256" s="123">
        <v>8.221631138557937</v>
      </c>
      <c r="K256" s="123">
        <v>8.3269190015119214</v>
      </c>
      <c r="L256" s="123">
        <v>8.1734129937957594</v>
      </c>
      <c r="M256" s="123">
        <v>7.6691215695501773</v>
      </c>
      <c r="N256" s="123">
        <v>7.2387745694794408</v>
      </c>
      <c r="O256" s="123">
        <v>7.1101955446962135</v>
      </c>
      <c r="P256" s="123">
        <v>6.7028968071212205</v>
      </c>
      <c r="Q256" s="123">
        <v>6.538784279085653</v>
      </c>
      <c r="R256" s="123">
        <v>6.6854646575620258</v>
      </c>
      <c r="S256" s="123">
        <v>6.7889833662038495</v>
      </c>
      <c r="T256" s="123">
        <v>6.9214430312341708</v>
      </c>
      <c r="U256" s="123">
        <v>6.9112212621338447</v>
      </c>
      <c r="V256" s="123">
        <v>6.8447707308054344</v>
      </c>
      <c r="W256" s="123">
        <v>7.1640637772408402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8.082224415682008</v>
      </c>
      <c r="C261" s="102">
        <v>8.3025466724070665</v>
      </c>
      <c r="D261" s="102">
        <v>8.4270465093868356</v>
      </c>
      <c r="E261" s="102">
        <v>7.7648961802601573</v>
      </c>
      <c r="F261" s="102">
        <v>7.7259270569984997</v>
      </c>
      <c r="G261" s="102">
        <v>8.3029707519198741</v>
      </c>
      <c r="H261" s="102">
        <v>7.9955941930786807</v>
      </c>
      <c r="I261" s="102">
        <v>8.2388018483181238</v>
      </c>
      <c r="J261" s="102">
        <v>8.2218841578619664</v>
      </c>
      <c r="K261" s="102">
        <v>8.3275396555210062</v>
      </c>
      <c r="L261" s="102">
        <v>8.1731357978363466</v>
      </c>
      <c r="M261" s="102">
        <v>7.6664705675938043</v>
      </c>
      <c r="N261" s="102">
        <v>7.2334115104880325</v>
      </c>
      <c r="O261" s="102">
        <v>7.1068860707187422</v>
      </c>
      <c r="P261" s="102">
        <v>6.6959570813168812</v>
      </c>
      <c r="Q261" s="102">
        <v>6.5353350511812458</v>
      </c>
      <c r="R261" s="102">
        <v>6.6838089869936779</v>
      </c>
      <c r="S261" s="102">
        <v>6.7848184338771045</v>
      </c>
      <c r="T261" s="102">
        <v>6.9316088484234566</v>
      </c>
      <c r="U261" s="102">
        <v>6.9157814891832521</v>
      </c>
      <c r="V261" s="102">
        <v>6.8589550816181744</v>
      </c>
      <c r="W261" s="102">
        <v>7.1816531680424029</v>
      </c>
      <c r="DA261" s="131" t="s">
        <v>3041</v>
      </c>
    </row>
    <row r="262" spans="1:105" ht="12" customHeight="1" x14ac:dyDescent="0.25">
      <c r="A262" s="107" t="s">
        <v>121</v>
      </c>
      <c r="B262" s="105">
        <v>8.0822244156820062</v>
      </c>
      <c r="C262" s="105">
        <v>8.3052565199997215</v>
      </c>
      <c r="D262" s="105">
        <v>8.4285149669958113</v>
      </c>
      <c r="E262" s="105">
        <v>7.7642498999190996</v>
      </c>
      <c r="F262" s="105">
        <v>7.7248491919160056</v>
      </c>
      <c r="G262" s="105">
        <v>8.3056943560402452</v>
      </c>
      <c r="H262" s="105">
        <v>7.993876645135467</v>
      </c>
      <c r="I262" s="105">
        <v>8.2364249703665049</v>
      </c>
      <c r="J262" s="105">
        <v>8.2215072125229067</v>
      </c>
      <c r="K262" s="105">
        <v>8.3266437438957386</v>
      </c>
      <c r="L262" s="105">
        <v>8.1734985522916439</v>
      </c>
      <c r="M262" s="105">
        <v>7.6697290116388341</v>
      </c>
      <c r="N262" s="105">
        <v>7.2396659570315833</v>
      </c>
      <c r="O262" s="105">
        <v>7.1106459519639404</v>
      </c>
      <c r="P262" s="105">
        <v>6.7037798529008894</v>
      </c>
      <c r="Q262" s="105">
        <v>6.5391691240073362</v>
      </c>
      <c r="R262" s="105">
        <v>6.6856334217035283</v>
      </c>
      <c r="S262" s="105">
        <v>6.7893447541780443</v>
      </c>
      <c r="T262" s="105">
        <v>6.9202476183049146</v>
      </c>
      <c r="U262" s="105">
        <v>6.9107041993527369</v>
      </c>
      <c r="V262" s="105">
        <v>6.8430726042996843</v>
      </c>
      <c r="W262" s="105">
        <v>7.1620255216543933</v>
      </c>
      <c r="DA262" s="132" t="s">
        <v>3042</v>
      </c>
    </row>
    <row r="263" spans="1:105" ht="12" customHeight="1" x14ac:dyDescent="0.25">
      <c r="A263" s="108" t="s">
        <v>53</v>
      </c>
      <c r="B263" s="99">
        <v>1.3395165059468948</v>
      </c>
      <c r="C263" s="99">
        <v>1.5799321612180304</v>
      </c>
      <c r="D263" s="99">
        <v>1.716563940431219</v>
      </c>
      <c r="E263" s="99">
        <v>1.1385851283334083</v>
      </c>
      <c r="F263" s="99">
        <v>1.1519048982013975</v>
      </c>
      <c r="G263" s="99">
        <v>1.7002530283542445</v>
      </c>
      <c r="H263" s="99">
        <v>1.4015543791989193</v>
      </c>
      <c r="I263" s="99">
        <v>1.5026481133433558</v>
      </c>
      <c r="J263" s="99">
        <v>1.4533850161290043</v>
      </c>
      <c r="K263" s="99">
        <v>1.5871189464563498</v>
      </c>
      <c r="L263" s="99">
        <v>1.0988686100099607</v>
      </c>
      <c r="M263" s="99">
        <v>0.78688648335739275</v>
      </c>
      <c r="N263" s="99">
        <v>0.72923297689025735</v>
      </c>
      <c r="O263" s="99">
        <v>0.62192835922857281</v>
      </c>
      <c r="P263" s="99">
        <v>0.63976595940939418</v>
      </c>
      <c r="Q263" s="99">
        <v>0.66669746192040313</v>
      </c>
      <c r="R263" s="99">
        <v>0.73481250124521691</v>
      </c>
      <c r="S263" s="99">
        <v>0.73495293973106335</v>
      </c>
      <c r="T263" s="99">
        <v>0.57227760668572603</v>
      </c>
      <c r="U263" s="99">
        <v>0.59575125522819528</v>
      </c>
      <c r="V263" s="99">
        <v>0.54202750408205502</v>
      </c>
      <c r="W263" s="99">
        <v>0.51844540710493314</v>
      </c>
      <c r="DA263" s="63" t="s">
        <v>3043</v>
      </c>
    </row>
    <row r="264" spans="1:105" ht="12" customHeight="1" x14ac:dyDescent="0.25">
      <c r="A264" s="108" t="s">
        <v>52</v>
      </c>
      <c r="B264" s="99">
        <v>6.7427079097351124</v>
      </c>
      <c r="C264" s="99">
        <v>6.7253243587816929</v>
      </c>
      <c r="D264" s="99">
        <v>6.7119510265645914</v>
      </c>
      <c r="E264" s="99">
        <v>6.6256647715856918</v>
      </c>
      <c r="F264" s="99">
        <v>6.5729442937146079</v>
      </c>
      <c r="G264" s="99">
        <v>6.605441327686</v>
      </c>
      <c r="H264" s="99">
        <v>6.5923222659365459</v>
      </c>
      <c r="I264" s="99">
        <v>6.7337768570231491</v>
      </c>
      <c r="J264" s="99">
        <v>6.7681221963939038</v>
      </c>
      <c r="K264" s="99">
        <v>6.7395247974393886</v>
      </c>
      <c r="L264" s="99">
        <v>7.0746299422816836</v>
      </c>
      <c r="M264" s="99">
        <v>6.8828425282814418</v>
      </c>
      <c r="N264" s="99">
        <v>6.5104329801413252</v>
      </c>
      <c r="O264" s="99">
        <v>6.4887175927353677</v>
      </c>
      <c r="P264" s="99">
        <v>6.0640138934914942</v>
      </c>
      <c r="Q264" s="99">
        <v>5.8724716620869328</v>
      </c>
      <c r="R264" s="99">
        <v>5.9508209204583116</v>
      </c>
      <c r="S264" s="99">
        <v>6.0543918144469826</v>
      </c>
      <c r="T264" s="99">
        <v>6.3479700116191893</v>
      </c>
      <c r="U264" s="99">
        <v>6.3149529441245411</v>
      </c>
      <c r="V264" s="99">
        <v>6.3010451002176291</v>
      </c>
      <c r="W264" s="99">
        <v>6.6435801145494597</v>
      </c>
      <c r="DA264" s="63" t="s">
        <v>3044</v>
      </c>
    </row>
    <row r="265" spans="1:105" ht="12" customHeight="1" x14ac:dyDescent="0.25">
      <c r="A265" s="121" t="s">
        <v>54</v>
      </c>
      <c r="B265" s="123">
        <v>14.073806412498708</v>
      </c>
      <c r="C265" s="123">
        <v>14.343712932611709</v>
      </c>
      <c r="D265" s="123">
        <v>14.896021675578663</v>
      </c>
      <c r="E265" s="123">
        <v>15.1603816176086</v>
      </c>
      <c r="F265" s="123">
        <v>15.302158078283101</v>
      </c>
      <c r="G265" s="123">
        <v>15.118688577506697</v>
      </c>
      <c r="H265" s="123">
        <v>14.459625176175857</v>
      </c>
      <c r="I265" s="123">
        <v>14.895501552561576</v>
      </c>
      <c r="J265" s="123">
        <v>12.760818684917759</v>
      </c>
      <c r="K265" s="123">
        <v>12.508612949343108</v>
      </c>
      <c r="L265" s="123">
        <v>14.51228634357744</v>
      </c>
      <c r="M265" s="123">
        <v>12.095281557944492</v>
      </c>
      <c r="N265" s="123">
        <v>9.8585776568858634</v>
      </c>
      <c r="O265" s="123">
        <v>8.5162952025680276</v>
      </c>
      <c r="P265" s="123">
        <v>7.6048723883345328</v>
      </c>
      <c r="Q265" s="123">
        <v>7.440017428562113</v>
      </c>
      <c r="R265" s="123">
        <v>9.1759175408512661</v>
      </c>
      <c r="S265" s="123">
        <v>8.8136461166507463</v>
      </c>
      <c r="T265" s="123">
        <v>10.01481687689817</v>
      </c>
      <c r="U265" s="123">
        <v>10.189044356781837</v>
      </c>
      <c r="V265" s="123">
        <v>11.256859472849939</v>
      </c>
      <c r="W265" s="123">
        <v>11.791112878231559</v>
      </c>
      <c r="DA265" s="130" t="s">
        <v>3045</v>
      </c>
    </row>
    <row r="266" spans="1:105" ht="12" customHeight="1" x14ac:dyDescent="0.25">
      <c r="A266" s="97" t="s">
        <v>50</v>
      </c>
      <c r="B266" s="99">
        <v>14.578295498367085</v>
      </c>
      <c r="C266" s="99">
        <v>13.92145476078908</v>
      </c>
      <c r="D266" s="99">
        <v>13.870985159053012</v>
      </c>
      <c r="E266" s="99">
        <v>16.16546691416977</v>
      </c>
      <c r="F266" s="99">
        <v>16.088530832305889</v>
      </c>
      <c r="G266" s="99">
        <v>14.75539338126039</v>
      </c>
      <c r="H266" s="99">
        <v>14.441957187337971</v>
      </c>
      <c r="I266" s="99">
        <v>14.444392631805414</v>
      </c>
      <c r="J266" s="99">
        <v>12.987340595232316</v>
      </c>
      <c r="K266" s="99">
        <v>12.87223160253337</v>
      </c>
      <c r="L266" s="99">
        <v>13.095652555144722</v>
      </c>
      <c r="M266" s="99">
        <v>11.810480154930202</v>
      </c>
      <c r="N266" s="99">
        <v>10.067862379477221</v>
      </c>
      <c r="O266" s="99">
        <v>9.3295324790870211</v>
      </c>
      <c r="P266" s="99">
        <v>8.3552804656909672</v>
      </c>
      <c r="Q266" s="99">
        <v>8.073260426598571</v>
      </c>
      <c r="R266" s="99">
        <v>8.6620929327088234</v>
      </c>
      <c r="S266" s="99">
        <v>9.3201661083181726</v>
      </c>
      <c r="T266" s="99">
        <v>9.6364815140841777</v>
      </c>
      <c r="U266" s="99">
        <v>10.077992636034889</v>
      </c>
      <c r="V266" s="99">
        <v>11.734548960405748</v>
      </c>
      <c r="W266" s="99">
        <v>10.95471177243529</v>
      </c>
      <c r="DA266" s="63" t="s">
        <v>3046</v>
      </c>
    </row>
    <row r="267" spans="1:105" ht="12" customHeight="1" x14ac:dyDescent="0.25">
      <c r="A267" s="109" t="s">
        <v>120</v>
      </c>
      <c r="B267" s="110">
        <v>13.606395589066086</v>
      </c>
      <c r="C267" s="110">
        <v>14.736683073426599</v>
      </c>
      <c r="D267" s="110">
        <v>15.858874628016917</v>
      </c>
      <c r="E267" s="110">
        <v>14.183380558459563</v>
      </c>
      <c r="F267" s="110">
        <v>14.559586542806864</v>
      </c>
      <c r="G267" s="110">
        <v>15.44876208914051</v>
      </c>
      <c r="H267" s="110">
        <v>14.474007040798195</v>
      </c>
      <c r="I267" s="110">
        <v>15.229571696058839</v>
      </c>
      <c r="J267" s="110">
        <v>12.610329650919146</v>
      </c>
      <c r="K267" s="110">
        <v>12.281386227557032</v>
      </c>
      <c r="L267" s="110">
        <v>15.464831345963788</v>
      </c>
      <c r="M267" s="110">
        <v>12.312602250084151</v>
      </c>
      <c r="N267" s="110">
        <v>9.6593963346954634</v>
      </c>
      <c r="O267" s="110">
        <v>7.6393154550923672</v>
      </c>
      <c r="P267" s="110">
        <v>6.7755413466171328</v>
      </c>
      <c r="Q267" s="110">
        <v>6.7594043678359101</v>
      </c>
      <c r="R267" s="110">
        <v>9.6232017241885863</v>
      </c>
      <c r="S267" s="110">
        <v>8.4436209782009009</v>
      </c>
      <c r="T267" s="110">
        <v>10.237646400312594</v>
      </c>
      <c r="U267" s="110">
        <v>10.243531673442368</v>
      </c>
      <c r="V267" s="110">
        <v>11.053359466940512</v>
      </c>
      <c r="W267" s="110">
        <v>12.108878711879941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2.8512996847981968</v>
      </c>
      <c r="C269" s="118">
        <f t="shared" si="122"/>
        <v>2.7240369741249109</v>
      </c>
      <c r="D269" s="118">
        <f t="shared" si="122"/>
        <v>2.7217046228727866</v>
      </c>
      <c r="E269" s="118">
        <f t="shared" si="122"/>
        <v>3.2199210279744257</v>
      </c>
      <c r="F269" s="118">
        <f t="shared" si="122"/>
        <v>3.1498009819416573</v>
      </c>
      <c r="G269" s="118">
        <f t="shared" si="122"/>
        <v>2.8261899636718155</v>
      </c>
      <c r="H269" s="118">
        <f t="shared" si="122"/>
        <v>2.5992342772484762</v>
      </c>
      <c r="I269" s="118">
        <f t="shared" si="122"/>
        <v>2.4601485827900653</v>
      </c>
      <c r="J269" s="118">
        <f t="shared" si="122"/>
        <v>2.0730601717269086</v>
      </c>
      <c r="K269" s="118">
        <f t="shared" si="122"/>
        <v>1.9751003648459378</v>
      </c>
      <c r="L269" s="118">
        <f t="shared" si="122"/>
        <v>2.0950272392741272</v>
      </c>
      <c r="M269" s="118">
        <f t="shared" si="122"/>
        <v>2.0294266735387905</v>
      </c>
      <c r="N269" s="118">
        <f t="shared" si="122"/>
        <v>1.9466371649550351</v>
      </c>
      <c r="O269" s="118">
        <f t="shared" si="122"/>
        <v>1.918432383487098</v>
      </c>
      <c r="P269" s="118">
        <f t="shared" si="122"/>
        <v>1.7381880698795893</v>
      </c>
      <c r="Q269" s="118">
        <f t="shared" si="122"/>
        <v>1.6569792456726433</v>
      </c>
      <c r="R269" s="118">
        <f t="shared" ref="R269:V269" si="123">R270+R273+R275+R284</f>
        <v>1.5962971484524282</v>
      </c>
      <c r="S269" s="118">
        <f t="shared" si="123"/>
        <v>1.5541683619313196</v>
      </c>
      <c r="T269" s="118">
        <f t="shared" si="123"/>
        <v>1.4053207120333737</v>
      </c>
      <c r="U269" s="118">
        <f t="shared" si="123"/>
        <v>1.2976953984038859</v>
      </c>
      <c r="V269" s="118">
        <f t="shared" si="123"/>
        <v>1.3640267673099202</v>
      </c>
      <c r="W269" s="118">
        <f t="shared" ref="W269" si="124">W270+W273+W275+W284</f>
        <v>1.168602370261431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2.8512996847981968</v>
      </c>
      <c r="C284" s="123">
        <v>2.7240369741249109</v>
      </c>
      <c r="D284" s="123">
        <v>2.7217046228727866</v>
      </c>
      <c r="E284" s="123">
        <v>3.2199210279744257</v>
      </c>
      <c r="F284" s="123">
        <v>3.1498009819416573</v>
      </c>
      <c r="G284" s="123">
        <v>2.8261899636718155</v>
      </c>
      <c r="H284" s="123">
        <v>2.5992342772484762</v>
      </c>
      <c r="I284" s="123">
        <v>2.4601485827900653</v>
      </c>
      <c r="J284" s="123">
        <v>2.0730601717269086</v>
      </c>
      <c r="K284" s="123">
        <v>1.9751003648459378</v>
      </c>
      <c r="L284" s="123">
        <v>2.0950272392741272</v>
      </c>
      <c r="M284" s="123">
        <v>2.0294266735387905</v>
      </c>
      <c r="N284" s="123">
        <v>1.9466371649550351</v>
      </c>
      <c r="O284" s="123">
        <v>1.918432383487098</v>
      </c>
      <c r="P284" s="123">
        <v>1.7381880698795893</v>
      </c>
      <c r="Q284" s="123">
        <v>1.6569792456726433</v>
      </c>
      <c r="R284" s="123">
        <v>1.5962971484524282</v>
      </c>
      <c r="S284" s="123">
        <v>1.5541683619313196</v>
      </c>
      <c r="T284" s="123">
        <v>1.4053207120333737</v>
      </c>
      <c r="U284" s="123">
        <v>1.2976953984038859</v>
      </c>
      <c r="V284" s="123">
        <v>1.3640267673099202</v>
      </c>
      <c r="W284" s="123">
        <v>1.168602370261431</v>
      </c>
      <c r="DA284" s="130" t="s">
        <v>3213</v>
      </c>
    </row>
    <row r="285" spans="1:105" ht="12" customHeight="1" x14ac:dyDescent="0.25">
      <c r="A285" s="97" t="s">
        <v>50</v>
      </c>
      <c r="B285" s="99">
        <v>5.928784200361636</v>
      </c>
      <c r="C285" s="99">
        <v>5.6510961911076789</v>
      </c>
      <c r="D285" s="99">
        <v>5.6191840547802983</v>
      </c>
      <c r="E285" s="99">
        <v>6.5323998129247816</v>
      </c>
      <c r="F285" s="99">
        <v>6.4853956747877719</v>
      </c>
      <c r="G285" s="99">
        <v>5.9368341119989108</v>
      </c>
      <c r="H285" s="99">
        <v>5.7923697574789736</v>
      </c>
      <c r="I285" s="99">
        <v>5.7821903566049508</v>
      </c>
      <c r="J285" s="99">
        <v>5.1935104651412187</v>
      </c>
      <c r="K285" s="99">
        <v>5.1357468281479859</v>
      </c>
      <c r="L285" s="99">
        <v>5.21077123814809</v>
      </c>
      <c r="M285" s="99">
        <v>4.6890149448987897</v>
      </c>
      <c r="N285" s="99">
        <v>3.9920167947990937</v>
      </c>
      <c r="O285" s="99">
        <v>3.6974252635663452</v>
      </c>
      <c r="P285" s="99">
        <v>3.3109621516276335</v>
      </c>
      <c r="Q285" s="99">
        <v>3.1986342119972466</v>
      </c>
      <c r="R285" s="99">
        <v>3.4300681319524089</v>
      </c>
      <c r="S285" s="99">
        <v>3.6816382658225488</v>
      </c>
      <c r="T285" s="99">
        <v>3.7913713273655327</v>
      </c>
      <c r="U285" s="99">
        <v>3.9425550800798912</v>
      </c>
      <c r="V285" s="99">
        <v>4.5659001263637329</v>
      </c>
      <c r="W285" s="99">
        <v>4.2445161760368624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7.9458185226355685E-2</v>
      </c>
      <c r="D290" s="117">
        <f t="shared" si="129"/>
        <v>7.9945778859815797E-2</v>
      </c>
      <c r="E290" s="117">
        <f t="shared" si="129"/>
        <v>9.1378506766240694E-2</v>
      </c>
      <c r="F290" s="117">
        <f t="shared" si="129"/>
        <v>9.0048854360572916E-2</v>
      </c>
      <c r="G290" s="117">
        <f t="shared" si="129"/>
        <v>0</v>
      </c>
      <c r="H290" s="117">
        <f t="shared" si="129"/>
        <v>0</v>
      </c>
      <c r="I290" s="117">
        <f t="shared" si="129"/>
        <v>1.2603556525452026E-2</v>
      </c>
      <c r="J290" s="117">
        <f t="shared" si="129"/>
        <v>4.3274092859506549E-2</v>
      </c>
      <c r="K290" s="117">
        <f t="shared" si="129"/>
        <v>6.6740119790518304E-2</v>
      </c>
      <c r="L290" s="117">
        <f t="shared" si="129"/>
        <v>8.7485257190576912E-2</v>
      </c>
      <c r="M290" s="117">
        <f t="shared" si="129"/>
        <v>9.9358578207028217E-2</v>
      </c>
      <c r="N290" s="117">
        <f t="shared" si="129"/>
        <v>7.783083478854444E-2</v>
      </c>
      <c r="O290" s="117">
        <f t="shared" si="129"/>
        <v>3.4082697627480119E-2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3.45461352002112E-2</v>
      </c>
      <c r="S290" s="117">
        <f t="shared" si="130"/>
        <v>4.8100509323745426E-2</v>
      </c>
      <c r="T290" s="117">
        <f t="shared" si="130"/>
        <v>4.4032767142147759E-2</v>
      </c>
      <c r="U290" s="117">
        <f t="shared" si="130"/>
        <v>2.1035185199736389E-2</v>
      </c>
      <c r="V290" s="117">
        <f t="shared" si="130"/>
        <v>8.7007023049534289E-4</v>
      </c>
      <c r="W290" s="117">
        <f t="shared" ref="W290" si="131">W291+W294+W296+W305</f>
        <v>1.8724311040257319E-2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2.3974243900268127E-2</v>
      </c>
      <c r="D291" s="122">
        <f t="shared" si="132"/>
        <v>3.2228762319329439E-2</v>
      </c>
      <c r="E291" s="122">
        <f t="shared" si="132"/>
        <v>3.8003002761522658E-2</v>
      </c>
      <c r="F291" s="122">
        <f t="shared" si="132"/>
        <v>4.155209655324469E-2</v>
      </c>
      <c r="G291" s="122">
        <f t="shared" si="132"/>
        <v>0</v>
      </c>
      <c r="H291" s="122">
        <f t="shared" si="132"/>
        <v>0</v>
      </c>
      <c r="I291" s="122">
        <f t="shared" si="132"/>
        <v>5.715868457338554E-3</v>
      </c>
      <c r="J291" s="122">
        <f t="shared" si="132"/>
        <v>1.8145176219528669E-2</v>
      </c>
      <c r="K291" s="122">
        <f t="shared" si="132"/>
        <v>2.6784422543225009E-2</v>
      </c>
      <c r="L291" s="122">
        <f t="shared" si="132"/>
        <v>3.9581281514239279E-2</v>
      </c>
      <c r="M291" s="122">
        <f t="shared" si="132"/>
        <v>4.4615629776220703E-2</v>
      </c>
      <c r="N291" s="122">
        <f t="shared" si="132"/>
        <v>4.0811611416502878E-2</v>
      </c>
      <c r="O291" s="122">
        <f t="shared" si="132"/>
        <v>1.8208190131117807E-2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1.8690304917752327E-2</v>
      </c>
      <c r="S291" s="122">
        <f t="shared" si="133"/>
        <v>2.5829454526447155E-2</v>
      </c>
      <c r="T291" s="122">
        <f t="shared" si="133"/>
        <v>2.459321422611082E-2</v>
      </c>
      <c r="U291" s="122">
        <f t="shared" si="133"/>
        <v>1.0712073244892284E-2</v>
      </c>
      <c r="V291" s="122">
        <f t="shared" si="133"/>
        <v>4.2851312791639427E-4</v>
      </c>
      <c r="W291" s="122">
        <f t="shared" ref="W291" si="134">SUM(W292:W293)</f>
        <v>9.3029481126118314E-3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2.3883551897221127E-2</v>
      </c>
      <c r="D292" s="98">
        <v>3.2111356236109313E-2</v>
      </c>
      <c r="E292" s="98">
        <v>3.7886158964957221E-2</v>
      </c>
      <c r="F292" s="98">
        <v>4.1430094966627404E-2</v>
      </c>
      <c r="G292" s="98">
        <v>0</v>
      </c>
      <c r="H292" s="98">
        <v>0</v>
      </c>
      <c r="I292" s="98">
        <v>5.6985442476680118E-3</v>
      </c>
      <c r="J292" s="98">
        <v>1.8088123866852105E-2</v>
      </c>
      <c r="K292" s="98">
        <v>2.6704859795541352E-2</v>
      </c>
      <c r="L292" s="98">
        <v>3.9495458412488256E-2</v>
      </c>
      <c r="M292" s="98">
        <v>4.4510357877461999E-2</v>
      </c>
      <c r="N292" s="98">
        <v>4.0718525591246335E-2</v>
      </c>
      <c r="O292" s="98">
        <v>1.8167022531257734E-2</v>
      </c>
      <c r="P292" s="98">
        <v>0</v>
      </c>
      <c r="Q292" s="98">
        <v>0</v>
      </c>
      <c r="R292" s="98">
        <v>1.8646740723229947E-2</v>
      </c>
      <c r="S292" s="98">
        <v>2.5769704054877794E-2</v>
      </c>
      <c r="T292" s="98">
        <v>2.4537175107870738E-2</v>
      </c>
      <c r="U292" s="98">
        <v>1.0687896866526311E-2</v>
      </c>
      <c r="V292" s="98">
        <v>4.2753064570965585E-4</v>
      </c>
      <c r="W292" s="98">
        <v>9.2816236813362332E-3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9.0692003046998599E-5</v>
      </c>
      <c r="D293" s="98">
        <v>1.1740608322012604E-4</v>
      </c>
      <c r="E293" s="98">
        <v>1.1684379656543932E-4</v>
      </c>
      <c r="F293" s="98">
        <v>1.2200158661728838E-4</v>
      </c>
      <c r="G293" s="98">
        <v>0</v>
      </c>
      <c r="H293" s="98">
        <v>0</v>
      </c>
      <c r="I293" s="98">
        <v>1.7324209670542259E-5</v>
      </c>
      <c r="J293" s="98">
        <v>5.7052352676562957E-5</v>
      </c>
      <c r="K293" s="98">
        <v>7.9562747683656804E-5</v>
      </c>
      <c r="L293" s="98">
        <v>8.5823101751022601E-5</v>
      </c>
      <c r="M293" s="98">
        <v>1.0527189875870131E-4</v>
      </c>
      <c r="N293" s="98">
        <v>9.308582525654563E-5</v>
      </c>
      <c r="O293" s="98">
        <v>4.1167599860073236E-5</v>
      </c>
      <c r="P293" s="98">
        <v>0</v>
      </c>
      <c r="Q293" s="98">
        <v>0</v>
      </c>
      <c r="R293" s="98">
        <v>4.3564194522381091E-5</v>
      </c>
      <c r="S293" s="98">
        <v>5.9750471569361172E-5</v>
      </c>
      <c r="T293" s="98">
        <v>5.6039118240081697E-5</v>
      </c>
      <c r="U293" s="98">
        <v>2.4176378365973146E-5</v>
      </c>
      <c r="V293" s="98">
        <v>9.8248220673844497E-7</v>
      </c>
      <c r="W293" s="98">
        <v>2.1324431275597741E-5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5.475061025952356E-4</v>
      </c>
      <c r="D294" s="122">
        <f t="shared" si="135"/>
        <v>2.7332847147707823E-4</v>
      </c>
      <c r="E294" s="122">
        <f t="shared" si="135"/>
        <v>6.090183424724804E-4</v>
      </c>
      <c r="F294" s="122">
        <f t="shared" si="135"/>
        <v>5.1952469190759745E-4</v>
      </c>
      <c r="G294" s="122">
        <f t="shared" si="135"/>
        <v>0</v>
      </c>
      <c r="H294" s="122">
        <f t="shared" si="135"/>
        <v>0</v>
      </c>
      <c r="I294" s="122">
        <f t="shared" si="135"/>
        <v>2.8850266877536404E-5</v>
      </c>
      <c r="J294" s="122">
        <f t="shared" si="135"/>
        <v>7.8555741751248594E-5</v>
      </c>
      <c r="K294" s="122">
        <f t="shared" si="135"/>
        <v>1.6624447610755696E-4</v>
      </c>
      <c r="L294" s="122">
        <f t="shared" si="135"/>
        <v>4.9114702768656131E-4</v>
      </c>
      <c r="M294" s="122">
        <f t="shared" si="135"/>
        <v>6.8413324004212384E-4</v>
      </c>
      <c r="N294" s="122">
        <f t="shared" si="135"/>
        <v>5.2829500709132581E-4</v>
      </c>
      <c r="O294" s="122">
        <f t="shared" si="135"/>
        <v>2.2698420404601967E-4</v>
      </c>
      <c r="P294" s="122">
        <f t="shared" si="135"/>
        <v>0</v>
      </c>
      <c r="Q294" s="122">
        <f t="shared" si="135"/>
        <v>0</v>
      </c>
      <c r="R294" s="122">
        <f t="shared" si="135"/>
        <v>9.5983596605053872E-5</v>
      </c>
      <c r="S294" s="122">
        <f t="shared" si="135"/>
        <v>1.2025970668007218E-4</v>
      </c>
      <c r="T294" s="122">
        <f t="shared" si="135"/>
        <v>9.2359228214290443E-5</v>
      </c>
      <c r="U294" s="122">
        <f t="shared" si="135"/>
        <v>3.0161614961751465E-5</v>
      </c>
      <c r="V294" s="122">
        <f t="shared" si="135"/>
        <v>0</v>
      </c>
      <c r="W294" s="122">
        <f t="shared" si="135"/>
        <v>3.1468047495847761E-5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5.475061025952356E-4</v>
      </c>
      <c r="D295" s="98">
        <v>2.7332847147707823E-4</v>
      </c>
      <c r="E295" s="98">
        <v>6.090183424724804E-4</v>
      </c>
      <c r="F295" s="98">
        <v>5.1952469190759745E-4</v>
      </c>
      <c r="G295" s="98">
        <v>0</v>
      </c>
      <c r="H295" s="98">
        <v>0</v>
      </c>
      <c r="I295" s="98">
        <v>2.8850266877536404E-5</v>
      </c>
      <c r="J295" s="98">
        <v>7.8555741751248594E-5</v>
      </c>
      <c r="K295" s="98">
        <v>1.6624447610755696E-4</v>
      </c>
      <c r="L295" s="98">
        <v>4.9114702768656131E-4</v>
      </c>
      <c r="M295" s="98">
        <v>6.8413324004212384E-4</v>
      </c>
      <c r="N295" s="98">
        <v>5.2829500709132581E-4</v>
      </c>
      <c r="O295" s="98">
        <v>2.2698420404601967E-4</v>
      </c>
      <c r="P295" s="98">
        <v>0</v>
      </c>
      <c r="Q295" s="98">
        <v>0</v>
      </c>
      <c r="R295" s="98">
        <v>9.5983596605053872E-5</v>
      </c>
      <c r="S295" s="98">
        <v>1.2025970668007218E-4</v>
      </c>
      <c r="T295" s="98">
        <v>9.2359228214290443E-5</v>
      </c>
      <c r="U295" s="98">
        <v>3.0161614961751465E-5</v>
      </c>
      <c r="V295" s="98">
        <v>0</v>
      </c>
      <c r="W295" s="98">
        <v>3.1468047495847761E-5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1.7140969788599879E-2</v>
      </c>
      <c r="D296" s="122">
        <v>1.4809102349450246E-2</v>
      </c>
      <c r="E296" s="122">
        <v>1.501279834920821E-2</v>
      </c>
      <c r="F296" s="122">
        <v>1.3704001343933361E-2</v>
      </c>
      <c r="G296" s="122">
        <v>0</v>
      </c>
      <c r="H296" s="122">
        <v>0</v>
      </c>
      <c r="I296" s="122">
        <v>2.1699902017969829E-3</v>
      </c>
      <c r="J296" s="122">
        <v>8.3915107942353299E-3</v>
      </c>
      <c r="K296" s="122">
        <v>1.3445560042488217E-2</v>
      </c>
      <c r="L296" s="122">
        <v>1.3322612962599794E-2</v>
      </c>
      <c r="M296" s="122">
        <v>1.6339946226166271E-2</v>
      </c>
      <c r="N296" s="122">
        <v>1.1767561835618435E-2</v>
      </c>
      <c r="O296" s="122">
        <v>5.6399294346859818E-3</v>
      </c>
      <c r="P296" s="122">
        <v>0</v>
      </c>
      <c r="Q296" s="122">
        <v>0</v>
      </c>
      <c r="R296" s="122">
        <v>5.5486675013432718E-3</v>
      </c>
      <c r="S296" s="122">
        <v>7.9483742404151819E-3</v>
      </c>
      <c r="T296" s="122">
        <v>6.6585156000552818E-3</v>
      </c>
      <c r="U296" s="122">
        <v>3.4303432484218753E-3</v>
      </c>
      <c r="V296" s="122">
        <v>1.2740852783833543E-4</v>
      </c>
      <c r="W296" s="122">
        <v>3.0255937713559639E-3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5.9998249709675832E-3</v>
      </c>
      <c r="D301" s="101">
        <v>5.9689284185783249E-3</v>
      </c>
      <c r="E301" s="101">
        <v>6.9423751462601348E-3</v>
      </c>
      <c r="F301" s="101">
        <v>5.6632263200072589E-3</v>
      </c>
      <c r="G301" s="101">
        <v>0</v>
      </c>
      <c r="H301" s="101">
        <v>0</v>
      </c>
      <c r="I301" s="101">
        <v>9.8293603158574661E-4</v>
      </c>
      <c r="J301" s="101">
        <v>1.8495459643604211E-3</v>
      </c>
      <c r="K301" s="101">
        <v>3.6321562860922771E-3</v>
      </c>
      <c r="L301" s="101">
        <v>0</v>
      </c>
      <c r="M301" s="101">
        <v>2.1186571453946116E-3</v>
      </c>
      <c r="N301" s="101">
        <v>1.2305283104602647E-3</v>
      </c>
      <c r="O301" s="101">
        <v>1.2880532815731833E-3</v>
      </c>
      <c r="P301" s="101">
        <v>0</v>
      </c>
      <c r="Q301" s="101">
        <v>0</v>
      </c>
      <c r="R301" s="101">
        <v>6.6595333733634305E-4</v>
      </c>
      <c r="S301" s="101">
        <v>5.0256719461056886E-4</v>
      </c>
      <c r="T301" s="101">
        <v>1.4432707864477164E-3</v>
      </c>
      <c r="U301" s="101">
        <v>3.3610453074620392E-4</v>
      </c>
      <c r="V301" s="101">
        <v>0</v>
      </c>
      <c r="W301" s="101">
        <v>4.3013648024959754E-4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1.1141144817632297E-2</v>
      </c>
      <c r="D302" s="104">
        <v>8.840173930871921E-3</v>
      </c>
      <c r="E302" s="104">
        <v>8.0704232029480752E-3</v>
      </c>
      <c r="F302" s="104">
        <v>8.0407750239261024E-3</v>
      </c>
      <c r="G302" s="104">
        <v>0</v>
      </c>
      <c r="H302" s="104">
        <v>0</v>
      </c>
      <c r="I302" s="104">
        <v>1.1870541702112363E-3</v>
      </c>
      <c r="J302" s="104">
        <v>6.5419648298749092E-3</v>
      </c>
      <c r="K302" s="104">
        <v>9.813403756395939E-3</v>
      </c>
      <c r="L302" s="104">
        <v>1.3322612962599794E-2</v>
      </c>
      <c r="M302" s="104">
        <v>1.4221289080771658E-2</v>
      </c>
      <c r="N302" s="104">
        <v>1.053703352515817E-2</v>
      </c>
      <c r="O302" s="104">
        <v>4.3518761531127987E-3</v>
      </c>
      <c r="P302" s="104">
        <v>0</v>
      </c>
      <c r="Q302" s="104">
        <v>0</v>
      </c>
      <c r="R302" s="104">
        <v>4.8827141640069285E-3</v>
      </c>
      <c r="S302" s="104">
        <v>7.4458070458046123E-3</v>
      </c>
      <c r="T302" s="104">
        <v>5.215244813607565E-3</v>
      </c>
      <c r="U302" s="104">
        <v>3.0942387176756715E-3</v>
      </c>
      <c r="V302" s="104">
        <v>1.2740852783833543E-4</v>
      </c>
      <c r="W302" s="104">
        <v>2.5954572911063662E-3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2.9389430857729632E-3</v>
      </c>
      <c r="D303" s="98">
        <v>2.4775952301912337E-3</v>
      </c>
      <c r="E303" s="98">
        <v>1.6712461183948869E-3</v>
      </c>
      <c r="F303" s="98">
        <v>1.6886632912171077E-3</v>
      </c>
      <c r="G303" s="98">
        <v>0</v>
      </c>
      <c r="H303" s="98">
        <v>0</v>
      </c>
      <c r="I303" s="98">
        <v>2.9879079221558009E-4</v>
      </c>
      <c r="J303" s="98">
        <v>1.5967926080897362E-3</v>
      </c>
      <c r="K303" s="98">
        <v>2.560954416168988E-3</v>
      </c>
      <c r="L303" s="98">
        <v>2.5102794618698451E-3</v>
      </c>
      <c r="M303" s="98">
        <v>2.065424850067007E-3</v>
      </c>
      <c r="N303" s="98">
        <v>1.4919920059853291E-3</v>
      </c>
      <c r="O303" s="98">
        <v>5.3184898234445374E-4</v>
      </c>
      <c r="P303" s="98">
        <v>0</v>
      </c>
      <c r="Q303" s="98">
        <v>0</v>
      </c>
      <c r="R303" s="98">
        <v>7.1379141018221054E-4</v>
      </c>
      <c r="S303" s="98">
        <v>1.0620070874949926E-3</v>
      </c>
      <c r="T303" s="98">
        <v>5.6777065078018039E-4</v>
      </c>
      <c r="U303" s="98">
        <v>3.4750800730182679E-4</v>
      </c>
      <c r="V303" s="98">
        <v>1.3069826327062863E-5</v>
      </c>
      <c r="W303" s="98">
        <v>2.422767106173085E-4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8.2022017318593345E-3</v>
      </c>
      <c r="D304" s="98">
        <v>6.3625787006806869E-3</v>
      </c>
      <c r="E304" s="98">
        <v>6.3991770845531889E-3</v>
      </c>
      <c r="F304" s="98">
        <v>6.3521117327089947E-3</v>
      </c>
      <c r="G304" s="98">
        <v>0</v>
      </c>
      <c r="H304" s="98">
        <v>0</v>
      </c>
      <c r="I304" s="98">
        <v>8.8826337799565618E-4</v>
      </c>
      <c r="J304" s="98">
        <v>4.945172221785173E-3</v>
      </c>
      <c r="K304" s="98">
        <v>7.252449340226951E-3</v>
      </c>
      <c r="L304" s="98">
        <v>1.0812333500729949E-2</v>
      </c>
      <c r="M304" s="98">
        <v>1.215586423070465E-2</v>
      </c>
      <c r="N304" s="98">
        <v>9.0450415191728403E-3</v>
      </c>
      <c r="O304" s="98">
        <v>3.8200271707683449E-3</v>
      </c>
      <c r="P304" s="98">
        <v>0</v>
      </c>
      <c r="Q304" s="98">
        <v>0</v>
      </c>
      <c r="R304" s="98">
        <v>4.1689227538247182E-3</v>
      </c>
      <c r="S304" s="98">
        <v>6.3837999583096199E-3</v>
      </c>
      <c r="T304" s="98">
        <v>4.6474741628273848E-3</v>
      </c>
      <c r="U304" s="98">
        <v>2.7467307103738446E-3</v>
      </c>
      <c r="V304" s="98">
        <v>1.1433870151127258E-4</v>
      </c>
      <c r="W304" s="98">
        <v>2.3531805804890577E-3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3.7795465434892442E-2</v>
      </c>
      <c r="D305" s="122">
        <v>3.2634585719559031E-2</v>
      </c>
      <c r="E305" s="122">
        <v>3.775368731303734E-2</v>
      </c>
      <c r="F305" s="122">
        <v>3.4273231771487271E-2</v>
      </c>
      <c r="G305" s="122">
        <v>0</v>
      </c>
      <c r="H305" s="122">
        <v>0</v>
      </c>
      <c r="I305" s="122">
        <v>4.6888475994389528E-3</v>
      </c>
      <c r="J305" s="122">
        <v>1.6658850103991301E-2</v>
      </c>
      <c r="K305" s="122">
        <v>2.6343892728697534E-2</v>
      </c>
      <c r="L305" s="122">
        <v>3.4090215686051278E-2</v>
      </c>
      <c r="M305" s="122">
        <v>3.7718868964599125E-2</v>
      </c>
      <c r="N305" s="122">
        <v>2.4723366529331801E-2</v>
      </c>
      <c r="O305" s="122">
        <v>1.0007593857630309E-2</v>
      </c>
      <c r="P305" s="122">
        <v>0</v>
      </c>
      <c r="Q305" s="122">
        <v>0</v>
      </c>
      <c r="R305" s="122">
        <v>1.0211179184510548E-2</v>
      </c>
      <c r="S305" s="122">
        <v>1.4202420850203021E-2</v>
      </c>
      <c r="T305" s="122">
        <v>1.2688678087767366E-2</v>
      </c>
      <c r="U305" s="122">
        <v>6.8626070914604778E-3</v>
      </c>
      <c r="V305" s="122">
        <v>3.1414857474061316E-4</v>
      </c>
      <c r="W305" s="122">
        <v>6.3643011087936765E-3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2.035587376672101E-2</v>
      </c>
      <c r="D306" s="98">
        <v>1.7273600840026989E-2</v>
      </c>
      <c r="E306" s="98">
        <v>2.3671834061279606E-2</v>
      </c>
      <c r="F306" s="98">
        <v>1.8065460287645822E-2</v>
      </c>
      <c r="G306" s="98">
        <v>0</v>
      </c>
      <c r="H306" s="98">
        <v>0</v>
      </c>
      <c r="I306" s="98">
        <v>1.5831887992940948E-3</v>
      </c>
      <c r="J306" s="98">
        <v>5.9083330690304194E-3</v>
      </c>
      <c r="K306" s="98">
        <v>1.2755780487177742E-2</v>
      </c>
      <c r="L306" s="98">
        <v>1.9199216390165669E-2</v>
      </c>
      <c r="M306" s="98">
        <v>2.4344129156235225E-2</v>
      </c>
      <c r="N306" s="98">
        <v>1.8305313855558204E-2</v>
      </c>
      <c r="O306" s="98">
        <v>6.8763145784936927E-3</v>
      </c>
      <c r="P306" s="98">
        <v>0</v>
      </c>
      <c r="Q306" s="98">
        <v>0</v>
      </c>
      <c r="R306" s="98">
        <v>2.1096669305285202E-3</v>
      </c>
      <c r="S306" s="98">
        <v>5.8930124667472585E-3</v>
      </c>
      <c r="T306" s="98">
        <v>4.5190289860735228E-3</v>
      </c>
      <c r="U306" s="98">
        <v>2.7633888053208168E-3</v>
      </c>
      <c r="V306" s="98">
        <v>1.8884753549146529E-4</v>
      </c>
      <c r="W306" s="98">
        <v>1.583795476260136E-3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1.7439591668171432E-2</v>
      </c>
      <c r="D307" s="33">
        <v>1.5360984879532039E-2</v>
      </c>
      <c r="E307" s="33">
        <v>1.4081853251757733E-2</v>
      </c>
      <c r="F307" s="33">
        <v>1.6207771483841449E-2</v>
      </c>
      <c r="G307" s="33">
        <v>0</v>
      </c>
      <c r="H307" s="33">
        <v>0</v>
      </c>
      <c r="I307" s="33">
        <v>3.1056588001448582E-3</v>
      </c>
      <c r="J307" s="33">
        <v>1.0750517034960881E-2</v>
      </c>
      <c r="K307" s="33">
        <v>1.3588112241519791E-2</v>
      </c>
      <c r="L307" s="33">
        <v>1.489099929588561E-2</v>
      </c>
      <c r="M307" s="33">
        <v>1.3374739808363897E-2</v>
      </c>
      <c r="N307" s="33">
        <v>6.4180526737735964E-3</v>
      </c>
      <c r="O307" s="33">
        <v>3.1312792791366156E-3</v>
      </c>
      <c r="P307" s="33">
        <v>0</v>
      </c>
      <c r="Q307" s="33">
        <v>0</v>
      </c>
      <c r="R307" s="33">
        <v>8.1015122539820281E-3</v>
      </c>
      <c r="S307" s="33">
        <v>8.3094083834557627E-3</v>
      </c>
      <c r="T307" s="33">
        <v>8.1696491016938436E-3</v>
      </c>
      <c r="U307" s="33">
        <v>4.0992182861396605E-3</v>
      </c>
      <c r="V307" s="33">
        <v>1.2530103924914785E-4</v>
      </c>
      <c r="W307" s="33">
        <v>4.7805056325335403E-3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5.8368573327844425E-2</v>
      </c>
      <c r="D309" s="117">
        <f t="shared" si="136"/>
        <v>5.8874001628143158E-2</v>
      </c>
      <c r="E309" s="117">
        <f t="shared" si="136"/>
        <v>6.7160430210829278E-2</v>
      </c>
      <c r="F309" s="117">
        <f t="shared" si="136"/>
        <v>6.7389758270694738E-2</v>
      </c>
      <c r="G309" s="117">
        <f t="shared" si="136"/>
        <v>0</v>
      </c>
      <c r="H309" s="117">
        <f t="shared" si="136"/>
        <v>0</v>
      </c>
      <c r="I309" s="117">
        <f t="shared" si="136"/>
        <v>9.550594461141447E-3</v>
      </c>
      <c r="J309" s="117">
        <f t="shared" si="136"/>
        <v>3.32299568437927E-2</v>
      </c>
      <c r="K309" s="117">
        <f t="shared" si="136"/>
        <v>5.0591956053448017E-2</v>
      </c>
      <c r="L309" s="117">
        <f t="shared" si="136"/>
        <v>6.7614688672503476E-2</v>
      </c>
      <c r="M309" s="117">
        <f t="shared" si="136"/>
        <v>7.6716565989946348E-2</v>
      </c>
      <c r="N309" s="117">
        <f t="shared" si="136"/>
        <v>6.0647464846075944E-2</v>
      </c>
      <c r="O309" s="117">
        <f t="shared" si="136"/>
        <v>2.6836938394216057E-2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2.845810679395314E-2</v>
      </c>
      <c r="S309" s="117">
        <f t="shared" si="137"/>
        <v>3.9360746719853096E-2</v>
      </c>
      <c r="T309" s="117">
        <f t="shared" si="137"/>
        <v>3.6177382740651812E-2</v>
      </c>
      <c r="U309" s="117">
        <f t="shared" si="137"/>
        <v>1.7328452516040618E-2</v>
      </c>
      <c r="V309" s="117">
        <f t="shared" si="137"/>
        <v>7.0034610411737848E-4</v>
      </c>
      <c r="W309" s="117">
        <f t="shared" ref="W309" si="138">W310+W313+W315+W324</f>
        <v>1.5820811225307832E-2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1.872876699152063E-2</v>
      </c>
      <c r="D310" s="122">
        <f t="shared" si="139"/>
        <v>2.5222593247011562E-2</v>
      </c>
      <c r="E310" s="122">
        <f t="shared" si="139"/>
        <v>2.9793037385665928E-2</v>
      </c>
      <c r="F310" s="122">
        <f t="shared" si="139"/>
        <v>3.2635802018265506E-2</v>
      </c>
      <c r="G310" s="122">
        <f t="shared" si="139"/>
        <v>0</v>
      </c>
      <c r="H310" s="122">
        <f t="shared" si="139"/>
        <v>0</v>
      </c>
      <c r="I310" s="122">
        <f t="shared" si="139"/>
        <v>4.5161109934127612E-3</v>
      </c>
      <c r="J310" s="122">
        <f t="shared" si="139"/>
        <v>1.4367085798337391E-2</v>
      </c>
      <c r="K310" s="122">
        <f t="shared" si="139"/>
        <v>2.1253623885997483E-2</v>
      </c>
      <c r="L310" s="122">
        <f t="shared" si="139"/>
        <v>3.1475174517068175E-2</v>
      </c>
      <c r="M310" s="122">
        <f t="shared" si="139"/>
        <v>3.5595309923357868E-2</v>
      </c>
      <c r="N310" s="122">
        <f t="shared" si="139"/>
        <v>3.2702127300571267E-2</v>
      </c>
      <c r="O310" s="122">
        <f t="shared" si="139"/>
        <v>1.4673250248549803E-2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1.5327433644468234E-2</v>
      </c>
      <c r="S310" s="122">
        <f t="shared" si="140"/>
        <v>2.1278731914451312E-2</v>
      </c>
      <c r="T310" s="122">
        <f t="shared" si="140"/>
        <v>2.0349079826035652E-2</v>
      </c>
      <c r="U310" s="122">
        <f t="shared" si="140"/>
        <v>8.9004950591557285E-3</v>
      </c>
      <c r="V310" s="122">
        <f t="shared" si="140"/>
        <v>3.5745378463849928E-4</v>
      </c>
      <c r="W310" s="122">
        <f t="shared" ref="W310" si="141">SUM(W311:W312)</f>
        <v>7.7883851267158306E-3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1.863807498847363E-2</v>
      </c>
      <c r="D311" s="98">
        <v>2.5105187163791436E-2</v>
      </c>
      <c r="E311" s="98">
        <v>2.9676193589100487E-2</v>
      </c>
      <c r="F311" s="98">
        <v>3.251380043164822E-2</v>
      </c>
      <c r="G311" s="98">
        <v>0</v>
      </c>
      <c r="H311" s="98">
        <v>0</v>
      </c>
      <c r="I311" s="98">
        <v>4.498786783742219E-3</v>
      </c>
      <c r="J311" s="98">
        <v>1.4310033445660827E-2</v>
      </c>
      <c r="K311" s="98">
        <v>2.1174061138313827E-2</v>
      </c>
      <c r="L311" s="98">
        <v>3.1389351415317152E-2</v>
      </c>
      <c r="M311" s="98">
        <v>3.5490038024599165E-2</v>
      </c>
      <c r="N311" s="98">
        <v>3.2609041475314723E-2</v>
      </c>
      <c r="O311" s="98">
        <v>1.463208264868973E-2</v>
      </c>
      <c r="P311" s="98">
        <v>0</v>
      </c>
      <c r="Q311" s="98">
        <v>0</v>
      </c>
      <c r="R311" s="98">
        <v>1.5283869449945853E-2</v>
      </c>
      <c r="S311" s="98">
        <v>2.1218981442881951E-2</v>
      </c>
      <c r="T311" s="98">
        <v>2.029304070779557E-2</v>
      </c>
      <c r="U311" s="98">
        <v>8.8763186807897555E-3</v>
      </c>
      <c r="V311" s="98">
        <v>3.5647130243176086E-4</v>
      </c>
      <c r="W311" s="98">
        <v>7.7670606954402333E-3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9.0692003046998599E-5</v>
      </c>
      <c r="D312" s="98">
        <v>1.1740608322012604E-4</v>
      </c>
      <c r="E312" s="98">
        <v>1.1684379656543932E-4</v>
      </c>
      <c r="F312" s="98">
        <v>1.2200158661728838E-4</v>
      </c>
      <c r="G312" s="98">
        <v>0</v>
      </c>
      <c r="H312" s="98">
        <v>0</v>
      </c>
      <c r="I312" s="98">
        <v>1.7324209670542259E-5</v>
      </c>
      <c r="J312" s="98">
        <v>5.7052352676562957E-5</v>
      </c>
      <c r="K312" s="98">
        <v>7.9562747683656804E-5</v>
      </c>
      <c r="L312" s="98">
        <v>8.5823101751022601E-5</v>
      </c>
      <c r="M312" s="98">
        <v>1.0527189875870131E-4</v>
      </c>
      <c r="N312" s="98">
        <v>9.308582525654563E-5</v>
      </c>
      <c r="O312" s="98">
        <v>4.1167599860073236E-5</v>
      </c>
      <c r="P312" s="98">
        <v>0</v>
      </c>
      <c r="Q312" s="98">
        <v>0</v>
      </c>
      <c r="R312" s="98">
        <v>4.3564194522381091E-5</v>
      </c>
      <c r="S312" s="98">
        <v>5.9750471569361172E-5</v>
      </c>
      <c r="T312" s="98">
        <v>5.6039118240081697E-5</v>
      </c>
      <c r="U312" s="98">
        <v>2.4176378365973146E-5</v>
      </c>
      <c r="V312" s="98">
        <v>9.8248220673844497E-7</v>
      </c>
      <c r="W312" s="98">
        <v>2.1324431275597741E-5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1.2472302037204556E-3</v>
      </c>
      <c r="D313" s="122">
        <f t="shared" si="142"/>
        <v>6.4312898039187432E-4</v>
      </c>
      <c r="E313" s="122">
        <f t="shared" si="142"/>
        <v>1.4791082625127308E-3</v>
      </c>
      <c r="F313" s="122">
        <f t="shared" si="142"/>
        <v>1.3011395477426995E-3</v>
      </c>
      <c r="G313" s="122">
        <f t="shared" si="142"/>
        <v>0</v>
      </c>
      <c r="H313" s="122">
        <f t="shared" si="142"/>
        <v>0</v>
      </c>
      <c r="I313" s="122">
        <f t="shared" si="142"/>
        <v>7.8937866361301255E-5</v>
      </c>
      <c r="J313" s="122">
        <f t="shared" si="142"/>
        <v>2.2117405846215572E-4</v>
      </c>
      <c r="K313" s="122">
        <f t="shared" si="142"/>
        <v>4.815853848366205E-4</v>
      </c>
      <c r="L313" s="122">
        <f t="shared" si="142"/>
        <v>1.4637617006670863E-3</v>
      </c>
      <c r="M313" s="122">
        <f t="shared" si="142"/>
        <v>2.1071000811343742E-3</v>
      </c>
      <c r="N313" s="122">
        <f t="shared" si="142"/>
        <v>1.6907888461919535E-3</v>
      </c>
      <c r="O313" s="122">
        <f t="shared" si="142"/>
        <v>7.5911940631334229E-4</v>
      </c>
      <c r="P313" s="122">
        <f t="shared" si="142"/>
        <v>0</v>
      </c>
      <c r="Q313" s="122">
        <f t="shared" si="142"/>
        <v>0</v>
      </c>
      <c r="R313" s="122">
        <f t="shared" si="142"/>
        <v>3.5693384263675885E-4</v>
      </c>
      <c r="S313" s="122">
        <f t="shared" si="142"/>
        <v>4.5526336451771492E-4</v>
      </c>
      <c r="T313" s="122">
        <f t="shared" si="142"/>
        <v>3.5480961796919457E-4</v>
      </c>
      <c r="U313" s="122">
        <f t="shared" si="142"/>
        <v>1.1740614875064684E-4</v>
      </c>
      <c r="V313" s="122">
        <f t="shared" si="142"/>
        <v>0</v>
      </c>
      <c r="W313" s="122">
        <f t="shared" si="142"/>
        <v>1.2572620597726283E-4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1.2472302037204556E-3</v>
      </c>
      <c r="D314" s="98">
        <v>6.4312898039187432E-4</v>
      </c>
      <c r="E314" s="98">
        <v>1.4791082625127308E-3</v>
      </c>
      <c r="F314" s="98">
        <v>1.3011395477426995E-3</v>
      </c>
      <c r="G314" s="98">
        <v>0</v>
      </c>
      <c r="H314" s="98">
        <v>0</v>
      </c>
      <c r="I314" s="98">
        <v>7.8937866361301255E-5</v>
      </c>
      <c r="J314" s="98">
        <v>2.2117405846215572E-4</v>
      </c>
      <c r="K314" s="98">
        <v>4.815853848366205E-4</v>
      </c>
      <c r="L314" s="98">
        <v>1.4637617006670863E-3</v>
      </c>
      <c r="M314" s="98">
        <v>2.1071000811343742E-3</v>
      </c>
      <c r="N314" s="98">
        <v>1.6907888461919535E-3</v>
      </c>
      <c r="O314" s="98">
        <v>7.5911940631334229E-4</v>
      </c>
      <c r="P314" s="98">
        <v>0</v>
      </c>
      <c r="Q314" s="98">
        <v>0</v>
      </c>
      <c r="R314" s="98">
        <v>3.5693384263675885E-4</v>
      </c>
      <c r="S314" s="98">
        <v>4.5526336451771492E-4</v>
      </c>
      <c r="T314" s="98">
        <v>3.5480961796919457E-4</v>
      </c>
      <c r="U314" s="98">
        <v>1.1740614875064684E-4</v>
      </c>
      <c r="V314" s="98">
        <v>0</v>
      </c>
      <c r="W314" s="98">
        <v>1.2572620597726283E-4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1.406280258224812E-2</v>
      </c>
      <c r="D315" s="122">
        <v>1.1910011110866314E-2</v>
      </c>
      <c r="E315" s="122">
        <v>1.2066859897929039E-2</v>
      </c>
      <c r="F315" s="122">
        <v>1.1198639629798571E-2</v>
      </c>
      <c r="G315" s="122">
        <v>0</v>
      </c>
      <c r="H315" s="122">
        <v>0</v>
      </c>
      <c r="I315" s="122">
        <v>1.7385563515308847E-3</v>
      </c>
      <c r="J315" s="122">
        <v>7.2371127045937648E-3</v>
      </c>
      <c r="K315" s="122">
        <v>1.1382657108652841E-2</v>
      </c>
      <c r="L315" s="122">
        <v>1.2491761821623766E-2</v>
      </c>
      <c r="M315" s="122">
        <v>1.4971139605208884E-2</v>
      </c>
      <c r="N315" s="122">
        <v>1.0893763585921073E-2</v>
      </c>
      <c r="O315" s="122">
        <v>5.0729019658936761E-3</v>
      </c>
      <c r="P315" s="122">
        <v>0</v>
      </c>
      <c r="Q315" s="122">
        <v>0</v>
      </c>
      <c r="R315" s="122">
        <v>5.1639865729231462E-3</v>
      </c>
      <c r="S315" s="122">
        <v>7.5254606542819701E-3</v>
      </c>
      <c r="T315" s="122">
        <v>6.1314845811972973E-3</v>
      </c>
      <c r="U315" s="122">
        <v>3.2564794186552299E-3</v>
      </c>
      <c r="V315" s="122">
        <v>1.2417432719152643E-4</v>
      </c>
      <c r="W315" s="122">
        <v>2.8628407173609881E-3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3.9337164924557006E-3</v>
      </c>
      <c r="D320" s="101">
        <v>3.9202195293827234E-3</v>
      </c>
      <c r="E320" s="101">
        <v>4.5680183852432341E-3</v>
      </c>
      <c r="F320" s="101">
        <v>3.7333237846149002E-3</v>
      </c>
      <c r="G320" s="101">
        <v>0</v>
      </c>
      <c r="H320" s="101">
        <v>0</v>
      </c>
      <c r="I320" s="101">
        <v>6.5207623463259289E-4</v>
      </c>
      <c r="J320" s="101">
        <v>1.2300153282732097E-3</v>
      </c>
      <c r="K320" s="101">
        <v>2.4222980712225589E-3</v>
      </c>
      <c r="L320" s="101">
        <v>0</v>
      </c>
      <c r="M320" s="101">
        <v>1.4255464627405861E-3</v>
      </c>
      <c r="N320" s="101">
        <v>8.3558782924945474E-4</v>
      </c>
      <c r="O320" s="101">
        <v>8.8673415229871164E-4</v>
      </c>
      <c r="P320" s="101">
        <v>0</v>
      </c>
      <c r="Q320" s="101">
        <v>0</v>
      </c>
      <c r="R320" s="101">
        <v>4.8028164077670063E-4</v>
      </c>
      <c r="S320" s="101">
        <v>3.6672034030868841E-4</v>
      </c>
      <c r="T320" s="101">
        <v>1.0650346849987011E-3</v>
      </c>
      <c r="U320" s="101">
        <v>2.5062274440519551E-4</v>
      </c>
      <c r="V320" s="101">
        <v>0</v>
      </c>
      <c r="W320" s="101">
        <v>3.2602486146202341E-4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1.0129086089792419E-2</v>
      </c>
      <c r="D321" s="104">
        <v>7.9897915814835917E-3</v>
      </c>
      <c r="E321" s="104">
        <v>7.4988415126858044E-3</v>
      </c>
      <c r="F321" s="104">
        <v>7.4653158451836706E-3</v>
      </c>
      <c r="G321" s="104">
        <v>0</v>
      </c>
      <c r="H321" s="104">
        <v>0</v>
      </c>
      <c r="I321" s="104">
        <v>1.086480116898292E-3</v>
      </c>
      <c r="J321" s="104">
        <v>6.0070973763205549E-3</v>
      </c>
      <c r="K321" s="104">
        <v>8.9603590374302822E-3</v>
      </c>
      <c r="L321" s="104">
        <v>1.2491761821623766E-2</v>
      </c>
      <c r="M321" s="104">
        <v>1.3545593142468297E-2</v>
      </c>
      <c r="N321" s="104">
        <v>1.0058175756671619E-2</v>
      </c>
      <c r="O321" s="104">
        <v>4.1861678135949642E-3</v>
      </c>
      <c r="P321" s="104">
        <v>0</v>
      </c>
      <c r="Q321" s="104">
        <v>0</v>
      </c>
      <c r="R321" s="104">
        <v>4.6837049321464454E-3</v>
      </c>
      <c r="S321" s="104">
        <v>7.1587403139732816E-3</v>
      </c>
      <c r="T321" s="104">
        <v>5.066449896198596E-3</v>
      </c>
      <c r="U321" s="104">
        <v>3.0058566742500342E-3</v>
      </c>
      <c r="V321" s="104">
        <v>1.2417432719152643E-4</v>
      </c>
      <c r="W321" s="104">
        <v>2.5368158558989645E-3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1.9268843579330838E-3</v>
      </c>
      <c r="D322" s="98">
        <v>1.6272128808029042E-3</v>
      </c>
      <c r="E322" s="98">
        <v>1.0996644281326155E-3</v>
      </c>
      <c r="F322" s="98">
        <v>1.1132041124746759E-3</v>
      </c>
      <c r="G322" s="98">
        <v>0</v>
      </c>
      <c r="H322" s="98">
        <v>0</v>
      </c>
      <c r="I322" s="98">
        <v>1.982167389026358E-4</v>
      </c>
      <c r="J322" s="98">
        <v>1.0619251545353817E-3</v>
      </c>
      <c r="K322" s="98">
        <v>1.7079096972033303E-3</v>
      </c>
      <c r="L322" s="98">
        <v>1.6794283208938171E-3</v>
      </c>
      <c r="M322" s="98">
        <v>1.3897289117636464E-3</v>
      </c>
      <c r="N322" s="98">
        <v>1.0131342374987786E-3</v>
      </c>
      <c r="O322" s="98">
        <v>3.6614064282661918E-4</v>
      </c>
      <c r="P322" s="98">
        <v>0</v>
      </c>
      <c r="Q322" s="98">
        <v>0</v>
      </c>
      <c r="R322" s="98">
        <v>5.147821783217277E-4</v>
      </c>
      <c r="S322" s="98">
        <v>7.7494035566366139E-4</v>
      </c>
      <c r="T322" s="98">
        <v>4.1897573337121134E-4</v>
      </c>
      <c r="U322" s="98">
        <v>2.5912596387618977E-4</v>
      </c>
      <c r="V322" s="98">
        <v>9.835625680253862E-6</v>
      </c>
      <c r="W322" s="98">
        <v>1.8363527540990669E-4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8.2022017318593345E-3</v>
      </c>
      <c r="D323" s="98">
        <v>6.3625787006806869E-3</v>
      </c>
      <c r="E323" s="98">
        <v>6.3991770845531889E-3</v>
      </c>
      <c r="F323" s="98">
        <v>6.3521117327089947E-3</v>
      </c>
      <c r="G323" s="98">
        <v>0</v>
      </c>
      <c r="H323" s="98">
        <v>0</v>
      </c>
      <c r="I323" s="98">
        <v>8.8826337799565618E-4</v>
      </c>
      <c r="J323" s="98">
        <v>4.945172221785173E-3</v>
      </c>
      <c r="K323" s="98">
        <v>7.252449340226951E-3</v>
      </c>
      <c r="L323" s="98">
        <v>1.0812333500729949E-2</v>
      </c>
      <c r="M323" s="98">
        <v>1.215586423070465E-2</v>
      </c>
      <c r="N323" s="98">
        <v>9.0450415191728403E-3</v>
      </c>
      <c r="O323" s="98">
        <v>3.8200271707683449E-3</v>
      </c>
      <c r="P323" s="98">
        <v>0</v>
      </c>
      <c r="Q323" s="98">
        <v>0</v>
      </c>
      <c r="R323" s="98">
        <v>4.1689227538247182E-3</v>
      </c>
      <c r="S323" s="98">
        <v>6.3837999583096199E-3</v>
      </c>
      <c r="T323" s="98">
        <v>4.6474741628273848E-3</v>
      </c>
      <c r="U323" s="98">
        <v>2.7467307103738446E-3</v>
      </c>
      <c r="V323" s="98">
        <v>1.1433870151127258E-4</v>
      </c>
      <c r="W323" s="98">
        <v>2.3531805804890577E-3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2.4329773550355219E-2</v>
      </c>
      <c r="D324" s="122">
        <v>2.1098268289873403E-2</v>
      </c>
      <c r="E324" s="122">
        <v>2.3821424664721577E-2</v>
      </c>
      <c r="F324" s="122">
        <v>2.2254177074887971E-2</v>
      </c>
      <c r="G324" s="122">
        <v>0</v>
      </c>
      <c r="H324" s="122">
        <v>0</v>
      </c>
      <c r="I324" s="122">
        <v>3.2169892498365004E-3</v>
      </c>
      <c r="J324" s="122">
        <v>1.1404584282399386E-2</v>
      </c>
      <c r="K324" s="122">
        <v>1.7474089673961073E-2</v>
      </c>
      <c r="L324" s="122">
        <v>2.2183990633144454E-2</v>
      </c>
      <c r="M324" s="122">
        <v>2.4043016380245218E-2</v>
      </c>
      <c r="N324" s="122">
        <v>1.5360785113391642E-2</v>
      </c>
      <c r="O324" s="122">
        <v>6.3316667734592364E-3</v>
      </c>
      <c r="P324" s="122">
        <v>0</v>
      </c>
      <c r="Q324" s="122">
        <v>0</v>
      </c>
      <c r="R324" s="122">
        <v>7.6097527339250015E-3</v>
      </c>
      <c r="S324" s="122">
        <v>1.0101290786602102E-2</v>
      </c>
      <c r="T324" s="122">
        <v>9.3420087154496637E-3</v>
      </c>
      <c r="U324" s="122">
        <v>5.0540718894790115E-3</v>
      </c>
      <c r="V324" s="122">
        <v>2.1871799228735276E-4</v>
      </c>
      <c r="W324" s="122">
        <v>5.0438591752537494E-3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1.150417078734042E-2</v>
      </c>
      <c r="D325" s="98">
        <v>9.7785628951915712E-3</v>
      </c>
      <c r="E325" s="98">
        <v>1.3422679141815403E-2</v>
      </c>
      <c r="F325" s="98">
        <v>1.0260509161492534E-2</v>
      </c>
      <c r="G325" s="98">
        <v>0</v>
      </c>
      <c r="H325" s="98">
        <v>0</v>
      </c>
      <c r="I325" s="98">
        <v>9.0350006403393745E-4</v>
      </c>
      <c r="J325" s="98">
        <v>3.3769302311138501E-3</v>
      </c>
      <c r="K325" s="98">
        <v>7.3012907017419816E-3</v>
      </c>
      <c r="L325" s="98">
        <v>1.1004839910516363E-2</v>
      </c>
      <c r="M325" s="98">
        <v>1.3964362012339786E-2</v>
      </c>
      <c r="N325" s="98">
        <v>1.0500356278427074E-2</v>
      </c>
      <c r="O325" s="98">
        <v>3.9444149128752574E-3</v>
      </c>
      <c r="P325" s="98">
        <v>0</v>
      </c>
      <c r="Q325" s="98">
        <v>0</v>
      </c>
      <c r="R325" s="98">
        <v>1.215902188156614E-3</v>
      </c>
      <c r="S325" s="98">
        <v>3.4226804210497415E-3</v>
      </c>
      <c r="T325" s="98">
        <v>2.6481553948837612E-3</v>
      </c>
      <c r="U325" s="98">
        <v>1.6342250299122996E-3</v>
      </c>
      <c r="V325" s="98">
        <v>1.126280192497893E-4</v>
      </c>
      <c r="W325" s="98">
        <v>9.5192037227516694E-4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1.2825602763014801E-2</v>
      </c>
      <c r="D326" s="33">
        <v>1.1319705394681832E-2</v>
      </c>
      <c r="E326" s="33">
        <v>1.0398745522906176E-2</v>
      </c>
      <c r="F326" s="33">
        <v>1.1993667913395439E-2</v>
      </c>
      <c r="G326" s="33">
        <v>0</v>
      </c>
      <c r="H326" s="33">
        <v>0</v>
      </c>
      <c r="I326" s="33">
        <v>2.3134891858025632E-3</v>
      </c>
      <c r="J326" s="33">
        <v>8.0276540512855352E-3</v>
      </c>
      <c r="K326" s="33">
        <v>1.0172798972219092E-2</v>
      </c>
      <c r="L326" s="33">
        <v>1.1179150722628093E-2</v>
      </c>
      <c r="M326" s="33">
        <v>1.0078654367905433E-2</v>
      </c>
      <c r="N326" s="33">
        <v>4.8604288349645671E-3</v>
      </c>
      <c r="O326" s="33">
        <v>2.387251860583979E-3</v>
      </c>
      <c r="P326" s="33">
        <v>0</v>
      </c>
      <c r="Q326" s="33">
        <v>0</v>
      </c>
      <c r="R326" s="33">
        <v>6.3938505457683875E-3</v>
      </c>
      <c r="S326" s="33">
        <v>6.6786103655523607E-3</v>
      </c>
      <c r="T326" s="33">
        <v>6.6938533205659016E-3</v>
      </c>
      <c r="U326" s="33">
        <v>3.4198468595667123E-3</v>
      </c>
      <c r="V326" s="33">
        <v>1.0608997303756347E-4</v>
      </c>
      <c r="W326" s="33">
        <v>4.0919388029785828E-3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0.73458226061377507</v>
      </c>
      <c r="D328" s="119">
        <f t="shared" si="143"/>
        <v>0.73642414230997977</v>
      </c>
      <c r="E328" s="119">
        <f t="shared" si="143"/>
        <v>0.73496966176778611</v>
      </c>
      <c r="F328" s="119">
        <f t="shared" si="143"/>
        <v>0.74836885765201633</v>
      </c>
      <c r="G328" s="119" t="str">
        <f t="shared" si="143"/>
        <v/>
      </c>
      <c r="H328" s="119" t="str">
        <f t="shared" si="143"/>
        <v/>
      </c>
      <c r="I328" s="119">
        <f t="shared" si="143"/>
        <v>0.75776979631540275</v>
      </c>
      <c r="J328" s="119">
        <f t="shared" si="143"/>
        <v>0.76789493777898266</v>
      </c>
      <c r="K328" s="119">
        <f t="shared" si="143"/>
        <v>0.75804413016105432</v>
      </c>
      <c r="L328" s="119">
        <f t="shared" si="143"/>
        <v>0.77286951932040837</v>
      </c>
      <c r="M328" s="119">
        <f t="shared" si="143"/>
        <v>0.7721181942649793</v>
      </c>
      <c r="N328" s="119">
        <f t="shared" si="143"/>
        <v>0.77922156444610513</v>
      </c>
      <c r="O328" s="119">
        <f t="shared" si="143"/>
        <v>0.78740652185283688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0.82377107103370451</v>
      </c>
      <c r="S328" s="119">
        <f t="shared" si="144"/>
        <v>0.81830207773750463</v>
      </c>
      <c r="T328" s="119">
        <f t="shared" si="144"/>
        <v>0.82160139116088282</v>
      </c>
      <c r="U328" s="119">
        <f t="shared" si="144"/>
        <v>0.82378416693273404</v>
      </c>
      <c r="V328" s="119">
        <f t="shared" si="144"/>
        <v>0.80493054419142906</v>
      </c>
      <c r="W328" s="119">
        <f t="shared" ref="W328" si="145">IF(W309=0,"",W309/W290)</f>
        <v>0.84493422435106136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0.78120365628344879</v>
      </c>
      <c r="D329" s="124">
        <f t="shared" si="146"/>
        <v>0.78261128978831818</v>
      </c>
      <c r="E329" s="124">
        <f t="shared" si="146"/>
        <v>0.78396535064936579</v>
      </c>
      <c r="F329" s="124">
        <f t="shared" si="146"/>
        <v>0.78541890122069102</v>
      </c>
      <c r="G329" s="124" t="str">
        <f t="shared" si="146"/>
        <v/>
      </c>
      <c r="H329" s="124" t="str">
        <f t="shared" si="146"/>
        <v/>
      </c>
      <c r="I329" s="124">
        <f t="shared" si="146"/>
        <v>0.79010058176103848</v>
      </c>
      <c r="J329" s="124">
        <f t="shared" si="146"/>
        <v>0.79178541032160799</v>
      </c>
      <c r="K329" s="124">
        <f t="shared" si="146"/>
        <v>0.79350689198910829</v>
      </c>
      <c r="L329" s="124">
        <f t="shared" si="146"/>
        <v>0.79520352330545563</v>
      </c>
      <c r="M329" s="124">
        <f t="shared" si="146"/>
        <v>0.79782152805852591</v>
      </c>
      <c r="N329" s="124">
        <f t="shared" si="146"/>
        <v>0.80129468466289466</v>
      </c>
      <c r="O329" s="124">
        <f t="shared" si="146"/>
        <v>0.80585989836920746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0.82007402832203191</v>
      </c>
      <c r="S329" s="124">
        <f t="shared" si="147"/>
        <v>0.82381654218302247</v>
      </c>
      <c r="T329" s="124">
        <f t="shared" si="147"/>
        <v>0.82742660796370671</v>
      </c>
      <c r="U329" s="124">
        <f t="shared" si="147"/>
        <v>0.83088444745275147</v>
      </c>
      <c r="V329" s="124">
        <f t="shared" si="147"/>
        <v>0.83417230733766656</v>
      </c>
      <c r="W329" s="124">
        <f t="shared" ref="W329" si="148">IF(W310=0,"",W310/W291)</f>
        <v>0.83719537424456492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0.78037283016694803</v>
      </c>
      <c r="D330" s="111">
        <f t="shared" si="149"/>
        <v>0.78181646951306838</v>
      </c>
      <c r="E330" s="111">
        <f t="shared" si="149"/>
        <v>0.78329908335520271</v>
      </c>
      <c r="F330" s="111">
        <f t="shared" si="149"/>
        <v>0.78478701190133882</v>
      </c>
      <c r="G330" s="111" t="str">
        <f t="shared" si="149"/>
        <v/>
      </c>
      <c r="H330" s="111" t="str">
        <f t="shared" si="149"/>
        <v/>
      </c>
      <c r="I330" s="111">
        <f t="shared" si="149"/>
        <v>0.78946246413428067</v>
      </c>
      <c r="J330" s="111">
        <f t="shared" si="149"/>
        <v>0.7911286737639539</v>
      </c>
      <c r="K330" s="111">
        <f t="shared" si="149"/>
        <v>0.79289167965783713</v>
      </c>
      <c r="L330" s="111">
        <f t="shared" si="149"/>
        <v>0.79475850330659803</v>
      </c>
      <c r="M330" s="111">
        <f t="shared" si="149"/>
        <v>0.79734335370441245</v>
      </c>
      <c r="N330" s="111">
        <f t="shared" si="149"/>
        <v>0.80084042832643754</v>
      </c>
      <c r="O330" s="111">
        <f t="shared" si="149"/>
        <v>0.80541996485742928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0.81965366906750314</v>
      </c>
      <c r="S330" s="111">
        <f t="shared" si="150"/>
        <v>0.82340803750385083</v>
      </c>
      <c r="T330" s="111">
        <f t="shared" si="150"/>
        <v>0.8270324769898314</v>
      </c>
      <c r="U330" s="111">
        <f t="shared" si="150"/>
        <v>0.83050190244534616</v>
      </c>
      <c r="V330" s="111">
        <f t="shared" si="150"/>
        <v>0.83379122879029188</v>
      </c>
      <c r="W330" s="111">
        <f t="shared" ref="W330" si="151">IF(W311=0,"",W311/W292)</f>
        <v>0.83682133235572476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2.3529527564998225</v>
      </c>
      <c r="E332" s="124">
        <f t="shared" si="155"/>
        <v>2.4286760502284328</v>
      </c>
      <c r="F332" s="124">
        <f t="shared" si="155"/>
        <v>2.5044806685995202</v>
      </c>
      <c r="G332" s="124" t="str">
        <f t="shared" si="155"/>
        <v/>
      </c>
      <c r="H332" s="124" t="str">
        <f t="shared" si="155"/>
        <v/>
      </c>
      <c r="I332" s="124">
        <f t="shared" si="155"/>
        <v>2.736122570247848</v>
      </c>
      <c r="J332" s="124">
        <f t="shared" si="155"/>
        <v>2.8155046789898117</v>
      </c>
      <c r="K332" s="124">
        <f t="shared" si="155"/>
        <v>2.8968504464776568</v>
      </c>
      <c r="L332" s="124">
        <f t="shared" si="155"/>
        <v>2.9802922916215326</v>
      </c>
      <c r="M332" s="124">
        <f t="shared" si="155"/>
        <v>3.0799557130196371</v>
      </c>
      <c r="N332" s="124">
        <f t="shared" si="155"/>
        <v>3.2004634219449826</v>
      </c>
      <c r="O332" s="124">
        <f t="shared" si="155"/>
        <v>3.3443710742067121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3.7186962695870163</v>
      </c>
      <c r="S332" s="124">
        <f t="shared" si="156"/>
        <v>3.7856683430041578</v>
      </c>
      <c r="T332" s="124">
        <f t="shared" si="156"/>
        <v>3.8416260597800886</v>
      </c>
      <c r="U332" s="124">
        <f t="shared" si="156"/>
        <v>3.8925683820157468</v>
      </c>
      <c r="V332" s="124" t="str">
        <f t="shared" si="156"/>
        <v/>
      </c>
      <c r="W332" s="124">
        <f t="shared" ref="W332" si="157">IF(W313=0,"",W313/W294)</f>
        <v>3.9953608813464681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2.3529527564998225</v>
      </c>
      <c r="E333" s="111">
        <f t="shared" si="158"/>
        <v>2.4286760502284328</v>
      </c>
      <c r="F333" s="111">
        <f t="shared" si="158"/>
        <v>2.5044806685995202</v>
      </c>
      <c r="G333" s="111" t="str">
        <f t="shared" si="158"/>
        <v/>
      </c>
      <c r="H333" s="111" t="str">
        <f t="shared" si="158"/>
        <v/>
      </c>
      <c r="I333" s="111">
        <f t="shared" si="158"/>
        <v>2.736122570247848</v>
      </c>
      <c r="J333" s="111">
        <f t="shared" si="158"/>
        <v>2.8155046789898117</v>
      </c>
      <c r="K333" s="111">
        <f t="shared" si="158"/>
        <v>2.8968504464776568</v>
      </c>
      <c r="L333" s="111">
        <f t="shared" si="158"/>
        <v>2.9802922916215326</v>
      </c>
      <c r="M333" s="111">
        <f t="shared" si="158"/>
        <v>3.0799557130196371</v>
      </c>
      <c r="N333" s="111">
        <f t="shared" si="158"/>
        <v>3.2004634219449826</v>
      </c>
      <c r="O333" s="111">
        <f t="shared" si="158"/>
        <v>3.3443710742067121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3.7186962695870163</v>
      </c>
      <c r="S333" s="111">
        <f t="shared" si="159"/>
        <v>3.7856683430041578</v>
      </c>
      <c r="T333" s="111">
        <f t="shared" si="159"/>
        <v>3.8416260597800886</v>
      </c>
      <c r="U333" s="111">
        <f t="shared" si="159"/>
        <v>3.8925683820157468</v>
      </c>
      <c r="V333" s="111" t="str">
        <f t="shared" si="159"/>
        <v/>
      </c>
      <c r="W333" s="111">
        <f t="shared" ref="W333" si="160">IF(W314=0,"",W314/W295)</f>
        <v>3.9953608813464681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0.82042047536896157</v>
      </c>
      <c r="D334" s="124">
        <f t="shared" si="161"/>
        <v>0.80423585642302253</v>
      </c>
      <c r="E334" s="124">
        <f t="shared" si="161"/>
        <v>0.80377152994701073</v>
      </c>
      <c r="F334" s="124">
        <f t="shared" si="161"/>
        <v>0.81718027813505056</v>
      </c>
      <c r="G334" s="124" t="str">
        <f t="shared" si="161"/>
        <v/>
      </c>
      <c r="H334" s="124" t="str">
        <f t="shared" si="161"/>
        <v/>
      </c>
      <c r="I334" s="124">
        <f t="shared" si="161"/>
        <v>0.8011816597564243</v>
      </c>
      <c r="J334" s="124">
        <f t="shared" si="161"/>
        <v>0.86243262769385987</v>
      </c>
      <c r="K334" s="124">
        <f t="shared" si="161"/>
        <v>0.84657366987194549</v>
      </c>
      <c r="L334" s="124">
        <f t="shared" si="161"/>
        <v>0.93763602205449836</v>
      </c>
      <c r="M334" s="124">
        <f t="shared" si="161"/>
        <v>0.91622942927649154</v>
      </c>
      <c r="N334" s="124">
        <f t="shared" si="161"/>
        <v>0.92574517458217032</v>
      </c>
      <c r="O334" s="124">
        <f t="shared" si="161"/>
        <v>0.89946195686331731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0.93067147593057276</v>
      </c>
      <c r="S334" s="124">
        <f t="shared" si="162"/>
        <v>0.94679244165645615</v>
      </c>
      <c r="T334" s="124">
        <f t="shared" si="162"/>
        <v>0.92084857188686187</v>
      </c>
      <c r="U334" s="124">
        <f t="shared" si="162"/>
        <v>0.94931590888269524</v>
      </c>
      <c r="V334" s="124">
        <f t="shared" si="162"/>
        <v>0.97461550885422077</v>
      </c>
      <c r="W334" s="124">
        <f t="shared" ref="W334" si="163">IF(W315=0,"",W315/W296)</f>
        <v>0.94620789626955248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0.65563854137253541</v>
      </c>
      <c r="D339" s="112">
        <f t="shared" si="176"/>
        <v>0.65677107421509984</v>
      </c>
      <c r="E339" s="112">
        <f t="shared" si="176"/>
        <v>0.6579907148498062</v>
      </c>
      <c r="F339" s="112">
        <f t="shared" si="176"/>
        <v>0.65922207124685683</v>
      </c>
      <c r="G339" s="112" t="str">
        <f t="shared" si="176"/>
        <v/>
      </c>
      <c r="H339" s="112" t="str">
        <f t="shared" si="176"/>
        <v/>
      </c>
      <c r="I339" s="112">
        <f t="shared" si="176"/>
        <v>0.66339641001929117</v>
      </c>
      <c r="J339" s="112">
        <f t="shared" si="176"/>
        <v>0.66503636674882693</v>
      </c>
      <c r="K339" s="112">
        <f t="shared" si="176"/>
        <v>0.66690359126276288</v>
      </c>
      <c r="L339" s="112" t="str">
        <f t="shared" si="176"/>
        <v/>
      </c>
      <c r="M339" s="112">
        <f t="shared" si="176"/>
        <v>0.6728537771386649</v>
      </c>
      <c r="N339" s="112">
        <f t="shared" si="176"/>
        <v>0.67904803339056286</v>
      </c>
      <c r="O339" s="112">
        <f t="shared" si="176"/>
        <v>0.68842971403767206</v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0.72119413455860792</v>
      </c>
      <c r="S339" s="112">
        <f t="shared" si="177"/>
        <v>0.72969414685503708</v>
      </c>
      <c r="T339" s="112">
        <f t="shared" si="177"/>
        <v>0.73793129813154623</v>
      </c>
      <c r="U339" s="112">
        <f t="shared" si="177"/>
        <v>0.745669044831899</v>
      </c>
      <c r="V339" s="112" t="str">
        <f t="shared" si="177"/>
        <v/>
      </c>
      <c r="W339" s="112">
        <f t="shared" ref="W339" si="178">IF(W320=0,"",W320/W301)</f>
        <v>0.75795677984075949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0.90916025736976647</v>
      </c>
      <c r="D340" s="113">
        <f t="shared" si="179"/>
        <v>0.90380479433570893</v>
      </c>
      <c r="E340" s="113">
        <f t="shared" si="179"/>
        <v>0.92917574755516219</v>
      </c>
      <c r="F340" s="113">
        <f t="shared" si="179"/>
        <v>0.92843237411442336</v>
      </c>
      <c r="G340" s="113" t="str">
        <f t="shared" si="179"/>
        <v/>
      </c>
      <c r="H340" s="113" t="str">
        <f t="shared" si="179"/>
        <v/>
      </c>
      <c r="I340" s="113">
        <f t="shared" si="179"/>
        <v>0.91527425130476803</v>
      </c>
      <c r="J340" s="113">
        <f t="shared" si="179"/>
        <v>0.91824054890790641</v>
      </c>
      <c r="K340" s="113">
        <f t="shared" si="179"/>
        <v>0.91307351249970936</v>
      </c>
      <c r="L340" s="113">
        <f t="shared" si="179"/>
        <v>0.93763602205449836</v>
      </c>
      <c r="M340" s="113">
        <f t="shared" si="179"/>
        <v>0.95248701193923713</v>
      </c>
      <c r="N340" s="113">
        <f t="shared" si="179"/>
        <v>0.95455478362641322</v>
      </c>
      <c r="O340" s="113">
        <f t="shared" si="179"/>
        <v>0.96192255163343587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0.95924208848277759</v>
      </c>
      <c r="S340" s="113">
        <f t="shared" si="180"/>
        <v>0.9614458540134907</v>
      </c>
      <c r="T340" s="113">
        <f t="shared" si="180"/>
        <v>0.97146923630109661</v>
      </c>
      <c r="U340" s="113">
        <f t="shared" si="180"/>
        <v>0.97143657891656521</v>
      </c>
      <c r="V340" s="113">
        <f t="shared" si="180"/>
        <v>0.97461550885422077</v>
      </c>
      <c r="W340" s="113">
        <f t="shared" ref="W340" si="181">IF(W321=0,"",W321/W302)</f>
        <v>0.97740612592303355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0.65563854137253541</v>
      </c>
      <c r="D341" s="111">
        <f t="shared" si="182"/>
        <v>0.65677107421509984</v>
      </c>
      <c r="E341" s="111">
        <f t="shared" si="182"/>
        <v>0.6579907148498062</v>
      </c>
      <c r="F341" s="111">
        <f t="shared" si="182"/>
        <v>0.65922207124685683</v>
      </c>
      <c r="G341" s="111" t="str">
        <f t="shared" si="182"/>
        <v/>
      </c>
      <c r="H341" s="111" t="str">
        <f t="shared" si="182"/>
        <v/>
      </c>
      <c r="I341" s="111">
        <f t="shared" si="182"/>
        <v>0.66339641001929117</v>
      </c>
      <c r="J341" s="111">
        <f t="shared" si="182"/>
        <v>0.66503636674882693</v>
      </c>
      <c r="K341" s="111">
        <f t="shared" si="182"/>
        <v>0.66690359126276288</v>
      </c>
      <c r="L341" s="111">
        <f t="shared" si="182"/>
        <v>0.66902046023308193</v>
      </c>
      <c r="M341" s="111">
        <f t="shared" si="182"/>
        <v>0.6728537771386649</v>
      </c>
      <c r="N341" s="111">
        <f t="shared" si="182"/>
        <v>0.67904803339056286</v>
      </c>
      <c r="O341" s="111">
        <f t="shared" si="182"/>
        <v>0.68842971403767206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0.72119413455860804</v>
      </c>
      <c r="S341" s="111">
        <f t="shared" si="183"/>
        <v>0.72969414685503708</v>
      </c>
      <c r="T341" s="111">
        <f t="shared" si="183"/>
        <v>0.73793129813154623</v>
      </c>
      <c r="U341" s="111">
        <f t="shared" si="183"/>
        <v>0.745669044831899</v>
      </c>
      <c r="V341" s="111">
        <f t="shared" si="183"/>
        <v>0.75254448177998001</v>
      </c>
      <c r="W341" s="111">
        <f t="shared" ref="W341" si="184">IF(W322=0,"",W322/W303)</f>
        <v>0.75795677984075949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0.64372202512670174</v>
      </c>
      <c r="D343" s="124">
        <f t="shared" si="188"/>
        <v>0.64650026420370599</v>
      </c>
      <c r="E343" s="124">
        <f t="shared" si="188"/>
        <v>0.63096948563472932</v>
      </c>
      <c r="F343" s="124">
        <f t="shared" si="188"/>
        <v>0.6493165635287933</v>
      </c>
      <c r="G343" s="124" t="str">
        <f t="shared" si="188"/>
        <v/>
      </c>
      <c r="H343" s="124" t="str">
        <f t="shared" si="188"/>
        <v/>
      </c>
      <c r="I343" s="124">
        <f t="shared" si="188"/>
        <v>0.68609379631392398</v>
      </c>
      <c r="J343" s="124">
        <f t="shared" si="188"/>
        <v>0.684596128256593</v>
      </c>
      <c r="K343" s="124">
        <f t="shared" si="188"/>
        <v>0.66330704630169546</v>
      </c>
      <c r="L343" s="124">
        <f t="shared" si="188"/>
        <v>0.65074362795015983</v>
      </c>
      <c r="M343" s="124">
        <f t="shared" si="188"/>
        <v>0.63742675854916764</v>
      </c>
      <c r="N343" s="124">
        <f t="shared" si="188"/>
        <v>0.62130637003531075</v>
      </c>
      <c r="O343" s="124">
        <f t="shared" si="188"/>
        <v>0.63268622443462219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0.74523741053024717</v>
      </c>
      <c r="S343" s="124">
        <f t="shared" si="189"/>
        <v>0.71123725265877513</v>
      </c>
      <c r="T343" s="124">
        <f t="shared" si="189"/>
        <v>0.73624759418050889</v>
      </c>
      <c r="U343" s="124">
        <f t="shared" si="189"/>
        <v>0.73646528529486599</v>
      </c>
      <c r="V343" s="124">
        <f t="shared" si="189"/>
        <v>0.69622468434862161</v>
      </c>
      <c r="W343" s="124">
        <f t="shared" ref="W343" si="190">IF(W324=0,"",W324/W305)</f>
        <v>0.79252365484162157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0.56515239380920712</v>
      </c>
      <c r="D344" s="111">
        <f t="shared" si="191"/>
        <v>0.56609869509849653</v>
      </c>
      <c r="E344" s="111">
        <f t="shared" si="191"/>
        <v>0.56703165065570871</v>
      </c>
      <c r="F344" s="111">
        <f t="shared" si="191"/>
        <v>0.56796278634036501</v>
      </c>
      <c r="G344" s="111" t="str">
        <f t="shared" si="191"/>
        <v/>
      </c>
      <c r="H344" s="111" t="str">
        <f t="shared" si="191"/>
        <v/>
      </c>
      <c r="I344" s="111">
        <f t="shared" si="191"/>
        <v>0.5706837140565838</v>
      </c>
      <c r="J344" s="111">
        <f t="shared" si="191"/>
        <v>0.57155380234310615</v>
      </c>
      <c r="K344" s="111">
        <f t="shared" si="191"/>
        <v>0.57239074544135682</v>
      </c>
      <c r="L344" s="111">
        <f t="shared" si="191"/>
        <v>0.57319213903716004</v>
      </c>
      <c r="M344" s="111">
        <f t="shared" si="191"/>
        <v>0.57362339489408742</v>
      </c>
      <c r="N344" s="111">
        <f t="shared" si="191"/>
        <v>0.57362339489408742</v>
      </c>
      <c r="O344" s="111">
        <f t="shared" si="191"/>
        <v>0.57362339489408731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0.57634793936500794</v>
      </c>
      <c r="S344" s="111">
        <f t="shared" si="192"/>
        <v>0.58080318688667976</v>
      </c>
      <c r="T344" s="111">
        <f t="shared" si="192"/>
        <v>0.58600097566195974</v>
      </c>
      <c r="U344" s="111">
        <f t="shared" si="192"/>
        <v>0.59138439975064372</v>
      </c>
      <c r="V344" s="111">
        <f t="shared" si="192"/>
        <v>0.59639655321252194</v>
      </c>
      <c r="W344" s="111">
        <f t="shared" ref="W344" si="193">IF(W325=0,"",W325/W306)</f>
        <v>0.60103743604759197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0.73543022147832116</v>
      </c>
      <c r="D345" s="45">
        <f t="shared" si="194"/>
        <v>0.7369127359642762</v>
      </c>
      <c r="E345" s="45">
        <f t="shared" si="194"/>
        <v>0.73845007024257814</v>
      </c>
      <c r="F345" s="45">
        <f t="shared" si="194"/>
        <v>0.73999487994710955</v>
      </c>
      <c r="G345" s="45" t="str">
        <f t="shared" si="194"/>
        <v/>
      </c>
      <c r="H345" s="45" t="str">
        <f t="shared" si="194"/>
        <v/>
      </c>
      <c r="I345" s="45">
        <f t="shared" si="194"/>
        <v>0.74492702987677017</v>
      </c>
      <c r="J345" s="45">
        <f t="shared" si="194"/>
        <v>0.74672260182272676</v>
      </c>
      <c r="K345" s="45">
        <f t="shared" si="194"/>
        <v>0.74865432308802404</v>
      </c>
      <c r="L345" s="45">
        <f t="shared" si="194"/>
        <v>0.75073206978909057</v>
      </c>
      <c r="M345" s="45">
        <f t="shared" si="194"/>
        <v>0.75355891122478091</v>
      </c>
      <c r="N345" s="45">
        <f t="shared" si="194"/>
        <v>0.75730584992329153</v>
      </c>
      <c r="O345" s="45">
        <f t="shared" si="194"/>
        <v>0.762388674970638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0.78921691967147289</v>
      </c>
      <c r="S345" s="45">
        <f t="shared" si="195"/>
        <v>0.80374077880798822</v>
      </c>
      <c r="T345" s="45">
        <f t="shared" si="195"/>
        <v>0.81935628290057649</v>
      </c>
      <c r="U345" s="45">
        <f t="shared" si="195"/>
        <v>0.83426805328468379</v>
      </c>
      <c r="V345" s="45">
        <f t="shared" si="195"/>
        <v>0.8466807112957363</v>
      </c>
      <c r="W345" s="45">
        <f t="shared" ref="W345" si="196">IF(W326=0,"",W326/W307)</f>
        <v>0.85596359831291835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5.3777588512786252E-2</v>
      </c>
      <c r="D347" s="117">
        <f t="shared" si="197"/>
        <v>4.5634621670122784E-2</v>
      </c>
      <c r="E347" s="117">
        <f t="shared" si="197"/>
        <v>6.253792718894001E-2</v>
      </c>
      <c r="F347" s="117">
        <f t="shared" si="197"/>
        <v>4.7726612022491108E-2</v>
      </c>
      <c r="G347" s="117">
        <f t="shared" si="197"/>
        <v>0</v>
      </c>
      <c r="H347" s="117">
        <f t="shared" si="197"/>
        <v>0</v>
      </c>
      <c r="I347" s="117">
        <f t="shared" si="197"/>
        <v>4.1825802597421306E-3</v>
      </c>
      <c r="J347" s="117">
        <f t="shared" si="197"/>
        <v>1.5609052611745852E-2</v>
      </c>
      <c r="K347" s="117">
        <f t="shared" si="197"/>
        <v>3.3699124000284658E-2</v>
      </c>
      <c r="L347" s="117">
        <f t="shared" si="197"/>
        <v>5.0721849164060098E-2</v>
      </c>
      <c r="M347" s="117">
        <f t="shared" si="197"/>
        <v>6.4314043969286486E-2</v>
      </c>
      <c r="N347" s="117">
        <f t="shared" si="197"/>
        <v>4.8360274159834647E-2</v>
      </c>
      <c r="O347" s="117">
        <f t="shared" si="197"/>
        <v>1.8166334696536796E-2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5.5734674614889273E-3</v>
      </c>
      <c r="S347" s="117">
        <f t="shared" si="198"/>
        <v>1.5568577559935555E-2</v>
      </c>
      <c r="T347" s="117">
        <f t="shared" si="198"/>
        <v>1.1938690722661249E-2</v>
      </c>
      <c r="U347" s="117">
        <f t="shared" si="198"/>
        <v>7.3005161938239516E-3</v>
      </c>
      <c r="V347" s="117">
        <f t="shared" si="198"/>
        <v>4.9891078966686584E-4</v>
      </c>
      <c r="W347" s="117">
        <f t="shared" ref="W347" si="199">W348+W351+W353+W362</f>
        <v>4.1841830219037472E-3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5.3777588512786252E-2</v>
      </c>
      <c r="D362" s="122">
        <v>4.5634621670122784E-2</v>
      </c>
      <c r="E362" s="122">
        <v>6.253792718894001E-2</v>
      </c>
      <c r="F362" s="122">
        <v>4.7726612022491108E-2</v>
      </c>
      <c r="G362" s="122">
        <v>0</v>
      </c>
      <c r="H362" s="122">
        <v>0</v>
      </c>
      <c r="I362" s="122">
        <v>4.1825802597421306E-3</v>
      </c>
      <c r="J362" s="122">
        <v>1.5609052611745852E-2</v>
      </c>
      <c r="K362" s="122">
        <v>3.3699124000284658E-2</v>
      </c>
      <c r="L362" s="122">
        <v>5.0721849164060098E-2</v>
      </c>
      <c r="M362" s="122">
        <v>6.4314043969286486E-2</v>
      </c>
      <c r="N362" s="122">
        <v>4.8360274159834647E-2</v>
      </c>
      <c r="O362" s="122">
        <v>1.8166334696536796E-2</v>
      </c>
      <c r="P362" s="122">
        <v>0</v>
      </c>
      <c r="Q362" s="122">
        <v>0</v>
      </c>
      <c r="R362" s="122">
        <v>5.5734674614889273E-3</v>
      </c>
      <c r="S362" s="122">
        <v>1.5568577559935555E-2</v>
      </c>
      <c r="T362" s="122">
        <v>1.1938690722661249E-2</v>
      </c>
      <c r="U362" s="122">
        <v>7.3005161938239516E-3</v>
      </c>
      <c r="V362" s="122">
        <v>4.9891078966686584E-4</v>
      </c>
      <c r="W362" s="122">
        <v>4.1841830219037472E-3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5.3777588512786252E-2</v>
      </c>
      <c r="D363" s="98">
        <v>4.5634621670122784E-2</v>
      </c>
      <c r="E363" s="98">
        <v>6.253792718894001E-2</v>
      </c>
      <c r="F363" s="98">
        <v>4.7726612022491108E-2</v>
      </c>
      <c r="G363" s="98">
        <v>0</v>
      </c>
      <c r="H363" s="98">
        <v>0</v>
      </c>
      <c r="I363" s="98">
        <v>4.1825802597421306E-3</v>
      </c>
      <c r="J363" s="98">
        <v>1.5609052611745852E-2</v>
      </c>
      <c r="K363" s="98">
        <v>3.3699124000284658E-2</v>
      </c>
      <c r="L363" s="98">
        <v>5.0721849164060098E-2</v>
      </c>
      <c r="M363" s="98">
        <v>6.4314043969286486E-2</v>
      </c>
      <c r="N363" s="98">
        <v>4.8360274159834647E-2</v>
      </c>
      <c r="O363" s="98">
        <v>1.8166334696536796E-2</v>
      </c>
      <c r="P363" s="98">
        <v>0</v>
      </c>
      <c r="Q363" s="98">
        <v>0</v>
      </c>
      <c r="R363" s="98">
        <v>5.5734674614889273E-3</v>
      </c>
      <c r="S363" s="98">
        <v>1.5568577559935555E-2</v>
      </c>
      <c r="T363" s="98">
        <v>1.1938690722661249E-2</v>
      </c>
      <c r="U363" s="98">
        <v>7.3005161938239516E-3</v>
      </c>
      <c r="V363" s="98">
        <v>4.9891078966686584E-4</v>
      </c>
      <c r="W363" s="98">
        <v>4.1841830219037472E-3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4788.0761356607072</v>
      </c>
      <c r="D366" s="117">
        <f t="shared" si="204"/>
        <v>5774.9652679481851</v>
      </c>
      <c r="E366" s="117">
        <f t="shared" si="204"/>
        <v>6004.1357835671142</v>
      </c>
      <c r="F366" s="117">
        <f t="shared" si="204"/>
        <v>6347.0798558391707</v>
      </c>
      <c r="G366" s="117">
        <f t="shared" si="204"/>
        <v>0</v>
      </c>
      <c r="H366" s="117">
        <f t="shared" si="204"/>
        <v>0</v>
      </c>
      <c r="I366" s="117">
        <f t="shared" si="204"/>
        <v>6107.4734329586281</v>
      </c>
      <c r="J366" s="117">
        <f t="shared" si="204"/>
        <v>5032.7769995606113</v>
      </c>
      <c r="K366" s="117">
        <f t="shared" si="204"/>
        <v>5007.6618913788898</v>
      </c>
      <c r="L366" s="117">
        <f t="shared" si="204"/>
        <v>5881.2343417711527</v>
      </c>
      <c r="M366" s="117">
        <f t="shared" si="204"/>
        <v>5252.4557479442647</v>
      </c>
      <c r="N366" s="117">
        <f t="shared" si="204"/>
        <v>5356.0509384069337</v>
      </c>
      <c r="O366" s="117">
        <f t="shared" si="204"/>
        <v>4954.7721675949215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4671.7622369587934</v>
      </c>
      <c r="S366" s="117">
        <f t="shared" si="205"/>
        <v>4548.0400279281239</v>
      </c>
      <c r="T366" s="117">
        <f t="shared" si="205"/>
        <v>5225.5212435018211</v>
      </c>
      <c r="U366" s="117">
        <f t="shared" si="205"/>
        <v>4704.6000744795037</v>
      </c>
      <c r="V366" s="117">
        <f t="shared" si="205"/>
        <v>5059.4583903304192</v>
      </c>
      <c r="W366" s="117">
        <f t="shared" ref="W366" si="206">W367+W370+W372+W381</f>
        <v>4949.1758499589232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1444.665578031701</v>
      </c>
      <c r="D367" s="122">
        <f t="shared" si="207"/>
        <v>2328.0776756136734</v>
      </c>
      <c r="E367" s="122">
        <f t="shared" si="207"/>
        <v>2497.0334582853593</v>
      </c>
      <c r="F367" s="122">
        <f t="shared" si="207"/>
        <v>2928.7932297832472</v>
      </c>
      <c r="G367" s="122">
        <f t="shared" si="207"/>
        <v>0</v>
      </c>
      <c r="H367" s="122">
        <f t="shared" si="207"/>
        <v>0</v>
      </c>
      <c r="I367" s="122">
        <f t="shared" si="207"/>
        <v>2769.8145899519745</v>
      </c>
      <c r="J367" s="122">
        <f t="shared" si="207"/>
        <v>2110.2839943311842</v>
      </c>
      <c r="K367" s="122">
        <f t="shared" si="207"/>
        <v>2009.6957043723021</v>
      </c>
      <c r="L367" s="122">
        <f t="shared" si="207"/>
        <v>2660.8688093098426</v>
      </c>
      <c r="M367" s="122">
        <f t="shared" si="207"/>
        <v>2358.544428624758</v>
      </c>
      <c r="N367" s="122">
        <f t="shared" si="207"/>
        <v>2808.5150341652575</v>
      </c>
      <c r="O367" s="122">
        <f t="shared" si="207"/>
        <v>2647.0156403112514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2527.5377464355765</v>
      </c>
      <c r="S367" s="122">
        <f t="shared" si="208"/>
        <v>2442.2484239234177</v>
      </c>
      <c r="T367" s="122">
        <f t="shared" si="208"/>
        <v>2918.5620556088656</v>
      </c>
      <c r="U367" s="122">
        <f t="shared" si="208"/>
        <v>2395.7963815018707</v>
      </c>
      <c r="V367" s="122">
        <f t="shared" si="208"/>
        <v>2491.8038388338327</v>
      </c>
      <c r="W367" s="122">
        <f t="shared" ref="W367" si="209">SUM(W368:W369)</f>
        <v>2458.9383306744453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1439.200562511304</v>
      </c>
      <c r="D368" s="98">
        <v>2319.596726869263</v>
      </c>
      <c r="E368" s="98">
        <v>2489.3560947031215</v>
      </c>
      <c r="F368" s="98">
        <v>2920.1939664356164</v>
      </c>
      <c r="G368" s="98">
        <v>0</v>
      </c>
      <c r="H368" s="98">
        <v>0</v>
      </c>
      <c r="I368" s="98">
        <v>2761.4195666824576</v>
      </c>
      <c r="J368" s="98">
        <v>2103.6488057148999</v>
      </c>
      <c r="K368" s="98">
        <v>2003.72593175578</v>
      </c>
      <c r="L368" s="98">
        <v>2655.0993140880832</v>
      </c>
      <c r="M368" s="98">
        <v>2352.9793732494686</v>
      </c>
      <c r="N368" s="98">
        <v>2802.1091871372478</v>
      </c>
      <c r="O368" s="98">
        <v>2641.0309004815931</v>
      </c>
      <c r="P368" s="98">
        <v>0</v>
      </c>
      <c r="Q368" s="98">
        <v>0</v>
      </c>
      <c r="R368" s="98">
        <v>2521.6464489670266</v>
      </c>
      <c r="S368" s="98">
        <v>2436.5988468148676</v>
      </c>
      <c r="T368" s="98">
        <v>2911.9116990258844</v>
      </c>
      <c r="U368" s="98">
        <v>2390.3892414942502</v>
      </c>
      <c r="V368" s="98">
        <v>2486.0907048016488</v>
      </c>
      <c r="W368" s="98">
        <v>2453.3018957713725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5.4650155203968591</v>
      </c>
      <c r="D369" s="98">
        <v>8.4809487444103464</v>
      </c>
      <c r="E369" s="98">
        <v>7.6773635822376232</v>
      </c>
      <c r="F369" s="98">
        <v>8.599263347630691</v>
      </c>
      <c r="G369" s="98">
        <v>0</v>
      </c>
      <c r="H369" s="98">
        <v>0</v>
      </c>
      <c r="I369" s="98">
        <v>8.3950232695169369</v>
      </c>
      <c r="J369" s="98">
        <v>6.6351886162842719</v>
      </c>
      <c r="K369" s="98">
        <v>5.9697726165221194</v>
      </c>
      <c r="L369" s="98">
        <v>5.7694952217594961</v>
      </c>
      <c r="M369" s="98">
        <v>5.5650553752895284</v>
      </c>
      <c r="N369" s="98">
        <v>6.4058470280096191</v>
      </c>
      <c r="O369" s="98">
        <v>5.9847398296581469</v>
      </c>
      <c r="P369" s="98">
        <v>0</v>
      </c>
      <c r="Q369" s="98">
        <v>0</v>
      </c>
      <c r="R369" s="98">
        <v>5.891297468549908</v>
      </c>
      <c r="S369" s="98">
        <v>5.649577108550166</v>
      </c>
      <c r="T369" s="98">
        <v>6.6503565829811242</v>
      </c>
      <c r="U369" s="98">
        <v>5.4071400076205318</v>
      </c>
      <c r="V369" s="98">
        <v>5.7131340321840574</v>
      </c>
      <c r="W369" s="98">
        <v>5.6364349030727672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32.992207114935702</v>
      </c>
      <c r="D370" s="122">
        <f t="shared" si="210"/>
        <v>19.7441622563877</v>
      </c>
      <c r="E370" s="122">
        <f t="shared" si="210"/>
        <v>40.01628996019744</v>
      </c>
      <c r="F370" s="122">
        <f t="shared" si="210"/>
        <v>36.618619193244598</v>
      </c>
      <c r="G370" s="122">
        <f t="shared" si="210"/>
        <v>0</v>
      </c>
      <c r="H370" s="122">
        <f t="shared" si="210"/>
        <v>0</v>
      </c>
      <c r="I370" s="122">
        <f t="shared" si="210"/>
        <v>13.980358491072849</v>
      </c>
      <c r="J370" s="122">
        <f t="shared" si="210"/>
        <v>9.1360327656702118</v>
      </c>
      <c r="K370" s="122">
        <f t="shared" si="210"/>
        <v>12.4736984331025</v>
      </c>
      <c r="L370" s="122">
        <f t="shared" si="210"/>
        <v>33.017571861241088</v>
      </c>
      <c r="M370" s="122">
        <f t="shared" si="210"/>
        <v>36.165770825863184</v>
      </c>
      <c r="N370" s="122">
        <f t="shared" si="210"/>
        <v>36.355449304568751</v>
      </c>
      <c r="O370" s="122">
        <f t="shared" si="210"/>
        <v>32.997828663190113</v>
      </c>
      <c r="P370" s="122">
        <f t="shared" si="210"/>
        <v>0</v>
      </c>
      <c r="Q370" s="122">
        <f t="shared" si="210"/>
        <v>0</v>
      </c>
      <c r="R370" s="122">
        <f t="shared" si="210"/>
        <v>12.980107308334611</v>
      </c>
      <c r="S370" s="122">
        <f t="shared" si="210"/>
        <v>11.370897469018207</v>
      </c>
      <c r="T370" s="122">
        <f t="shared" si="210"/>
        <v>10.960590042165284</v>
      </c>
      <c r="U370" s="122">
        <f t="shared" si="210"/>
        <v>6.745761192407107</v>
      </c>
      <c r="V370" s="122">
        <f t="shared" si="210"/>
        <v>0</v>
      </c>
      <c r="W370" s="122">
        <f t="shared" si="210"/>
        <v>8.3175770994706681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32.992207114935702</v>
      </c>
      <c r="D371" s="98">
        <f>RES_hhdet_in_fech!D129</f>
        <v>19.7441622563877</v>
      </c>
      <c r="E371" s="98">
        <f>RES_hhdet_in_fech!E129</f>
        <v>40.01628996019744</v>
      </c>
      <c r="F371" s="98">
        <f>RES_hhdet_in_fech!F129</f>
        <v>36.618619193244598</v>
      </c>
      <c r="G371" s="98">
        <f>RES_hhdet_in_fech!G129</f>
        <v>0</v>
      </c>
      <c r="H371" s="98">
        <f>RES_hhdet_in_fech!H129</f>
        <v>0</v>
      </c>
      <c r="I371" s="98">
        <f>RES_hhdet_in_fech!I129</f>
        <v>13.980358491072849</v>
      </c>
      <c r="J371" s="98">
        <f>RES_hhdet_in_fech!J129</f>
        <v>9.1360327656702118</v>
      </c>
      <c r="K371" s="98">
        <f>RES_hhdet_in_fech!K129</f>
        <v>12.4736984331025</v>
      </c>
      <c r="L371" s="98">
        <f>RES_hhdet_in_fech!L129</f>
        <v>33.017571861241088</v>
      </c>
      <c r="M371" s="98">
        <f>RES_hhdet_in_fech!M129</f>
        <v>36.165770825863184</v>
      </c>
      <c r="N371" s="98">
        <f>RES_hhdet_in_fech!N129</f>
        <v>36.355449304568751</v>
      </c>
      <c r="O371" s="98">
        <f>RES_hhdet_in_fech!O129</f>
        <v>32.997828663190113</v>
      </c>
      <c r="P371" s="98">
        <f>RES_hhdet_in_fech!P129</f>
        <v>0</v>
      </c>
      <c r="Q371" s="98">
        <f>RES_hhdet_in_fech!Q129</f>
        <v>0</v>
      </c>
      <c r="R371" s="98">
        <f>RES_hhdet_in_fech!R129</f>
        <v>12.980107308334611</v>
      </c>
      <c r="S371" s="98">
        <f>RES_hhdet_in_fech!S129</f>
        <v>11.370897469018207</v>
      </c>
      <c r="T371" s="98">
        <f>RES_hhdet_in_fech!T129</f>
        <v>10.960590042165284</v>
      </c>
      <c r="U371" s="98">
        <f>RES_hhdet_in_fech!U129</f>
        <v>6.745761192407107</v>
      </c>
      <c r="V371" s="98">
        <f>RES_hhdet_in_fech!V129</f>
        <v>0</v>
      </c>
      <c r="W371" s="98">
        <f>RES_hhdet_in_fech!W129</f>
        <v>8.3175770994706681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1032.8988530643346</v>
      </c>
      <c r="D372" s="122">
        <v>1069.7506852428967</v>
      </c>
      <c r="E372" s="122">
        <v>986.43415141972582</v>
      </c>
      <c r="F372" s="122">
        <v>965.92445836330296</v>
      </c>
      <c r="G372" s="122">
        <v>0</v>
      </c>
      <c r="H372" s="122">
        <v>0</v>
      </c>
      <c r="I372" s="122">
        <v>1051.5410852874545</v>
      </c>
      <c r="J372" s="122">
        <v>975.93270536956868</v>
      </c>
      <c r="K372" s="122">
        <v>1008.8507309299223</v>
      </c>
      <c r="L372" s="122">
        <v>895.61843211003236</v>
      </c>
      <c r="M372" s="122">
        <v>863.78897550142608</v>
      </c>
      <c r="N372" s="122">
        <v>809.80321981208522</v>
      </c>
      <c r="O372" s="122">
        <v>819.90474156747462</v>
      </c>
      <c r="P372" s="122">
        <v>0</v>
      </c>
      <c r="Q372" s="122">
        <v>0</v>
      </c>
      <c r="R372" s="122">
        <v>750.36050047235176</v>
      </c>
      <c r="S372" s="122">
        <v>751.54140175632983</v>
      </c>
      <c r="T372" s="122">
        <v>790.18914723105036</v>
      </c>
      <c r="U372" s="122">
        <v>767.20946113743094</v>
      </c>
      <c r="V372" s="122">
        <v>740.88058937992048</v>
      </c>
      <c r="W372" s="122">
        <v>799.71944456522408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1292.184526154685</v>
      </c>
      <c r="D377" s="101">
        <v>1309.7856133597343</v>
      </c>
      <c r="E377" s="101">
        <v>1205.0719843433637</v>
      </c>
      <c r="F377" s="101">
        <v>1197.514947303353</v>
      </c>
      <c r="G377" s="101">
        <v>0</v>
      </c>
      <c r="H377" s="101">
        <v>0</v>
      </c>
      <c r="I377" s="101">
        <v>1270.1717830380258</v>
      </c>
      <c r="J377" s="101">
        <v>1265.3070332653938</v>
      </c>
      <c r="K377" s="101">
        <v>1280.0599274925207</v>
      </c>
      <c r="L377" s="101">
        <v>0</v>
      </c>
      <c r="M377" s="101">
        <v>1173.3325048066349</v>
      </c>
      <c r="N377" s="101">
        <v>1100.849557742529</v>
      </c>
      <c r="O377" s="101">
        <v>1070.0042617640088</v>
      </c>
      <c r="P377" s="101">
        <v>0</v>
      </c>
      <c r="Q377" s="101">
        <v>0</v>
      </c>
      <c r="R377" s="101">
        <v>968.12966415270876</v>
      </c>
      <c r="S377" s="101">
        <v>974.14274555348595</v>
      </c>
      <c r="T377" s="101">
        <v>987.36701449334942</v>
      </c>
      <c r="U377" s="101">
        <v>977.22392314458796</v>
      </c>
      <c r="V377" s="101">
        <v>0</v>
      </c>
      <c r="W377" s="101">
        <v>1000.4974530605638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932.16916711556553</v>
      </c>
      <c r="D378" s="104">
        <v>951.95576681518935</v>
      </c>
      <c r="E378" s="104">
        <v>853.26383500260101</v>
      </c>
      <c r="F378" s="104">
        <v>850.12921389327789</v>
      </c>
      <c r="G378" s="104">
        <v>0</v>
      </c>
      <c r="H378" s="104">
        <v>0</v>
      </c>
      <c r="I378" s="104">
        <v>920.36266663711172</v>
      </c>
      <c r="J378" s="104">
        <v>916.6632647162071</v>
      </c>
      <c r="K378" s="104">
        <v>935.4908662859408</v>
      </c>
      <c r="L378" s="104">
        <v>895.61843211003236</v>
      </c>
      <c r="M378" s="104">
        <v>831.12357793655463</v>
      </c>
      <c r="N378" s="104">
        <v>785.54935831788146</v>
      </c>
      <c r="O378" s="104">
        <v>766.85332819245218</v>
      </c>
      <c r="P378" s="104">
        <v>0</v>
      </c>
      <c r="Q378" s="104">
        <v>0</v>
      </c>
      <c r="R378" s="104">
        <v>728.02520163334077</v>
      </c>
      <c r="S378" s="104">
        <v>740.12594822827043</v>
      </c>
      <c r="T378" s="104">
        <v>748.80613805254302</v>
      </c>
      <c r="U378" s="104">
        <v>749.7082559701679</v>
      </c>
      <c r="V378" s="104">
        <v>740.88058937992048</v>
      </c>
      <c r="W378" s="104">
        <v>773.97867424530864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245.89861933481697</v>
      </c>
      <c r="D379" s="98">
        <v>266.80030117707452</v>
      </c>
      <c r="E379" s="98">
        <v>176.69629415393214</v>
      </c>
      <c r="F379" s="98">
        <v>178.5377643350451</v>
      </c>
      <c r="G379" s="98">
        <v>0</v>
      </c>
      <c r="H379" s="98">
        <v>0</v>
      </c>
      <c r="I379" s="98">
        <v>231.66246089781311</v>
      </c>
      <c r="J379" s="98">
        <v>223.74334978414018</v>
      </c>
      <c r="K379" s="98">
        <v>244.13032672168305</v>
      </c>
      <c r="L379" s="98">
        <v>168.75462509564335</v>
      </c>
      <c r="M379" s="98">
        <v>120.7079950064286</v>
      </c>
      <c r="N379" s="98">
        <v>111.22991685647037</v>
      </c>
      <c r="O379" s="98">
        <v>93.718237343424192</v>
      </c>
      <c r="P379" s="98">
        <v>0</v>
      </c>
      <c r="Q379" s="98">
        <v>0</v>
      </c>
      <c r="R379" s="98">
        <v>106.42812949255266</v>
      </c>
      <c r="S379" s="98">
        <v>105.56531989373302</v>
      </c>
      <c r="T379" s="98">
        <v>81.520650229302433</v>
      </c>
      <c r="U379" s="98">
        <v>84.198294269171782</v>
      </c>
      <c r="V379" s="98">
        <v>76.00104009187055</v>
      </c>
      <c r="W379" s="98">
        <v>72.24815755075123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686.27054778074864</v>
      </c>
      <c r="D380" s="98">
        <v>685.15546563811461</v>
      </c>
      <c r="E380" s="98">
        <v>676.56754084866895</v>
      </c>
      <c r="F380" s="98">
        <v>671.59144955823274</v>
      </c>
      <c r="G380" s="98">
        <v>0</v>
      </c>
      <c r="H380" s="98">
        <v>0</v>
      </c>
      <c r="I380" s="98">
        <v>688.70020573929867</v>
      </c>
      <c r="J380" s="98">
        <v>692.91991493206694</v>
      </c>
      <c r="K380" s="98">
        <v>691.36053956425781</v>
      </c>
      <c r="L380" s="98">
        <v>726.86380701438907</v>
      </c>
      <c r="M380" s="98">
        <v>710.41558293012599</v>
      </c>
      <c r="N380" s="98">
        <v>674.31944146141109</v>
      </c>
      <c r="O380" s="98">
        <v>673.13509084902807</v>
      </c>
      <c r="P380" s="98">
        <v>0</v>
      </c>
      <c r="Q380" s="98">
        <v>0</v>
      </c>
      <c r="R380" s="98">
        <v>621.5970721407881</v>
      </c>
      <c r="S380" s="98">
        <v>634.56062833453745</v>
      </c>
      <c r="T380" s="98">
        <v>667.28548782324049</v>
      </c>
      <c r="U380" s="98">
        <v>665.50996170099609</v>
      </c>
      <c r="V380" s="98">
        <v>664.87954928805004</v>
      </c>
      <c r="W380" s="98">
        <v>701.73051669455742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2277.5194974497363</v>
      </c>
      <c r="D381" s="122">
        <v>2357.3927448352269</v>
      </c>
      <c r="E381" s="122">
        <v>2480.6518839018318</v>
      </c>
      <c r="F381" s="122">
        <v>2415.7435484993757</v>
      </c>
      <c r="G381" s="122">
        <v>0</v>
      </c>
      <c r="H381" s="122">
        <v>0</v>
      </c>
      <c r="I381" s="122">
        <v>2272.137399228126</v>
      </c>
      <c r="J381" s="122">
        <v>1937.4242670941883</v>
      </c>
      <c r="K381" s="122">
        <v>1976.6417576435633</v>
      </c>
      <c r="L381" s="122">
        <v>2291.729528490037</v>
      </c>
      <c r="M381" s="122">
        <v>1993.9565729922174</v>
      </c>
      <c r="N381" s="122">
        <v>1701.3772351250225</v>
      </c>
      <c r="O381" s="122">
        <v>1454.8539570530061</v>
      </c>
      <c r="P381" s="122">
        <v>0</v>
      </c>
      <c r="Q381" s="122">
        <v>0</v>
      </c>
      <c r="R381" s="122">
        <v>1380.8838827425311</v>
      </c>
      <c r="S381" s="122">
        <v>1342.8793047793586</v>
      </c>
      <c r="T381" s="122">
        <v>1505.8094506197397</v>
      </c>
      <c r="U381" s="122">
        <v>1534.8484706477952</v>
      </c>
      <c r="V381" s="122">
        <v>1826.7739621166656</v>
      </c>
      <c r="W381" s="122">
        <v>1682.2004976197829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2518.4979990102697</v>
      </c>
      <c r="D382" s="98">
        <v>2511.1497221189234</v>
      </c>
      <c r="E382" s="98">
        <v>2928.7598950285296</v>
      </c>
      <c r="F382" s="98">
        <v>2918.0736547961237</v>
      </c>
      <c r="G382" s="98">
        <v>0</v>
      </c>
      <c r="H382" s="98">
        <v>0</v>
      </c>
      <c r="I382" s="98">
        <v>2630.3551051129034</v>
      </c>
      <c r="J382" s="98">
        <v>2369.4452963042677</v>
      </c>
      <c r="K382" s="98">
        <v>2354.7575724742405</v>
      </c>
      <c r="L382" s="98">
        <v>2400.9342647056637</v>
      </c>
      <c r="M382" s="98">
        <v>2177.8632468231972</v>
      </c>
      <c r="N382" s="98">
        <v>1867.4631591240518</v>
      </c>
      <c r="O382" s="98">
        <v>1738.5117075626445</v>
      </c>
      <c r="P382" s="98">
        <v>0</v>
      </c>
      <c r="Q382" s="98">
        <v>0</v>
      </c>
      <c r="R382" s="98">
        <v>1635.6950934697791</v>
      </c>
      <c r="S382" s="98">
        <v>1757.326538160785</v>
      </c>
      <c r="T382" s="98">
        <v>1812.2864520012095</v>
      </c>
      <c r="U382" s="98">
        <v>1890.4830474047706</v>
      </c>
      <c r="V382" s="98">
        <v>2196.2968377657417</v>
      </c>
      <c r="W382" s="98">
        <v>2046.6157098783754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2048.711627281149</v>
      </c>
      <c r="D383" s="33">
        <v>2205.5340018389829</v>
      </c>
      <c r="E383" s="33">
        <v>1973.1560640715957</v>
      </c>
      <c r="F383" s="33">
        <v>2026.8428210438285</v>
      </c>
      <c r="G383" s="33">
        <v>0</v>
      </c>
      <c r="H383" s="33">
        <v>0</v>
      </c>
      <c r="I383" s="33">
        <v>2124.6359909226294</v>
      </c>
      <c r="J383" s="33">
        <v>1760.9649734731697</v>
      </c>
      <c r="K383" s="33">
        <v>1717.7146235747302</v>
      </c>
      <c r="L383" s="33">
        <v>2164.7790226393709</v>
      </c>
      <c r="M383" s="33">
        <v>1728.3135996808014</v>
      </c>
      <c r="N383" s="33">
        <v>1357.1264108361258</v>
      </c>
      <c r="O383" s="33">
        <v>1071.0817063634952</v>
      </c>
      <c r="P383" s="33">
        <v>0</v>
      </c>
      <c r="Q383" s="33">
        <v>0</v>
      </c>
      <c r="R383" s="33">
        <v>1327.050528363535</v>
      </c>
      <c r="S383" s="33">
        <v>1150.4573749951253</v>
      </c>
      <c r="T383" s="33">
        <v>1377.0002761260785</v>
      </c>
      <c r="U383" s="33">
        <v>1362.1116762229788</v>
      </c>
      <c r="V383" s="33">
        <v>1457.2510864675894</v>
      </c>
      <c r="W383" s="33">
        <v>1588.4937287532878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3517.2357917245117</v>
      </c>
      <c r="D385" s="117">
        <f t="shared" si="211"/>
        <v>4252.8238443186638</v>
      </c>
      <c r="E385" s="117">
        <f t="shared" si="211"/>
        <v>4412.8576460561835</v>
      </c>
      <c r="F385" s="117">
        <f t="shared" si="211"/>
        <v>4749.9569011404847</v>
      </c>
      <c r="G385" s="117">
        <f t="shared" si="211"/>
        <v>0</v>
      </c>
      <c r="H385" s="117">
        <f t="shared" si="211"/>
        <v>0</v>
      </c>
      <c r="I385" s="117">
        <f t="shared" si="211"/>
        <v>4628.0588992947933</v>
      </c>
      <c r="J385" s="117">
        <f t="shared" si="211"/>
        <v>3864.6439809330905</v>
      </c>
      <c r="K385" s="117">
        <f t="shared" si="211"/>
        <v>3796.0287025909706</v>
      </c>
      <c r="L385" s="117">
        <f t="shared" si="211"/>
        <v>4545.4267587353497</v>
      </c>
      <c r="M385" s="117">
        <f t="shared" si="211"/>
        <v>4055.516647559436</v>
      </c>
      <c r="N385" s="117">
        <f t="shared" si="211"/>
        <v>4173.5503914784804</v>
      </c>
      <c r="O385" s="117">
        <f t="shared" si="211"/>
        <v>3901.4199190591598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3848.4625815543604</v>
      </c>
      <c r="S385" s="117">
        <f t="shared" si="212"/>
        <v>3721.6706044869234</v>
      </c>
      <c r="T385" s="117">
        <f t="shared" si="212"/>
        <v>4293.2955232018421</v>
      </c>
      <c r="U385" s="117">
        <f t="shared" si="212"/>
        <v>3875.5750531067761</v>
      </c>
      <c r="V385" s="117">
        <f t="shared" si="212"/>
        <v>4072.5125954425562</v>
      </c>
      <c r="W385" s="117">
        <f t="shared" ref="W385" si="213">W386+W389+W391+W400</f>
        <v>4181.7280579620474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1128.5780316652069</v>
      </c>
      <c r="D386" s="122">
        <f t="shared" si="214"/>
        <v>1821.9798724394066</v>
      </c>
      <c r="E386" s="122">
        <f t="shared" si="214"/>
        <v>1957.58771070788</v>
      </c>
      <c r="F386" s="122">
        <f t="shared" si="214"/>
        <v>2300.3295604389568</v>
      </c>
      <c r="G386" s="122">
        <f t="shared" si="214"/>
        <v>0</v>
      </c>
      <c r="H386" s="122">
        <f t="shared" si="214"/>
        <v>0</v>
      </c>
      <c r="I386" s="122">
        <f t="shared" si="214"/>
        <v>2188.4321188912672</v>
      </c>
      <c r="J386" s="122">
        <f t="shared" si="214"/>
        <v>1670.8920783466385</v>
      </c>
      <c r="K386" s="122">
        <f t="shared" si="214"/>
        <v>1594.7073922203272</v>
      </c>
      <c r="L386" s="122">
        <f t="shared" si="214"/>
        <v>2115.9322522167795</v>
      </c>
      <c r="M386" s="122">
        <f t="shared" si="214"/>
        <v>1881.6975200393272</v>
      </c>
      <c r="N386" s="122">
        <f t="shared" si="214"/>
        <v>2250.4481686724489</v>
      </c>
      <c r="O386" s="122">
        <f t="shared" si="214"/>
        <v>2133.1237548829276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2072.7680614554133</v>
      </c>
      <c r="S386" s="122">
        <f t="shared" si="215"/>
        <v>2011.9646517485264</v>
      </c>
      <c r="T386" s="122">
        <f t="shared" si="215"/>
        <v>2414.8959018040268</v>
      </c>
      <c r="U386" s="122">
        <f t="shared" si="215"/>
        <v>1990.6299526534831</v>
      </c>
      <c r="V386" s="122">
        <f t="shared" si="215"/>
        <v>2078.5937576728734</v>
      </c>
      <c r="W386" s="122">
        <f t="shared" ref="W386" si="216">SUM(W387:W388)</f>
        <v>2058.6117959932981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1123.11301614481</v>
      </c>
      <c r="D387" s="98">
        <v>1813.4989236949962</v>
      </c>
      <c r="E387" s="98">
        <v>1949.9103471256424</v>
      </c>
      <c r="F387" s="98">
        <v>2291.7302970913261</v>
      </c>
      <c r="G387" s="98">
        <v>0</v>
      </c>
      <c r="H387" s="98">
        <v>0</v>
      </c>
      <c r="I387" s="98">
        <v>2180.0370956217503</v>
      </c>
      <c r="J387" s="98">
        <v>1664.2568897303543</v>
      </c>
      <c r="K387" s="98">
        <v>1588.7376196038051</v>
      </c>
      <c r="L387" s="98">
        <v>2110.1627569950201</v>
      </c>
      <c r="M387" s="98">
        <v>1876.1324646640376</v>
      </c>
      <c r="N387" s="98">
        <v>2244.0423216444392</v>
      </c>
      <c r="O387" s="98">
        <v>2127.1390150532693</v>
      </c>
      <c r="P387" s="98">
        <v>0</v>
      </c>
      <c r="Q387" s="98">
        <v>0</v>
      </c>
      <c r="R387" s="98">
        <v>2066.8767639868634</v>
      </c>
      <c r="S387" s="98">
        <v>2006.3150746399763</v>
      </c>
      <c r="T387" s="98">
        <v>2408.2455452210456</v>
      </c>
      <c r="U387" s="98">
        <v>1985.2228126458626</v>
      </c>
      <c r="V387" s="98">
        <v>2072.8806236406895</v>
      </c>
      <c r="W387" s="98">
        <v>2052.9753610902253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5.4650155203968591</v>
      </c>
      <c r="D388" s="98">
        <v>8.4809487444103464</v>
      </c>
      <c r="E388" s="98">
        <v>7.6773635822376232</v>
      </c>
      <c r="F388" s="98">
        <v>8.599263347630691</v>
      </c>
      <c r="G388" s="98">
        <v>0</v>
      </c>
      <c r="H388" s="98">
        <v>0</v>
      </c>
      <c r="I388" s="98">
        <v>8.3950232695169369</v>
      </c>
      <c r="J388" s="98">
        <v>6.6351886162842719</v>
      </c>
      <c r="K388" s="98">
        <v>5.9697726165221194</v>
      </c>
      <c r="L388" s="98">
        <v>5.7694952217594961</v>
      </c>
      <c r="M388" s="98">
        <v>5.5650553752895284</v>
      </c>
      <c r="N388" s="98">
        <v>6.4058470280096191</v>
      </c>
      <c r="O388" s="98">
        <v>5.9847398296581469</v>
      </c>
      <c r="P388" s="98">
        <v>0</v>
      </c>
      <c r="Q388" s="98">
        <v>0</v>
      </c>
      <c r="R388" s="98">
        <v>5.891297468549908</v>
      </c>
      <c r="S388" s="98">
        <v>5.649577108550166</v>
      </c>
      <c r="T388" s="98">
        <v>6.6503565829811242</v>
      </c>
      <c r="U388" s="98">
        <v>5.4071400076205318</v>
      </c>
      <c r="V388" s="98">
        <v>5.7131340321840574</v>
      </c>
      <c r="W388" s="98">
        <v>5.6364349030727672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75.156928856315545</v>
      </c>
      <c r="D389" s="122">
        <f t="shared" si="217"/>
        <v>46.457081005947195</v>
      </c>
      <c r="E389" s="122">
        <f t="shared" si="217"/>
        <v>97.186605045328008</v>
      </c>
      <c r="F389" s="122">
        <f t="shared" si="217"/>
        <v>91.710623880288452</v>
      </c>
      <c r="G389" s="122">
        <f t="shared" si="217"/>
        <v>0</v>
      </c>
      <c r="H389" s="122">
        <f t="shared" si="217"/>
        <v>0</v>
      </c>
      <c r="I389" s="122">
        <f t="shared" si="217"/>
        <v>38.251974407580569</v>
      </c>
      <c r="J389" s="122">
        <f t="shared" si="217"/>
        <v>25.722542999148715</v>
      </c>
      <c r="K389" s="122">
        <f t="shared" si="217"/>
        <v>36.134438875160626</v>
      </c>
      <c r="L389" s="122">
        <f t="shared" si="217"/>
        <v>98.402014906116833</v>
      </c>
      <c r="M389" s="122">
        <f t="shared" si="217"/>
        <v>111.38897247087624</v>
      </c>
      <c r="N389" s="122">
        <f t="shared" si="217"/>
        <v>116.35428568764745</v>
      </c>
      <c r="O389" s="122">
        <f t="shared" si="217"/>
        <v>110.35698369280215</v>
      </c>
      <c r="P389" s="122">
        <f t="shared" si="217"/>
        <v>0</v>
      </c>
      <c r="Q389" s="122">
        <f t="shared" si="217"/>
        <v>0</v>
      </c>
      <c r="R389" s="122">
        <f t="shared" si="217"/>
        <v>48.269076626343093</v>
      </c>
      <c r="S389" s="122">
        <f t="shared" si="217"/>
        <v>43.046446580008329</v>
      </c>
      <c r="T389" s="122">
        <f t="shared" si="217"/>
        <v>42.106488336548296</v>
      </c>
      <c r="U389" s="122">
        <f t="shared" si="217"/>
        <v>26.258336730192745</v>
      </c>
      <c r="V389" s="122">
        <f t="shared" si="217"/>
        <v>0</v>
      </c>
      <c r="W389" s="122">
        <f t="shared" si="217"/>
        <v>33.231722170808332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75.156928856315545</v>
      </c>
      <c r="D390" s="98">
        <f>RES_hhdet_in_tesh!D129</f>
        <v>46.457081005947195</v>
      </c>
      <c r="E390" s="98">
        <f>RES_hhdet_in_tesh!E129</f>
        <v>97.186605045328008</v>
      </c>
      <c r="F390" s="98">
        <f>RES_hhdet_in_tesh!F129</f>
        <v>91.710623880288452</v>
      </c>
      <c r="G390" s="98">
        <f>RES_hhdet_in_tesh!G129</f>
        <v>0</v>
      </c>
      <c r="H390" s="98">
        <f>RES_hhdet_in_tesh!H129</f>
        <v>0</v>
      </c>
      <c r="I390" s="98">
        <f>RES_hhdet_in_tesh!I129</f>
        <v>38.251974407580569</v>
      </c>
      <c r="J390" s="98">
        <f>RES_hhdet_in_tesh!J129</f>
        <v>25.722542999148715</v>
      </c>
      <c r="K390" s="98">
        <f>RES_hhdet_in_tesh!K129</f>
        <v>36.134438875160626</v>
      </c>
      <c r="L390" s="98">
        <f>RES_hhdet_in_tesh!L129</f>
        <v>98.402014906116833</v>
      </c>
      <c r="M390" s="98">
        <f>RES_hhdet_in_tesh!M129</f>
        <v>111.38897247087624</v>
      </c>
      <c r="N390" s="98">
        <f>RES_hhdet_in_tesh!N129</f>
        <v>116.35428568764745</v>
      </c>
      <c r="O390" s="98">
        <f>RES_hhdet_in_tesh!O129</f>
        <v>110.35698369280215</v>
      </c>
      <c r="P390" s="98">
        <f>RES_hhdet_in_tesh!P129</f>
        <v>0</v>
      </c>
      <c r="Q390" s="98">
        <f>RES_hhdet_in_tesh!Q129</f>
        <v>0</v>
      </c>
      <c r="R390" s="98">
        <f>RES_hhdet_in_tesh!R129</f>
        <v>48.269076626343093</v>
      </c>
      <c r="S390" s="98">
        <f>RES_hhdet_in_tesh!S129</f>
        <v>43.046446580008329</v>
      </c>
      <c r="T390" s="98">
        <f>RES_hhdet_in_tesh!T129</f>
        <v>42.106488336548296</v>
      </c>
      <c r="U390" s="98">
        <f>RES_hhdet_in_tesh!U129</f>
        <v>26.258336730192745</v>
      </c>
      <c r="V390" s="98">
        <f>RES_hhdet_in_tesh!V129</f>
        <v>0</v>
      </c>
      <c r="W390" s="98">
        <f>RES_hhdet_in_tesh!W129</f>
        <v>33.231722170808332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847.4113680390966</v>
      </c>
      <c r="D391" s="122">
        <v>860.33185850543634</v>
      </c>
      <c r="E391" s="122">
        <v>792.86768707861427</v>
      </c>
      <c r="F391" s="122">
        <v>789.33441754277203</v>
      </c>
      <c r="G391" s="122">
        <v>0</v>
      </c>
      <c r="H391" s="122">
        <v>0</v>
      </c>
      <c r="I391" s="122">
        <v>842.47543201267456</v>
      </c>
      <c r="J391" s="122">
        <v>841.67620754425491</v>
      </c>
      <c r="K391" s="122">
        <v>854.06646563633899</v>
      </c>
      <c r="L391" s="122">
        <v>839.76410396233757</v>
      </c>
      <c r="M391" s="122">
        <v>791.42888003899702</v>
      </c>
      <c r="N391" s="122">
        <v>749.67142310214251</v>
      </c>
      <c r="O391" s="122">
        <v>737.47312329179317</v>
      </c>
      <c r="P391" s="122">
        <v>0</v>
      </c>
      <c r="Q391" s="122">
        <v>0</v>
      </c>
      <c r="R391" s="122">
        <v>698.33911445460683</v>
      </c>
      <c r="S391" s="122">
        <v>711.55371877479126</v>
      </c>
      <c r="T391" s="122">
        <v>727.64454774820979</v>
      </c>
      <c r="U391" s="122">
        <v>728.32414690308315</v>
      </c>
      <c r="V391" s="122">
        <v>722.07371261872618</v>
      </c>
      <c r="W391" s="122">
        <v>756.70085324791569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847.2059779122186</v>
      </c>
      <c r="D396" s="101">
        <v>860.22930427775611</v>
      </c>
      <c r="E396" s="101">
        <v>792.92617642356447</v>
      </c>
      <c r="F396" s="101">
        <v>789.42828391038722</v>
      </c>
      <c r="G396" s="101">
        <v>0</v>
      </c>
      <c r="H396" s="101">
        <v>0</v>
      </c>
      <c r="I396" s="101">
        <v>842.62740097522828</v>
      </c>
      <c r="J396" s="101">
        <v>841.47519222455469</v>
      </c>
      <c r="K396" s="101">
        <v>853.67656267631389</v>
      </c>
      <c r="L396" s="101">
        <v>0</v>
      </c>
      <c r="M396" s="101">
        <v>789.48120769871514</v>
      </c>
      <c r="N396" s="101">
        <v>747.52972724393533</v>
      </c>
      <c r="O396" s="101">
        <v>736.62272794528678</v>
      </c>
      <c r="P396" s="101">
        <v>0</v>
      </c>
      <c r="Q396" s="101">
        <v>0</v>
      </c>
      <c r="R396" s="101">
        <v>698.20943527912846</v>
      </c>
      <c r="S396" s="101">
        <v>710.82625963167436</v>
      </c>
      <c r="T396" s="101">
        <v>728.60902273734666</v>
      </c>
      <c r="U396" s="101">
        <v>728.68562935810598</v>
      </c>
      <c r="V396" s="101">
        <v>0</v>
      </c>
      <c r="W396" s="101">
        <v>758.33382776066651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847.49115988694837</v>
      </c>
      <c r="D397" s="104">
        <v>860.38218604309418</v>
      </c>
      <c r="E397" s="104">
        <v>792.83206175032649</v>
      </c>
      <c r="F397" s="104">
        <v>789.28748435896443</v>
      </c>
      <c r="G397" s="104">
        <v>0</v>
      </c>
      <c r="H397" s="104">
        <v>0</v>
      </c>
      <c r="I397" s="104">
        <v>842.38425063514239</v>
      </c>
      <c r="J397" s="104">
        <v>841.71737935672343</v>
      </c>
      <c r="K397" s="104">
        <v>854.17193119109982</v>
      </c>
      <c r="L397" s="104">
        <v>839.76410396233757</v>
      </c>
      <c r="M397" s="104">
        <v>791.63441330103672</v>
      </c>
      <c r="N397" s="104">
        <v>749.84989775699307</v>
      </c>
      <c r="O397" s="104">
        <v>737.65351018347621</v>
      </c>
      <c r="P397" s="104">
        <v>0</v>
      </c>
      <c r="Q397" s="104">
        <v>0</v>
      </c>
      <c r="R397" s="104">
        <v>698.35241488286113</v>
      </c>
      <c r="S397" s="104">
        <v>711.59102437187414</v>
      </c>
      <c r="T397" s="104">
        <v>727.44212707147744</v>
      </c>
      <c r="U397" s="104">
        <v>728.29402336516443</v>
      </c>
      <c r="V397" s="104">
        <v>722.07371261872618</v>
      </c>
      <c r="W397" s="104">
        <v>756.49149754115285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161.22061210619975</v>
      </c>
      <c r="D398" s="98">
        <v>175.22672040497943</v>
      </c>
      <c r="E398" s="98">
        <v>116.26452090165743</v>
      </c>
      <c r="F398" s="98">
        <v>117.69603480073164</v>
      </c>
      <c r="G398" s="98">
        <v>0</v>
      </c>
      <c r="H398" s="98">
        <v>0</v>
      </c>
      <c r="I398" s="98">
        <v>153.68404489584361</v>
      </c>
      <c r="J398" s="98">
        <v>148.79746442465648</v>
      </c>
      <c r="K398" s="98">
        <v>162.81139162684204</v>
      </c>
      <c r="L398" s="98">
        <v>112.9002969479485</v>
      </c>
      <c r="M398" s="98">
        <v>81.218830370910595</v>
      </c>
      <c r="N398" s="98">
        <v>75.530456295582013</v>
      </c>
      <c r="O398" s="98">
        <v>64.518419334448197</v>
      </c>
      <c r="P398" s="98">
        <v>0</v>
      </c>
      <c r="Q398" s="98">
        <v>0</v>
      </c>
      <c r="R398" s="98">
        <v>76.755342742072997</v>
      </c>
      <c r="S398" s="98">
        <v>77.030396037336587</v>
      </c>
      <c r="T398" s="98">
        <v>60.156639248236885</v>
      </c>
      <c r="U398" s="98">
        <v>62.784061664168483</v>
      </c>
      <c r="V398" s="98">
        <v>57.194163330676211</v>
      </c>
      <c r="W398" s="98">
        <v>54.760980846595245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686.27054778074864</v>
      </c>
      <c r="D399" s="98">
        <v>685.15546563811461</v>
      </c>
      <c r="E399" s="98">
        <v>676.56754084866895</v>
      </c>
      <c r="F399" s="98">
        <v>671.59144955823274</v>
      </c>
      <c r="G399" s="98">
        <v>0</v>
      </c>
      <c r="H399" s="98">
        <v>0</v>
      </c>
      <c r="I399" s="98">
        <v>688.70020573929867</v>
      </c>
      <c r="J399" s="98">
        <v>692.91991493206694</v>
      </c>
      <c r="K399" s="98">
        <v>691.36053956425781</v>
      </c>
      <c r="L399" s="98">
        <v>726.86380701438907</v>
      </c>
      <c r="M399" s="98">
        <v>710.41558293012599</v>
      </c>
      <c r="N399" s="98">
        <v>674.31944146141109</v>
      </c>
      <c r="O399" s="98">
        <v>673.13509084902807</v>
      </c>
      <c r="P399" s="98">
        <v>0</v>
      </c>
      <c r="Q399" s="98">
        <v>0</v>
      </c>
      <c r="R399" s="98">
        <v>621.5970721407881</v>
      </c>
      <c r="S399" s="98">
        <v>634.56062833453745</v>
      </c>
      <c r="T399" s="98">
        <v>667.28548782324049</v>
      </c>
      <c r="U399" s="98">
        <v>665.50996170099609</v>
      </c>
      <c r="V399" s="98">
        <v>664.87954928805004</v>
      </c>
      <c r="W399" s="98">
        <v>701.73051669455742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1466.0894631638923</v>
      </c>
      <c r="D400" s="122">
        <v>1524.0550323678738</v>
      </c>
      <c r="E400" s="122">
        <v>1565.2156432243614</v>
      </c>
      <c r="F400" s="122">
        <v>1568.5822992784672</v>
      </c>
      <c r="G400" s="122">
        <v>0</v>
      </c>
      <c r="H400" s="122">
        <v>0</v>
      </c>
      <c r="I400" s="122">
        <v>1558.8993739832706</v>
      </c>
      <c r="J400" s="122">
        <v>1326.3531520430486</v>
      </c>
      <c r="K400" s="122">
        <v>1311.1204058591438</v>
      </c>
      <c r="L400" s="122">
        <v>1491.3283876501157</v>
      </c>
      <c r="M400" s="122">
        <v>1271.0012750102358</v>
      </c>
      <c r="N400" s="122">
        <v>1057.0765140162414</v>
      </c>
      <c r="O400" s="122">
        <v>920.46605719163654</v>
      </c>
      <c r="P400" s="122">
        <v>0</v>
      </c>
      <c r="Q400" s="122">
        <v>0</v>
      </c>
      <c r="R400" s="122">
        <v>1029.0863290179973</v>
      </c>
      <c r="S400" s="122">
        <v>955.10578738359709</v>
      </c>
      <c r="T400" s="122">
        <v>1108.6485853130571</v>
      </c>
      <c r="U400" s="122">
        <v>1130.3626168200174</v>
      </c>
      <c r="V400" s="122">
        <v>1271.8451251509564</v>
      </c>
      <c r="W400" s="122">
        <v>1333.183686550025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1423.3351729443521</v>
      </c>
      <c r="D401" s="98">
        <v>1421.5585808884748</v>
      </c>
      <c r="E401" s="98">
        <v>1660.6995576522672</v>
      </c>
      <c r="F401" s="98">
        <v>1657.3572437244193</v>
      </c>
      <c r="G401" s="98">
        <v>0</v>
      </c>
      <c r="H401" s="98">
        <v>0</v>
      </c>
      <c r="I401" s="98">
        <v>1501.1008206735276</v>
      </c>
      <c r="J401" s="98">
        <v>1354.2654685466923</v>
      </c>
      <c r="K401" s="98">
        <v>1347.8414422422102</v>
      </c>
      <c r="L401" s="98">
        <v>1376.1966468742505</v>
      </c>
      <c r="M401" s="98">
        <v>1249.2733092577823</v>
      </c>
      <c r="N401" s="98">
        <v>1071.2205571763761</v>
      </c>
      <c r="O401" s="98">
        <v>997.25098775520098</v>
      </c>
      <c r="P401" s="98">
        <v>0</v>
      </c>
      <c r="Q401" s="98">
        <v>0</v>
      </c>
      <c r="R401" s="98">
        <v>942.72949655076138</v>
      </c>
      <c r="S401" s="98">
        <v>1020.6608537643204</v>
      </c>
      <c r="T401" s="98">
        <v>1062.0016290516601</v>
      </c>
      <c r="U401" s="98">
        <v>1118.0021822282379</v>
      </c>
      <c r="V401" s="98">
        <v>1309.8638638750494</v>
      </c>
      <c r="W401" s="98">
        <v>1230.0926588400212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1506.6844457965874</v>
      </c>
      <c r="D402" s="33">
        <v>1625.2860955574038</v>
      </c>
      <c r="E402" s="33">
        <v>1457.077234113239</v>
      </c>
      <c r="F402" s="33">
        <v>1499.8533100299885</v>
      </c>
      <c r="G402" s="33">
        <v>0</v>
      </c>
      <c r="H402" s="33">
        <v>0</v>
      </c>
      <c r="I402" s="33">
        <v>1582.6987782872829</v>
      </c>
      <c r="J402" s="33">
        <v>1314.9523467105744</v>
      </c>
      <c r="K402" s="33">
        <v>1285.9744787707396</v>
      </c>
      <c r="L402" s="33">
        <v>1625.1690363020589</v>
      </c>
      <c r="M402" s="33">
        <v>1302.3861144304465</v>
      </c>
      <c r="N402" s="33">
        <v>1027.7597700115984</v>
      </c>
      <c r="O402" s="33">
        <v>816.58056289975525</v>
      </c>
      <c r="P402" s="33">
        <v>0</v>
      </c>
      <c r="Q402" s="33">
        <v>0</v>
      </c>
      <c r="R402" s="33">
        <v>1047.3307302434698</v>
      </c>
      <c r="S402" s="33">
        <v>924.66950656397569</v>
      </c>
      <c r="T402" s="33">
        <v>1128.2538277997307</v>
      </c>
      <c r="U402" s="33">
        <v>1136.3662564788817</v>
      </c>
      <c r="V402" s="33">
        <v>1233.8263864268631</v>
      </c>
      <c r="W402" s="33">
        <v>1359.6928079611691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278.64035498852979</v>
      </c>
      <c r="D404" s="117">
        <f t="shared" si="218"/>
        <v>283.4448550939303</v>
      </c>
      <c r="E404" s="117">
        <f t="shared" si="218"/>
        <v>353.32162253638427</v>
      </c>
      <c r="F404" s="117">
        <f t="shared" si="218"/>
        <v>289.2521940757037</v>
      </c>
      <c r="G404" s="117">
        <f t="shared" si="218"/>
        <v>0</v>
      </c>
      <c r="H404" s="117">
        <f t="shared" si="218"/>
        <v>0</v>
      </c>
      <c r="I404" s="117">
        <f t="shared" si="218"/>
        <v>174.27417748925544</v>
      </c>
      <c r="J404" s="117">
        <f t="shared" si="218"/>
        <v>156.09052611745852</v>
      </c>
      <c r="K404" s="117">
        <f t="shared" si="218"/>
        <v>217.41370322764297</v>
      </c>
      <c r="L404" s="117">
        <f t="shared" si="218"/>
        <v>293.18987956104104</v>
      </c>
      <c r="M404" s="117">
        <f t="shared" si="218"/>
        <v>292.33656349675675</v>
      </c>
      <c r="N404" s="117">
        <f t="shared" si="218"/>
        <v>286.15546840138842</v>
      </c>
      <c r="O404" s="117">
        <f t="shared" si="218"/>
        <v>227.07918370670996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64.80776118010381</v>
      </c>
      <c r="S404" s="117">
        <f t="shared" si="219"/>
        <v>126.57380130028906</v>
      </c>
      <c r="T404" s="117">
        <f t="shared" si="219"/>
        <v>121.82337472103316</v>
      </c>
      <c r="U404" s="117">
        <f t="shared" si="219"/>
        <v>140.39454218892214</v>
      </c>
      <c r="V404" s="117">
        <f t="shared" si="219"/>
        <v>249.4553948334329</v>
      </c>
      <c r="W404" s="117">
        <f t="shared" ref="W404" si="220">W405+W408+W410+W419</f>
        <v>95.095068679630629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278.64035498852979</v>
      </c>
      <c r="D419" s="122">
        <v>283.4448550939303</v>
      </c>
      <c r="E419" s="122">
        <v>353.32162253638427</v>
      </c>
      <c r="F419" s="122">
        <v>289.2521940757037</v>
      </c>
      <c r="G419" s="122">
        <v>0</v>
      </c>
      <c r="H419" s="122">
        <v>0</v>
      </c>
      <c r="I419" s="122">
        <v>174.27417748925544</v>
      </c>
      <c r="J419" s="122">
        <v>156.09052611745852</v>
      </c>
      <c r="K419" s="122">
        <v>217.41370322764297</v>
      </c>
      <c r="L419" s="122">
        <v>293.18987956104104</v>
      </c>
      <c r="M419" s="122">
        <v>292.33656349675675</v>
      </c>
      <c r="N419" s="122">
        <v>286.15546840138842</v>
      </c>
      <c r="O419" s="122">
        <v>227.07918370670996</v>
      </c>
      <c r="P419" s="122">
        <v>0</v>
      </c>
      <c r="Q419" s="122">
        <v>0</v>
      </c>
      <c r="R419" s="122">
        <v>64.80776118010381</v>
      </c>
      <c r="S419" s="122">
        <v>126.57380130028906</v>
      </c>
      <c r="T419" s="122">
        <v>121.82337472103316</v>
      </c>
      <c r="U419" s="122">
        <v>140.39454218892214</v>
      </c>
      <c r="V419" s="122">
        <v>249.4553948334329</v>
      </c>
      <c r="W419" s="122">
        <v>95.095068679630629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572.10200545517284</v>
      </c>
      <c r="D420" s="98">
        <v>570.43277087653473</v>
      </c>
      <c r="E420" s="98">
        <v>665.29709775468098</v>
      </c>
      <c r="F420" s="98">
        <v>662.86961142348764</v>
      </c>
      <c r="G420" s="98">
        <v>0</v>
      </c>
      <c r="H420" s="98">
        <v>0</v>
      </c>
      <c r="I420" s="98">
        <v>597.51146567744729</v>
      </c>
      <c r="J420" s="98">
        <v>538.2431935084777</v>
      </c>
      <c r="K420" s="98">
        <v>534.90673016324854</v>
      </c>
      <c r="L420" s="98">
        <v>545.39622757053871</v>
      </c>
      <c r="M420" s="98">
        <v>494.72341514835762</v>
      </c>
      <c r="N420" s="98">
        <v>424.21293122661973</v>
      </c>
      <c r="O420" s="98">
        <v>394.92031948993036</v>
      </c>
      <c r="P420" s="98">
        <v>0</v>
      </c>
      <c r="Q420" s="98">
        <v>0</v>
      </c>
      <c r="R420" s="98">
        <v>371.56449743259515</v>
      </c>
      <c r="S420" s="98">
        <v>399.19429640860398</v>
      </c>
      <c r="T420" s="98">
        <v>411.6789904365948</v>
      </c>
      <c r="U420" s="98">
        <v>429.44212904846773</v>
      </c>
      <c r="V420" s="98">
        <v>498.91078966686581</v>
      </c>
      <c r="W420" s="98">
        <v>464.90922465597191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43.905701181050901</v>
      </c>
      <c r="D423" s="118">
        <f t="shared" si="225"/>
        <v>52.899146857390861</v>
      </c>
      <c r="E423" s="118">
        <f t="shared" si="225"/>
        <v>54.776767622548093</v>
      </c>
      <c r="F423" s="118">
        <f t="shared" si="225"/>
        <v>57.024629030263888</v>
      </c>
      <c r="G423" s="118">
        <f t="shared" si="225"/>
        <v>0</v>
      </c>
      <c r="H423" s="118">
        <f t="shared" si="225"/>
        <v>0</v>
      </c>
      <c r="I423" s="118">
        <f t="shared" si="225"/>
        <v>53.88374424824719</v>
      </c>
      <c r="J423" s="118">
        <f t="shared" si="225"/>
        <v>44.006974809587035</v>
      </c>
      <c r="K423" s="118">
        <f t="shared" si="225"/>
        <v>43.353262795177116</v>
      </c>
      <c r="L423" s="118">
        <f t="shared" si="225"/>
        <v>50.205744943733038</v>
      </c>
      <c r="M423" s="118">
        <f t="shared" si="225"/>
        <v>43.768828776233626</v>
      </c>
      <c r="N423" s="118">
        <f t="shared" si="225"/>
        <v>43.9210518871677</v>
      </c>
      <c r="O423" s="118">
        <f t="shared" si="225"/>
        <v>40.14917490906808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37.024922275519245</v>
      </c>
      <c r="S423" s="118">
        <f t="shared" si="226"/>
        <v>35.795985342904416</v>
      </c>
      <c r="T423" s="118">
        <f t="shared" si="226"/>
        <v>40.826300401046147</v>
      </c>
      <c r="U423" s="118">
        <f t="shared" si="226"/>
        <v>36.46524495509037</v>
      </c>
      <c r="V423" s="118">
        <f t="shared" si="226"/>
        <v>39.036848984660324</v>
      </c>
      <c r="W423" s="118">
        <f t="shared" ref="W423" si="227">W424+W427+W429+W438</f>
        <v>37.819827600263999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13.247294608204355</v>
      </c>
      <c r="D424" s="123">
        <f t="shared" si="228"/>
        <v>21.325378966557249</v>
      </c>
      <c r="E424" s="123">
        <f t="shared" si="228"/>
        <v>22.780867458823991</v>
      </c>
      <c r="F424" s="123">
        <f t="shared" si="228"/>
        <v>26.313415181170217</v>
      </c>
      <c r="G424" s="123">
        <f t="shared" si="228"/>
        <v>0</v>
      </c>
      <c r="H424" s="123">
        <f t="shared" si="228"/>
        <v>0</v>
      </c>
      <c r="I424" s="123">
        <f t="shared" si="228"/>
        <v>24.436943135049553</v>
      </c>
      <c r="J424" s="123">
        <f t="shared" si="228"/>
        <v>18.452479533210976</v>
      </c>
      <c r="K424" s="123">
        <f t="shared" si="228"/>
        <v>17.398711794018521</v>
      </c>
      <c r="L424" s="123">
        <f t="shared" si="228"/>
        <v>22.714772615014223</v>
      </c>
      <c r="M424" s="123">
        <f t="shared" si="228"/>
        <v>19.653802375778191</v>
      </c>
      <c r="N424" s="123">
        <f t="shared" si="228"/>
        <v>23.030575317521542</v>
      </c>
      <c r="O424" s="123">
        <f t="shared" si="228"/>
        <v>21.44911821071322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20.031389412304055</v>
      </c>
      <c r="S424" s="123">
        <f t="shared" si="229"/>
        <v>19.222057908386482</v>
      </c>
      <c r="T424" s="123">
        <f t="shared" si="229"/>
        <v>22.802336009935079</v>
      </c>
      <c r="U424" s="123">
        <f t="shared" si="229"/>
        <v>18.569761622862352</v>
      </c>
      <c r="V424" s="123">
        <f t="shared" si="229"/>
        <v>19.225806924681642</v>
      </c>
      <c r="W424" s="123">
        <f t="shared" ref="W424" si="230">SUM(W425:W426)</f>
        <v>18.790325210723786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13.19718150816376</v>
      </c>
      <c r="D425" s="99">
        <v>21.247692793168373</v>
      </c>
      <c r="E425" s="99">
        <v>22.710825545040322</v>
      </c>
      <c r="F425" s="99">
        <v>26.236156061469515</v>
      </c>
      <c r="G425" s="99">
        <v>0</v>
      </c>
      <c r="H425" s="99">
        <v>0</v>
      </c>
      <c r="I425" s="99">
        <v>24.362877272663379</v>
      </c>
      <c r="J425" s="99">
        <v>18.394460952550801</v>
      </c>
      <c r="K425" s="99">
        <v>17.347029167138878</v>
      </c>
      <c r="L425" s="99">
        <v>22.665520742239753</v>
      </c>
      <c r="M425" s="99">
        <v>19.607428647461369</v>
      </c>
      <c r="N425" s="99">
        <v>22.978045656595249</v>
      </c>
      <c r="O425" s="99">
        <v>21.400623071465908</v>
      </c>
      <c r="P425" s="99">
        <v>0</v>
      </c>
      <c r="Q425" s="99">
        <v>0</v>
      </c>
      <c r="R425" s="99">
        <v>19.984699358356227</v>
      </c>
      <c r="S425" s="99">
        <v>19.177592121337682</v>
      </c>
      <c r="T425" s="99">
        <v>22.750377661096962</v>
      </c>
      <c r="U425" s="99">
        <v>18.527851007345014</v>
      </c>
      <c r="V425" s="99">
        <v>19.181726564050603</v>
      </c>
      <c r="W425" s="99">
        <v>18.747253595817217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5.0113100040594862E-2</v>
      </c>
      <c r="D426" s="99">
        <v>7.7686173388877414E-2</v>
      </c>
      <c r="E426" s="99">
        <v>7.0041913783667989E-2</v>
      </c>
      <c r="F426" s="99">
        <v>7.7259119700700818E-2</v>
      </c>
      <c r="G426" s="99">
        <v>0</v>
      </c>
      <c r="H426" s="99">
        <v>0</v>
      </c>
      <c r="I426" s="99">
        <v>7.4065862386175171E-2</v>
      </c>
      <c r="J426" s="99">
        <v>5.801858066017495E-2</v>
      </c>
      <c r="K426" s="99">
        <v>5.1682626879641598E-2</v>
      </c>
      <c r="L426" s="99">
        <v>4.9251872774467804E-2</v>
      </c>
      <c r="M426" s="99">
        <v>4.6373728316823626E-2</v>
      </c>
      <c r="N426" s="99">
        <v>5.2529660926292965E-2</v>
      </c>
      <c r="O426" s="99">
        <v>4.8495139247309887E-2</v>
      </c>
      <c r="P426" s="99">
        <v>0</v>
      </c>
      <c r="Q426" s="99">
        <v>0</v>
      </c>
      <c r="R426" s="99">
        <v>4.6690053947826271E-2</v>
      </c>
      <c r="S426" s="99">
        <v>4.4465787048799929E-2</v>
      </c>
      <c r="T426" s="99">
        <v>5.1958348838117702E-2</v>
      </c>
      <c r="U426" s="99">
        <v>4.1910615517338365E-2</v>
      </c>
      <c r="V426" s="99">
        <v>4.4080360631037332E-2</v>
      </c>
      <c r="W426" s="99">
        <v>4.3071614906569147E-2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0.30253194515918519</v>
      </c>
      <c r="D427" s="123">
        <f t="shared" si="231"/>
        <v>0.18085811607796806</v>
      </c>
      <c r="E427" s="123">
        <f t="shared" si="231"/>
        <v>0.3650755238190122</v>
      </c>
      <c r="F427" s="123">
        <f t="shared" si="231"/>
        <v>0.3289958882704479</v>
      </c>
      <c r="G427" s="123">
        <f t="shared" si="231"/>
        <v>0</v>
      </c>
      <c r="H427" s="123">
        <f t="shared" si="231"/>
        <v>0</v>
      </c>
      <c r="I427" s="123">
        <f t="shared" si="231"/>
        <v>0.12334299439872544</v>
      </c>
      <c r="J427" s="123">
        <f t="shared" si="231"/>
        <v>7.9886147113911829E-2</v>
      </c>
      <c r="K427" s="123">
        <f t="shared" si="231"/>
        <v>0.10798962428535203</v>
      </c>
      <c r="L427" s="123">
        <f t="shared" si="231"/>
        <v>0.28185780317463655</v>
      </c>
      <c r="M427" s="123">
        <f t="shared" si="231"/>
        <v>0.30137016032115044</v>
      </c>
      <c r="N427" s="123">
        <f t="shared" si="231"/>
        <v>0.29812441921289695</v>
      </c>
      <c r="O427" s="123">
        <f t="shared" si="231"/>
        <v>0.26738577472492814</v>
      </c>
      <c r="P427" s="123">
        <f t="shared" si="231"/>
        <v>0</v>
      </c>
      <c r="Q427" s="123">
        <f t="shared" si="231"/>
        <v>0</v>
      </c>
      <c r="R427" s="123">
        <f t="shared" si="231"/>
        <v>0.10287070271192553</v>
      </c>
      <c r="S427" s="123">
        <f t="shared" si="231"/>
        <v>8.9496239399209893E-2</v>
      </c>
      <c r="T427" s="123">
        <f t="shared" si="231"/>
        <v>8.5633627877911248E-2</v>
      </c>
      <c r="U427" s="123">
        <f t="shared" si="231"/>
        <v>5.2286236958596841E-2</v>
      </c>
      <c r="V427" s="123">
        <f t="shared" si="231"/>
        <v>0</v>
      </c>
      <c r="W427" s="123">
        <f t="shared" si="231"/>
        <v>6.355994240061108E-2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0.30253194515918519</v>
      </c>
      <c r="D428" s="99">
        <f>RES_hhdet_in_fecs!D129</f>
        <v>0.18085811607796806</v>
      </c>
      <c r="E428" s="99">
        <f>RES_hhdet_in_fecs!E129</f>
        <v>0.3650755238190122</v>
      </c>
      <c r="F428" s="99">
        <f>RES_hhdet_in_fecs!F129</f>
        <v>0.3289958882704479</v>
      </c>
      <c r="G428" s="99">
        <f>RES_hhdet_in_fecs!G129</f>
        <v>0</v>
      </c>
      <c r="H428" s="99">
        <f>RES_hhdet_in_fecs!H129</f>
        <v>0</v>
      </c>
      <c r="I428" s="99">
        <f>RES_hhdet_in_fecs!I129</f>
        <v>0.12334299439872544</v>
      </c>
      <c r="J428" s="99">
        <f>RES_hhdet_in_fecs!J129</f>
        <v>7.9886147113911829E-2</v>
      </c>
      <c r="K428" s="99">
        <f>RES_hhdet_in_fecs!K129</f>
        <v>0.10798962428535203</v>
      </c>
      <c r="L428" s="99">
        <f>RES_hhdet_in_fecs!L129</f>
        <v>0.28185780317463655</v>
      </c>
      <c r="M428" s="99">
        <f>RES_hhdet_in_fecs!M129</f>
        <v>0.30137016032115044</v>
      </c>
      <c r="N428" s="99">
        <f>RES_hhdet_in_fecs!N129</f>
        <v>0.29812441921289695</v>
      </c>
      <c r="O428" s="99">
        <f>RES_hhdet_in_fecs!O129</f>
        <v>0.26738577472492814</v>
      </c>
      <c r="P428" s="99">
        <f>RES_hhdet_in_fecs!P129</f>
        <v>0</v>
      </c>
      <c r="Q428" s="99">
        <f>RES_hhdet_in_fecs!Q129</f>
        <v>0</v>
      </c>
      <c r="R428" s="99">
        <f>RES_hhdet_in_fecs!R129</f>
        <v>0.10287070271192553</v>
      </c>
      <c r="S428" s="99">
        <f>RES_hhdet_in_fecs!S129</f>
        <v>8.9496239399209893E-2</v>
      </c>
      <c r="T428" s="99">
        <f>RES_hhdet_in_fecs!T129</f>
        <v>8.5633627877911248E-2</v>
      </c>
      <c r="U428" s="99">
        <f>RES_hhdet_in_fecs!U129</f>
        <v>5.2286236958596841E-2</v>
      </c>
      <c r="V428" s="99">
        <f>RES_hhdet_in_fecs!V129</f>
        <v>0</v>
      </c>
      <c r="W428" s="99">
        <f>RES_hhdet_in_fecs!W129</f>
        <v>6.355994240061108E-2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9.4714760392244699</v>
      </c>
      <c r="D429" s="123">
        <v>9.7990024136654679</v>
      </c>
      <c r="E429" s="123">
        <v>8.9994091131566343</v>
      </c>
      <c r="F429" s="123">
        <v>8.6782402554384444</v>
      </c>
      <c r="G429" s="123">
        <v>0</v>
      </c>
      <c r="H429" s="123">
        <v>0</v>
      </c>
      <c r="I429" s="123">
        <v>9.2773176221096314</v>
      </c>
      <c r="J429" s="123">
        <v>8.5336278529329466</v>
      </c>
      <c r="K429" s="123">
        <v>8.7340103640799498</v>
      </c>
      <c r="L429" s="123">
        <v>7.6455362865001826</v>
      </c>
      <c r="M429" s="123">
        <v>7.1979724498045146</v>
      </c>
      <c r="N429" s="123">
        <v>6.6406032438408777</v>
      </c>
      <c r="O429" s="123">
        <v>6.6437966801500066</v>
      </c>
      <c r="P429" s="123">
        <v>0</v>
      </c>
      <c r="Q429" s="123">
        <v>0</v>
      </c>
      <c r="R429" s="123">
        <v>5.9468007572863959</v>
      </c>
      <c r="S429" s="123">
        <v>5.9151117485020901</v>
      </c>
      <c r="T429" s="123">
        <v>6.1736423976112969</v>
      </c>
      <c r="U429" s="123">
        <v>5.9466225586315113</v>
      </c>
      <c r="V429" s="123">
        <v>5.7163517222643456</v>
      </c>
      <c r="W429" s="123">
        <v>6.1111693015083883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11.849073838567248</v>
      </c>
      <c r="D434" s="102">
        <v>11.997741682943749</v>
      </c>
      <c r="E434" s="102">
        <v>10.994079820027356</v>
      </c>
      <c r="F434" s="102">
        <v>10.758939099426398</v>
      </c>
      <c r="G434" s="102">
        <v>0</v>
      </c>
      <c r="H434" s="102">
        <v>0</v>
      </c>
      <c r="I434" s="102">
        <v>11.206206995386978</v>
      </c>
      <c r="J434" s="102">
        <v>11.063938406999725</v>
      </c>
      <c r="K434" s="102">
        <v>11.081973111183387</v>
      </c>
      <c r="L434" s="102">
        <v>0</v>
      </c>
      <c r="M434" s="102">
        <v>9.777405458498281</v>
      </c>
      <c r="N434" s="102">
        <v>9.027261148482701</v>
      </c>
      <c r="O434" s="102">
        <v>8.6703862066506279</v>
      </c>
      <c r="P434" s="102">
        <v>0</v>
      </c>
      <c r="Q434" s="102">
        <v>0</v>
      </c>
      <c r="R434" s="102">
        <v>7.6726776213707275</v>
      </c>
      <c r="S434" s="102">
        <v>7.6671267683663249</v>
      </c>
      <c r="T434" s="102">
        <v>7.7141667713852682</v>
      </c>
      <c r="U434" s="102">
        <v>7.5744397333038505</v>
      </c>
      <c r="V434" s="102">
        <v>0</v>
      </c>
      <c r="W434" s="102">
        <v>7.6454428649100823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8.5478049517100096</v>
      </c>
      <c r="D435" s="105">
        <v>8.719991475964088</v>
      </c>
      <c r="E435" s="105">
        <v>7.7844733189717417</v>
      </c>
      <c r="F435" s="105">
        <v>7.6378908334444677</v>
      </c>
      <c r="G435" s="105">
        <v>0</v>
      </c>
      <c r="H435" s="105">
        <v>0</v>
      </c>
      <c r="I435" s="105">
        <v>8.1199839981432227</v>
      </c>
      <c r="J435" s="105">
        <v>8.0153714743891484</v>
      </c>
      <c r="K435" s="105">
        <v>8.0989056865847591</v>
      </c>
      <c r="L435" s="105">
        <v>7.6455362865001826</v>
      </c>
      <c r="M435" s="105">
        <v>6.9257709765252713</v>
      </c>
      <c r="N435" s="105">
        <v>6.441715085120725</v>
      </c>
      <c r="O435" s="105">
        <v>6.2139140533165405</v>
      </c>
      <c r="P435" s="105">
        <v>0</v>
      </c>
      <c r="Q435" s="105">
        <v>0</v>
      </c>
      <c r="R435" s="105">
        <v>5.7697877455854387</v>
      </c>
      <c r="S435" s="105">
        <v>5.8252648244064869</v>
      </c>
      <c r="T435" s="105">
        <v>5.8503224673130552</v>
      </c>
      <c r="U435" s="105">
        <v>5.8109711274088172</v>
      </c>
      <c r="V435" s="105">
        <v>5.7163517222643456</v>
      </c>
      <c r="W435" s="105">
        <v>5.9144675626107341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2.2548411920475173</v>
      </c>
      <c r="D436" s="99">
        <v>2.4439122416707857</v>
      </c>
      <c r="E436" s="99">
        <v>1.612030805686584</v>
      </c>
      <c r="F436" s="99">
        <v>1.6040525738355551</v>
      </c>
      <c r="G436" s="99">
        <v>0</v>
      </c>
      <c r="H436" s="99">
        <v>0</v>
      </c>
      <c r="I436" s="99">
        <v>2.0438632982952325</v>
      </c>
      <c r="J436" s="99">
        <v>1.9564284208545122</v>
      </c>
      <c r="K436" s="99">
        <v>2.1135305138828469</v>
      </c>
      <c r="L436" s="99">
        <v>1.4405907286251161</v>
      </c>
      <c r="M436" s="99">
        <v>1.0058623658898267</v>
      </c>
      <c r="N436" s="99">
        <v>0.91211510230921067</v>
      </c>
      <c r="O436" s="99">
        <v>0.75941128592742868</v>
      </c>
      <c r="P436" s="99">
        <v>0</v>
      </c>
      <c r="Q436" s="99">
        <v>0</v>
      </c>
      <c r="R436" s="99">
        <v>0.84347041277422252</v>
      </c>
      <c r="S436" s="99">
        <v>0.83086661956151153</v>
      </c>
      <c r="T436" s="99">
        <v>0.63690996554436896</v>
      </c>
      <c r="U436" s="99">
        <v>0.65261900623206881</v>
      </c>
      <c r="V436" s="99">
        <v>0.58639500433755098</v>
      </c>
      <c r="W436" s="99">
        <v>0.55209451954082445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6.2929637596624932</v>
      </c>
      <c r="D437" s="99">
        <v>6.2760792342932996</v>
      </c>
      <c r="E437" s="99">
        <v>6.1724425132851586</v>
      </c>
      <c r="F437" s="99">
        <v>6.0338382596089124</v>
      </c>
      <c r="G437" s="99">
        <v>0</v>
      </c>
      <c r="H437" s="99">
        <v>0</v>
      </c>
      <c r="I437" s="99">
        <v>6.0761206998479915</v>
      </c>
      <c r="J437" s="99">
        <v>6.0589430535346374</v>
      </c>
      <c r="K437" s="99">
        <v>5.9853751727019127</v>
      </c>
      <c r="L437" s="99">
        <v>6.2049455578750665</v>
      </c>
      <c r="M437" s="99">
        <v>5.9199086106354448</v>
      </c>
      <c r="N437" s="99">
        <v>5.529599982811515</v>
      </c>
      <c r="O437" s="99">
        <v>5.4545027673891129</v>
      </c>
      <c r="P437" s="99">
        <v>0</v>
      </c>
      <c r="Q437" s="99">
        <v>0</v>
      </c>
      <c r="R437" s="99">
        <v>4.926317332811216</v>
      </c>
      <c r="S437" s="99">
        <v>4.994398204844976</v>
      </c>
      <c r="T437" s="99">
        <v>5.2134125017686852</v>
      </c>
      <c r="U437" s="99">
        <v>5.1583521211767476</v>
      </c>
      <c r="V437" s="99">
        <v>5.1299567179267962</v>
      </c>
      <c r="W437" s="99">
        <v>5.3623730430699101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20.884398588462894</v>
      </c>
      <c r="D438" s="123">
        <v>21.593907361090178</v>
      </c>
      <c r="E438" s="123">
        <v>22.631415526748455</v>
      </c>
      <c r="F438" s="123">
        <v>21.70397770538478</v>
      </c>
      <c r="G438" s="123">
        <v>0</v>
      </c>
      <c r="H438" s="123">
        <v>0</v>
      </c>
      <c r="I438" s="123">
        <v>20.046140496689283</v>
      </c>
      <c r="J438" s="123">
        <v>16.9409812763292</v>
      </c>
      <c r="K438" s="123">
        <v>17.11255101279329</v>
      </c>
      <c r="L438" s="123">
        <v>19.563578239043995</v>
      </c>
      <c r="M438" s="123">
        <v>16.615683790329772</v>
      </c>
      <c r="N438" s="123">
        <v>13.95174890659238</v>
      </c>
      <c r="O438" s="123">
        <v>11.788874243479921</v>
      </c>
      <c r="P438" s="123">
        <v>0</v>
      </c>
      <c r="Q438" s="123">
        <v>0</v>
      </c>
      <c r="R438" s="123">
        <v>10.943861403216868</v>
      </c>
      <c r="S438" s="123">
        <v>10.569319446616635</v>
      </c>
      <c r="T438" s="123">
        <v>11.764688365621863</v>
      </c>
      <c r="U438" s="123">
        <v>11.896574536637912</v>
      </c>
      <c r="V438" s="123">
        <v>14.094690337714333</v>
      </c>
      <c r="W438" s="123">
        <v>12.854773145631214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23.094123283894081</v>
      </c>
      <c r="D439" s="99">
        <v>23.002333653594722</v>
      </c>
      <c r="E439" s="99">
        <v>26.719582297138572</v>
      </c>
      <c r="F439" s="99">
        <v>26.217106358705909</v>
      </c>
      <c r="G439" s="99">
        <v>0</v>
      </c>
      <c r="H439" s="99">
        <v>0</v>
      </c>
      <c r="I439" s="99">
        <v>23.206549045488931</v>
      </c>
      <c r="J439" s="99">
        <v>20.718605151044823</v>
      </c>
      <c r="K439" s="99">
        <v>20.386045638216789</v>
      </c>
      <c r="L439" s="99">
        <v>20.495815387655604</v>
      </c>
      <c r="M439" s="99">
        <v>18.148182130913643</v>
      </c>
      <c r="N439" s="99">
        <v>15.313697956288914</v>
      </c>
      <c r="O439" s="99">
        <v>14.087390553474528</v>
      </c>
      <c r="P439" s="99">
        <v>0</v>
      </c>
      <c r="Q439" s="99">
        <v>0</v>
      </c>
      <c r="R439" s="99">
        <v>12.963306056772025</v>
      </c>
      <c r="S439" s="99">
        <v>13.831284381056145</v>
      </c>
      <c r="T439" s="99">
        <v>14.159152293975685</v>
      </c>
      <c r="U439" s="99">
        <v>14.653089809060457</v>
      </c>
      <c r="V439" s="99">
        <v>16.945787743843674</v>
      </c>
      <c r="W439" s="99">
        <v>15.639503557392185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18.786276150376718</v>
      </c>
      <c r="D440" s="110">
        <v>20.202869047505438</v>
      </c>
      <c r="E440" s="110">
        <v>18.001443521728319</v>
      </c>
      <c r="F440" s="110">
        <v>18.209942618942616</v>
      </c>
      <c r="G440" s="110">
        <v>0</v>
      </c>
      <c r="H440" s="110">
        <v>0</v>
      </c>
      <c r="I440" s="110">
        <v>18.744795800124724</v>
      </c>
      <c r="J440" s="110">
        <v>15.398008144403098</v>
      </c>
      <c r="K440" s="110">
        <v>14.87091882364459</v>
      </c>
      <c r="L440" s="110">
        <v>18.479852553783001</v>
      </c>
      <c r="M440" s="110">
        <v>14.402075076153062</v>
      </c>
      <c r="N440" s="110">
        <v>11.128799967221385</v>
      </c>
      <c r="O440" s="110">
        <v>8.6791168828989793</v>
      </c>
      <c r="P440" s="110">
        <v>0</v>
      </c>
      <c r="Q440" s="110">
        <v>0</v>
      </c>
      <c r="R440" s="110">
        <v>10.517218166550286</v>
      </c>
      <c r="S440" s="110">
        <v>9.0548357270554387</v>
      </c>
      <c r="T440" s="110">
        <v>10.758319468197794</v>
      </c>
      <c r="U440" s="110">
        <v>10.557695690032677</v>
      </c>
      <c r="V440" s="110">
        <v>11.243592931584988</v>
      </c>
      <c r="W440" s="110">
        <v>12.13869961117839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32.252349227409269</v>
      </c>
      <c r="D442" s="118">
        <f t="shared" si="232"/>
        <v>38.956208853383728</v>
      </c>
      <c r="E442" s="118">
        <f t="shared" si="232"/>
        <v>40.259262372276794</v>
      </c>
      <c r="F442" s="118">
        <f t="shared" si="232"/>
        <v>42.675456485408596</v>
      </c>
      <c r="G442" s="118">
        <f t="shared" si="232"/>
        <v>0</v>
      </c>
      <c r="H442" s="118">
        <f t="shared" si="232"/>
        <v>0</v>
      </c>
      <c r="I442" s="118">
        <f t="shared" si="232"/>
        <v>40.831473903705529</v>
      </c>
      <c r="J442" s="118">
        <f t="shared" si="232"/>
        <v>33.792733183249091</v>
      </c>
      <c r="K442" s="118">
        <f t="shared" si="232"/>
        <v>32.863686385213626</v>
      </c>
      <c r="L442" s="118">
        <f t="shared" si="232"/>
        <v>38.80248996178598</v>
      </c>
      <c r="M442" s="118">
        <f t="shared" si="232"/>
        <v>33.794709039798569</v>
      </c>
      <c r="N442" s="118">
        <f t="shared" si="232"/>
        <v>34.224230763637372</v>
      </c>
      <c r="O442" s="118">
        <f t="shared" si="232"/>
        <v>31.613722170410483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30.500059877844148</v>
      </c>
      <c r="S442" s="118">
        <f t="shared" si="233"/>
        <v>29.291929180759947</v>
      </c>
      <c r="T442" s="118">
        <f t="shared" si="233"/>
        <v>33.542945205451623</v>
      </c>
      <c r="U442" s="118">
        <f t="shared" si="233"/>
        <v>30.039491437327204</v>
      </c>
      <c r="V442" s="118">
        <f t="shared" si="233"/>
        <v>31.421952096741265</v>
      </c>
      <c r="W442" s="118">
        <f t="shared" ref="W442" si="234">W443+W446+W448+W457</f>
        <v>31.955266698519917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10.34883498379326</v>
      </c>
      <c r="D443" s="123">
        <f t="shared" si="235"/>
        <v>16.689482338242041</v>
      </c>
      <c r="E443" s="123">
        <f t="shared" si="235"/>
        <v>17.859410745453676</v>
      </c>
      <c r="F443" s="123">
        <f t="shared" si="235"/>
        <v>20.667053638958564</v>
      </c>
      <c r="G443" s="123">
        <f t="shared" si="235"/>
        <v>0</v>
      </c>
      <c r="H443" s="123">
        <f t="shared" si="235"/>
        <v>0</v>
      </c>
      <c r="I443" s="123">
        <f t="shared" si="235"/>
        <v>19.307642987464064</v>
      </c>
      <c r="J443" s="123">
        <f t="shared" si="235"/>
        <v>14.610404078654526</v>
      </c>
      <c r="K443" s="123">
        <f t="shared" si="235"/>
        <v>13.805997720285877</v>
      </c>
      <c r="L443" s="123">
        <f t="shared" si="235"/>
        <v>18.06286721454159</v>
      </c>
      <c r="M443" s="123">
        <f t="shared" si="235"/>
        <v>15.680226643603643</v>
      </c>
      <c r="N443" s="123">
        <f t="shared" si="235"/>
        <v>18.454277586658471</v>
      </c>
      <c r="O443" s="123">
        <f t="shared" si="235"/>
        <v>17.28498422139447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16.427222208235481</v>
      </c>
      <c r="S443" s="123">
        <f t="shared" si="236"/>
        <v>15.835449279728772</v>
      </c>
      <c r="T443" s="123">
        <f t="shared" si="236"/>
        <v>18.867259538349266</v>
      </c>
      <c r="U443" s="123">
        <f t="shared" si="236"/>
        <v>15.429326125341294</v>
      </c>
      <c r="V443" s="123">
        <f t="shared" si="236"/>
        <v>16.037635722790171</v>
      </c>
      <c r="W443" s="123">
        <f t="shared" ref="W443" si="237">SUM(W444:W445)</f>
        <v>15.731173346968983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10.298721883752666</v>
      </c>
      <c r="D444" s="99">
        <v>16.611796164853164</v>
      </c>
      <c r="E444" s="99">
        <v>17.789368831670007</v>
      </c>
      <c r="F444" s="99">
        <v>20.589794519257861</v>
      </c>
      <c r="G444" s="99">
        <v>0</v>
      </c>
      <c r="H444" s="99">
        <v>0</v>
      </c>
      <c r="I444" s="99">
        <v>19.23357712507789</v>
      </c>
      <c r="J444" s="99">
        <v>14.552385497994351</v>
      </c>
      <c r="K444" s="99">
        <v>13.754315093406236</v>
      </c>
      <c r="L444" s="99">
        <v>18.013615341767121</v>
      </c>
      <c r="M444" s="99">
        <v>15.63385291528682</v>
      </c>
      <c r="N444" s="99">
        <v>18.401747925732177</v>
      </c>
      <c r="O444" s="99">
        <v>17.236489082147159</v>
      </c>
      <c r="P444" s="99">
        <v>0</v>
      </c>
      <c r="Q444" s="99">
        <v>0</v>
      </c>
      <c r="R444" s="99">
        <v>16.380532154287653</v>
      </c>
      <c r="S444" s="99">
        <v>15.790983492679972</v>
      </c>
      <c r="T444" s="99">
        <v>18.81530118951115</v>
      </c>
      <c r="U444" s="99">
        <v>15.387415509823956</v>
      </c>
      <c r="V444" s="99">
        <v>15.993555362159134</v>
      </c>
      <c r="W444" s="99">
        <v>15.688101732062414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5.0113100040594862E-2</v>
      </c>
      <c r="D445" s="99">
        <v>7.7686173388877414E-2</v>
      </c>
      <c r="E445" s="99">
        <v>7.0041913783667989E-2</v>
      </c>
      <c r="F445" s="99">
        <v>7.7259119700700818E-2</v>
      </c>
      <c r="G445" s="99">
        <v>0</v>
      </c>
      <c r="H445" s="99">
        <v>0</v>
      </c>
      <c r="I445" s="99">
        <v>7.4065862386175171E-2</v>
      </c>
      <c r="J445" s="99">
        <v>5.801858066017495E-2</v>
      </c>
      <c r="K445" s="99">
        <v>5.1682626879641598E-2</v>
      </c>
      <c r="L445" s="99">
        <v>4.9251872774467804E-2</v>
      </c>
      <c r="M445" s="99">
        <v>4.6373728316823626E-2</v>
      </c>
      <c r="N445" s="99">
        <v>5.2529660926292965E-2</v>
      </c>
      <c r="O445" s="99">
        <v>4.8495139247309887E-2</v>
      </c>
      <c r="P445" s="99">
        <v>0</v>
      </c>
      <c r="Q445" s="99">
        <v>0</v>
      </c>
      <c r="R445" s="99">
        <v>4.6690053947826271E-2</v>
      </c>
      <c r="S445" s="99">
        <v>4.4465787048799929E-2</v>
      </c>
      <c r="T445" s="99">
        <v>5.1958348838117702E-2</v>
      </c>
      <c r="U445" s="99">
        <v>4.1910615517338365E-2</v>
      </c>
      <c r="V445" s="99">
        <v>4.4080360631037332E-2</v>
      </c>
      <c r="W445" s="99">
        <v>4.3071614906569147E-2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0.68917401615117591</v>
      </c>
      <c r="D446" s="123">
        <f t="shared" si="238"/>
        <v>0.42555060276101986</v>
      </c>
      <c r="E446" s="123">
        <f t="shared" si="238"/>
        <v>0.88665018122383465</v>
      </c>
      <c r="F446" s="123">
        <f t="shared" si="238"/>
        <v>0.82396384222206442</v>
      </c>
      <c r="G446" s="123">
        <f t="shared" si="238"/>
        <v>0</v>
      </c>
      <c r="H446" s="123">
        <f t="shared" si="238"/>
        <v>0</v>
      </c>
      <c r="I446" s="123">
        <f t="shared" si="238"/>
        <v>0.33748155085630654</v>
      </c>
      <c r="J446" s="123">
        <f t="shared" si="238"/>
        <v>0.22491982098568722</v>
      </c>
      <c r="K446" s="123">
        <f t="shared" si="238"/>
        <v>0.31282979132597644</v>
      </c>
      <c r="L446" s="123">
        <f t="shared" si="238"/>
        <v>0.84001863813474853</v>
      </c>
      <c r="M446" s="123">
        <f t="shared" si="238"/>
        <v>0.92820674701477135</v>
      </c>
      <c r="N446" s="123">
        <f t="shared" si="238"/>
        <v>0.95413629887946882</v>
      </c>
      <c r="O446" s="123">
        <f t="shared" si="238"/>
        <v>0.89423725064440174</v>
      </c>
      <c r="P446" s="123">
        <f t="shared" si="238"/>
        <v>0</v>
      </c>
      <c r="Q446" s="123">
        <f t="shared" si="238"/>
        <v>0</v>
      </c>
      <c r="R446" s="123">
        <f t="shared" si="238"/>
        <v>0.38254489842463246</v>
      </c>
      <c r="S446" s="123">
        <f t="shared" si="238"/>
        <v>0.33880308031151035</v>
      </c>
      <c r="T446" s="123">
        <f t="shared" si="238"/>
        <v>0.32897237644929456</v>
      </c>
      <c r="U446" s="123">
        <f t="shared" si="238"/>
        <v>0.20352775279961721</v>
      </c>
      <c r="V446" s="123">
        <f t="shared" si="238"/>
        <v>0</v>
      </c>
      <c r="W446" s="123">
        <f t="shared" si="238"/>
        <v>0.25394490748803628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0.68917401615117591</v>
      </c>
      <c r="D447" s="99">
        <f>RES_hhdet_in_tess!D129</f>
        <v>0.42555060276101986</v>
      </c>
      <c r="E447" s="99">
        <f>RES_hhdet_in_tess!E129</f>
        <v>0.88665018122383465</v>
      </c>
      <c r="F447" s="99">
        <f>RES_hhdet_in_tess!F129</f>
        <v>0.82396384222206442</v>
      </c>
      <c r="G447" s="99">
        <f>RES_hhdet_in_tess!G129</f>
        <v>0</v>
      </c>
      <c r="H447" s="99">
        <f>RES_hhdet_in_tess!H129</f>
        <v>0</v>
      </c>
      <c r="I447" s="99">
        <f>RES_hhdet_in_tess!I129</f>
        <v>0.33748155085630654</v>
      </c>
      <c r="J447" s="99">
        <f>RES_hhdet_in_tess!J129</f>
        <v>0.22491982098568722</v>
      </c>
      <c r="K447" s="99">
        <f>RES_hhdet_in_tess!K129</f>
        <v>0.31282979132597644</v>
      </c>
      <c r="L447" s="99">
        <f>RES_hhdet_in_tess!L129</f>
        <v>0.84001863813474853</v>
      </c>
      <c r="M447" s="99">
        <f>RES_hhdet_in_tess!M129</f>
        <v>0.92820674701477135</v>
      </c>
      <c r="N447" s="99">
        <f>RES_hhdet_in_tess!N129</f>
        <v>0.95413629887946882</v>
      </c>
      <c r="O447" s="99">
        <f>RES_hhdet_in_tess!O129</f>
        <v>0.89423725064440174</v>
      </c>
      <c r="P447" s="99">
        <f>RES_hhdet_in_tess!P129</f>
        <v>0</v>
      </c>
      <c r="Q447" s="99">
        <f>RES_hhdet_in_tess!Q129</f>
        <v>0</v>
      </c>
      <c r="R447" s="99">
        <f>RES_hhdet_in_tess!R129</f>
        <v>0.38254489842463246</v>
      </c>
      <c r="S447" s="99">
        <f>RES_hhdet_in_tess!S129</f>
        <v>0.33880308031151035</v>
      </c>
      <c r="T447" s="99">
        <f>RES_hhdet_in_tess!T129</f>
        <v>0.32897237644929456</v>
      </c>
      <c r="U447" s="99">
        <f>RES_hhdet_in_tess!U129</f>
        <v>0.20352775279961721</v>
      </c>
      <c r="V447" s="99">
        <f>RES_hhdet_in_tess!V129</f>
        <v>0</v>
      </c>
      <c r="W447" s="99">
        <f>RES_hhdet_in_tess!W129</f>
        <v>0.25394490748803628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7.7705928745462689</v>
      </c>
      <c r="D448" s="123">
        <v>7.8807090982455126</v>
      </c>
      <c r="E448" s="123">
        <v>7.2334688315009794</v>
      </c>
      <c r="F448" s="123">
        <v>7.091686785661981</v>
      </c>
      <c r="G448" s="123">
        <v>0</v>
      </c>
      <c r="H448" s="123">
        <v>0</v>
      </c>
      <c r="I448" s="123">
        <v>7.4328167305693187</v>
      </c>
      <c r="J448" s="123">
        <v>7.3596790929664744</v>
      </c>
      <c r="K448" s="123">
        <v>7.3939832066187714</v>
      </c>
      <c r="L448" s="123">
        <v>7.1687302301473528</v>
      </c>
      <c r="M448" s="123">
        <v>6.5949941896323008</v>
      </c>
      <c r="N448" s="123">
        <v>6.1475064093004006</v>
      </c>
      <c r="O448" s="123">
        <v>5.9758423629297353</v>
      </c>
      <c r="P448" s="123">
        <v>0</v>
      </c>
      <c r="Q448" s="123">
        <v>0</v>
      </c>
      <c r="R448" s="123">
        <v>5.534517837848778</v>
      </c>
      <c r="S448" s="123">
        <v>5.6003830950350837</v>
      </c>
      <c r="T448" s="123">
        <v>5.6849897851805435</v>
      </c>
      <c r="U448" s="123">
        <v>5.6452233990296126</v>
      </c>
      <c r="V448" s="123">
        <v>5.5712450425843665</v>
      </c>
      <c r="W448" s="123">
        <v>5.7824366485273222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7.7687094881337009</v>
      </c>
      <c r="D453" s="102">
        <v>7.8797696932622463</v>
      </c>
      <c r="E453" s="102">
        <v>7.2340024398956295</v>
      </c>
      <c r="F453" s="102">
        <v>7.0925301175426654</v>
      </c>
      <c r="G453" s="102">
        <v>0</v>
      </c>
      <c r="H453" s="102">
        <v>0</v>
      </c>
      <c r="I453" s="102">
        <v>7.4341574906727894</v>
      </c>
      <c r="J453" s="102">
        <v>7.3579214001239022</v>
      </c>
      <c r="K453" s="102">
        <v>7.3906076661255744</v>
      </c>
      <c r="L453" s="102">
        <v>0</v>
      </c>
      <c r="M453" s="102">
        <v>6.5787641933667693</v>
      </c>
      <c r="N453" s="102">
        <v>6.1299439297802136</v>
      </c>
      <c r="O453" s="102">
        <v>5.9689514968406669</v>
      </c>
      <c r="P453" s="102">
        <v>0</v>
      </c>
      <c r="Q453" s="102">
        <v>0</v>
      </c>
      <c r="R453" s="102">
        <v>5.5334900968916596</v>
      </c>
      <c r="S453" s="102">
        <v>5.5946575260724822</v>
      </c>
      <c r="T453" s="102">
        <v>5.6925250996115704</v>
      </c>
      <c r="U453" s="102">
        <v>5.6480252410694662</v>
      </c>
      <c r="V453" s="102">
        <v>0</v>
      </c>
      <c r="W453" s="102">
        <v>5.7949152543437581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7.7713245498432366</v>
      </c>
      <c r="D454" s="105">
        <v>7.881170102542856</v>
      </c>
      <c r="E454" s="105">
        <v>7.2331438154787833</v>
      </c>
      <c r="F454" s="105">
        <v>7.0912651197216396</v>
      </c>
      <c r="G454" s="105">
        <v>0</v>
      </c>
      <c r="H454" s="105">
        <v>0</v>
      </c>
      <c r="I454" s="105">
        <v>7.4320122745072368</v>
      </c>
      <c r="J454" s="105">
        <v>7.3600391023438663</v>
      </c>
      <c r="K454" s="105">
        <v>7.3948962626538153</v>
      </c>
      <c r="L454" s="105">
        <v>7.1687302301473528</v>
      </c>
      <c r="M454" s="105">
        <v>6.5967069028060497</v>
      </c>
      <c r="N454" s="105">
        <v>6.1489699492604162</v>
      </c>
      <c r="O454" s="105">
        <v>5.9773040617971125</v>
      </c>
      <c r="P454" s="105">
        <v>0</v>
      </c>
      <c r="Q454" s="105">
        <v>0</v>
      </c>
      <c r="R454" s="105">
        <v>5.5346232471777137</v>
      </c>
      <c r="S454" s="105">
        <v>5.6006767139562426</v>
      </c>
      <c r="T454" s="105">
        <v>5.6834082994357606</v>
      </c>
      <c r="U454" s="105">
        <v>5.6449899121929565</v>
      </c>
      <c r="V454" s="105">
        <v>5.5712450425843665</v>
      </c>
      <c r="W454" s="105">
        <v>5.7808368272688062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1.4783607901807434</v>
      </c>
      <c r="D455" s="99">
        <v>1.605090868249555</v>
      </c>
      <c r="E455" s="99">
        <v>1.0607013021936242</v>
      </c>
      <c r="F455" s="99">
        <v>1.0574268601127266</v>
      </c>
      <c r="G455" s="99">
        <v>0</v>
      </c>
      <c r="H455" s="99">
        <v>0</v>
      </c>
      <c r="I455" s="99">
        <v>1.3558915746592446</v>
      </c>
      <c r="J455" s="99">
        <v>1.3010960488092294</v>
      </c>
      <c r="K455" s="99">
        <v>1.4095210899519031</v>
      </c>
      <c r="L455" s="99">
        <v>0.96378467227228592</v>
      </c>
      <c r="M455" s="99">
        <v>0.67679829217060372</v>
      </c>
      <c r="N455" s="99">
        <v>0.61936996644890141</v>
      </c>
      <c r="O455" s="99">
        <v>0.52280129440800049</v>
      </c>
      <c r="P455" s="99">
        <v>0</v>
      </c>
      <c r="Q455" s="99">
        <v>0</v>
      </c>
      <c r="R455" s="99">
        <v>0.6083059143664975</v>
      </c>
      <c r="S455" s="99">
        <v>0.6062785091112658</v>
      </c>
      <c r="T455" s="99">
        <v>0.46999579766707467</v>
      </c>
      <c r="U455" s="99">
        <v>0.48663779101620996</v>
      </c>
      <c r="V455" s="99">
        <v>0.44128832465757151</v>
      </c>
      <c r="W455" s="99">
        <v>0.41846378419889446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6.2929637596624932</v>
      </c>
      <c r="D456" s="99">
        <v>6.2760792342932996</v>
      </c>
      <c r="E456" s="99">
        <v>6.1724425132851586</v>
      </c>
      <c r="F456" s="99">
        <v>6.0338382596089124</v>
      </c>
      <c r="G456" s="99">
        <v>0</v>
      </c>
      <c r="H456" s="99">
        <v>0</v>
      </c>
      <c r="I456" s="99">
        <v>6.0761206998479915</v>
      </c>
      <c r="J456" s="99">
        <v>6.0589430535346374</v>
      </c>
      <c r="K456" s="99">
        <v>5.9853751727019127</v>
      </c>
      <c r="L456" s="99">
        <v>6.2049455578750665</v>
      </c>
      <c r="M456" s="99">
        <v>5.9199086106354448</v>
      </c>
      <c r="N456" s="99">
        <v>5.529599982811515</v>
      </c>
      <c r="O456" s="99">
        <v>5.4545027673891129</v>
      </c>
      <c r="P456" s="99">
        <v>0</v>
      </c>
      <c r="Q456" s="99">
        <v>0</v>
      </c>
      <c r="R456" s="99">
        <v>4.926317332811216</v>
      </c>
      <c r="S456" s="99">
        <v>4.994398204844976</v>
      </c>
      <c r="T456" s="99">
        <v>5.2134125017686852</v>
      </c>
      <c r="U456" s="99">
        <v>5.1583521211767476</v>
      </c>
      <c r="V456" s="99">
        <v>5.1299567179267962</v>
      </c>
      <c r="W456" s="99">
        <v>5.3623730430699101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13.443747352918566</v>
      </c>
      <c r="D457" s="123">
        <v>13.960466814135151</v>
      </c>
      <c r="E457" s="123">
        <v>14.279732614098302</v>
      </c>
      <c r="F457" s="123">
        <v>14.092752218565989</v>
      </c>
      <c r="G457" s="123">
        <v>0</v>
      </c>
      <c r="H457" s="123">
        <v>0</v>
      </c>
      <c r="I457" s="123">
        <v>13.753532634815837</v>
      </c>
      <c r="J457" s="123">
        <v>11.597730190642405</v>
      </c>
      <c r="K457" s="123">
        <v>11.350875666983004</v>
      </c>
      <c r="L457" s="123">
        <v>12.730873878962289</v>
      </c>
      <c r="M457" s="123">
        <v>10.591281459547853</v>
      </c>
      <c r="N457" s="123">
        <v>8.6683104687990298</v>
      </c>
      <c r="O457" s="123">
        <v>7.458658335441875</v>
      </c>
      <c r="P457" s="123">
        <v>0</v>
      </c>
      <c r="Q457" s="123">
        <v>0</v>
      </c>
      <c r="R457" s="123">
        <v>8.1557749333352554</v>
      </c>
      <c r="S457" s="123">
        <v>7.5172937256845822</v>
      </c>
      <c r="T457" s="123">
        <v>8.6617235054725192</v>
      </c>
      <c r="U457" s="123">
        <v>8.7614141601566793</v>
      </c>
      <c r="V457" s="123">
        <v>9.8130713313667286</v>
      </c>
      <c r="W457" s="123">
        <v>10.187711795535577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13.051699056817688</v>
      </c>
      <c r="D458" s="99">
        <v>13.021591065520205</v>
      </c>
      <c r="E458" s="99">
        <v>15.150848854777538</v>
      </c>
      <c r="F458" s="99">
        <v>14.890340777272312</v>
      </c>
      <c r="G458" s="99">
        <v>0</v>
      </c>
      <c r="H458" s="99">
        <v>0</v>
      </c>
      <c r="I458" s="99">
        <v>13.243599599715893</v>
      </c>
      <c r="J458" s="99">
        <v>11.841797553325137</v>
      </c>
      <c r="K458" s="99">
        <v>11.668783859460428</v>
      </c>
      <c r="L458" s="99">
        <v>11.748040263361055</v>
      </c>
      <c r="M458" s="99">
        <v>10.410221845090899</v>
      </c>
      <c r="N458" s="99">
        <v>8.7842954100690971</v>
      </c>
      <c r="O458" s="99">
        <v>8.0808567944829548</v>
      </c>
      <c r="P458" s="99">
        <v>0</v>
      </c>
      <c r="Q458" s="99">
        <v>0</v>
      </c>
      <c r="R458" s="99">
        <v>7.4713747331784841</v>
      </c>
      <c r="S458" s="99">
        <v>8.0332540472533669</v>
      </c>
      <c r="T458" s="99">
        <v>8.297277058816027</v>
      </c>
      <c r="U458" s="99">
        <v>8.6656087212234922</v>
      </c>
      <c r="V458" s="99">
        <v>10.106409401899363</v>
      </c>
      <c r="W458" s="99">
        <v>9.3999271191921938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13.815995230024454</v>
      </c>
      <c r="D459" s="110">
        <v>14.887751504125223</v>
      </c>
      <c r="E459" s="110">
        <v>13.293167233088081</v>
      </c>
      <c r="F459" s="110">
        <v>13.475264302148192</v>
      </c>
      <c r="G459" s="110">
        <v>0</v>
      </c>
      <c r="H459" s="110">
        <v>0</v>
      </c>
      <c r="I459" s="110">
        <v>13.963505061033468</v>
      </c>
      <c r="J459" s="110">
        <v>11.498040704476219</v>
      </c>
      <c r="K459" s="110">
        <v>11.133177665612594</v>
      </c>
      <c r="L459" s="110">
        <v>13.87341795709872</v>
      </c>
      <c r="M459" s="110">
        <v>10.852812013763455</v>
      </c>
      <c r="N459" s="110">
        <v>8.4279053178028907</v>
      </c>
      <c r="O459" s="110">
        <v>6.6168604202686483</v>
      </c>
      <c r="P459" s="110">
        <v>0</v>
      </c>
      <c r="Q459" s="110">
        <v>0</v>
      </c>
      <c r="R459" s="110">
        <v>8.3003665249176741</v>
      </c>
      <c r="S459" s="110">
        <v>7.2777407192419341</v>
      </c>
      <c r="T459" s="110">
        <v>8.8148966497194472</v>
      </c>
      <c r="U459" s="110">
        <v>8.807948230495656</v>
      </c>
      <c r="V459" s="110">
        <v>9.5197332608340908</v>
      </c>
      <c r="W459" s="110">
        <v>10.39028499802388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2.5550763639685061</v>
      </c>
      <c r="D461" s="118">
        <f t="shared" si="239"/>
        <v>2.5963776957766846</v>
      </c>
      <c r="E461" s="118">
        <f t="shared" si="239"/>
        <v>3.2234141783847008</v>
      </c>
      <c r="F461" s="118">
        <f t="shared" si="239"/>
        <v>2.5987539841935865</v>
      </c>
      <c r="G461" s="118">
        <f t="shared" si="239"/>
        <v>0</v>
      </c>
      <c r="H461" s="118">
        <f t="shared" si="239"/>
        <v>0</v>
      </c>
      <c r="I461" s="118">
        <f t="shared" si="239"/>
        <v>1.5375499070088694</v>
      </c>
      <c r="J461" s="118">
        <f t="shared" si="239"/>
        <v>1.3648671203722897</v>
      </c>
      <c r="K461" s="118">
        <f t="shared" si="239"/>
        <v>1.8822343871753004</v>
      </c>
      <c r="L461" s="118">
        <f t="shared" si="239"/>
        <v>2.5028447189697447</v>
      </c>
      <c r="M461" s="118">
        <f t="shared" si="239"/>
        <v>2.4360469857799307</v>
      </c>
      <c r="N461" s="118">
        <f t="shared" si="239"/>
        <v>2.3465514648731793</v>
      </c>
      <c r="O461" s="118">
        <f t="shared" si="239"/>
        <v>1.8400526919231825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0.51361824485866292</v>
      </c>
      <c r="S461" s="118">
        <f t="shared" si="240"/>
        <v>0.9962168117075435</v>
      </c>
      <c r="T461" s="118">
        <f t="shared" si="240"/>
        <v>0.95178977569271439</v>
      </c>
      <c r="U461" s="118">
        <f t="shared" si="240"/>
        <v>1.0881948072585568</v>
      </c>
      <c r="V461" s="118">
        <f t="shared" si="240"/>
        <v>1.9247025719457642</v>
      </c>
      <c r="W461" s="118">
        <f t="shared" ref="W461" si="241">W462+W465+W467+W476</f>
        <v>0.72668242392897486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2.5550763639685061</v>
      </c>
      <c r="D476" s="123">
        <v>2.5963776957766846</v>
      </c>
      <c r="E476" s="123">
        <v>3.2234141783847008</v>
      </c>
      <c r="F476" s="123">
        <v>2.5987539841935865</v>
      </c>
      <c r="G476" s="123">
        <v>0</v>
      </c>
      <c r="H476" s="123">
        <v>0</v>
      </c>
      <c r="I476" s="123">
        <v>1.5375499070088694</v>
      </c>
      <c r="J476" s="123">
        <v>1.3648671203722897</v>
      </c>
      <c r="K476" s="123">
        <v>1.8822343871753004</v>
      </c>
      <c r="L476" s="123">
        <v>2.5028447189697447</v>
      </c>
      <c r="M476" s="123">
        <v>2.4360469857799307</v>
      </c>
      <c r="N476" s="123">
        <v>2.3465514648731793</v>
      </c>
      <c r="O476" s="123">
        <v>1.8400526919231825</v>
      </c>
      <c r="P476" s="123">
        <v>0</v>
      </c>
      <c r="Q476" s="123">
        <v>0</v>
      </c>
      <c r="R476" s="123">
        <v>0.51361824485866292</v>
      </c>
      <c r="S476" s="123">
        <v>0.9962168117075435</v>
      </c>
      <c r="T476" s="123">
        <v>0.95178977569271439</v>
      </c>
      <c r="U476" s="123">
        <v>1.0881948072585568</v>
      </c>
      <c r="V476" s="123">
        <v>1.9247025719457642</v>
      </c>
      <c r="W476" s="123">
        <v>0.72668242392897486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5.2460610451693794</v>
      </c>
      <c r="D477" s="99">
        <v>5.2252101127505783</v>
      </c>
      <c r="E477" s="99">
        <v>6.0696203146180006</v>
      </c>
      <c r="F477" s="99">
        <v>5.9554778804436355</v>
      </c>
      <c r="G477" s="99">
        <v>0</v>
      </c>
      <c r="H477" s="99">
        <v>0</v>
      </c>
      <c r="I477" s="99">
        <v>5.2715996811732673</v>
      </c>
      <c r="J477" s="99">
        <v>4.7064383461113444</v>
      </c>
      <c r="K477" s="99">
        <v>4.6308941271773261</v>
      </c>
      <c r="L477" s="99">
        <v>4.6558294234598483</v>
      </c>
      <c r="M477" s="99">
        <v>4.1225410528583444</v>
      </c>
      <c r="N477" s="99">
        <v>3.478659627750591</v>
      </c>
      <c r="O477" s="99">
        <v>3.2000916381272742</v>
      </c>
      <c r="P477" s="99">
        <v>0</v>
      </c>
      <c r="Q477" s="99">
        <v>0</v>
      </c>
      <c r="R477" s="99">
        <v>2.9447446038563339</v>
      </c>
      <c r="S477" s="99">
        <v>3.1419145600007141</v>
      </c>
      <c r="T477" s="99">
        <v>3.2163930350995171</v>
      </c>
      <c r="U477" s="99">
        <v>3.3285958810261738</v>
      </c>
      <c r="V477" s="99">
        <v>3.8494051438915284</v>
      </c>
      <c r="W477" s="99">
        <v>3.5526696280972101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90485</v>
      </c>
      <c r="C5" s="120">
        <v>132315</v>
      </c>
      <c r="D5" s="120">
        <v>243052</v>
      </c>
      <c r="E5" s="120">
        <v>356369</v>
      </c>
      <c r="F5" s="120">
        <v>446311</v>
      </c>
      <c r="G5" s="120">
        <v>527235</v>
      </c>
      <c r="H5" s="120">
        <v>593900</v>
      </c>
      <c r="I5" s="120">
        <v>710698</v>
      </c>
      <c r="J5" s="120">
        <v>850697</v>
      </c>
      <c r="K5" s="120">
        <v>1030226</v>
      </c>
      <c r="L5" s="120">
        <v>1157153</v>
      </c>
      <c r="M5" s="120">
        <v>1253899</v>
      </c>
      <c r="N5" s="120">
        <v>1377551</v>
      </c>
      <c r="O5" s="120">
        <v>1520541</v>
      </c>
      <c r="P5" s="120">
        <v>1642944</v>
      </c>
      <c r="Q5" s="120">
        <v>1693129</v>
      </c>
      <c r="R5" s="120">
        <v>1705665</v>
      </c>
      <c r="S5" s="120">
        <v>1705962</v>
      </c>
      <c r="T5" s="120">
        <v>1707815</v>
      </c>
      <c r="U5" s="120">
        <v>1713464</v>
      </c>
      <c r="V5" s="120">
        <v>1714215</v>
      </c>
      <c r="W5" s="120">
        <v>1720073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90485</v>
      </c>
      <c r="C7" s="52">
        <v>132315</v>
      </c>
      <c r="D7" s="52">
        <v>243052</v>
      </c>
      <c r="E7" s="52">
        <v>356369</v>
      </c>
      <c r="F7" s="52">
        <v>446311</v>
      </c>
      <c r="G7" s="52">
        <v>527235</v>
      </c>
      <c r="H7" s="52">
        <v>593900</v>
      </c>
      <c r="I7" s="52">
        <v>710698</v>
      </c>
      <c r="J7" s="52">
        <v>850697</v>
      </c>
      <c r="K7" s="52">
        <v>1030226</v>
      </c>
      <c r="L7" s="52">
        <v>1157153</v>
      </c>
      <c r="M7" s="52">
        <v>1253899</v>
      </c>
      <c r="N7" s="52">
        <v>1377551</v>
      </c>
      <c r="O7" s="52">
        <v>1520541</v>
      </c>
      <c r="P7" s="52">
        <v>1642944</v>
      </c>
      <c r="Q7" s="52">
        <v>1693129</v>
      </c>
      <c r="R7" s="52">
        <v>1705665</v>
      </c>
      <c r="S7" s="52">
        <v>1705962</v>
      </c>
      <c r="T7" s="52">
        <v>1707815</v>
      </c>
      <c r="U7" s="52">
        <v>1713464</v>
      </c>
      <c r="V7" s="52">
        <v>1714215</v>
      </c>
      <c r="W7" s="52">
        <v>1720073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18158</v>
      </c>
      <c r="C9" s="52">
        <v>24889</v>
      </c>
      <c r="D9" s="52">
        <v>43745</v>
      </c>
      <c r="E9" s="52">
        <v>75472</v>
      </c>
      <c r="F9" s="52">
        <v>112745</v>
      </c>
      <c r="G9" s="52">
        <v>145272</v>
      </c>
      <c r="H9" s="52">
        <v>172360</v>
      </c>
      <c r="I9" s="52">
        <v>194289</v>
      </c>
      <c r="J9" s="52">
        <v>217645</v>
      </c>
      <c r="K9" s="52">
        <v>251936</v>
      </c>
      <c r="L9" s="52">
        <v>291332</v>
      </c>
      <c r="M9" s="52">
        <v>334553</v>
      </c>
      <c r="N9" s="52">
        <v>365828</v>
      </c>
      <c r="O9" s="52">
        <v>392324</v>
      </c>
      <c r="P9" s="52">
        <v>423008</v>
      </c>
      <c r="Q9" s="52">
        <v>464304</v>
      </c>
      <c r="R9" s="52">
        <v>473097</v>
      </c>
      <c r="S9" s="52">
        <v>479630</v>
      </c>
      <c r="T9" s="52">
        <v>483747</v>
      </c>
      <c r="U9" s="52">
        <v>493224</v>
      </c>
      <c r="V9" s="52">
        <v>498498</v>
      </c>
      <c r="W9" s="52">
        <v>507275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83678</v>
      </c>
      <c r="C11" s="52">
        <v>121579</v>
      </c>
      <c r="D11" s="52">
        <v>221448</v>
      </c>
      <c r="E11" s="52">
        <v>325070</v>
      </c>
      <c r="F11" s="52">
        <v>405578</v>
      </c>
      <c r="G11" s="52">
        <v>476048</v>
      </c>
      <c r="H11" s="52">
        <v>533146</v>
      </c>
      <c r="I11" s="52">
        <v>626425</v>
      </c>
      <c r="J11" s="52">
        <v>729608</v>
      </c>
      <c r="K11" s="52">
        <v>861004</v>
      </c>
      <c r="L11" s="52">
        <v>927159</v>
      </c>
      <c r="M11" s="52">
        <v>969430</v>
      </c>
      <c r="N11" s="52">
        <v>1034596</v>
      </c>
      <c r="O11" s="52">
        <v>1125186</v>
      </c>
      <c r="P11" s="52">
        <v>1182939</v>
      </c>
      <c r="Q11" s="52">
        <v>1190233</v>
      </c>
      <c r="R11" s="52">
        <v>1179874</v>
      </c>
      <c r="S11" s="52">
        <v>1176232</v>
      </c>
      <c r="T11" s="52">
        <v>1154697</v>
      </c>
      <c r="U11" s="52">
        <v>1159995</v>
      </c>
      <c r="V11" s="52">
        <v>1133586</v>
      </c>
      <c r="W11" s="52">
        <v>1132413</v>
      </c>
      <c r="DA11" s="63" t="s">
        <v>1121</v>
      </c>
    </row>
    <row r="12" spans="1:105" ht="12" customHeight="1" x14ac:dyDescent="0.25">
      <c r="A12" s="97" t="s">
        <v>123</v>
      </c>
      <c r="B12" s="52">
        <v>1380</v>
      </c>
      <c r="C12" s="52">
        <v>1683</v>
      </c>
      <c r="D12" s="52">
        <v>2758</v>
      </c>
      <c r="E12" s="52">
        <v>6420</v>
      </c>
      <c r="F12" s="52">
        <v>7509</v>
      </c>
      <c r="G12" s="52">
        <v>7684</v>
      </c>
      <c r="H12" s="52">
        <v>8566</v>
      </c>
      <c r="I12" s="52">
        <v>8903</v>
      </c>
      <c r="J12" s="52">
        <v>13131</v>
      </c>
      <c r="K12" s="52">
        <v>16197</v>
      </c>
      <c r="L12" s="52">
        <v>30015</v>
      </c>
      <c r="M12" s="52">
        <v>35770</v>
      </c>
      <c r="N12" s="52">
        <v>43791</v>
      </c>
      <c r="O12" s="52">
        <v>51216</v>
      </c>
      <c r="P12" s="52">
        <v>57300</v>
      </c>
      <c r="Q12" s="52">
        <v>58615</v>
      </c>
      <c r="R12" s="52">
        <v>57146</v>
      </c>
      <c r="S12" s="52">
        <v>61159</v>
      </c>
      <c r="T12" s="52">
        <v>58348</v>
      </c>
      <c r="U12" s="52">
        <v>58639</v>
      </c>
      <c r="V12" s="52">
        <v>65431</v>
      </c>
      <c r="W12" s="52">
        <v>56240</v>
      </c>
      <c r="DA12" s="63" t="s">
        <v>1122</v>
      </c>
    </row>
    <row r="13" spans="1:105" ht="12" customHeight="1" x14ac:dyDescent="0.25">
      <c r="A13" s="97" t="s">
        <v>122</v>
      </c>
      <c r="B13" s="52">
        <v>1740</v>
      </c>
      <c r="C13" s="52">
        <v>2727</v>
      </c>
      <c r="D13" s="52">
        <v>5940</v>
      </c>
      <c r="E13" s="52">
        <v>8278</v>
      </c>
      <c r="F13" s="52">
        <v>11102</v>
      </c>
      <c r="G13" s="52">
        <v>13294</v>
      </c>
      <c r="H13" s="52">
        <v>17357</v>
      </c>
      <c r="I13" s="52">
        <v>26784</v>
      </c>
      <c r="J13" s="52">
        <v>31339</v>
      </c>
      <c r="K13" s="52">
        <v>39891</v>
      </c>
      <c r="L13" s="52">
        <v>36305</v>
      </c>
      <c r="M13" s="52">
        <v>38214</v>
      </c>
      <c r="N13" s="52">
        <v>38499</v>
      </c>
      <c r="O13" s="52">
        <v>44811</v>
      </c>
      <c r="P13" s="52">
        <v>44200</v>
      </c>
      <c r="Q13" s="52">
        <v>43820</v>
      </c>
      <c r="R13" s="52">
        <v>44796</v>
      </c>
      <c r="S13" s="52">
        <v>41060</v>
      </c>
      <c r="T13" s="52">
        <v>53031</v>
      </c>
      <c r="U13" s="52">
        <v>51854</v>
      </c>
      <c r="V13" s="52">
        <v>59633</v>
      </c>
      <c r="W13" s="52">
        <v>62490</v>
      </c>
      <c r="DA13" s="63" t="s">
        <v>1123</v>
      </c>
    </row>
    <row r="14" spans="1:105" ht="12" customHeight="1" x14ac:dyDescent="0.25">
      <c r="A14" s="97" t="s">
        <v>121</v>
      </c>
      <c r="B14" s="52">
        <v>3687</v>
      </c>
      <c r="C14" s="52">
        <v>6326</v>
      </c>
      <c r="D14" s="52">
        <v>12906</v>
      </c>
      <c r="E14" s="52">
        <v>16601</v>
      </c>
      <c r="F14" s="52">
        <v>22122</v>
      </c>
      <c r="G14" s="52">
        <v>30209</v>
      </c>
      <c r="H14" s="52">
        <v>34831</v>
      </c>
      <c r="I14" s="52">
        <v>48586</v>
      </c>
      <c r="J14" s="52">
        <v>76619</v>
      </c>
      <c r="K14" s="52">
        <v>113134</v>
      </c>
      <c r="L14" s="52">
        <v>163674</v>
      </c>
      <c r="M14" s="52">
        <v>210485</v>
      </c>
      <c r="N14" s="52">
        <v>260665</v>
      </c>
      <c r="O14" s="52">
        <v>299328</v>
      </c>
      <c r="P14" s="52">
        <v>358505</v>
      </c>
      <c r="Q14" s="52">
        <v>400461</v>
      </c>
      <c r="R14" s="52">
        <v>423849</v>
      </c>
      <c r="S14" s="52">
        <v>427511</v>
      </c>
      <c r="T14" s="52">
        <v>441739</v>
      </c>
      <c r="U14" s="52">
        <v>442976</v>
      </c>
      <c r="V14" s="52">
        <v>455565</v>
      </c>
      <c r="W14" s="52">
        <v>468930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43519</v>
      </c>
      <c r="C16" s="52">
        <v>64018</v>
      </c>
      <c r="D16" s="52">
        <v>119201</v>
      </c>
      <c r="E16" s="52">
        <v>180469</v>
      </c>
      <c r="F16" s="52">
        <v>218803</v>
      </c>
      <c r="G16" s="52">
        <v>240216</v>
      </c>
      <c r="H16" s="52">
        <v>254303</v>
      </c>
      <c r="I16" s="52">
        <v>277922</v>
      </c>
      <c r="J16" s="52">
        <v>304967</v>
      </c>
      <c r="K16" s="52">
        <v>372158</v>
      </c>
      <c r="L16" s="52">
        <v>451038</v>
      </c>
      <c r="M16" s="52">
        <v>531056</v>
      </c>
      <c r="N16" s="52">
        <v>656810</v>
      </c>
      <c r="O16" s="52">
        <v>772943</v>
      </c>
      <c r="P16" s="52">
        <v>817791</v>
      </c>
      <c r="Q16" s="52">
        <v>792052</v>
      </c>
      <c r="R16" s="52">
        <v>728722</v>
      </c>
      <c r="S16" s="52">
        <v>679724</v>
      </c>
      <c r="T16" s="52">
        <v>618062</v>
      </c>
      <c r="U16" s="52">
        <v>570919</v>
      </c>
      <c r="V16" s="52">
        <v>529340</v>
      </c>
      <c r="W16" s="52">
        <v>477544</v>
      </c>
      <c r="DA16" s="63" t="s">
        <v>1125</v>
      </c>
    </row>
    <row r="17" spans="1:105" ht="12" customHeight="1" x14ac:dyDescent="0.25">
      <c r="A17" s="109" t="s">
        <v>120</v>
      </c>
      <c r="B17" s="36">
        <v>46966</v>
      </c>
      <c r="C17" s="36">
        <v>68297</v>
      </c>
      <c r="D17" s="36">
        <v>123851</v>
      </c>
      <c r="E17" s="36">
        <v>175900</v>
      </c>
      <c r="F17" s="36">
        <v>227508</v>
      </c>
      <c r="G17" s="36">
        <v>287019</v>
      </c>
      <c r="H17" s="36">
        <v>339597</v>
      </c>
      <c r="I17" s="36">
        <v>432776</v>
      </c>
      <c r="J17" s="36">
        <v>545730</v>
      </c>
      <c r="K17" s="36">
        <v>658068</v>
      </c>
      <c r="L17" s="36">
        <v>706115</v>
      </c>
      <c r="M17" s="36">
        <v>722843</v>
      </c>
      <c r="N17" s="36">
        <v>720741</v>
      </c>
      <c r="O17" s="36">
        <v>747598</v>
      </c>
      <c r="P17" s="36">
        <v>825153</v>
      </c>
      <c r="Q17" s="36">
        <v>901077</v>
      </c>
      <c r="R17" s="36">
        <v>976943</v>
      </c>
      <c r="S17" s="36">
        <v>1026238</v>
      </c>
      <c r="T17" s="36">
        <v>1089753</v>
      </c>
      <c r="U17" s="36">
        <v>1142545</v>
      </c>
      <c r="V17" s="36">
        <v>1184875</v>
      </c>
      <c r="W17" s="36">
        <v>1242529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7069</v>
      </c>
      <c r="D21" s="52">
        <v>7081</v>
      </c>
      <c r="E21" s="52">
        <v>7182</v>
      </c>
      <c r="F21" s="52">
        <v>7526</v>
      </c>
      <c r="G21" s="52">
        <v>8287</v>
      </c>
      <c r="H21" s="52">
        <v>9607</v>
      </c>
      <c r="I21" s="52">
        <v>11622</v>
      </c>
      <c r="J21" s="52">
        <v>14455</v>
      </c>
      <c r="K21" s="52">
        <v>18287</v>
      </c>
      <c r="L21" s="52">
        <v>23345</v>
      </c>
      <c r="M21" s="52">
        <v>29910</v>
      </c>
      <c r="N21" s="52">
        <v>38194</v>
      </c>
      <c r="O21" s="52">
        <v>46991</v>
      </c>
      <c r="P21" s="52">
        <v>53711</v>
      </c>
      <c r="Q21" s="52">
        <v>68495</v>
      </c>
      <c r="R21" s="52">
        <v>85972</v>
      </c>
      <c r="S21" s="52">
        <v>106309</v>
      </c>
      <c r="T21" s="52">
        <v>119894</v>
      </c>
      <c r="U21" s="52">
        <v>121676</v>
      </c>
      <c r="V21" s="52">
        <v>123267</v>
      </c>
      <c r="W21" s="52">
        <v>129744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2837</v>
      </c>
      <c r="D23" s="52">
        <v>2856</v>
      </c>
      <c r="E23" s="52">
        <v>3010</v>
      </c>
      <c r="F23" s="52">
        <v>3559</v>
      </c>
      <c r="G23" s="52">
        <v>4885</v>
      </c>
      <c r="H23" s="52">
        <v>7464</v>
      </c>
      <c r="I23" s="52">
        <v>10031</v>
      </c>
      <c r="J23" s="52">
        <v>15245</v>
      </c>
      <c r="K23" s="52">
        <v>24076</v>
      </c>
      <c r="L23" s="52">
        <v>31819</v>
      </c>
      <c r="M23" s="52">
        <v>37034</v>
      </c>
      <c r="N23" s="52">
        <v>43798</v>
      </c>
      <c r="O23" s="52">
        <v>47740</v>
      </c>
      <c r="P23" s="52">
        <v>58448</v>
      </c>
      <c r="Q23" s="52">
        <v>66703</v>
      </c>
      <c r="R23" s="52">
        <v>67188</v>
      </c>
      <c r="S23" s="52">
        <v>72071</v>
      </c>
      <c r="T23" s="52">
        <v>67364</v>
      </c>
      <c r="U23" s="52">
        <v>68875</v>
      </c>
      <c r="V23" s="52">
        <v>72827</v>
      </c>
      <c r="W23" s="52">
        <v>79825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13075</v>
      </c>
      <c r="D25" s="52">
        <v>13174</v>
      </c>
      <c r="E25" s="52">
        <v>13993</v>
      </c>
      <c r="F25" s="52">
        <v>16741</v>
      </c>
      <c r="G25" s="52">
        <v>22751</v>
      </c>
      <c r="H25" s="52">
        <v>33196</v>
      </c>
      <c r="I25" s="52">
        <v>41317</v>
      </c>
      <c r="J25" s="52">
        <v>60735</v>
      </c>
      <c r="K25" s="52">
        <v>89490</v>
      </c>
      <c r="L25" s="52">
        <v>109797</v>
      </c>
      <c r="M25" s="52">
        <v>111634</v>
      </c>
      <c r="N25" s="52">
        <v>112598</v>
      </c>
      <c r="O25" s="52">
        <v>122331</v>
      </c>
      <c r="P25" s="52">
        <v>136421</v>
      </c>
      <c r="Q25" s="52">
        <v>165277</v>
      </c>
      <c r="R25" s="52">
        <v>182636</v>
      </c>
      <c r="S25" s="52">
        <v>193984</v>
      </c>
      <c r="T25" s="52">
        <v>183586</v>
      </c>
      <c r="U25" s="52">
        <v>183479</v>
      </c>
      <c r="V25" s="52">
        <v>191184</v>
      </c>
      <c r="W25" s="52">
        <v>193507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216</v>
      </c>
      <c r="D26" s="52">
        <v>216</v>
      </c>
      <c r="E26" s="52">
        <v>225</v>
      </c>
      <c r="F26" s="52">
        <v>258</v>
      </c>
      <c r="G26" s="52">
        <v>357</v>
      </c>
      <c r="H26" s="52">
        <v>535</v>
      </c>
      <c r="I26" s="52">
        <v>672</v>
      </c>
      <c r="J26" s="52">
        <v>987</v>
      </c>
      <c r="K26" s="52">
        <v>1456</v>
      </c>
      <c r="L26" s="52">
        <v>1927</v>
      </c>
      <c r="M26" s="52">
        <v>2314</v>
      </c>
      <c r="N26" s="52">
        <v>1846</v>
      </c>
      <c r="O26" s="52">
        <v>2416</v>
      </c>
      <c r="P26" s="52">
        <v>3702</v>
      </c>
      <c r="Q26" s="52">
        <v>5365</v>
      </c>
      <c r="R26" s="52">
        <v>7824</v>
      </c>
      <c r="S26" s="52">
        <v>9337</v>
      </c>
      <c r="T26" s="52">
        <v>11495</v>
      </c>
      <c r="U26" s="52">
        <v>9266</v>
      </c>
      <c r="V26" s="52">
        <v>9505</v>
      </c>
      <c r="W26" s="52">
        <v>9191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272</v>
      </c>
      <c r="D27" s="52">
        <v>274</v>
      </c>
      <c r="E27" s="52">
        <v>296</v>
      </c>
      <c r="F27" s="52">
        <v>370</v>
      </c>
      <c r="G27" s="52">
        <v>536</v>
      </c>
      <c r="H27" s="52">
        <v>816</v>
      </c>
      <c r="I27" s="52">
        <v>1101</v>
      </c>
      <c r="J27" s="52">
        <v>1739</v>
      </c>
      <c r="K27" s="52">
        <v>2674</v>
      </c>
      <c r="L27" s="52">
        <v>3586</v>
      </c>
      <c r="M27" s="52">
        <v>3965</v>
      </c>
      <c r="N27" s="52">
        <v>4818</v>
      </c>
      <c r="O27" s="52">
        <v>5686</v>
      </c>
      <c r="P27" s="52">
        <v>6810</v>
      </c>
      <c r="Q27" s="52">
        <v>7768</v>
      </c>
      <c r="R27" s="52">
        <v>6500</v>
      </c>
      <c r="S27" s="52">
        <v>6702</v>
      </c>
      <c r="T27" s="52">
        <v>4909</v>
      </c>
      <c r="U27" s="52">
        <v>7154</v>
      </c>
      <c r="V27" s="52">
        <v>7732</v>
      </c>
      <c r="W27" s="52">
        <v>8826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576</v>
      </c>
      <c r="D28" s="52">
        <v>582</v>
      </c>
      <c r="E28" s="52">
        <v>633</v>
      </c>
      <c r="F28" s="52">
        <v>801</v>
      </c>
      <c r="G28" s="52">
        <v>1146</v>
      </c>
      <c r="H28" s="52">
        <v>1741</v>
      </c>
      <c r="I28" s="52">
        <v>2340</v>
      </c>
      <c r="J28" s="52">
        <v>3646</v>
      </c>
      <c r="K28" s="52">
        <v>5542</v>
      </c>
      <c r="L28" s="52">
        <v>7355</v>
      </c>
      <c r="M28" s="52">
        <v>8876</v>
      </c>
      <c r="N28" s="52">
        <v>12781</v>
      </c>
      <c r="O28" s="52">
        <v>17620</v>
      </c>
      <c r="P28" s="52">
        <v>23683</v>
      </c>
      <c r="Q28" s="52">
        <v>34639</v>
      </c>
      <c r="R28" s="52">
        <v>45982</v>
      </c>
      <c r="S28" s="52">
        <v>55524</v>
      </c>
      <c r="T28" s="52">
        <v>63689</v>
      </c>
      <c r="U28" s="52">
        <v>65068</v>
      </c>
      <c r="V28" s="52">
        <v>68009</v>
      </c>
      <c r="W28" s="52">
        <v>69773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6800</v>
      </c>
      <c r="D30" s="52">
        <v>6854</v>
      </c>
      <c r="E30" s="52">
        <v>7295</v>
      </c>
      <c r="F30" s="52">
        <v>8791</v>
      </c>
      <c r="G30" s="52">
        <v>12106</v>
      </c>
      <c r="H30" s="52">
        <v>17787</v>
      </c>
      <c r="I30" s="52">
        <v>22185</v>
      </c>
      <c r="J30" s="52">
        <v>32041</v>
      </c>
      <c r="K30" s="52">
        <v>46440</v>
      </c>
      <c r="L30" s="52">
        <v>55154</v>
      </c>
      <c r="M30" s="52">
        <v>52459</v>
      </c>
      <c r="N30" s="52">
        <v>47058</v>
      </c>
      <c r="O30" s="52">
        <v>50326</v>
      </c>
      <c r="P30" s="52">
        <v>62199</v>
      </c>
      <c r="Q30" s="52">
        <v>83833</v>
      </c>
      <c r="R30" s="52">
        <v>107378</v>
      </c>
      <c r="S30" s="52">
        <v>133052</v>
      </c>
      <c r="T30" s="52">
        <v>140389</v>
      </c>
      <c r="U30" s="52">
        <v>137823</v>
      </c>
      <c r="V30" s="52">
        <v>132998</v>
      </c>
      <c r="W30" s="52">
        <v>108425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7338</v>
      </c>
      <c r="D31" s="36">
        <v>7394</v>
      </c>
      <c r="E31" s="36">
        <v>7855</v>
      </c>
      <c r="F31" s="36">
        <v>9378</v>
      </c>
      <c r="G31" s="36">
        <v>12686</v>
      </c>
      <c r="H31" s="36">
        <v>18504</v>
      </c>
      <c r="I31" s="36">
        <v>23246</v>
      </c>
      <c r="J31" s="36">
        <v>35072</v>
      </c>
      <c r="K31" s="36">
        <v>52718</v>
      </c>
      <c r="L31" s="36">
        <v>67519</v>
      </c>
      <c r="M31" s="36">
        <v>74326</v>
      </c>
      <c r="N31" s="36">
        <v>84995</v>
      </c>
      <c r="O31" s="36">
        <v>97744</v>
      </c>
      <c r="P31" s="36">
        <v>108425</v>
      </c>
      <c r="Q31" s="36">
        <v>129225</v>
      </c>
      <c r="R31" s="36">
        <v>135581</v>
      </c>
      <c r="S31" s="36">
        <v>132509</v>
      </c>
      <c r="T31" s="36">
        <v>123300</v>
      </c>
      <c r="U31" s="36">
        <v>127147</v>
      </c>
      <c r="V31" s="36">
        <v>143481</v>
      </c>
      <c r="W31" s="36">
        <v>172876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48899</v>
      </c>
      <c r="D35" s="52">
        <v>117818</v>
      </c>
      <c r="E35" s="52">
        <v>120499</v>
      </c>
      <c r="F35" s="52">
        <v>97468</v>
      </c>
      <c r="G35" s="52">
        <v>89211</v>
      </c>
      <c r="H35" s="52">
        <v>76272</v>
      </c>
      <c r="I35" s="52">
        <v>128420</v>
      </c>
      <c r="J35" s="52">
        <v>154454</v>
      </c>
      <c r="K35" s="52">
        <v>197816</v>
      </c>
      <c r="L35" s="52">
        <v>150272</v>
      </c>
      <c r="M35" s="52">
        <v>126656</v>
      </c>
      <c r="N35" s="52">
        <v>161846</v>
      </c>
      <c r="O35" s="52">
        <v>189981</v>
      </c>
      <c r="P35" s="52">
        <v>176114</v>
      </c>
      <c r="Q35" s="52">
        <v>118680</v>
      </c>
      <c r="R35" s="52">
        <v>98508</v>
      </c>
      <c r="S35" s="52">
        <v>106606</v>
      </c>
      <c r="T35" s="52">
        <v>121747</v>
      </c>
      <c r="U35" s="52">
        <v>127325</v>
      </c>
      <c r="V35" s="52">
        <v>124018</v>
      </c>
      <c r="W35" s="52">
        <v>135602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9568</v>
      </c>
      <c r="D37" s="52">
        <v>21712</v>
      </c>
      <c r="E37" s="52">
        <v>34737</v>
      </c>
      <c r="F37" s="52">
        <v>40832</v>
      </c>
      <c r="G37" s="52">
        <v>37412</v>
      </c>
      <c r="H37" s="52">
        <v>34552</v>
      </c>
      <c r="I37" s="52">
        <v>31960</v>
      </c>
      <c r="J37" s="52">
        <v>38601</v>
      </c>
      <c r="K37" s="52">
        <v>58367</v>
      </c>
      <c r="L37" s="52">
        <v>71215</v>
      </c>
      <c r="M37" s="52">
        <v>80255</v>
      </c>
      <c r="N37" s="52">
        <v>75073</v>
      </c>
      <c r="O37" s="52">
        <v>74236</v>
      </c>
      <c r="P37" s="52">
        <v>89132</v>
      </c>
      <c r="Q37" s="52">
        <v>107999</v>
      </c>
      <c r="R37" s="52">
        <v>75981</v>
      </c>
      <c r="S37" s="52">
        <v>78604</v>
      </c>
      <c r="T37" s="52">
        <v>71481</v>
      </c>
      <c r="U37" s="52">
        <v>78352</v>
      </c>
      <c r="V37" s="52">
        <v>78101</v>
      </c>
      <c r="W37" s="52">
        <v>88602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50976</v>
      </c>
      <c r="D39" s="52">
        <v>113043</v>
      </c>
      <c r="E39" s="52">
        <v>117615</v>
      </c>
      <c r="F39" s="52">
        <v>97249</v>
      </c>
      <c r="G39" s="52">
        <v>93221</v>
      </c>
      <c r="H39" s="52">
        <v>90294</v>
      </c>
      <c r="I39" s="52">
        <v>134596</v>
      </c>
      <c r="J39" s="52">
        <v>163918</v>
      </c>
      <c r="K39" s="52">
        <v>220886</v>
      </c>
      <c r="L39" s="52">
        <v>175952</v>
      </c>
      <c r="M39" s="52">
        <v>153905</v>
      </c>
      <c r="N39" s="52">
        <v>177764</v>
      </c>
      <c r="O39" s="52">
        <v>212921</v>
      </c>
      <c r="P39" s="52">
        <v>194174</v>
      </c>
      <c r="Q39" s="52">
        <v>172571</v>
      </c>
      <c r="R39" s="52">
        <v>172277</v>
      </c>
      <c r="S39" s="52">
        <v>190342</v>
      </c>
      <c r="T39" s="52">
        <v>162051</v>
      </c>
      <c r="U39" s="52">
        <v>188777</v>
      </c>
      <c r="V39" s="52">
        <v>164775</v>
      </c>
      <c r="W39" s="52">
        <v>192334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519</v>
      </c>
      <c r="D40" s="52">
        <v>1291</v>
      </c>
      <c r="E40" s="52">
        <v>3887</v>
      </c>
      <c r="F40" s="52">
        <v>1347</v>
      </c>
      <c r="G40" s="52">
        <v>532</v>
      </c>
      <c r="H40" s="52">
        <v>1417</v>
      </c>
      <c r="I40" s="52">
        <v>1009</v>
      </c>
      <c r="J40" s="52">
        <v>5215</v>
      </c>
      <c r="K40" s="52">
        <v>4522</v>
      </c>
      <c r="L40" s="52">
        <v>15745</v>
      </c>
      <c r="M40" s="52">
        <v>8069</v>
      </c>
      <c r="N40" s="52">
        <v>9867</v>
      </c>
      <c r="O40" s="52">
        <v>9841</v>
      </c>
      <c r="P40" s="52">
        <v>9786</v>
      </c>
      <c r="Q40" s="52">
        <v>6680</v>
      </c>
      <c r="R40" s="52">
        <v>6355</v>
      </c>
      <c r="S40" s="52">
        <v>13350</v>
      </c>
      <c r="T40" s="52">
        <v>8684</v>
      </c>
      <c r="U40" s="52">
        <v>9557</v>
      </c>
      <c r="V40" s="52">
        <v>16297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1259</v>
      </c>
      <c r="D41" s="52">
        <v>3487</v>
      </c>
      <c r="E41" s="52">
        <v>2634</v>
      </c>
      <c r="F41" s="52">
        <v>3194</v>
      </c>
      <c r="G41" s="52">
        <v>2728</v>
      </c>
      <c r="H41" s="52">
        <v>4879</v>
      </c>
      <c r="I41" s="52">
        <v>10528</v>
      </c>
      <c r="J41" s="52">
        <v>6294</v>
      </c>
      <c r="K41" s="52">
        <v>11226</v>
      </c>
      <c r="L41" s="52">
        <v>0</v>
      </c>
      <c r="M41" s="52">
        <v>5874</v>
      </c>
      <c r="N41" s="52">
        <v>5103</v>
      </c>
      <c r="O41" s="52">
        <v>11998</v>
      </c>
      <c r="P41" s="52">
        <v>6199</v>
      </c>
      <c r="Q41" s="52">
        <v>7388</v>
      </c>
      <c r="R41" s="52">
        <v>7476</v>
      </c>
      <c r="S41" s="52">
        <v>2966</v>
      </c>
      <c r="T41" s="52">
        <v>16880</v>
      </c>
      <c r="U41" s="52">
        <v>5977</v>
      </c>
      <c r="V41" s="52">
        <v>15511</v>
      </c>
      <c r="W41" s="52">
        <v>11683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3215</v>
      </c>
      <c r="D42" s="52">
        <v>7162</v>
      </c>
      <c r="E42" s="52">
        <v>4328</v>
      </c>
      <c r="F42" s="52">
        <v>6322</v>
      </c>
      <c r="G42" s="52">
        <v>9233</v>
      </c>
      <c r="H42" s="52">
        <v>6363</v>
      </c>
      <c r="I42" s="52">
        <v>16095</v>
      </c>
      <c r="J42" s="52">
        <v>31679</v>
      </c>
      <c r="K42" s="52">
        <v>42057</v>
      </c>
      <c r="L42" s="52">
        <v>57895</v>
      </c>
      <c r="M42" s="52">
        <v>55687</v>
      </c>
      <c r="N42" s="52">
        <v>62961</v>
      </c>
      <c r="O42" s="52">
        <v>56283</v>
      </c>
      <c r="P42" s="52">
        <v>82860</v>
      </c>
      <c r="Q42" s="52">
        <v>76595</v>
      </c>
      <c r="R42" s="52">
        <v>69370</v>
      </c>
      <c r="S42" s="52">
        <v>59186</v>
      </c>
      <c r="T42" s="52">
        <v>77917</v>
      </c>
      <c r="U42" s="52">
        <v>66305</v>
      </c>
      <c r="V42" s="52">
        <v>80598</v>
      </c>
      <c r="W42" s="52">
        <v>83138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27299</v>
      </c>
      <c r="D44" s="52">
        <v>62037</v>
      </c>
      <c r="E44" s="52">
        <v>68563</v>
      </c>
      <c r="F44" s="52">
        <v>47125</v>
      </c>
      <c r="G44" s="52">
        <v>33519</v>
      </c>
      <c r="H44" s="52">
        <v>31874</v>
      </c>
      <c r="I44" s="52">
        <v>45804</v>
      </c>
      <c r="J44" s="52">
        <v>59086</v>
      </c>
      <c r="K44" s="52">
        <v>113631</v>
      </c>
      <c r="L44" s="52">
        <v>134034</v>
      </c>
      <c r="M44" s="52">
        <v>132477</v>
      </c>
      <c r="N44" s="52">
        <v>172812</v>
      </c>
      <c r="O44" s="52">
        <v>166459</v>
      </c>
      <c r="P44" s="52">
        <v>107047</v>
      </c>
      <c r="Q44" s="52">
        <v>58094</v>
      </c>
      <c r="R44" s="52">
        <v>44048</v>
      </c>
      <c r="S44" s="52">
        <v>84054</v>
      </c>
      <c r="T44" s="52">
        <v>78727</v>
      </c>
      <c r="U44" s="52">
        <v>90680</v>
      </c>
      <c r="V44" s="52">
        <v>91419</v>
      </c>
      <c r="W44" s="52">
        <v>56629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28669</v>
      </c>
      <c r="D45" s="36">
        <v>62948</v>
      </c>
      <c r="E45" s="36">
        <v>59904</v>
      </c>
      <c r="F45" s="36">
        <v>60986</v>
      </c>
      <c r="G45" s="36">
        <v>72197</v>
      </c>
      <c r="H45" s="36">
        <v>71082</v>
      </c>
      <c r="I45" s="36">
        <v>116425</v>
      </c>
      <c r="J45" s="36">
        <v>148026</v>
      </c>
      <c r="K45" s="36">
        <v>165056</v>
      </c>
      <c r="L45" s="36">
        <v>115566</v>
      </c>
      <c r="M45" s="36">
        <v>91054</v>
      </c>
      <c r="N45" s="36">
        <v>82893</v>
      </c>
      <c r="O45" s="36">
        <v>124601</v>
      </c>
      <c r="P45" s="36">
        <v>185980</v>
      </c>
      <c r="Q45" s="36">
        <v>205149</v>
      </c>
      <c r="R45" s="36">
        <v>211447</v>
      </c>
      <c r="S45" s="36">
        <v>181804</v>
      </c>
      <c r="T45" s="36">
        <v>186815</v>
      </c>
      <c r="U45" s="36">
        <v>179939</v>
      </c>
      <c r="V45" s="36">
        <v>185811</v>
      </c>
      <c r="W45" s="36">
        <v>230530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19440</v>
      </c>
      <c r="D49" s="52">
        <v>45982</v>
      </c>
      <c r="E49" s="52">
        <v>46302</v>
      </c>
      <c r="F49" s="52">
        <v>36167</v>
      </c>
      <c r="G49" s="52">
        <v>29762</v>
      </c>
      <c r="H49" s="52">
        <v>26381</v>
      </c>
      <c r="I49" s="52">
        <v>36983</v>
      </c>
      <c r="J49" s="52">
        <v>50328</v>
      </c>
      <c r="K49" s="52">
        <v>75494</v>
      </c>
      <c r="L49" s="52">
        <v>46398</v>
      </c>
      <c r="M49" s="52">
        <v>50296</v>
      </c>
      <c r="N49" s="52">
        <v>50027</v>
      </c>
      <c r="O49" s="52">
        <v>45750</v>
      </c>
      <c r="P49" s="52">
        <v>95532</v>
      </c>
      <c r="Q49" s="52">
        <v>53154</v>
      </c>
      <c r="R49" s="52">
        <v>37846</v>
      </c>
      <c r="S49" s="52">
        <v>37253</v>
      </c>
      <c r="T49" s="52">
        <v>42428</v>
      </c>
      <c r="U49" s="52">
        <v>43952</v>
      </c>
      <c r="V49" s="52">
        <v>38512</v>
      </c>
      <c r="W49" s="52">
        <v>37474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3508</v>
      </c>
      <c r="D51" s="52">
        <v>10480</v>
      </c>
      <c r="E51" s="52">
        <v>13341</v>
      </c>
      <c r="F51" s="52">
        <v>12134</v>
      </c>
      <c r="G51" s="52">
        <v>11299</v>
      </c>
      <c r="H51" s="52">
        <v>11007</v>
      </c>
      <c r="I51" s="52">
        <v>14563</v>
      </c>
      <c r="J51" s="52">
        <v>15846</v>
      </c>
      <c r="K51" s="52">
        <v>19647</v>
      </c>
      <c r="L51" s="52">
        <v>20336</v>
      </c>
      <c r="M51" s="52">
        <v>28702</v>
      </c>
      <c r="N51" s="52">
        <v>33181</v>
      </c>
      <c r="O51" s="52">
        <v>32778</v>
      </c>
      <c r="P51" s="52">
        <v>38241</v>
      </c>
      <c r="Q51" s="52">
        <v>25491</v>
      </c>
      <c r="R51" s="52">
        <v>13136</v>
      </c>
      <c r="S51" s="52">
        <v>13789</v>
      </c>
      <c r="T51" s="52">
        <v>12262</v>
      </c>
      <c r="U51" s="52">
        <v>11296</v>
      </c>
      <c r="V51" s="52">
        <v>5243</v>
      </c>
      <c r="W51" s="52">
        <v>8342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17706</v>
      </c>
      <c r="D53" s="52">
        <v>41589</v>
      </c>
      <c r="E53" s="52">
        <v>42392</v>
      </c>
      <c r="F53" s="52">
        <v>32534</v>
      </c>
      <c r="G53" s="52">
        <v>26244</v>
      </c>
      <c r="H53" s="52">
        <v>23137</v>
      </c>
      <c r="I53" s="52">
        <v>30682</v>
      </c>
      <c r="J53" s="52">
        <v>39832</v>
      </c>
      <c r="K53" s="52">
        <v>59834</v>
      </c>
      <c r="L53" s="52">
        <v>32708</v>
      </c>
      <c r="M53" s="52">
        <v>34629</v>
      </c>
      <c r="N53" s="52">
        <v>34778</v>
      </c>
      <c r="O53" s="52">
        <v>33468</v>
      </c>
      <c r="P53" s="52">
        <v>63304</v>
      </c>
      <c r="Q53" s="52">
        <v>34846</v>
      </c>
      <c r="R53" s="52">
        <v>25520</v>
      </c>
      <c r="S53" s="52">
        <v>26672</v>
      </c>
      <c r="T53" s="52">
        <v>25892</v>
      </c>
      <c r="U53" s="52">
        <v>30660</v>
      </c>
      <c r="V53" s="52">
        <v>22894</v>
      </c>
      <c r="W53" s="52">
        <v>25100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180</v>
      </c>
      <c r="D54" s="52">
        <v>475</v>
      </c>
      <c r="E54" s="52">
        <v>1401</v>
      </c>
      <c r="F54" s="52">
        <v>450</v>
      </c>
      <c r="G54" s="52">
        <v>150</v>
      </c>
      <c r="H54" s="52">
        <v>363</v>
      </c>
      <c r="I54" s="52">
        <v>231</v>
      </c>
      <c r="J54" s="52">
        <v>1268</v>
      </c>
      <c r="K54" s="52">
        <v>1226</v>
      </c>
      <c r="L54" s="52">
        <v>2927</v>
      </c>
      <c r="M54" s="52">
        <v>1816</v>
      </c>
      <c r="N54" s="52">
        <v>1931</v>
      </c>
      <c r="O54" s="52">
        <v>1548</v>
      </c>
      <c r="P54" s="52">
        <v>3191</v>
      </c>
      <c r="Q54" s="52">
        <v>1350</v>
      </c>
      <c r="R54" s="52">
        <v>942</v>
      </c>
      <c r="S54" s="52">
        <v>1871</v>
      </c>
      <c r="T54" s="52">
        <v>1389</v>
      </c>
      <c r="U54" s="52">
        <v>1553</v>
      </c>
      <c r="V54" s="52">
        <v>2264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437</v>
      </c>
      <c r="D55" s="52">
        <v>1283</v>
      </c>
      <c r="E55" s="52">
        <v>949</v>
      </c>
      <c r="F55" s="52">
        <v>1068</v>
      </c>
      <c r="G55" s="52">
        <v>768</v>
      </c>
      <c r="H55" s="52">
        <v>1251</v>
      </c>
      <c r="I55" s="52">
        <v>2401</v>
      </c>
      <c r="J55" s="52">
        <v>1531</v>
      </c>
      <c r="K55" s="52">
        <v>3042</v>
      </c>
      <c r="L55" s="52">
        <v>0</v>
      </c>
      <c r="M55" s="52">
        <v>1322</v>
      </c>
      <c r="N55" s="52">
        <v>999</v>
      </c>
      <c r="O55" s="52">
        <v>1886</v>
      </c>
      <c r="P55" s="52">
        <v>2023</v>
      </c>
      <c r="Q55" s="52">
        <v>1492</v>
      </c>
      <c r="R55" s="52">
        <v>1107</v>
      </c>
      <c r="S55" s="52">
        <v>416</v>
      </c>
      <c r="T55" s="52">
        <v>2697</v>
      </c>
      <c r="U55" s="52">
        <v>972</v>
      </c>
      <c r="V55" s="52">
        <v>2155</v>
      </c>
      <c r="W55" s="52">
        <v>1526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1117</v>
      </c>
      <c r="D56" s="52">
        <v>2635</v>
      </c>
      <c r="E56" s="52">
        <v>1560</v>
      </c>
      <c r="F56" s="52">
        <v>2115</v>
      </c>
      <c r="G56" s="52">
        <v>2600</v>
      </c>
      <c r="H56" s="52">
        <v>1630</v>
      </c>
      <c r="I56" s="52">
        <v>3669</v>
      </c>
      <c r="J56" s="52">
        <v>7697</v>
      </c>
      <c r="K56" s="52">
        <v>11392</v>
      </c>
      <c r="L56" s="52">
        <v>10763</v>
      </c>
      <c r="M56" s="52">
        <v>12529</v>
      </c>
      <c r="N56" s="52">
        <v>12319</v>
      </c>
      <c r="O56" s="52">
        <v>8848</v>
      </c>
      <c r="P56" s="52">
        <v>27014</v>
      </c>
      <c r="Q56" s="52">
        <v>15466</v>
      </c>
      <c r="R56" s="52">
        <v>10277</v>
      </c>
      <c r="S56" s="52">
        <v>8294</v>
      </c>
      <c r="T56" s="52">
        <v>12450</v>
      </c>
      <c r="U56" s="52">
        <v>10767</v>
      </c>
      <c r="V56" s="52">
        <v>11199</v>
      </c>
      <c r="W56" s="52">
        <v>10848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9482</v>
      </c>
      <c r="D58" s="52">
        <v>22824</v>
      </c>
      <c r="E58" s="52">
        <v>24712</v>
      </c>
      <c r="F58" s="52">
        <v>15765</v>
      </c>
      <c r="G58" s="52">
        <v>9436</v>
      </c>
      <c r="H58" s="52">
        <v>8167</v>
      </c>
      <c r="I58" s="52">
        <v>10442</v>
      </c>
      <c r="J58" s="52">
        <v>14357</v>
      </c>
      <c r="K58" s="52">
        <v>30782</v>
      </c>
      <c r="L58" s="52">
        <v>24915</v>
      </c>
      <c r="M58" s="52">
        <v>29808</v>
      </c>
      <c r="N58" s="52">
        <v>33810</v>
      </c>
      <c r="O58" s="52">
        <v>26164</v>
      </c>
      <c r="P58" s="52">
        <v>34900</v>
      </c>
      <c r="Q58" s="52">
        <v>11730</v>
      </c>
      <c r="R58" s="52">
        <v>6525</v>
      </c>
      <c r="S58" s="52">
        <v>11778</v>
      </c>
      <c r="T58" s="52">
        <v>12579</v>
      </c>
      <c r="U58" s="52">
        <v>14729</v>
      </c>
      <c r="V58" s="52">
        <v>12699</v>
      </c>
      <c r="W58" s="52">
        <v>7390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9958</v>
      </c>
      <c r="D59" s="36">
        <v>23158</v>
      </c>
      <c r="E59" s="36">
        <v>21590</v>
      </c>
      <c r="F59" s="36">
        <v>20402</v>
      </c>
      <c r="G59" s="36">
        <v>20326</v>
      </c>
      <c r="H59" s="36">
        <v>18214</v>
      </c>
      <c r="I59" s="36">
        <v>26541</v>
      </c>
      <c r="J59" s="36">
        <v>35971</v>
      </c>
      <c r="K59" s="36">
        <v>44712</v>
      </c>
      <c r="L59" s="36">
        <v>21483</v>
      </c>
      <c r="M59" s="36">
        <v>20488</v>
      </c>
      <c r="N59" s="36">
        <v>16217</v>
      </c>
      <c r="O59" s="36">
        <v>19586</v>
      </c>
      <c r="P59" s="36">
        <v>60632</v>
      </c>
      <c r="Q59" s="36">
        <v>41424</v>
      </c>
      <c r="R59" s="36">
        <v>31321</v>
      </c>
      <c r="S59" s="36">
        <v>25475</v>
      </c>
      <c r="T59" s="36">
        <v>29849</v>
      </c>
      <c r="U59" s="36">
        <v>29223</v>
      </c>
      <c r="V59" s="36">
        <v>25813</v>
      </c>
      <c r="W59" s="36">
        <v>30084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29459</v>
      </c>
      <c r="D63" s="52">
        <v>71836</v>
      </c>
      <c r="E63" s="52">
        <v>74197</v>
      </c>
      <c r="F63" s="52">
        <v>61301</v>
      </c>
      <c r="G63" s="52">
        <v>59449</v>
      </c>
      <c r="H63" s="52">
        <v>49891</v>
      </c>
      <c r="I63" s="52">
        <v>91437</v>
      </c>
      <c r="J63" s="52">
        <v>104126</v>
      </c>
      <c r="K63" s="52">
        <v>122322</v>
      </c>
      <c r="L63" s="52">
        <v>103874</v>
      </c>
      <c r="M63" s="52">
        <v>76360</v>
      </c>
      <c r="N63" s="52">
        <v>111819</v>
      </c>
      <c r="O63" s="52">
        <v>144231</v>
      </c>
      <c r="P63" s="52">
        <v>80582</v>
      </c>
      <c r="Q63" s="52">
        <v>65526</v>
      </c>
      <c r="R63" s="52">
        <v>60662</v>
      </c>
      <c r="S63" s="52">
        <v>69353</v>
      </c>
      <c r="T63" s="52">
        <v>79319</v>
      </c>
      <c r="U63" s="52">
        <v>83373</v>
      </c>
      <c r="V63" s="52">
        <v>85506</v>
      </c>
      <c r="W63" s="52">
        <v>98128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6060</v>
      </c>
      <c r="D65" s="52">
        <v>11232</v>
      </c>
      <c r="E65" s="52">
        <v>21396</v>
      </c>
      <c r="F65" s="52">
        <v>28698</v>
      </c>
      <c r="G65" s="52">
        <v>26113</v>
      </c>
      <c r="H65" s="52">
        <v>23545</v>
      </c>
      <c r="I65" s="52">
        <v>17397</v>
      </c>
      <c r="J65" s="52">
        <v>22755</v>
      </c>
      <c r="K65" s="52">
        <v>38720</v>
      </c>
      <c r="L65" s="52">
        <v>50879</v>
      </c>
      <c r="M65" s="52">
        <v>51553</v>
      </c>
      <c r="N65" s="52">
        <v>41892</v>
      </c>
      <c r="O65" s="52">
        <v>41458</v>
      </c>
      <c r="P65" s="52">
        <v>50891</v>
      </c>
      <c r="Q65" s="52">
        <v>82508</v>
      </c>
      <c r="R65" s="52">
        <v>62845</v>
      </c>
      <c r="S65" s="52">
        <v>64815</v>
      </c>
      <c r="T65" s="52">
        <v>59219</v>
      </c>
      <c r="U65" s="52">
        <v>67056</v>
      </c>
      <c r="V65" s="52">
        <v>72858</v>
      </c>
      <c r="W65" s="52">
        <v>80260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33270</v>
      </c>
      <c r="D67" s="52">
        <f t="shared" si="0"/>
        <v>71454</v>
      </c>
      <c r="E67" s="52">
        <f t="shared" si="0"/>
        <v>75223</v>
      </c>
      <c r="F67" s="52">
        <f t="shared" si="0"/>
        <v>64715</v>
      </c>
      <c r="G67" s="52">
        <f t="shared" si="0"/>
        <v>66977</v>
      </c>
      <c r="H67" s="52">
        <f t="shared" si="0"/>
        <v>67157</v>
      </c>
      <c r="I67" s="52">
        <f t="shared" si="0"/>
        <v>103914</v>
      </c>
      <c r="J67" s="52">
        <f t="shared" si="0"/>
        <v>124086</v>
      </c>
      <c r="K67" s="52">
        <f t="shared" si="0"/>
        <v>161052</v>
      </c>
      <c r="L67" s="52">
        <f t="shared" si="0"/>
        <v>143244</v>
      </c>
      <c r="M67" s="52">
        <f t="shared" si="0"/>
        <v>119276</v>
      </c>
      <c r="N67" s="52">
        <f t="shared" si="0"/>
        <v>142986</v>
      </c>
      <c r="O67" s="52">
        <f t="shared" si="0"/>
        <v>179453</v>
      </c>
      <c r="P67" s="52">
        <f t="shared" si="0"/>
        <v>130870</v>
      </c>
      <c r="Q67" s="52">
        <f t="shared" si="0"/>
        <v>137725</v>
      </c>
      <c r="R67" s="52">
        <f t="shared" ref="R67:V67" si="1">R39-R53</f>
        <v>146757</v>
      </c>
      <c r="S67" s="52">
        <f t="shared" si="1"/>
        <v>163670</v>
      </c>
      <c r="T67" s="52">
        <f t="shared" si="1"/>
        <v>136159</v>
      </c>
      <c r="U67" s="52">
        <f t="shared" si="1"/>
        <v>158117</v>
      </c>
      <c r="V67" s="52">
        <f t="shared" si="1"/>
        <v>141881</v>
      </c>
      <c r="W67" s="52">
        <f t="shared" ref="W67" si="2">W39-W53</f>
        <v>167234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339</v>
      </c>
      <c r="D68" s="52">
        <f t="shared" si="3"/>
        <v>816</v>
      </c>
      <c r="E68" s="52">
        <f t="shared" si="3"/>
        <v>2486</v>
      </c>
      <c r="F68" s="52">
        <f t="shared" si="3"/>
        <v>897</v>
      </c>
      <c r="G68" s="52">
        <f t="shared" si="3"/>
        <v>382</v>
      </c>
      <c r="H68" s="52">
        <f t="shared" si="3"/>
        <v>1054</v>
      </c>
      <c r="I68" s="52">
        <f t="shared" si="3"/>
        <v>778</v>
      </c>
      <c r="J68" s="52">
        <f t="shared" si="3"/>
        <v>3947</v>
      </c>
      <c r="K68" s="52">
        <f t="shared" si="3"/>
        <v>3296</v>
      </c>
      <c r="L68" s="52">
        <f t="shared" si="3"/>
        <v>12818</v>
      </c>
      <c r="M68" s="52">
        <f t="shared" si="3"/>
        <v>6253</v>
      </c>
      <c r="N68" s="52">
        <f t="shared" si="3"/>
        <v>7936</v>
      </c>
      <c r="O68" s="52">
        <f t="shared" si="3"/>
        <v>8293</v>
      </c>
      <c r="P68" s="52">
        <f t="shared" si="3"/>
        <v>6595</v>
      </c>
      <c r="Q68" s="52">
        <f t="shared" si="3"/>
        <v>5330</v>
      </c>
      <c r="R68" s="52">
        <f t="shared" ref="R68:V68" si="4">R40-R54</f>
        <v>5413</v>
      </c>
      <c r="S68" s="52">
        <f t="shared" si="4"/>
        <v>11479</v>
      </c>
      <c r="T68" s="52">
        <f t="shared" si="4"/>
        <v>7295</v>
      </c>
      <c r="U68" s="52">
        <f t="shared" si="4"/>
        <v>8004</v>
      </c>
      <c r="V68" s="52">
        <f t="shared" si="4"/>
        <v>14033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822</v>
      </c>
      <c r="D69" s="52">
        <f t="shared" si="6"/>
        <v>2204</v>
      </c>
      <c r="E69" s="52">
        <f t="shared" si="6"/>
        <v>1685</v>
      </c>
      <c r="F69" s="52">
        <f t="shared" si="6"/>
        <v>2126</v>
      </c>
      <c r="G69" s="52">
        <f t="shared" si="6"/>
        <v>1960</v>
      </c>
      <c r="H69" s="52">
        <f t="shared" si="6"/>
        <v>3628</v>
      </c>
      <c r="I69" s="52">
        <f t="shared" si="6"/>
        <v>8127</v>
      </c>
      <c r="J69" s="52">
        <f t="shared" si="6"/>
        <v>4763</v>
      </c>
      <c r="K69" s="52">
        <f t="shared" si="6"/>
        <v>8184</v>
      </c>
      <c r="L69" s="52">
        <f t="shared" si="6"/>
        <v>0</v>
      </c>
      <c r="M69" s="52">
        <f t="shared" si="6"/>
        <v>4552</v>
      </c>
      <c r="N69" s="52">
        <f t="shared" si="6"/>
        <v>4104</v>
      </c>
      <c r="O69" s="52">
        <f t="shared" si="6"/>
        <v>10112</v>
      </c>
      <c r="P69" s="52">
        <f t="shared" si="6"/>
        <v>4176</v>
      </c>
      <c r="Q69" s="52">
        <f t="shared" si="6"/>
        <v>5896</v>
      </c>
      <c r="R69" s="52">
        <f t="shared" ref="R69:V69" si="7">R41-R55</f>
        <v>6369</v>
      </c>
      <c r="S69" s="52">
        <f t="shared" si="7"/>
        <v>2550</v>
      </c>
      <c r="T69" s="52">
        <f t="shared" si="7"/>
        <v>14183</v>
      </c>
      <c r="U69" s="52">
        <f t="shared" si="7"/>
        <v>5005</v>
      </c>
      <c r="V69" s="52">
        <f t="shared" si="7"/>
        <v>13356</v>
      </c>
      <c r="W69" s="52">
        <f t="shared" ref="W69" si="8">W41-W55</f>
        <v>10157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2098</v>
      </c>
      <c r="D70" s="52">
        <f t="shared" si="9"/>
        <v>4527</v>
      </c>
      <c r="E70" s="52">
        <f t="shared" si="9"/>
        <v>2768</v>
      </c>
      <c r="F70" s="52">
        <f t="shared" si="9"/>
        <v>4207</v>
      </c>
      <c r="G70" s="52">
        <f t="shared" si="9"/>
        <v>6633</v>
      </c>
      <c r="H70" s="52">
        <f t="shared" si="9"/>
        <v>4733</v>
      </c>
      <c r="I70" s="52">
        <f t="shared" si="9"/>
        <v>12426</v>
      </c>
      <c r="J70" s="52">
        <f t="shared" si="9"/>
        <v>23982</v>
      </c>
      <c r="K70" s="52">
        <f t="shared" si="9"/>
        <v>30665</v>
      </c>
      <c r="L70" s="52">
        <f t="shared" si="9"/>
        <v>47132</v>
      </c>
      <c r="M70" s="52">
        <f t="shared" si="9"/>
        <v>43158</v>
      </c>
      <c r="N70" s="52">
        <f t="shared" si="9"/>
        <v>50642</v>
      </c>
      <c r="O70" s="52">
        <f t="shared" si="9"/>
        <v>47435</v>
      </c>
      <c r="P70" s="52">
        <f t="shared" si="9"/>
        <v>55846</v>
      </c>
      <c r="Q70" s="52">
        <f t="shared" si="9"/>
        <v>61129</v>
      </c>
      <c r="R70" s="52">
        <f t="shared" ref="R70:V70" si="10">R42-R56</f>
        <v>59093</v>
      </c>
      <c r="S70" s="52">
        <f t="shared" si="10"/>
        <v>50892</v>
      </c>
      <c r="T70" s="52">
        <f t="shared" si="10"/>
        <v>65467</v>
      </c>
      <c r="U70" s="52">
        <f t="shared" si="10"/>
        <v>55538</v>
      </c>
      <c r="V70" s="52">
        <f t="shared" si="10"/>
        <v>69399</v>
      </c>
      <c r="W70" s="52">
        <f t="shared" ref="W70" si="11">W42-W56</f>
        <v>72290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17817</v>
      </c>
      <c r="D72" s="52">
        <v>39213</v>
      </c>
      <c r="E72" s="52">
        <v>43851</v>
      </c>
      <c r="F72" s="52">
        <v>31360</v>
      </c>
      <c r="G72" s="52">
        <v>24083</v>
      </c>
      <c r="H72" s="52">
        <v>23707</v>
      </c>
      <c r="I72" s="52">
        <v>35362</v>
      </c>
      <c r="J72" s="52">
        <v>44729</v>
      </c>
      <c r="K72" s="52">
        <v>82849</v>
      </c>
      <c r="L72" s="52">
        <v>109119</v>
      </c>
      <c r="M72" s="52">
        <v>102669</v>
      </c>
      <c r="N72" s="52">
        <v>139002</v>
      </c>
      <c r="O72" s="52">
        <v>140295</v>
      </c>
      <c r="P72" s="52">
        <v>72147</v>
      </c>
      <c r="Q72" s="52">
        <v>46364</v>
      </c>
      <c r="R72" s="52">
        <v>37523</v>
      </c>
      <c r="S72" s="52">
        <v>72276</v>
      </c>
      <c r="T72" s="52">
        <v>66148</v>
      </c>
      <c r="U72" s="52">
        <v>75951</v>
      </c>
      <c r="V72" s="52">
        <v>78720</v>
      </c>
      <c r="W72" s="52">
        <v>49239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18711</v>
      </c>
      <c r="D73" s="36">
        <v>39790</v>
      </c>
      <c r="E73" s="36">
        <v>38314</v>
      </c>
      <c r="F73" s="36">
        <v>40584</v>
      </c>
      <c r="G73" s="36">
        <v>51871</v>
      </c>
      <c r="H73" s="36">
        <v>52868</v>
      </c>
      <c r="I73" s="36">
        <v>89884</v>
      </c>
      <c r="J73" s="36">
        <v>112055</v>
      </c>
      <c r="K73" s="36">
        <v>120344</v>
      </c>
      <c r="L73" s="36">
        <v>94083</v>
      </c>
      <c r="M73" s="36">
        <v>70566</v>
      </c>
      <c r="N73" s="36">
        <v>66676</v>
      </c>
      <c r="O73" s="36">
        <v>105015</v>
      </c>
      <c r="P73" s="36">
        <v>125348</v>
      </c>
      <c r="Q73" s="36">
        <v>163725</v>
      </c>
      <c r="R73" s="36">
        <v>180126</v>
      </c>
      <c r="S73" s="36">
        <v>156329</v>
      </c>
      <c r="T73" s="36">
        <v>156966</v>
      </c>
      <c r="U73" s="36">
        <v>150716</v>
      </c>
      <c r="V73" s="36">
        <v>159998</v>
      </c>
      <c r="W73" s="36">
        <v>200446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13425</v>
      </c>
      <c r="I79" s="138">
        <f>RES_hhdet_numvin!I145</f>
        <v>42388</v>
      </c>
      <c r="J79" s="138">
        <f>RES_hhdet_numvin!J145</f>
        <v>71607</v>
      </c>
      <c r="K79" s="138">
        <f>RES_hhdet_numvin!K145</f>
        <v>114361</v>
      </c>
      <c r="L79" s="138">
        <f>RES_hhdet_numvin!L145</f>
        <v>101440</v>
      </c>
      <c r="M79" s="138">
        <f>RES_hhdet_numvin!M145</f>
        <v>95732</v>
      </c>
      <c r="N79" s="138">
        <f>RES_hhdet_numvin!N145</f>
        <v>133041</v>
      </c>
      <c r="O79" s="138">
        <f>RES_hhdet_numvin!O145</f>
        <v>166236</v>
      </c>
      <c r="P79" s="138">
        <f>RES_hhdet_numvin!P145</f>
        <v>161367</v>
      </c>
      <c r="Q79" s="138">
        <f>RES_hhdet_numvin!Q145</f>
        <v>112421</v>
      </c>
      <c r="R79" s="138">
        <f>RES_hhdet_numvin!R145</f>
        <v>95501</v>
      </c>
      <c r="S79" s="138">
        <f>RES_hhdet_numvin!S145</f>
        <v>104942</v>
      </c>
      <c r="T79" s="138">
        <f>RES_hhdet_numvin!T145</f>
        <v>120945</v>
      </c>
      <c r="U79" s="138">
        <f>RES_hhdet_numvin!U145</f>
        <v>127076</v>
      </c>
      <c r="V79" s="138">
        <f>RES_hhdet_numvin!V145</f>
        <v>123989</v>
      </c>
      <c r="W79" s="138">
        <f>RES_hhdet_numvin!W145</f>
        <v>135602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28206</v>
      </c>
      <c r="Q81" s="138">
        <f>RES_hhdet_numvin!Q147</f>
        <v>61628</v>
      </c>
      <c r="R81" s="138">
        <f>RES_hhdet_numvin!R147</f>
        <v>54865</v>
      </c>
      <c r="S81" s="138">
        <f>RES_hhdet_numvin!S147</f>
        <v>64026</v>
      </c>
      <c r="T81" s="138">
        <f>RES_hhdet_numvin!T147</f>
        <v>61952</v>
      </c>
      <c r="U81" s="138">
        <f>RES_hhdet_numvin!U147</f>
        <v>72697</v>
      </c>
      <c r="V81" s="138">
        <f>RES_hhdet_numvin!V147</f>
        <v>75299</v>
      </c>
      <c r="W81" s="138">
        <f>RES_hhdet_numvin!W147</f>
        <v>88602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63199</v>
      </c>
      <c r="Q83" s="138">
        <f>RES_hhdet_numvin!Q149</f>
        <v>96752</v>
      </c>
      <c r="R83" s="138">
        <f>RES_hhdet_numvin!R149</f>
        <v>125010</v>
      </c>
      <c r="S83" s="138">
        <f>RES_hhdet_numvin!S149</f>
        <v>160355</v>
      </c>
      <c r="T83" s="138">
        <f>RES_hhdet_numvin!T149</f>
        <v>148592</v>
      </c>
      <c r="U83" s="138">
        <f>RES_hhdet_numvin!U149</f>
        <v>182407</v>
      </c>
      <c r="V83" s="138">
        <f>RES_hhdet_numvin!V149</f>
        <v>163764</v>
      </c>
      <c r="W83" s="138">
        <f>RES_hhdet_numvin!W149</f>
        <v>192334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3185</v>
      </c>
      <c r="Q84" s="138">
        <f>RES_hhdet_numvin!Q150</f>
        <v>3749</v>
      </c>
      <c r="R84" s="138">
        <f>RES_hhdet_numvin!R150</f>
        <v>4623</v>
      </c>
      <c r="S84" s="138">
        <f>RES_hhdet_numvin!S150</f>
        <v>11259</v>
      </c>
      <c r="T84" s="138">
        <f>RES_hhdet_numvin!T150</f>
        <v>7974</v>
      </c>
      <c r="U84" s="138">
        <f>RES_hhdet_numvin!U150</f>
        <v>9246</v>
      </c>
      <c r="V84" s="138">
        <f>RES_hhdet_numvin!V150</f>
        <v>16204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2015</v>
      </c>
      <c r="Q87" s="138">
        <f>RES_hhdet_numvin!Q153</f>
        <v>4153</v>
      </c>
      <c r="R87" s="138">
        <f>RES_hhdet_numvin!R153</f>
        <v>5434</v>
      </c>
      <c r="S87" s="138">
        <f>RES_hhdet_numvin!S153</f>
        <v>2512</v>
      </c>
      <c r="T87" s="138">
        <f>RES_hhdet_numvin!T153</f>
        <v>15480</v>
      </c>
      <c r="U87" s="138">
        <f>RES_hhdet_numvin!U153</f>
        <v>5791</v>
      </c>
      <c r="V87" s="138">
        <f>RES_hhdet_numvin!V153</f>
        <v>15422</v>
      </c>
      <c r="W87" s="138">
        <f>RES_hhdet_numvin!W153</f>
        <v>11683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26976</v>
      </c>
      <c r="Q88" s="138">
        <f>RES_hhdet_numvin!Q154</f>
        <v>42948</v>
      </c>
      <c r="R88" s="138">
        <f>RES_hhdet_numvin!R154</f>
        <v>50348</v>
      </c>
      <c r="S88" s="138">
        <f>RES_hhdet_numvin!S154</f>
        <v>49871</v>
      </c>
      <c r="T88" s="138">
        <f>RES_hhdet_numvin!T154</f>
        <v>71452</v>
      </c>
      <c r="U88" s="138">
        <f>RES_hhdet_numvin!U154</f>
        <v>64082</v>
      </c>
      <c r="V88" s="138">
        <f>RES_hhdet_numvin!V154</f>
        <v>80115</v>
      </c>
      <c r="W88" s="138">
        <f>RES_hhdet_numvin!W154</f>
        <v>83138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34846</v>
      </c>
      <c r="Q92" s="138">
        <f>RES_hhdet_numvin!Q158</f>
        <v>32572</v>
      </c>
      <c r="R92" s="138">
        <f>RES_hhdet_numvin!R158</f>
        <v>31969</v>
      </c>
      <c r="S92" s="138">
        <f>RES_hhdet_numvin!S158</f>
        <v>70814</v>
      </c>
      <c r="T92" s="138">
        <f>RES_hhdet_numvin!T158</f>
        <v>72204</v>
      </c>
      <c r="U92" s="138">
        <f>RES_hhdet_numvin!U158</f>
        <v>87642</v>
      </c>
      <c r="V92" s="138">
        <f>RES_hhdet_numvin!V158</f>
        <v>90868</v>
      </c>
      <c r="W92" s="138">
        <f>RES_hhdet_numvin!W158</f>
        <v>56629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60536</v>
      </c>
      <c r="Q93" s="39">
        <f>RES_hhdet_numvin!Q159</f>
        <v>115005</v>
      </c>
      <c r="R93" s="39">
        <f>RES_hhdet_numvin!R159</f>
        <v>153423</v>
      </c>
      <c r="S93" s="39">
        <f>RES_hhdet_numvin!S159</f>
        <v>153157</v>
      </c>
      <c r="T93" s="39">
        <f>RES_hhdet_numvin!T159</f>
        <v>171314</v>
      </c>
      <c r="U93" s="39">
        <f>RES_hhdet_numvin!U159</f>
        <v>173886</v>
      </c>
      <c r="V93" s="39">
        <f>RES_hhdet_numvin!V159</f>
        <v>184678</v>
      </c>
      <c r="W93" s="39">
        <f>RES_hhdet_numvin!W159</f>
        <v>230530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38.385412477246284</v>
      </c>
      <c r="C97" s="117">
        <f t="shared" si="12"/>
        <v>54.828578704096458</v>
      </c>
      <c r="D97" s="117">
        <f t="shared" si="12"/>
        <v>101.35935387563642</v>
      </c>
      <c r="E97" s="117">
        <f t="shared" si="12"/>
        <v>163.50738008211141</v>
      </c>
      <c r="F97" s="117">
        <f t="shared" si="12"/>
        <v>201.62224484869603</v>
      </c>
      <c r="G97" s="117">
        <f t="shared" si="12"/>
        <v>235.87791356490868</v>
      </c>
      <c r="H97" s="117">
        <f t="shared" si="12"/>
        <v>254.67407062657389</v>
      </c>
      <c r="I97" s="117">
        <f t="shared" si="12"/>
        <v>305.26002847959148</v>
      </c>
      <c r="J97" s="117">
        <f t="shared" si="12"/>
        <v>329.69295412783697</v>
      </c>
      <c r="K97" s="117">
        <f t="shared" si="12"/>
        <v>425.01392744599963</v>
      </c>
      <c r="L97" s="117">
        <f t="shared" si="12"/>
        <v>475.54473437287658</v>
      </c>
      <c r="M97" s="117">
        <f t="shared" si="12"/>
        <v>445.15054031666858</v>
      </c>
      <c r="N97" s="117">
        <f t="shared" si="12"/>
        <v>450.60838946908319</v>
      </c>
      <c r="O97" s="117">
        <f t="shared" si="12"/>
        <v>484.5989907586889</v>
      </c>
      <c r="P97" s="117">
        <f t="shared" si="12"/>
        <v>488.04202024668552</v>
      </c>
      <c r="Q97" s="117">
        <f t="shared" si="12"/>
        <v>477.46008154118914</v>
      </c>
      <c r="R97" s="117">
        <f t="shared" ref="R97:V97" si="13">R98+R100+R102+R111</f>
        <v>513.59133217095086</v>
      </c>
      <c r="S97" s="117">
        <f t="shared" si="13"/>
        <v>502.36563227029785</v>
      </c>
      <c r="T97" s="117">
        <f t="shared" si="13"/>
        <v>520.41310001573152</v>
      </c>
      <c r="U97" s="117">
        <f t="shared" si="13"/>
        <v>520.05013599877145</v>
      </c>
      <c r="V97" s="117">
        <f t="shared" si="13"/>
        <v>558.42390620092192</v>
      </c>
      <c r="W97" s="117">
        <f t="shared" ref="W97" si="14">W98+W100+W102+W111</f>
        <v>550.77857584204912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7.9092861461142254</v>
      </c>
      <c r="C98" s="122">
        <f t="shared" si="15"/>
        <v>10.935074257301792</v>
      </c>
      <c r="D98" s="122">
        <f t="shared" si="15"/>
        <v>20.847738799539389</v>
      </c>
      <c r="E98" s="122">
        <f t="shared" si="15"/>
        <v>38.772162047751067</v>
      </c>
      <c r="F98" s="122">
        <f t="shared" si="15"/>
        <v>47.059899176162517</v>
      </c>
      <c r="G98" s="122">
        <f t="shared" si="15"/>
        <v>55.674065514925196</v>
      </c>
      <c r="H98" s="122">
        <f t="shared" si="15"/>
        <v>55.059608346284271</v>
      </c>
      <c r="I98" s="122">
        <f t="shared" si="15"/>
        <v>70.140380663170887</v>
      </c>
      <c r="J98" s="122">
        <f t="shared" si="15"/>
        <v>75.225700740870877</v>
      </c>
      <c r="K98" s="122">
        <f t="shared" si="15"/>
        <v>115.85617501818811</v>
      </c>
      <c r="L98" s="122">
        <f t="shared" si="15"/>
        <v>87.779771202888526</v>
      </c>
      <c r="M98" s="122">
        <f t="shared" si="15"/>
        <v>83.788190446702899</v>
      </c>
      <c r="N98" s="122">
        <f t="shared" si="15"/>
        <v>100.92571983969674</v>
      </c>
      <c r="O98" s="122">
        <f t="shared" si="15"/>
        <v>127.24390797685339</v>
      </c>
      <c r="P98" s="122">
        <f t="shared" si="15"/>
        <v>140.06606005555344</v>
      </c>
      <c r="Q98" s="122">
        <f t="shared" si="15"/>
        <v>133.78079406865862</v>
      </c>
      <c r="R98" s="122">
        <f t="shared" si="15"/>
        <v>127.47052399361006</v>
      </c>
      <c r="S98" s="122">
        <f t="shared" si="15"/>
        <v>123.72856893615742</v>
      </c>
      <c r="T98" s="122">
        <f t="shared" si="15"/>
        <v>120.57174621688722</v>
      </c>
      <c r="U98" s="122">
        <f t="shared" si="15"/>
        <v>119.22893502209678</v>
      </c>
      <c r="V98" s="122">
        <f t="shared" si="15"/>
        <v>119.64210310043943</v>
      </c>
      <c r="W98" s="122">
        <f t="shared" si="15"/>
        <v>119.90011545927779</v>
      </c>
      <c r="DA98" s="130" t="s">
        <v>1705</v>
      </c>
    </row>
    <row r="99" spans="1:105" ht="12" customHeight="1" x14ac:dyDescent="0.25">
      <c r="A99" s="97" t="s">
        <v>53</v>
      </c>
      <c r="B99" s="98">
        <v>7.9092861461142254</v>
      </c>
      <c r="C99" s="98">
        <v>10.935074257301792</v>
      </c>
      <c r="D99" s="98">
        <v>20.847738799539389</v>
      </c>
      <c r="E99" s="98">
        <v>38.772162047751067</v>
      </c>
      <c r="F99" s="98">
        <v>47.059899176162517</v>
      </c>
      <c r="G99" s="98">
        <v>55.674065514925196</v>
      </c>
      <c r="H99" s="98">
        <v>55.059608346284271</v>
      </c>
      <c r="I99" s="98">
        <v>70.140380663170887</v>
      </c>
      <c r="J99" s="98">
        <v>75.225700740870877</v>
      </c>
      <c r="K99" s="98">
        <v>115.85617501818811</v>
      </c>
      <c r="L99" s="98">
        <v>87.779771202888526</v>
      </c>
      <c r="M99" s="98">
        <v>83.788190446702899</v>
      </c>
      <c r="N99" s="98">
        <v>100.92571983969674</v>
      </c>
      <c r="O99" s="98">
        <v>127.24390797685339</v>
      </c>
      <c r="P99" s="98">
        <v>140.06606005555344</v>
      </c>
      <c r="Q99" s="98">
        <v>133.78079406865862</v>
      </c>
      <c r="R99" s="98">
        <v>127.47052399361006</v>
      </c>
      <c r="S99" s="98">
        <v>123.72856893615742</v>
      </c>
      <c r="T99" s="98">
        <v>120.57174621688722</v>
      </c>
      <c r="U99" s="98">
        <v>119.22893502209678</v>
      </c>
      <c r="V99" s="98">
        <v>119.64210310043943</v>
      </c>
      <c r="W99" s="98">
        <v>119.90011545927779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1.1473788000170582</v>
      </c>
      <c r="C100" s="122">
        <f t="shared" si="16"/>
        <v>1.3962608131412222</v>
      </c>
      <c r="D100" s="122">
        <f t="shared" si="16"/>
        <v>1.6020552486746</v>
      </c>
      <c r="E100" s="122">
        <f t="shared" si="16"/>
        <v>5.3835692272019697</v>
      </c>
      <c r="F100" s="122">
        <f t="shared" si="16"/>
        <v>5.5717631096184803</v>
      </c>
      <c r="G100" s="122">
        <f t="shared" si="16"/>
        <v>8.4639919057227804</v>
      </c>
      <c r="H100" s="122">
        <f t="shared" si="16"/>
        <v>11.704935049548853</v>
      </c>
      <c r="I100" s="122">
        <f t="shared" si="16"/>
        <v>6.0916173145475003</v>
      </c>
      <c r="J100" s="122">
        <f t="shared" si="16"/>
        <v>6.2609450236187252</v>
      </c>
      <c r="K100" s="122">
        <f t="shared" si="16"/>
        <v>11.496293850841621</v>
      </c>
      <c r="L100" s="122">
        <f t="shared" si="16"/>
        <v>19.495140102131202</v>
      </c>
      <c r="M100" s="122">
        <f t="shared" si="16"/>
        <v>18.987464271171888</v>
      </c>
      <c r="N100" s="122">
        <f t="shared" si="16"/>
        <v>17.496849307754946</v>
      </c>
      <c r="O100" s="122">
        <f t="shared" si="16"/>
        <v>16.436788971509372</v>
      </c>
      <c r="P100" s="122">
        <f t="shared" si="16"/>
        <v>15.696165817857851</v>
      </c>
      <c r="Q100" s="122">
        <f t="shared" si="16"/>
        <v>16.228445729924164</v>
      </c>
      <c r="R100" s="122">
        <f t="shared" si="16"/>
        <v>17.397768729077235</v>
      </c>
      <c r="S100" s="122">
        <f t="shared" si="16"/>
        <v>16.588051797031124</v>
      </c>
      <c r="T100" s="122">
        <f t="shared" si="16"/>
        <v>17.111337487555108</v>
      </c>
      <c r="U100" s="122">
        <f t="shared" si="16"/>
        <v>17.086273648026477</v>
      </c>
      <c r="V100" s="122">
        <f t="shared" si="16"/>
        <v>17.731000881900677</v>
      </c>
      <c r="W100" s="122">
        <f t="shared" si="16"/>
        <v>18.632796928229084</v>
      </c>
      <c r="DA100" s="130" t="s">
        <v>1707</v>
      </c>
    </row>
    <row r="101" spans="1:105" ht="12" customHeight="1" x14ac:dyDescent="0.25">
      <c r="A101" s="97" t="s">
        <v>53</v>
      </c>
      <c r="B101" s="98">
        <v>1.1473788000170582</v>
      </c>
      <c r="C101" s="98">
        <v>1.3962608131412222</v>
      </c>
      <c r="D101" s="98">
        <v>1.6020552486746</v>
      </c>
      <c r="E101" s="98">
        <v>5.3835692272019697</v>
      </c>
      <c r="F101" s="98">
        <v>5.5717631096184803</v>
      </c>
      <c r="G101" s="98">
        <v>8.4639919057227804</v>
      </c>
      <c r="H101" s="98">
        <v>11.704935049548853</v>
      </c>
      <c r="I101" s="98">
        <v>6.0916173145475003</v>
      </c>
      <c r="J101" s="98">
        <v>6.2609450236187252</v>
      </c>
      <c r="K101" s="98">
        <v>11.496293850841621</v>
      </c>
      <c r="L101" s="98">
        <v>19.495140102131202</v>
      </c>
      <c r="M101" s="98">
        <v>18.987464271171888</v>
      </c>
      <c r="N101" s="98">
        <v>17.496849307754946</v>
      </c>
      <c r="O101" s="98">
        <v>16.436788971509372</v>
      </c>
      <c r="P101" s="98">
        <v>15.696165817857851</v>
      </c>
      <c r="Q101" s="98">
        <v>16.228445729924164</v>
      </c>
      <c r="R101" s="98">
        <v>17.397768729077235</v>
      </c>
      <c r="S101" s="98">
        <v>16.588051797031124</v>
      </c>
      <c r="T101" s="98">
        <v>17.111337487555108</v>
      </c>
      <c r="U101" s="98">
        <v>17.086273648026477</v>
      </c>
      <c r="V101" s="98">
        <v>17.731000881900677</v>
      </c>
      <c r="W101" s="98">
        <v>18.632796928229084</v>
      </c>
      <c r="DA101" s="63" t="s">
        <v>1708</v>
      </c>
    </row>
    <row r="102" spans="1:105" ht="12" customHeight="1" x14ac:dyDescent="0.25">
      <c r="A102" s="121" t="s">
        <v>55</v>
      </c>
      <c r="B102" s="122">
        <v>11.600898676630273</v>
      </c>
      <c r="C102" s="122">
        <v>16.373838854223894</v>
      </c>
      <c r="D102" s="122">
        <v>29.44509565785529</v>
      </c>
      <c r="E102" s="122">
        <v>43.782984488132982</v>
      </c>
      <c r="F102" s="122">
        <v>54.086366685044474</v>
      </c>
      <c r="G102" s="122">
        <v>62.86041875897682</v>
      </c>
      <c r="H102" s="122">
        <v>71.025270515218295</v>
      </c>
      <c r="I102" s="122">
        <v>86.440939531065155</v>
      </c>
      <c r="J102" s="122">
        <v>102.74200276305451</v>
      </c>
      <c r="K102" s="122">
        <v>124.32866326269112</v>
      </c>
      <c r="L102" s="122">
        <v>142.65432225014706</v>
      </c>
      <c r="M102" s="122">
        <v>134.43052426604248</v>
      </c>
      <c r="N102" s="122">
        <v>141.56577196143704</v>
      </c>
      <c r="O102" s="122">
        <v>155.4692981303111</v>
      </c>
      <c r="P102" s="122">
        <v>153.54050807355947</v>
      </c>
      <c r="Q102" s="122">
        <v>149.28576351387312</v>
      </c>
      <c r="R102" s="122">
        <v>151.47080773219878</v>
      </c>
      <c r="S102" s="122">
        <v>153.330428642291</v>
      </c>
      <c r="T102" s="122">
        <v>150.40263952576845</v>
      </c>
      <c r="U102" s="122">
        <v>148.74933862995806</v>
      </c>
      <c r="V102" s="122">
        <v>163.01335072581728</v>
      </c>
      <c r="W102" s="122">
        <v>148.96323224235772</v>
      </c>
      <c r="DA102" s="130" t="s">
        <v>1709</v>
      </c>
    </row>
    <row r="103" spans="1:105" ht="12" customHeight="1" x14ac:dyDescent="0.25">
      <c r="A103" s="97" t="s">
        <v>124</v>
      </c>
      <c r="B103" s="98">
        <v>11.002961391800016</v>
      </c>
      <c r="C103" s="98">
        <v>15.414592501112383</v>
      </c>
      <c r="D103" s="98">
        <v>27.479770192971763</v>
      </c>
      <c r="E103" s="98">
        <v>41.158460216112054</v>
      </c>
      <c r="F103" s="98">
        <v>50.683992081454178</v>
      </c>
      <c r="G103" s="98">
        <v>58.281395712285587</v>
      </c>
      <c r="H103" s="98">
        <v>65.7513338391433</v>
      </c>
      <c r="I103" s="98">
        <v>78.817090560465942</v>
      </c>
      <c r="J103" s="98">
        <v>92.018303410908828</v>
      </c>
      <c r="K103" s="98">
        <v>109.18292698066733</v>
      </c>
      <c r="L103" s="98">
        <v>123.10667518416315</v>
      </c>
      <c r="M103" s="98">
        <v>112.3494371920267</v>
      </c>
      <c r="N103" s="98">
        <v>116.42954575892584</v>
      </c>
      <c r="O103" s="98">
        <v>126.92928111768408</v>
      </c>
      <c r="P103" s="98">
        <v>122.33922230224323</v>
      </c>
      <c r="Q103" s="98">
        <v>116.07158881885928</v>
      </c>
      <c r="R103" s="98">
        <v>115.78249186409546</v>
      </c>
      <c r="S103" s="98">
        <v>116.68573200789031</v>
      </c>
      <c r="T103" s="98">
        <v>111.54450919675465</v>
      </c>
      <c r="U103" s="98">
        <v>109.75700826869719</v>
      </c>
      <c r="V103" s="98">
        <v>121.54027694918661</v>
      </c>
      <c r="W103" s="98">
        <v>105.92962440031656</v>
      </c>
      <c r="DA103" s="63" t="s">
        <v>1710</v>
      </c>
    </row>
    <row r="104" spans="1:105" ht="12" customHeight="1" x14ac:dyDescent="0.25">
      <c r="A104" s="97" t="s">
        <v>123</v>
      </c>
      <c r="B104" s="98">
        <v>0.11671066686990625</v>
      </c>
      <c r="C104" s="98">
        <v>0.13968035528388936</v>
      </c>
      <c r="D104" s="98">
        <v>0.22695628916736774</v>
      </c>
      <c r="E104" s="98">
        <v>0.53198620898126148</v>
      </c>
      <c r="F104" s="98">
        <v>0.61612352823873384</v>
      </c>
      <c r="G104" s="98">
        <v>0.62928988742777547</v>
      </c>
      <c r="H104" s="98">
        <v>0.70148240501666614</v>
      </c>
      <c r="I104" s="98">
        <v>0.74755893687161001</v>
      </c>
      <c r="J104" s="98">
        <v>1.1050080556551616</v>
      </c>
      <c r="K104" s="98">
        <v>1.3830441360353773</v>
      </c>
      <c r="L104" s="98">
        <v>2.6479730974264113</v>
      </c>
      <c r="M104" s="98">
        <v>2.6801387462185704</v>
      </c>
      <c r="N104" s="98">
        <v>3.2248474578310815</v>
      </c>
      <c r="O104" s="98">
        <v>3.8172606821584512</v>
      </c>
      <c r="P104" s="98">
        <v>3.9909637786216097</v>
      </c>
      <c r="Q104" s="98">
        <v>3.9292281637293662</v>
      </c>
      <c r="R104" s="98">
        <v>3.9549948384197915</v>
      </c>
      <c r="S104" s="98">
        <v>4.3835448276941582</v>
      </c>
      <c r="T104" s="98">
        <v>4.1055935209132199</v>
      </c>
      <c r="U104" s="98">
        <v>4.1435081363480277</v>
      </c>
      <c r="V104" s="98">
        <v>5.4271733133713269</v>
      </c>
      <c r="W104" s="98">
        <v>4.0721991220264302</v>
      </c>
      <c r="DA104" s="63" t="s">
        <v>1711</v>
      </c>
    </row>
    <row r="105" spans="1:105" ht="12" customHeight="1" x14ac:dyDescent="0.25">
      <c r="A105" s="100" t="s">
        <v>50</v>
      </c>
      <c r="B105" s="101">
        <v>3.2595382703220106E-2</v>
      </c>
      <c r="C105" s="101">
        <v>4.0579594613804053E-2</v>
      </c>
      <c r="D105" s="101">
        <v>6.747772294802154E-2</v>
      </c>
      <c r="E105" s="101">
        <v>0.13922478075556599</v>
      </c>
      <c r="F105" s="101">
        <v>0.16124869648120205</v>
      </c>
      <c r="G105" s="101">
        <v>0.18597148664203364</v>
      </c>
      <c r="H105" s="101">
        <v>0.19253626865039891</v>
      </c>
      <c r="I105" s="101">
        <v>0.20834778583257713</v>
      </c>
      <c r="J105" s="101">
        <v>0.30177607688431662</v>
      </c>
      <c r="K105" s="101">
        <v>0.39198612005949313</v>
      </c>
      <c r="L105" s="101">
        <v>0.65009620679843616</v>
      </c>
      <c r="M105" s="101">
        <v>0.45247406214496594</v>
      </c>
      <c r="N105" s="101">
        <v>0.57177262102925674</v>
      </c>
      <c r="O105" s="101">
        <v>0.63618670511384756</v>
      </c>
      <c r="P105" s="101">
        <v>0.68635979159497018</v>
      </c>
      <c r="Q105" s="101">
        <v>0.6786277205199347</v>
      </c>
      <c r="R105" s="101">
        <v>0.71293836764013963</v>
      </c>
      <c r="S105" s="101">
        <v>0.77593162540805016</v>
      </c>
      <c r="T105" s="101">
        <v>0.54211735472042111</v>
      </c>
      <c r="U105" s="101">
        <v>0.55713106221674902</v>
      </c>
      <c r="V105" s="101">
        <v>1.0163573519795839</v>
      </c>
      <c r="W105" s="101">
        <v>0.45495438263117599</v>
      </c>
      <c r="DA105" s="131" t="s">
        <v>1712</v>
      </c>
    </row>
    <row r="106" spans="1:105" ht="12" customHeight="1" x14ac:dyDescent="0.25">
      <c r="A106" s="103" t="s">
        <v>52</v>
      </c>
      <c r="B106" s="104">
        <v>8.4115284166686136E-2</v>
      </c>
      <c r="C106" s="104">
        <v>9.9100760670085303E-2</v>
      </c>
      <c r="D106" s="104">
        <v>0.1594785662193462</v>
      </c>
      <c r="E106" s="104">
        <v>0.39276142822569549</v>
      </c>
      <c r="F106" s="104">
        <v>0.45487483175753185</v>
      </c>
      <c r="G106" s="104">
        <v>0.44331840078574186</v>
      </c>
      <c r="H106" s="104">
        <v>0.50894613636626729</v>
      </c>
      <c r="I106" s="104">
        <v>0.53921115103903294</v>
      </c>
      <c r="J106" s="104">
        <v>0.80323197877084485</v>
      </c>
      <c r="K106" s="104">
        <v>0.99105801597588417</v>
      </c>
      <c r="L106" s="104">
        <v>1.9978768906279754</v>
      </c>
      <c r="M106" s="104">
        <v>2.2276646840736043</v>
      </c>
      <c r="N106" s="104">
        <v>2.6530748368018249</v>
      </c>
      <c r="O106" s="104">
        <v>3.1810739770446035</v>
      </c>
      <c r="P106" s="104">
        <v>3.3046039870266393</v>
      </c>
      <c r="Q106" s="104">
        <v>3.2506004432094313</v>
      </c>
      <c r="R106" s="104">
        <v>3.242056470779652</v>
      </c>
      <c r="S106" s="104">
        <v>3.607613202286108</v>
      </c>
      <c r="T106" s="104">
        <v>3.5634761661927992</v>
      </c>
      <c r="U106" s="104">
        <v>3.586377074131279</v>
      </c>
      <c r="V106" s="104">
        <v>4.4108159613917426</v>
      </c>
      <c r="W106" s="104">
        <v>3.6172447393952538</v>
      </c>
      <c r="DA106" s="132" t="s">
        <v>1713</v>
      </c>
    </row>
    <row r="107" spans="1:105" ht="12" customHeight="1" x14ac:dyDescent="0.25">
      <c r="A107" s="106" t="s">
        <v>122</v>
      </c>
      <c r="B107" s="101">
        <v>0.19480744335290559</v>
      </c>
      <c r="C107" s="101">
        <v>0.30933448351025788</v>
      </c>
      <c r="D107" s="101">
        <v>0.6763568633653162</v>
      </c>
      <c r="E107" s="101">
        <v>0.8669031063890823</v>
      </c>
      <c r="F107" s="101">
        <v>1.1563080250128741</v>
      </c>
      <c r="G107" s="101">
        <v>1.4884287555761375</v>
      </c>
      <c r="H107" s="101">
        <v>1.8719339975041804</v>
      </c>
      <c r="I107" s="101">
        <v>2.975124145386931</v>
      </c>
      <c r="J107" s="101">
        <v>3.4798174439887317</v>
      </c>
      <c r="K107" s="101">
        <v>4.4923865837248282</v>
      </c>
      <c r="L107" s="101">
        <v>4.024646566953427</v>
      </c>
      <c r="M107" s="101">
        <v>3.9909469169962253</v>
      </c>
      <c r="N107" s="101">
        <v>3.8064362132959833</v>
      </c>
      <c r="O107" s="101">
        <v>4.3404619339743951</v>
      </c>
      <c r="P107" s="101">
        <v>4.0268294097723647</v>
      </c>
      <c r="Q107" s="101">
        <v>3.8701111197876417</v>
      </c>
      <c r="R107" s="101">
        <v>4.0224566354840405</v>
      </c>
      <c r="S107" s="101">
        <v>3.7365686268662084</v>
      </c>
      <c r="T107" s="101">
        <v>4.8727975527600709</v>
      </c>
      <c r="U107" s="101">
        <v>4.7360325365394988</v>
      </c>
      <c r="V107" s="101">
        <v>5.3422011209172764</v>
      </c>
      <c r="W107" s="101">
        <v>5.8215383142089641</v>
      </c>
      <c r="DA107" s="131" t="s">
        <v>1714</v>
      </c>
    </row>
    <row r="108" spans="1:105" ht="12" customHeight="1" x14ac:dyDescent="0.25">
      <c r="A108" s="107" t="s">
        <v>121</v>
      </c>
      <c r="B108" s="104">
        <v>0.28641917460744476</v>
      </c>
      <c r="C108" s="104">
        <v>0.5102315143173638</v>
      </c>
      <c r="D108" s="104">
        <v>1.0620123123508416</v>
      </c>
      <c r="E108" s="104">
        <v>1.2256349566505844</v>
      </c>
      <c r="F108" s="104">
        <v>1.6299430503386869</v>
      </c>
      <c r="G108" s="104">
        <v>2.4613044036873188</v>
      </c>
      <c r="H108" s="104">
        <v>2.7005202735541469</v>
      </c>
      <c r="I108" s="104">
        <v>3.9011658883406728</v>
      </c>
      <c r="J108" s="104">
        <v>6.1388738525017867</v>
      </c>
      <c r="K108" s="104">
        <v>9.2703055622635802</v>
      </c>
      <c r="L108" s="104">
        <v>12.875027401604068</v>
      </c>
      <c r="M108" s="104">
        <v>15.41000141080098</v>
      </c>
      <c r="N108" s="104">
        <v>18.10494253138414</v>
      </c>
      <c r="O108" s="104">
        <v>20.382294396494181</v>
      </c>
      <c r="P108" s="104">
        <v>23.183492582922263</v>
      </c>
      <c r="Q108" s="104">
        <v>25.414835411496828</v>
      </c>
      <c r="R108" s="104">
        <v>27.71086439419949</v>
      </c>
      <c r="S108" s="104">
        <v>28.524583179840324</v>
      </c>
      <c r="T108" s="104">
        <v>29.879739255340525</v>
      </c>
      <c r="U108" s="104">
        <v>30.112789688373351</v>
      </c>
      <c r="V108" s="104">
        <v>30.703699342342087</v>
      </c>
      <c r="W108" s="104">
        <v>33.139870405805759</v>
      </c>
      <c r="DA108" s="132" t="s">
        <v>1715</v>
      </c>
    </row>
    <row r="109" spans="1:105" ht="12" customHeight="1" x14ac:dyDescent="0.25">
      <c r="A109" s="108" t="s">
        <v>53</v>
      </c>
      <c r="B109" s="98">
        <v>6.8414254737734034E-2</v>
      </c>
      <c r="C109" s="98">
        <v>0.13632683851198921</v>
      </c>
      <c r="D109" s="98">
        <v>0.29931252474161313</v>
      </c>
      <c r="E109" s="98">
        <v>0.25504226712190992</v>
      </c>
      <c r="F109" s="98">
        <v>0.34363180061018272</v>
      </c>
      <c r="G109" s="98">
        <v>0.69222145278736236</v>
      </c>
      <c r="H109" s="98">
        <v>0.65868975868490021</v>
      </c>
      <c r="I109" s="98">
        <v>0.98496640696705762</v>
      </c>
      <c r="J109" s="98">
        <v>1.5025291289757789</v>
      </c>
      <c r="K109" s="98">
        <v>2.4258759434733301</v>
      </c>
      <c r="L109" s="98">
        <v>2.4340602494977976</v>
      </c>
      <c r="M109" s="98">
        <v>2.2514102814914283</v>
      </c>
      <c r="N109" s="98">
        <v>2.5898842030657914</v>
      </c>
      <c r="O109" s="98">
        <v>2.5357744009322492</v>
      </c>
      <c r="P109" s="98">
        <v>3.1103141798010459</v>
      </c>
      <c r="Q109" s="98">
        <v>3.6006081130235148</v>
      </c>
      <c r="R109" s="98">
        <v>4.1809479586005844</v>
      </c>
      <c r="S109" s="98">
        <v>4.2044544909850883</v>
      </c>
      <c r="T109" s="98">
        <v>3.3607122690346833</v>
      </c>
      <c r="U109" s="98">
        <v>3.4893089311345373</v>
      </c>
      <c r="V109" s="98">
        <v>3.2405634742333467</v>
      </c>
      <c r="W109" s="98">
        <v>3.1712694855877541</v>
      </c>
      <c r="DA109" s="63" t="s">
        <v>1716</v>
      </c>
    </row>
    <row r="110" spans="1:105" ht="12" customHeight="1" x14ac:dyDescent="0.25">
      <c r="A110" s="108" t="s">
        <v>52</v>
      </c>
      <c r="B110" s="98">
        <v>0.21800491986971071</v>
      </c>
      <c r="C110" s="98">
        <v>0.37390467580537456</v>
      </c>
      <c r="D110" s="98">
        <v>0.76269978760922841</v>
      </c>
      <c r="E110" s="98">
        <v>0.97059268952867439</v>
      </c>
      <c r="F110" s="98">
        <v>1.2863112497285041</v>
      </c>
      <c r="G110" s="98">
        <v>1.7690829508999564</v>
      </c>
      <c r="H110" s="98">
        <v>2.0418305148692468</v>
      </c>
      <c r="I110" s="98">
        <v>2.9161994813736154</v>
      </c>
      <c r="J110" s="98">
        <v>4.6363447235260082</v>
      </c>
      <c r="K110" s="98">
        <v>6.8444296187902509</v>
      </c>
      <c r="L110" s="98">
        <v>10.440967152106271</v>
      </c>
      <c r="M110" s="98">
        <v>13.158591129309551</v>
      </c>
      <c r="N110" s="98">
        <v>15.515058328318347</v>
      </c>
      <c r="O110" s="98">
        <v>17.846519995561934</v>
      </c>
      <c r="P110" s="98">
        <v>20.073178403121219</v>
      </c>
      <c r="Q110" s="98">
        <v>21.814227298473313</v>
      </c>
      <c r="R110" s="98">
        <v>23.529916435598906</v>
      </c>
      <c r="S110" s="98">
        <v>24.320128688855235</v>
      </c>
      <c r="T110" s="98">
        <v>26.519026986305843</v>
      </c>
      <c r="U110" s="98">
        <v>26.623480757238813</v>
      </c>
      <c r="V110" s="98">
        <v>27.46313586810874</v>
      </c>
      <c r="W110" s="98">
        <v>29.968600920218002</v>
      </c>
      <c r="DA110" s="63" t="s">
        <v>1717</v>
      </c>
    </row>
    <row r="111" spans="1:105" ht="12" customHeight="1" x14ac:dyDescent="0.25">
      <c r="A111" s="121" t="s">
        <v>54</v>
      </c>
      <c r="B111" s="122">
        <v>17.727848854484726</v>
      </c>
      <c r="C111" s="122">
        <v>26.123404779429549</v>
      </c>
      <c r="D111" s="122">
        <v>49.464464169567137</v>
      </c>
      <c r="E111" s="122">
        <v>75.568664319025402</v>
      </c>
      <c r="F111" s="122">
        <v>94.90421587787057</v>
      </c>
      <c r="G111" s="122">
        <v>108.87943738528389</v>
      </c>
      <c r="H111" s="122">
        <v>116.88425671552247</v>
      </c>
      <c r="I111" s="122">
        <v>142.58709097080791</v>
      </c>
      <c r="J111" s="122">
        <v>145.46430560029282</v>
      </c>
      <c r="K111" s="122">
        <v>173.33279531427877</v>
      </c>
      <c r="L111" s="122">
        <v>225.6155008177098</v>
      </c>
      <c r="M111" s="122">
        <v>207.94436133275133</v>
      </c>
      <c r="N111" s="122">
        <v>190.62004836019446</v>
      </c>
      <c r="O111" s="122">
        <v>185.448995680015</v>
      </c>
      <c r="P111" s="122">
        <v>178.73928629971476</v>
      </c>
      <c r="Q111" s="122">
        <v>178.16507822873319</v>
      </c>
      <c r="R111" s="122">
        <v>217.25223171606478</v>
      </c>
      <c r="S111" s="122">
        <v>208.71858289481833</v>
      </c>
      <c r="T111" s="122">
        <v>232.32737678552073</v>
      </c>
      <c r="U111" s="122">
        <v>234.98558869869018</v>
      </c>
      <c r="V111" s="122">
        <v>258.03745149276455</v>
      </c>
      <c r="W111" s="122">
        <v>263.28243121218446</v>
      </c>
      <c r="DA111" s="130" t="s">
        <v>1718</v>
      </c>
    </row>
    <row r="112" spans="1:105" ht="12" customHeight="1" x14ac:dyDescent="0.25">
      <c r="A112" s="97" t="s">
        <v>50</v>
      </c>
      <c r="B112" s="98">
        <v>9.9602789309504676</v>
      </c>
      <c r="C112" s="98">
        <v>13.957006395077968</v>
      </c>
      <c r="D112" s="98">
        <v>25.834874007921254</v>
      </c>
      <c r="E112" s="98">
        <v>45.583609156755138</v>
      </c>
      <c r="F112" s="98">
        <v>55.079496785219845</v>
      </c>
      <c r="G112" s="98">
        <v>55.545768364899807</v>
      </c>
      <c r="H112" s="98">
        <v>57.680957631382881</v>
      </c>
      <c r="I112" s="98">
        <v>63.149096355541545</v>
      </c>
      <c r="J112" s="98">
        <v>62.424364046806382</v>
      </c>
      <c r="K112" s="98">
        <v>75.638224297764282</v>
      </c>
      <c r="L112" s="98">
        <v>93.395465273468716</v>
      </c>
      <c r="M112" s="98">
        <v>99.675302308441289</v>
      </c>
      <c r="N112" s="98">
        <v>105.61064647820655</v>
      </c>
      <c r="O112" s="98">
        <v>115.64332694404358</v>
      </c>
      <c r="P112" s="98">
        <v>110.32569993452397</v>
      </c>
      <c r="Q112" s="98">
        <v>103.80254401424314</v>
      </c>
      <c r="R112" s="98">
        <v>102.96771167140376</v>
      </c>
      <c r="S112" s="98">
        <v>103.80825718255041</v>
      </c>
      <c r="T112" s="98">
        <v>97.929154336323847</v>
      </c>
      <c r="U112" s="98">
        <v>94.745400069461141</v>
      </c>
      <c r="V112" s="98">
        <v>102.18044461677597</v>
      </c>
      <c r="W112" s="98">
        <v>85.981242138275007</v>
      </c>
      <c r="DA112" s="63" t="s">
        <v>1719</v>
      </c>
    </row>
    <row r="113" spans="1:105" ht="12" customHeight="1" x14ac:dyDescent="0.25">
      <c r="A113" s="109" t="s">
        <v>120</v>
      </c>
      <c r="B113" s="33">
        <v>7.7675699235342579</v>
      </c>
      <c r="C113" s="33">
        <v>12.166398384351581</v>
      </c>
      <c r="D113" s="33">
        <v>23.629590161645879</v>
      </c>
      <c r="E113" s="33">
        <v>29.985055162270267</v>
      </c>
      <c r="F113" s="33">
        <v>39.824719092650724</v>
      </c>
      <c r="G113" s="33">
        <v>53.333669020384093</v>
      </c>
      <c r="H113" s="33">
        <v>59.203299084139587</v>
      </c>
      <c r="I113" s="33">
        <v>79.437994615266362</v>
      </c>
      <c r="J113" s="33">
        <v>83.039941553486443</v>
      </c>
      <c r="K113" s="33">
        <v>97.694571016514473</v>
      </c>
      <c r="L113" s="33">
        <v>132.22003554424109</v>
      </c>
      <c r="M113" s="33">
        <v>108.26905902431004</v>
      </c>
      <c r="N113" s="33">
        <v>85.009401881987927</v>
      </c>
      <c r="O113" s="33">
        <v>69.805668735971437</v>
      </c>
      <c r="P113" s="33">
        <v>68.413586365190781</v>
      </c>
      <c r="Q113" s="33">
        <v>74.362534214490054</v>
      </c>
      <c r="R113" s="33">
        <v>114.28452004466101</v>
      </c>
      <c r="S113" s="33">
        <v>104.91032571226793</v>
      </c>
      <c r="T113" s="33">
        <v>134.39822244919688</v>
      </c>
      <c r="U113" s="33">
        <v>140.24018862922904</v>
      </c>
      <c r="V113" s="33">
        <v>155.85700687598856</v>
      </c>
      <c r="W113" s="33">
        <v>177.30118907390946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30.244845286260436</v>
      </c>
      <c r="C115" s="117">
        <f t="shared" si="17"/>
        <v>44.134920714123545</v>
      </c>
      <c r="D115" s="117">
        <f t="shared" si="17"/>
        <v>84.218503905312133</v>
      </c>
      <c r="E115" s="117">
        <f t="shared" si="17"/>
        <v>147.99499549138415</v>
      </c>
      <c r="F115" s="117">
        <f t="shared" si="17"/>
        <v>184.17281418339019</v>
      </c>
      <c r="G115" s="117">
        <f t="shared" si="17"/>
        <v>224.98855036758846</v>
      </c>
      <c r="H115" s="117">
        <f t="shared" si="17"/>
        <v>246.20255111730785</v>
      </c>
      <c r="I115" s="117">
        <f t="shared" si="17"/>
        <v>292.92512317888742</v>
      </c>
      <c r="J115" s="117">
        <f t="shared" si="17"/>
        <v>323.19872510630478</v>
      </c>
      <c r="K115" s="117">
        <f t="shared" si="17"/>
        <v>461.84461540744667</v>
      </c>
      <c r="L115" s="117">
        <f t="shared" si="17"/>
        <v>483.88430928324453</v>
      </c>
      <c r="M115" s="117">
        <f t="shared" si="17"/>
        <v>464.56739455519545</v>
      </c>
      <c r="N115" s="117">
        <f t="shared" si="17"/>
        <v>501.43296448260725</v>
      </c>
      <c r="O115" s="117">
        <f t="shared" si="17"/>
        <v>579.68491735747023</v>
      </c>
      <c r="P115" s="117">
        <f t="shared" si="17"/>
        <v>621.61981029405706</v>
      </c>
      <c r="Q115" s="117">
        <f t="shared" si="17"/>
        <v>621.86140052147766</v>
      </c>
      <c r="R115" s="117">
        <f t="shared" ref="R115:V115" si="18">R116+R118+R120+R129</f>
        <v>657.12160871018898</v>
      </c>
      <c r="S115" s="117">
        <f t="shared" si="18"/>
        <v>657.63581645733734</v>
      </c>
      <c r="T115" s="117">
        <f t="shared" si="18"/>
        <v>688.77133479570398</v>
      </c>
      <c r="U115" s="117">
        <f t="shared" si="18"/>
        <v>705.52367907043163</v>
      </c>
      <c r="V115" s="117">
        <f t="shared" si="18"/>
        <v>754.80606467429948</v>
      </c>
      <c r="W115" s="117">
        <f t="shared" ref="W115" si="19">W116+W118+W120+W129</f>
        <v>775.11658825862969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10.33692980859267</v>
      </c>
      <c r="C116" s="122">
        <f t="shared" si="20"/>
        <v>15.126405231702565</v>
      </c>
      <c r="D116" s="122">
        <f t="shared" si="20"/>
        <v>31.375138828158946</v>
      </c>
      <c r="E116" s="122">
        <f t="shared" si="20"/>
        <v>61.70153558204143</v>
      </c>
      <c r="F116" s="122">
        <f t="shared" si="20"/>
        <v>77.915587949767158</v>
      </c>
      <c r="G116" s="122">
        <f t="shared" si="20"/>
        <v>95.473564179068347</v>
      </c>
      <c r="H116" s="122">
        <f t="shared" si="20"/>
        <v>97.354456867164131</v>
      </c>
      <c r="I116" s="122">
        <f t="shared" si="20"/>
        <v>129.86463222458036</v>
      </c>
      <c r="J116" s="122">
        <f t="shared" si="20"/>
        <v>146.19081856717091</v>
      </c>
      <c r="K116" s="122">
        <f t="shared" si="20"/>
        <v>237.3471037419061</v>
      </c>
      <c r="L116" s="122">
        <f t="shared" si="20"/>
        <v>186.86599246693504</v>
      </c>
      <c r="M116" s="122">
        <f t="shared" si="20"/>
        <v>184.49162596899782</v>
      </c>
      <c r="N116" s="122">
        <f t="shared" si="20"/>
        <v>231.71822300332525</v>
      </c>
      <c r="O116" s="122">
        <f t="shared" si="20"/>
        <v>306.18841411724907</v>
      </c>
      <c r="P116" s="122">
        <f t="shared" si="20"/>
        <v>351.3235837012972</v>
      </c>
      <c r="Q116" s="122">
        <f t="shared" si="20"/>
        <v>347.1099428218829</v>
      </c>
      <c r="R116" s="122">
        <f t="shared" si="20"/>
        <v>342.05874411398867</v>
      </c>
      <c r="S116" s="122">
        <f t="shared" si="20"/>
        <v>345.40199971861682</v>
      </c>
      <c r="T116" s="122">
        <f t="shared" si="20"/>
        <v>351.27200417045549</v>
      </c>
      <c r="U116" s="122">
        <f t="shared" si="20"/>
        <v>361.07553863344668</v>
      </c>
      <c r="V116" s="122">
        <f t="shared" si="20"/>
        <v>374.75336707292422</v>
      </c>
      <c r="W116" s="122">
        <f t="shared" si="20"/>
        <v>387.86795724775567</v>
      </c>
      <c r="DA116" s="130" t="s">
        <v>1873</v>
      </c>
    </row>
    <row r="117" spans="1:105" ht="12" customHeight="1" x14ac:dyDescent="0.25">
      <c r="A117" s="97" t="s">
        <v>53</v>
      </c>
      <c r="B117" s="98">
        <v>10.33692980859267</v>
      </c>
      <c r="C117" s="98">
        <v>15.126405231702565</v>
      </c>
      <c r="D117" s="98">
        <v>31.375138828158946</v>
      </c>
      <c r="E117" s="98">
        <v>61.70153558204143</v>
      </c>
      <c r="F117" s="98">
        <v>77.915587949767158</v>
      </c>
      <c r="G117" s="98">
        <v>95.473564179068347</v>
      </c>
      <c r="H117" s="98">
        <v>97.354456867164131</v>
      </c>
      <c r="I117" s="98">
        <v>129.86463222458036</v>
      </c>
      <c r="J117" s="98">
        <v>146.19081856717091</v>
      </c>
      <c r="K117" s="98">
        <v>237.3471037419061</v>
      </c>
      <c r="L117" s="98">
        <v>186.86599246693504</v>
      </c>
      <c r="M117" s="98">
        <v>184.49162596899782</v>
      </c>
      <c r="N117" s="98">
        <v>231.71822300332525</v>
      </c>
      <c r="O117" s="98">
        <v>306.18841411724907</v>
      </c>
      <c r="P117" s="98">
        <v>351.3235837012972</v>
      </c>
      <c r="Q117" s="98">
        <v>347.1099428218829</v>
      </c>
      <c r="R117" s="98">
        <v>342.05874411398867</v>
      </c>
      <c r="S117" s="98">
        <v>345.40199971861682</v>
      </c>
      <c r="T117" s="98">
        <v>351.27200417045549</v>
      </c>
      <c r="U117" s="98">
        <v>361.07553863344668</v>
      </c>
      <c r="V117" s="98">
        <v>374.75336707292422</v>
      </c>
      <c r="W117" s="98">
        <v>387.86795724775567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2.0362207026267187</v>
      </c>
      <c r="C118" s="122">
        <f t="shared" si="21"/>
        <v>2.7106389137340079</v>
      </c>
      <c r="D118" s="122">
        <f t="shared" si="21"/>
        <v>3.4304375059479773</v>
      </c>
      <c r="E118" s="122">
        <f t="shared" si="21"/>
        <v>12.295986559063419</v>
      </c>
      <c r="F118" s="122">
        <f t="shared" si="21"/>
        <v>13.242103642086093</v>
      </c>
      <c r="G118" s="122">
        <f t="shared" si="21"/>
        <v>20.674259448444229</v>
      </c>
      <c r="H118" s="122">
        <f t="shared" si="21"/>
        <v>29.262745498587684</v>
      </c>
      <c r="I118" s="122">
        <f t="shared" si="21"/>
        <v>15.513628565999905</v>
      </c>
      <c r="J118" s="122">
        <f t="shared" si="21"/>
        <v>16.277471119729384</v>
      </c>
      <c r="K118" s="122">
        <f t="shared" si="21"/>
        <v>30.806834514557586</v>
      </c>
      <c r="L118" s="122">
        <f t="shared" si="21"/>
        <v>54.032759482410519</v>
      </c>
      <c r="M118" s="122">
        <f t="shared" si="21"/>
        <v>54.478503722159239</v>
      </c>
      <c r="N118" s="122">
        <f t="shared" si="21"/>
        <v>51.79629172674916</v>
      </c>
      <c r="O118" s="122">
        <f t="shared" si="21"/>
        <v>50.117477188683438</v>
      </c>
      <c r="P118" s="122">
        <f t="shared" si="21"/>
        <v>49.460257680556609</v>
      </c>
      <c r="Q118" s="122">
        <f t="shared" si="21"/>
        <v>53.031190753234462</v>
      </c>
      <c r="R118" s="122">
        <f t="shared" si="21"/>
        <v>58.46409914938296</v>
      </c>
      <c r="S118" s="122">
        <f t="shared" si="21"/>
        <v>57.445873062403734</v>
      </c>
      <c r="T118" s="122">
        <f t="shared" si="21"/>
        <v>60.980154569229974</v>
      </c>
      <c r="U118" s="122">
        <f t="shared" si="21"/>
        <v>62.514389470321944</v>
      </c>
      <c r="V118" s="122">
        <f t="shared" si="21"/>
        <v>66.3451873795061</v>
      </c>
      <c r="W118" s="122">
        <f t="shared" si="21"/>
        <v>71.166648627015718</v>
      </c>
      <c r="DA118" s="130" t="s">
        <v>1875</v>
      </c>
    </row>
    <row r="119" spans="1:105" ht="12" customHeight="1" x14ac:dyDescent="0.25">
      <c r="A119" s="97" t="s">
        <v>53</v>
      </c>
      <c r="B119" s="98">
        <v>2.0362207026267187</v>
      </c>
      <c r="C119" s="98">
        <v>2.7106389137340079</v>
      </c>
      <c r="D119" s="98">
        <v>3.4304375059479773</v>
      </c>
      <c r="E119" s="98">
        <v>12.295986559063419</v>
      </c>
      <c r="F119" s="98">
        <v>13.242103642086093</v>
      </c>
      <c r="G119" s="98">
        <v>20.674259448444229</v>
      </c>
      <c r="H119" s="98">
        <v>29.262745498587684</v>
      </c>
      <c r="I119" s="98">
        <v>15.513628565999905</v>
      </c>
      <c r="J119" s="98">
        <v>16.277471119729384</v>
      </c>
      <c r="K119" s="98">
        <v>30.806834514557586</v>
      </c>
      <c r="L119" s="98">
        <v>54.032759482410519</v>
      </c>
      <c r="M119" s="98">
        <v>54.478503722159239</v>
      </c>
      <c r="N119" s="98">
        <v>51.79629172674916</v>
      </c>
      <c r="O119" s="98">
        <v>50.117477188683438</v>
      </c>
      <c r="P119" s="98">
        <v>49.460257680556609</v>
      </c>
      <c r="Q119" s="98">
        <v>53.031190753234462</v>
      </c>
      <c r="R119" s="98">
        <v>58.46409914938296</v>
      </c>
      <c r="S119" s="98">
        <v>57.445873062403734</v>
      </c>
      <c r="T119" s="98">
        <v>60.980154569229974</v>
      </c>
      <c r="U119" s="98">
        <v>62.514389470321944</v>
      </c>
      <c r="V119" s="98">
        <v>66.3451873795061</v>
      </c>
      <c r="W119" s="98">
        <v>71.166648627015718</v>
      </c>
      <c r="DA119" s="63" t="s">
        <v>1876</v>
      </c>
    </row>
    <row r="120" spans="1:105" ht="12" customHeight="1" x14ac:dyDescent="0.25">
      <c r="A120" s="121" t="s">
        <v>55</v>
      </c>
      <c r="B120" s="122">
        <v>6.7044044362014432</v>
      </c>
      <c r="C120" s="122">
        <v>9.6150649869052796</v>
      </c>
      <c r="D120" s="122">
        <v>17.534637577966411</v>
      </c>
      <c r="E120" s="122">
        <v>26.189676793919368</v>
      </c>
      <c r="F120" s="122">
        <v>32.493767143821003</v>
      </c>
      <c r="G120" s="122">
        <v>37.982948841960919</v>
      </c>
      <c r="H120" s="122">
        <v>43.062489316172474</v>
      </c>
      <c r="I120" s="122">
        <v>52.77962345836</v>
      </c>
      <c r="J120" s="122">
        <v>63.51502516002013</v>
      </c>
      <c r="K120" s="122">
        <v>77.794836329170465</v>
      </c>
      <c r="L120" s="122">
        <v>90.941428590881202</v>
      </c>
      <c r="M120" s="122">
        <v>87.604593098393423</v>
      </c>
      <c r="N120" s="122">
        <v>93.727823909287153</v>
      </c>
      <c r="O120" s="122">
        <v>104.60927833948244</v>
      </c>
      <c r="P120" s="122">
        <v>105.83504441353357</v>
      </c>
      <c r="Q120" s="122">
        <v>105.50332917780034</v>
      </c>
      <c r="R120" s="122">
        <v>109.5506012351487</v>
      </c>
      <c r="S120" s="122">
        <v>113.54128303647963</v>
      </c>
      <c r="T120" s="122">
        <v>114.36089192350225</v>
      </c>
      <c r="U120" s="122">
        <v>115.41283330679846</v>
      </c>
      <c r="V120" s="122">
        <v>128.38563770930341</v>
      </c>
      <c r="W120" s="122">
        <v>120.30544638589795</v>
      </c>
      <c r="DA120" s="130" t="s">
        <v>1877</v>
      </c>
    </row>
    <row r="121" spans="1:105" ht="12" customHeight="1" x14ac:dyDescent="0.25">
      <c r="A121" s="97" t="s">
        <v>124</v>
      </c>
      <c r="B121" s="98">
        <v>6.2172354427214316</v>
      </c>
      <c r="C121" s="98">
        <v>8.8320688790975233</v>
      </c>
      <c r="D121" s="98">
        <v>15.937660058304012</v>
      </c>
      <c r="E121" s="98">
        <v>24.010996418285405</v>
      </c>
      <c r="F121" s="98">
        <v>29.673918670175031</v>
      </c>
      <c r="G121" s="98">
        <v>34.2272963524982</v>
      </c>
      <c r="H121" s="98">
        <v>38.730281897666934</v>
      </c>
      <c r="I121" s="98">
        <v>46.583900419218558</v>
      </c>
      <c r="J121" s="98">
        <v>54.596887892184178</v>
      </c>
      <c r="K121" s="98">
        <v>65.132083525783955</v>
      </c>
      <c r="L121" s="98">
        <v>73.815881999385496</v>
      </c>
      <c r="M121" s="98">
        <v>67.782302990663865</v>
      </c>
      <c r="N121" s="98">
        <v>70.928882772875269</v>
      </c>
      <c r="O121" s="98">
        <v>78.550946620933672</v>
      </c>
      <c r="P121" s="98">
        <v>77.171605650808104</v>
      </c>
      <c r="Q121" s="98">
        <v>74.868257355863179</v>
      </c>
      <c r="R121" s="98">
        <v>76.611084562857144</v>
      </c>
      <c r="S121" s="98">
        <v>79.51645643603851</v>
      </c>
      <c r="T121" s="98">
        <v>78.031206166399457</v>
      </c>
      <c r="U121" s="98">
        <v>78.876763303347246</v>
      </c>
      <c r="V121" s="98">
        <v>89.483335151825088</v>
      </c>
      <c r="W121" s="98">
        <v>79.725091361015402</v>
      </c>
      <c r="DA121" s="63" t="s">
        <v>1878</v>
      </c>
    </row>
    <row r="122" spans="1:105" ht="12" customHeight="1" x14ac:dyDescent="0.25">
      <c r="A122" s="97" t="s">
        <v>123</v>
      </c>
      <c r="B122" s="98">
        <v>0.10253334103295461</v>
      </c>
      <c r="C122" s="98">
        <v>0.12226570237646767</v>
      </c>
      <c r="D122" s="98">
        <v>0.19849831498205306</v>
      </c>
      <c r="E122" s="98">
        <v>0.47412867703203265</v>
      </c>
      <c r="F122" s="98">
        <v>0.54935556069471836</v>
      </c>
      <c r="G122" s="98">
        <v>0.5524723874797256</v>
      </c>
      <c r="H122" s="98">
        <v>0.62229338893402764</v>
      </c>
      <c r="I122" s="98">
        <v>0.66212851407971374</v>
      </c>
      <c r="J122" s="98">
        <v>0.98250265313556473</v>
      </c>
      <c r="K122" s="98">
        <v>1.2251823241480388</v>
      </c>
      <c r="L122" s="98">
        <v>2.3901796238958624</v>
      </c>
      <c r="M122" s="98">
        <v>2.5024837979287398</v>
      </c>
      <c r="N122" s="98">
        <v>3.0037935561060163</v>
      </c>
      <c r="O122" s="98">
        <v>3.5765893191507887</v>
      </c>
      <c r="P122" s="98">
        <v>3.7387844751063604</v>
      </c>
      <c r="Q122" s="98">
        <v>3.6868083715331754</v>
      </c>
      <c r="R122" s="98">
        <v>3.7094594742980687</v>
      </c>
      <c r="S122" s="98">
        <v>4.1344310419557235</v>
      </c>
      <c r="T122" s="98">
        <v>3.9435300342016357</v>
      </c>
      <c r="U122" s="98">
        <v>3.9878270922725489</v>
      </c>
      <c r="V122" s="98">
        <v>5.1661567851161418</v>
      </c>
      <c r="W122" s="98">
        <v>3.9595494704207193</v>
      </c>
      <c r="DA122" s="63" t="s">
        <v>1879</v>
      </c>
    </row>
    <row r="123" spans="1:105" ht="12" customHeight="1" x14ac:dyDescent="0.25">
      <c r="A123" s="100" t="s">
        <v>50</v>
      </c>
      <c r="B123" s="101">
        <v>1.8418056866268469E-2</v>
      </c>
      <c r="C123" s="101">
        <v>2.3164941706382367E-2</v>
      </c>
      <c r="D123" s="101">
        <v>3.9019748762706863E-2</v>
      </c>
      <c r="E123" s="101">
        <v>8.1367248806337153E-2</v>
      </c>
      <c r="F123" s="101">
        <v>9.4480728937186509E-2</v>
      </c>
      <c r="G123" s="101">
        <v>0.10915398669398377</v>
      </c>
      <c r="H123" s="101">
        <v>0.11334725256776039</v>
      </c>
      <c r="I123" s="101">
        <v>0.12291736304068078</v>
      </c>
      <c r="J123" s="101">
        <v>0.17927067436471986</v>
      </c>
      <c r="K123" s="101">
        <v>0.2341243081721546</v>
      </c>
      <c r="L123" s="101">
        <v>0.39230273326788717</v>
      </c>
      <c r="M123" s="101">
        <v>0.27481911385513558</v>
      </c>
      <c r="N123" s="101">
        <v>0.35071871930419157</v>
      </c>
      <c r="O123" s="101">
        <v>0.39551534210618544</v>
      </c>
      <c r="P123" s="101">
        <v>0.43418048807972087</v>
      </c>
      <c r="Q123" s="101">
        <v>0.43620792832374422</v>
      </c>
      <c r="R123" s="101">
        <v>0.46740300351841685</v>
      </c>
      <c r="S123" s="101">
        <v>0.52681783966961593</v>
      </c>
      <c r="T123" s="101">
        <v>0.38005386800883662</v>
      </c>
      <c r="U123" s="101">
        <v>0.4014500181412699</v>
      </c>
      <c r="V123" s="101">
        <v>0.75534082372439915</v>
      </c>
      <c r="W123" s="101">
        <v>0.34230473102546566</v>
      </c>
      <c r="DA123" s="131" t="s">
        <v>1880</v>
      </c>
    </row>
    <row r="124" spans="1:105" ht="12" customHeight="1" x14ac:dyDescent="0.25">
      <c r="A124" s="103" t="s">
        <v>52</v>
      </c>
      <c r="B124" s="104">
        <v>8.4115284166686136E-2</v>
      </c>
      <c r="C124" s="104">
        <v>9.9100760670085303E-2</v>
      </c>
      <c r="D124" s="104">
        <v>0.1594785662193462</v>
      </c>
      <c r="E124" s="104">
        <v>0.39276142822569549</v>
      </c>
      <c r="F124" s="104">
        <v>0.45487483175753185</v>
      </c>
      <c r="G124" s="104">
        <v>0.44331840078574186</v>
      </c>
      <c r="H124" s="104">
        <v>0.50894613636626729</v>
      </c>
      <c r="I124" s="104">
        <v>0.53921115103903294</v>
      </c>
      <c r="J124" s="104">
        <v>0.80323197877084485</v>
      </c>
      <c r="K124" s="104">
        <v>0.99105801597588417</v>
      </c>
      <c r="L124" s="104">
        <v>1.9978768906279754</v>
      </c>
      <c r="M124" s="104">
        <v>2.2276646840736043</v>
      </c>
      <c r="N124" s="104">
        <v>2.6530748368018249</v>
      </c>
      <c r="O124" s="104">
        <v>3.1810739770446035</v>
      </c>
      <c r="P124" s="104">
        <v>3.3046039870266393</v>
      </c>
      <c r="Q124" s="104">
        <v>3.2506004432094313</v>
      </c>
      <c r="R124" s="104">
        <v>3.242056470779652</v>
      </c>
      <c r="S124" s="104">
        <v>3.607613202286108</v>
      </c>
      <c r="T124" s="104">
        <v>3.5634761661927992</v>
      </c>
      <c r="U124" s="104">
        <v>3.586377074131279</v>
      </c>
      <c r="V124" s="104">
        <v>4.4108159613917426</v>
      </c>
      <c r="W124" s="104">
        <v>3.6172447393952538</v>
      </c>
      <c r="DA124" s="132" t="s">
        <v>1881</v>
      </c>
    </row>
    <row r="125" spans="1:105" ht="12" customHeight="1" x14ac:dyDescent="0.25">
      <c r="A125" s="106" t="s">
        <v>122</v>
      </c>
      <c r="B125" s="101">
        <v>0.12332154694267175</v>
      </c>
      <c r="C125" s="101">
        <v>0.19898698891695038</v>
      </c>
      <c r="D125" s="101">
        <v>0.44072093890241515</v>
      </c>
      <c r="E125" s="101">
        <v>0.56716783564930862</v>
      </c>
      <c r="F125" s="101">
        <v>0.75875631912076302</v>
      </c>
      <c r="G125" s="101">
        <v>0.97873187033029108</v>
      </c>
      <c r="H125" s="101">
        <v>1.2339820881861523</v>
      </c>
      <c r="I125" s="101">
        <v>1.966642614277184</v>
      </c>
      <c r="J125" s="101">
        <v>2.3036822831480794</v>
      </c>
      <c r="K125" s="101">
        <v>2.9813174378537544</v>
      </c>
      <c r="L125" s="101">
        <v>2.6726540626840114</v>
      </c>
      <c r="M125" s="101">
        <v>2.6568487131291878</v>
      </c>
      <c r="N125" s="101">
        <v>2.5422490490552683</v>
      </c>
      <c r="O125" s="101">
        <v>2.9246753288321647</v>
      </c>
      <c r="P125" s="101">
        <v>2.7337142063374347</v>
      </c>
      <c r="Q125" s="101">
        <v>2.657482698715949</v>
      </c>
      <c r="R125" s="101">
        <v>2.7946463808224791</v>
      </c>
      <c r="S125" s="101">
        <v>2.6180050038122422</v>
      </c>
      <c r="T125" s="101">
        <v>3.4764045731889128</v>
      </c>
      <c r="U125" s="101">
        <v>3.4131089048961063</v>
      </c>
      <c r="V125" s="101">
        <v>3.9105803783414035</v>
      </c>
      <c r="W125" s="101">
        <v>4.3135433647843948</v>
      </c>
      <c r="DA125" s="131" t="s">
        <v>1882</v>
      </c>
    </row>
    <row r="126" spans="1:105" ht="12" customHeight="1" x14ac:dyDescent="0.25">
      <c r="A126" s="107" t="s">
        <v>121</v>
      </c>
      <c r="B126" s="104">
        <v>0.26131410550438544</v>
      </c>
      <c r="C126" s="104">
        <v>0.4617434165143397</v>
      </c>
      <c r="D126" s="104">
        <v>0.95775826577793099</v>
      </c>
      <c r="E126" s="104">
        <v>1.1373838629526196</v>
      </c>
      <c r="F126" s="104">
        <v>1.5117365938304939</v>
      </c>
      <c r="G126" s="104">
        <v>2.2244482316527003</v>
      </c>
      <c r="H126" s="104">
        <v>2.4759319413853582</v>
      </c>
      <c r="I126" s="104">
        <v>3.5669519107845491</v>
      </c>
      <c r="J126" s="104">
        <v>5.6319523315523119</v>
      </c>
      <c r="K126" s="104">
        <v>8.4562530413847163</v>
      </c>
      <c r="L126" s="104">
        <v>12.062712904915832</v>
      </c>
      <c r="M126" s="104">
        <v>14.662957596671625</v>
      </c>
      <c r="N126" s="104">
        <v>17.252898531250594</v>
      </c>
      <c r="O126" s="104">
        <v>19.557067070565818</v>
      </c>
      <c r="P126" s="104">
        <v>22.190940081281667</v>
      </c>
      <c r="Q126" s="104">
        <v>24.290780751688025</v>
      </c>
      <c r="R126" s="104">
        <v>26.435410817171</v>
      </c>
      <c r="S126" s="104">
        <v>27.272390554673152</v>
      </c>
      <c r="T126" s="104">
        <v>28.909751149712253</v>
      </c>
      <c r="U126" s="104">
        <v>29.135134006282556</v>
      </c>
      <c r="V126" s="104">
        <v>29.825565394020757</v>
      </c>
      <c r="W126" s="104">
        <v>32.307262189677431</v>
      </c>
      <c r="DA126" s="132" t="s">
        <v>1883</v>
      </c>
    </row>
    <row r="127" spans="1:105" ht="12" customHeight="1" x14ac:dyDescent="0.25">
      <c r="A127" s="108" t="s">
        <v>53</v>
      </c>
      <c r="B127" s="98">
        <v>4.3309185634674729E-2</v>
      </c>
      <c r="C127" s="98">
        <v>8.7838740708965163E-2</v>
      </c>
      <c r="D127" s="98">
        <v>0.19505847816870259</v>
      </c>
      <c r="E127" s="98">
        <v>0.16679117342394523</v>
      </c>
      <c r="F127" s="98">
        <v>0.22542534410198975</v>
      </c>
      <c r="G127" s="98">
        <v>0.45536528075274385</v>
      </c>
      <c r="H127" s="98">
        <v>0.43410142651611122</v>
      </c>
      <c r="I127" s="98">
        <v>0.65075242941093359</v>
      </c>
      <c r="J127" s="98">
        <v>0.99560760802630366</v>
      </c>
      <c r="K127" s="98">
        <v>1.611823422594465</v>
      </c>
      <c r="L127" s="98">
        <v>1.6217457528095613</v>
      </c>
      <c r="M127" s="98">
        <v>1.5043664673620745</v>
      </c>
      <c r="N127" s="98">
        <v>1.7378402029322455</v>
      </c>
      <c r="O127" s="98">
        <v>1.7105470750038845</v>
      </c>
      <c r="P127" s="98">
        <v>2.1177616781604471</v>
      </c>
      <c r="Q127" s="98">
        <v>2.4765534532147129</v>
      </c>
      <c r="R127" s="98">
        <v>2.9054943815720944</v>
      </c>
      <c r="S127" s="98">
        <v>2.9522618658179187</v>
      </c>
      <c r="T127" s="98">
        <v>2.390724163406412</v>
      </c>
      <c r="U127" s="98">
        <v>2.5116532490437442</v>
      </c>
      <c r="V127" s="98">
        <v>2.3624295259120176</v>
      </c>
      <c r="W127" s="98">
        <v>2.3386612694594291</v>
      </c>
      <c r="DA127" s="63" t="s">
        <v>1884</v>
      </c>
    </row>
    <row r="128" spans="1:105" ht="12" customHeight="1" x14ac:dyDescent="0.25">
      <c r="A128" s="108" t="s">
        <v>52</v>
      </c>
      <c r="B128" s="98">
        <v>0.21800491986971071</v>
      </c>
      <c r="C128" s="98">
        <v>0.37390467580537456</v>
      </c>
      <c r="D128" s="98">
        <v>0.76269978760922841</v>
      </c>
      <c r="E128" s="98">
        <v>0.97059268952867439</v>
      </c>
      <c r="F128" s="98">
        <v>1.2863112497285041</v>
      </c>
      <c r="G128" s="98">
        <v>1.7690829508999564</v>
      </c>
      <c r="H128" s="98">
        <v>2.0418305148692468</v>
      </c>
      <c r="I128" s="98">
        <v>2.9161994813736154</v>
      </c>
      <c r="J128" s="98">
        <v>4.6363447235260082</v>
      </c>
      <c r="K128" s="98">
        <v>6.8444296187902509</v>
      </c>
      <c r="L128" s="98">
        <v>10.440967152106271</v>
      </c>
      <c r="M128" s="98">
        <v>13.158591129309551</v>
      </c>
      <c r="N128" s="98">
        <v>15.515058328318347</v>
      </c>
      <c r="O128" s="98">
        <v>17.846519995561934</v>
      </c>
      <c r="P128" s="98">
        <v>20.073178403121219</v>
      </c>
      <c r="Q128" s="98">
        <v>21.814227298473313</v>
      </c>
      <c r="R128" s="98">
        <v>23.529916435598906</v>
      </c>
      <c r="S128" s="98">
        <v>24.320128688855235</v>
      </c>
      <c r="T128" s="98">
        <v>26.519026986305843</v>
      </c>
      <c r="U128" s="98">
        <v>26.623480757238813</v>
      </c>
      <c r="V128" s="98">
        <v>27.46313586810874</v>
      </c>
      <c r="W128" s="98">
        <v>29.968600920218002</v>
      </c>
      <c r="DA128" s="63" t="s">
        <v>1885</v>
      </c>
    </row>
    <row r="129" spans="1:105" ht="12" customHeight="1" x14ac:dyDescent="0.25">
      <c r="A129" s="121" t="s">
        <v>54</v>
      </c>
      <c r="B129" s="122">
        <v>11.167290338839603</v>
      </c>
      <c r="C129" s="122">
        <v>16.682811581781692</v>
      </c>
      <c r="D129" s="122">
        <v>31.878289993238788</v>
      </c>
      <c r="E129" s="122">
        <v>47.807796556359918</v>
      </c>
      <c r="F129" s="122">
        <v>60.521355447715948</v>
      </c>
      <c r="G129" s="122">
        <v>70.857777898114946</v>
      </c>
      <c r="H129" s="122">
        <v>76.522859435383552</v>
      </c>
      <c r="I129" s="122">
        <v>94.767238929947155</v>
      </c>
      <c r="J129" s="122">
        <v>97.215410259384356</v>
      </c>
      <c r="K129" s="122">
        <v>115.89584082181253</v>
      </c>
      <c r="L129" s="122">
        <v>152.04412874301781</v>
      </c>
      <c r="M129" s="122">
        <v>137.99267176564496</v>
      </c>
      <c r="N129" s="122">
        <v>124.19062584324564</v>
      </c>
      <c r="O129" s="122">
        <v>118.76974771205528</v>
      </c>
      <c r="P129" s="122">
        <v>115.00092449866972</v>
      </c>
      <c r="Q129" s="122">
        <v>116.21693776856</v>
      </c>
      <c r="R129" s="122">
        <v>147.04816421166871</v>
      </c>
      <c r="S129" s="122">
        <v>141.24666063983713</v>
      </c>
      <c r="T129" s="122">
        <v>162.15828413251634</v>
      </c>
      <c r="U129" s="122">
        <v>166.52091765986466</v>
      </c>
      <c r="V129" s="122">
        <v>185.32187251256568</v>
      </c>
      <c r="W129" s="122">
        <v>195.77653599796034</v>
      </c>
      <c r="DA129" s="130" t="s">
        <v>1886</v>
      </c>
    </row>
    <row r="130" spans="1:105" ht="12" customHeight="1" x14ac:dyDescent="0.25">
      <c r="A130" s="97" t="s">
        <v>50</v>
      </c>
      <c r="B130" s="98">
        <v>5.5634535554796303</v>
      </c>
      <c r="C130" s="98">
        <v>7.8348298453612664</v>
      </c>
      <c r="D130" s="98">
        <v>14.57018094587163</v>
      </c>
      <c r="E130" s="98">
        <v>25.769973213237062</v>
      </c>
      <c r="F130" s="98">
        <v>31.180974806417371</v>
      </c>
      <c r="G130" s="98">
        <v>31.47858499655867</v>
      </c>
      <c r="H130" s="98">
        <v>32.724919885678759</v>
      </c>
      <c r="I130" s="98">
        <v>35.871792113777126</v>
      </c>
      <c r="J130" s="98">
        <v>35.512147648003335</v>
      </c>
      <c r="K130" s="98">
        <v>43.13069436474435</v>
      </c>
      <c r="L130" s="98">
        <v>53.372053586661089</v>
      </c>
      <c r="M130" s="98">
        <v>57.045063329424117</v>
      </c>
      <c r="N130" s="98">
        <v>60.497710589769234</v>
      </c>
      <c r="O130" s="98">
        <v>66.278432521794699</v>
      </c>
      <c r="P130" s="98">
        <v>63.248850417052154</v>
      </c>
      <c r="Q130" s="98">
        <v>59.521939291568827</v>
      </c>
      <c r="R130" s="98">
        <v>59.070311623857279</v>
      </c>
      <c r="S130" s="98">
        <v>59.653282731221204</v>
      </c>
      <c r="T130" s="98">
        <v>56.438766195608757</v>
      </c>
      <c r="U130" s="98">
        <v>54.882948226617437</v>
      </c>
      <c r="V130" s="98">
        <v>59.618515709683663</v>
      </c>
      <c r="W130" s="98">
        <v>50.509318028641388</v>
      </c>
      <c r="DA130" s="63" t="s">
        <v>1887</v>
      </c>
    </row>
    <row r="131" spans="1:105" ht="12" customHeight="1" x14ac:dyDescent="0.25">
      <c r="A131" s="109" t="s">
        <v>120</v>
      </c>
      <c r="B131" s="33">
        <v>5.6038367833599718</v>
      </c>
      <c r="C131" s="33">
        <v>8.8479817364204241</v>
      </c>
      <c r="D131" s="33">
        <v>17.308109047367157</v>
      </c>
      <c r="E131" s="33">
        <v>22.037823343122856</v>
      </c>
      <c r="F131" s="33">
        <v>29.34038064129858</v>
      </c>
      <c r="G131" s="33">
        <v>39.379192901556273</v>
      </c>
      <c r="H131" s="33">
        <v>43.797939549704793</v>
      </c>
      <c r="I131" s="33">
        <v>58.895446816170036</v>
      </c>
      <c r="J131" s="33">
        <v>61.703262611381014</v>
      </c>
      <c r="K131" s="33">
        <v>72.76514645706817</v>
      </c>
      <c r="L131" s="33">
        <v>98.672075156356726</v>
      </c>
      <c r="M131" s="33">
        <v>80.947608436220833</v>
      </c>
      <c r="N131" s="33">
        <v>63.692915253476414</v>
      </c>
      <c r="O131" s="33">
        <v>52.491315190260579</v>
      </c>
      <c r="P131" s="33">
        <v>51.752074081617558</v>
      </c>
      <c r="Q131" s="33">
        <v>56.694998476991167</v>
      </c>
      <c r="R131" s="33">
        <v>87.977852587811427</v>
      </c>
      <c r="S131" s="33">
        <v>81.593377908615921</v>
      </c>
      <c r="T131" s="33">
        <v>105.71951793690759</v>
      </c>
      <c r="U131" s="33">
        <v>111.63796943324724</v>
      </c>
      <c r="V131" s="33">
        <v>125.70335680288201</v>
      </c>
      <c r="W131" s="33">
        <v>145.26721796931895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0.787925499151238</v>
      </c>
      <c r="C133" s="154">
        <f t="shared" si="22"/>
        <v>0.80496196978430978</v>
      </c>
      <c r="D133" s="154">
        <f t="shared" si="22"/>
        <v>0.83089029956371496</v>
      </c>
      <c r="E133" s="154">
        <f t="shared" si="22"/>
        <v>0.90512731240059541</v>
      </c>
      <c r="F133" s="154">
        <f t="shared" si="22"/>
        <v>0.91345483392271287</v>
      </c>
      <c r="G133" s="154">
        <f t="shared" si="22"/>
        <v>0.95383474852416106</v>
      </c>
      <c r="H133" s="154">
        <f t="shared" si="22"/>
        <v>0.96673583813058162</v>
      </c>
      <c r="I133" s="154">
        <f t="shared" si="22"/>
        <v>0.95959213735862992</v>
      </c>
      <c r="J133" s="154">
        <f t="shared" si="22"/>
        <v>0.98030219044652656</v>
      </c>
      <c r="K133" s="154">
        <f t="shared" si="22"/>
        <v>1.0866576024526315</v>
      </c>
      <c r="L133" s="154">
        <f t="shared" si="22"/>
        <v>1.0175368883462999</v>
      </c>
      <c r="M133" s="154">
        <f t="shared" si="22"/>
        <v>1.0436186244426755</v>
      </c>
      <c r="N133" s="154">
        <f t="shared" si="22"/>
        <v>1.1127910092251205</v>
      </c>
      <c r="O133" s="154">
        <f t="shared" si="22"/>
        <v>1.1962156925872145</v>
      </c>
      <c r="P133" s="154">
        <f t="shared" si="22"/>
        <v>1.2737014119805778</v>
      </c>
      <c r="Q133" s="154">
        <f t="shared" si="22"/>
        <v>1.3024364225678864</v>
      </c>
      <c r="R133" s="154">
        <f t="shared" ref="R133:V133" si="23">IF(R115=0,"",R115/R97)</f>
        <v>1.2794639775802592</v>
      </c>
      <c r="S133" s="154">
        <f t="shared" si="23"/>
        <v>1.3090780384106697</v>
      </c>
      <c r="T133" s="154">
        <f t="shared" si="23"/>
        <v>1.323508833222844</v>
      </c>
      <c r="U133" s="154">
        <f t="shared" si="23"/>
        <v>1.3566455044097869</v>
      </c>
      <c r="V133" s="154">
        <f t="shared" si="23"/>
        <v>1.3516721907724325</v>
      </c>
      <c r="W133" s="154">
        <f t="shared" ref="W133" si="24">IF(W115=0,"",W115/W97)</f>
        <v>1.4073107093419619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1.3069358748224236</v>
      </c>
      <c r="C134" s="155">
        <f t="shared" si="25"/>
        <v>1.3832924108038911</v>
      </c>
      <c r="D134" s="155">
        <f t="shared" si="25"/>
        <v>1.504966036357485</v>
      </c>
      <c r="E134" s="155">
        <f t="shared" si="25"/>
        <v>1.5913875400100459</v>
      </c>
      <c r="F134" s="155">
        <f t="shared" si="25"/>
        <v>1.6556683995029493</v>
      </c>
      <c r="G134" s="155">
        <f t="shared" si="25"/>
        <v>1.7148660385412959</v>
      </c>
      <c r="H134" s="155">
        <f t="shared" si="25"/>
        <v>1.7681647180429709</v>
      </c>
      <c r="I134" s="155">
        <f t="shared" si="25"/>
        <v>1.8514959713181214</v>
      </c>
      <c r="J134" s="155">
        <f t="shared" si="25"/>
        <v>1.9433626689733707</v>
      </c>
      <c r="K134" s="155">
        <f t="shared" si="25"/>
        <v>2.0486357650306104</v>
      </c>
      <c r="L134" s="155">
        <f t="shared" si="25"/>
        <v>2.1288047337811462</v>
      </c>
      <c r="M134" s="155">
        <f t="shared" si="25"/>
        <v>2.2018810167090517</v>
      </c>
      <c r="N134" s="155">
        <f t="shared" si="25"/>
        <v>2.2959283656472311</v>
      </c>
      <c r="O134" s="155">
        <f t="shared" si="25"/>
        <v>2.4063109895441674</v>
      </c>
      <c r="P134" s="155">
        <f t="shared" si="25"/>
        <v>2.5082706228900431</v>
      </c>
      <c r="Q134" s="155">
        <f t="shared" si="25"/>
        <v>2.5946171514256378</v>
      </c>
      <c r="R134" s="155">
        <f t="shared" ref="R134:V134" si="26">IF(R116=0,"",R116/R98)</f>
        <v>2.6834340473185443</v>
      </c>
      <c r="S134" s="155">
        <f t="shared" si="26"/>
        <v>2.7916107224746165</v>
      </c>
      <c r="T134" s="155">
        <f t="shared" si="26"/>
        <v>2.9133857242025787</v>
      </c>
      <c r="U134" s="155">
        <f t="shared" si="26"/>
        <v>3.028422073605944</v>
      </c>
      <c r="V134" s="155">
        <f t="shared" si="26"/>
        <v>3.132286689730948</v>
      </c>
      <c r="W134" s="155">
        <f t="shared" ref="W134" si="27">IF(W116=0,"",W116/W98)</f>
        <v>3.2349256359097418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1.3069358748224236</v>
      </c>
      <c r="C135" s="156">
        <f t="shared" si="28"/>
        <v>1.3832924108038911</v>
      </c>
      <c r="D135" s="156">
        <f t="shared" si="28"/>
        <v>1.504966036357485</v>
      </c>
      <c r="E135" s="156">
        <f t="shared" si="28"/>
        <v>1.5913875400100459</v>
      </c>
      <c r="F135" s="156">
        <f t="shared" si="28"/>
        <v>1.6556683995029493</v>
      </c>
      <c r="G135" s="156">
        <f t="shared" si="28"/>
        <v>1.7148660385412959</v>
      </c>
      <c r="H135" s="156">
        <f t="shared" si="28"/>
        <v>1.7681647180429709</v>
      </c>
      <c r="I135" s="156">
        <f t="shared" si="28"/>
        <v>1.8514959713181214</v>
      </c>
      <c r="J135" s="156">
        <f t="shared" si="28"/>
        <v>1.9433626689733707</v>
      </c>
      <c r="K135" s="156">
        <f t="shared" si="28"/>
        <v>2.0486357650306104</v>
      </c>
      <c r="L135" s="156">
        <f t="shared" si="28"/>
        <v>2.1288047337811462</v>
      </c>
      <c r="M135" s="156">
        <f t="shared" si="28"/>
        <v>2.2018810167090517</v>
      </c>
      <c r="N135" s="156">
        <f t="shared" si="28"/>
        <v>2.2959283656472311</v>
      </c>
      <c r="O135" s="156">
        <f t="shared" si="28"/>
        <v>2.4063109895441674</v>
      </c>
      <c r="P135" s="156">
        <f t="shared" si="28"/>
        <v>2.5082706228900431</v>
      </c>
      <c r="Q135" s="156">
        <f t="shared" si="28"/>
        <v>2.5946171514256378</v>
      </c>
      <c r="R135" s="156">
        <f t="shared" ref="R135:V135" si="29">IF(R117=0,"",R117/R99)</f>
        <v>2.6834340473185443</v>
      </c>
      <c r="S135" s="156">
        <f t="shared" si="29"/>
        <v>2.7916107224746165</v>
      </c>
      <c r="T135" s="156">
        <f t="shared" si="29"/>
        <v>2.9133857242025787</v>
      </c>
      <c r="U135" s="156">
        <f t="shared" si="29"/>
        <v>3.028422073605944</v>
      </c>
      <c r="V135" s="156">
        <f t="shared" si="29"/>
        <v>3.132286689730948</v>
      </c>
      <c r="W135" s="156">
        <f t="shared" ref="W135" si="30">IF(W117=0,"",W117/W99)</f>
        <v>3.2349256359097418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1.7746717148656104</v>
      </c>
      <c r="C136" s="155">
        <f t="shared" si="31"/>
        <v>1.9413557182313081</v>
      </c>
      <c r="D136" s="155">
        <f t="shared" si="31"/>
        <v>2.1412729110222761</v>
      </c>
      <c r="E136" s="155">
        <f t="shared" si="31"/>
        <v>2.2839841079658738</v>
      </c>
      <c r="F136" s="155">
        <f t="shared" si="31"/>
        <v>2.3766451267869551</v>
      </c>
      <c r="G136" s="155">
        <f t="shared" si="31"/>
        <v>2.4426133293518024</v>
      </c>
      <c r="H136" s="155">
        <f t="shared" si="31"/>
        <v>2.5000348463886235</v>
      </c>
      <c r="I136" s="155">
        <f t="shared" si="31"/>
        <v>2.5467175242528008</v>
      </c>
      <c r="J136" s="155">
        <f t="shared" si="31"/>
        <v>2.5998425251019484</v>
      </c>
      <c r="K136" s="155">
        <f t="shared" si="31"/>
        <v>2.6797187784393905</v>
      </c>
      <c r="L136" s="155">
        <f t="shared" si="31"/>
        <v>2.7716014965444478</v>
      </c>
      <c r="M136" s="155">
        <f t="shared" si="31"/>
        <v>2.869182685171519</v>
      </c>
      <c r="N136" s="155">
        <f t="shared" si="31"/>
        <v>2.9603210735656291</v>
      </c>
      <c r="O136" s="155">
        <f t="shared" si="31"/>
        <v>3.0491038897898077</v>
      </c>
      <c r="P136" s="155">
        <f t="shared" si="31"/>
        <v>3.1511044324139754</v>
      </c>
      <c r="Q136" s="155">
        <f t="shared" si="31"/>
        <v>3.2677923465861247</v>
      </c>
      <c r="R136" s="155">
        <f t="shared" ref="R136:V136" si="32">IF(R118=0,"",R118/R100)</f>
        <v>3.3604366203391791</v>
      </c>
      <c r="S136" s="155">
        <f t="shared" si="32"/>
        <v>3.4630873935832063</v>
      </c>
      <c r="T136" s="155">
        <f t="shared" si="32"/>
        <v>3.5637281196505057</v>
      </c>
      <c r="U136" s="155">
        <f t="shared" si="32"/>
        <v>3.6587491666178815</v>
      </c>
      <c r="V136" s="155">
        <f t="shared" si="32"/>
        <v>3.7417621160478007</v>
      </c>
      <c r="W136" s="155">
        <f t="shared" ref="W136" si="33">IF(W118=0,"",W118/W100)</f>
        <v>3.8194291979427271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1.7746717148656104</v>
      </c>
      <c r="C137" s="156">
        <f t="shared" si="34"/>
        <v>1.9413557182313081</v>
      </c>
      <c r="D137" s="156">
        <f t="shared" si="34"/>
        <v>2.1412729110222761</v>
      </c>
      <c r="E137" s="156">
        <f t="shared" si="34"/>
        <v>2.2839841079658738</v>
      </c>
      <c r="F137" s="156">
        <f t="shared" si="34"/>
        <v>2.3766451267869551</v>
      </c>
      <c r="G137" s="156">
        <f t="shared" si="34"/>
        <v>2.4426133293518024</v>
      </c>
      <c r="H137" s="156">
        <f t="shared" si="34"/>
        <v>2.5000348463886235</v>
      </c>
      <c r="I137" s="156">
        <f t="shared" si="34"/>
        <v>2.5467175242528008</v>
      </c>
      <c r="J137" s="156">
        <f t="shared" si="34"/>
        <v>2.5998425251019484</v>
      </c>
      <c r="K137" s="156">
        <f t="shared" si="34"/>
        <v>2.6797187784393905</v>
      </c>
      <c r="L137" s="156">
        <f t="shared" si="34"/>
        <v>2.7716014965444478</v>
      </c>
      <c r="M137" s="156">
        <f t="shared" si="34"/>
        <v>2.869182685171519</v>
      </c>
      <c r="N137" s="156">
        <f t="shared" si="34"/>
        <v>2.9603210735656291</v>
      </c>
      <c r="O137" s="156">
        <f t="shared" si="34"/>
        <v>3.0491038897898077</v>
      </c>
      <c r="P137" s="156">
        <f t="shared" si="34"/>
        <v>3.1511044324139754</v>
      </c>
      <c r="Q137" s="156">
        <f t="shared" si="34"/>
        <v>3.2677923465861247</v>
      </c>
      <c r="R137" s="156">
        <f t="shared" ref="R137:V137" si="35">IF(R119=0,"",R119/R101)</f>
        <v>3.3604366203391791</v>
      </c>
      <c r="S137" s="156">
        <f t="shared" si="35"/>
        <v>3.4630873935832063</v>
      </c>
      <c r="T137" s="156">
        <f t="shared" si="35"/>
        <v>3.5637281196505057</v>
      </c>
      <c r="U137" s="156">
        <f t="shared" si="35"/>
        <v>3.6587491666178815</v>
      </c>
      <c r="V137" s="156">
        <f t="shared" si="35"/>
        <v>3.7417621160478007</v>
      </c>
      <c r="W137" s="156">
        <f t="shared" ref="W137" si="36">IF(W119=0,"",W119/W101)</f>
        <v>3.8194291979427271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0.57792112689573805</v>
      </c>
      <c r="C138" s="155">
        <f t="shared" si="37"/>
        <v>0.58722118084269037</v>
      </c>
      <c r="D138" s="155">
        <f t="shared" si="37"/>
        <v>0.59550282266746735</v>
      </c>
      <c r="E138" s="155">
        <f t="shared" si="37"/>
        <v>0.59817020470630244</v>
      </c>
      <c r="F138" s="155">
        <f t="shared" si="37"/>
        <v>0.60077555834058116</v>
      </c>
      <c r="G138" s="155">
        <f t="shared" si="37"/>
        <v>0.60424269503512873</v>
      </c>
      <c r="H138" s="155">
        <f t="shared" si="37"/>
        <v>0.60629813873001226</v>
      </c>
      <c r="I138" s="155">
        <f t="shared" si="37"/>
        <v>0.61058595319168241</v>
      </c>
      <c r="J138" s="155">
        <f t="shared" si="37"/>
        <v>0.61819921212261786</v>
      </c>
      <c r="K138" s="155">
        <f t="shared" si="37"/>
        <v>0.62571923712233257</v>
      </c>
      <c r="L138" s="155">
        <f t="shared" si="37"/>
        <v>0.63749508010990152</v>
      </c>
      <c r="M138" s="155">
        <f t="shared" si="37"/>
        <v>0.65167188461618297</v>
      </c>
      <c r="N138" s="155">
        <f t="shared" si="37"/>
        <v>0.66207970055656473</v>
      </c>
      <c r="O138" s="155">
        <f t="shared" si="37"/>
        <v>0.67286132759023032</v>
      </c>
      <c r="P138" s="155">
        <f t="shared" si="37"/>
        <v>0.68929721375436137</v>
      </c>
      <c r="Q138" s="155">
        <f t="shared" si="37"/>
        <v>0.70672063225905613</v>
      </c>
      <c r="R138" s="155">
        <f t="shared" ref="R138:V138" si="38">IF(R120=0,"",R120/R102)</f>
        <v>0.72324563970659461</v>
      </c>
      <c r="S138" s="155">
        <f t="shared" si="38"/>
        <v>0.74050065627458317</v>
      </c>
      <c r="T138" s="155">
        <f t="shared" si="38"/>
        <v>0.76036492633434682</v>
      </c>
      <c r="U138" s="155">
        <f t="shared" si="38"/>
        <v>0.77588804340105055</v>
      </c>
      <c r="V138" s="155">
        <f t="shared" si="38"/>
        <v>0.78757744158785825</v>
      </c>
      <c r="W138" s="155">
        <f t="shared" ref="W138" si="39">IF(W120=0,"",W120/W102)</f>
        <v>0.80761839398171353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0.56505110045690443</v>
      </c>
      <c r="C139" s="156">
        <f t="shared" si="40"/>
        <v>0.57296804170854099</v>
      </c>
      <c r="D139" s="156">
        <f t="shared" si="40"/>
        <v>0.57997792362835088</v>
      </c>
      <c r="E139" s="156">
        <f t="shared" si="40"/>
        <v>0.58337936580256144</v>
      </c>
      <c r="F139" s="156">
        <f t="shared" si="40"/>
        <v>0.58546924682819212</v>
      </c>
      <c r="G139" s="156">
        <f t="shared" si="40"/>
        <v>0.58727653883695796</v>
      </c>
      <c r="H139" s="156">
        <f t="shared" si="40"/>
        <v>0.58904176746312475</v>
      </c>
      <c r="I139" s="156">
        <f t="shared" si="40"/>
        <v>0.59103806151637739</v>
      </c>
      <c r="J139" s="156">
        <f t="shared" si="40"/>
        <v>0.59332639125480424</v>
      </c>
      <c r="K139" s="156">
        <f t="shared" si="40"/>
        <v>0.59654091831881995</v>
      </c>
      <c r="L139" s="156">
        <f t="shared" si="40"/>
        <v>0.59960909421816155</v>
      </c>
      <c r="M139" s="156">
        <f t="shared" si="40"/>
        <v>0.6033168005533569</v>
      </c>
      <c r="N139" s="156">
        <f t="shared" si="40"/>
        <v>0.60920003003136036</v>
      </c>
      <c r="O139" s="156">
        <f t="shared" si="40"/>
        <v>0.61885599547439474</v>
      </c>
      <c r="P139" s="156">
        <f t="shared" si="40"/>
        <v>0.63080019799498988</v>
      </c>
      <c r="Q139" s="156">
        <f t="shared" si="40"/>
        <v>0.64501794209694319</v>
      </c>
      <c r="R139" s="156">
        <f t="shared" ref="R139:V139" si="41">IF(R121=0,"",R121/R103)</f>
        <v>0.6616810826008358</v>
      </c>
      <c r="S139" s="156">
        <f t="shared" si="41"/>
        <v>0.68145826458595293</v>
      </c>
      <c r="T139" s="156">
        <f t="shared" si="41"/>
        <v>0.69955219426138948</v>
      </c>
      <c r="U139" s="156">
        <f t="shared" si="41"/>
        <v>0.71864899150902761</v>
      </c>
      <c r="V139" s="156">
        <f t="shared" si="41"/>
        <v>0.73624429199907249</v>
      </c>
      <c r="W139" s="156">
        <f t="shared" ref="W139" si="42">IF(W121=0,"",W121/W103)</f>
        <v>0.75262318555693053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0.87852587756391909</v>
      </c>
      <c r="C140" s="156">
        <f t="shared" si="43"/>
        <v>0.87532496697887274</v>
      </c>
      <c r="D140" s="156">
        <f t="shared" si="43"/>
        <v>0.87461033007845623</v>
      </c>
      <c r="E140" s="156">
        <f t="shared" si="43"/>
        <v>0.89124242137775644</v>
      </c>
      <c r="F140" s="156">
        <f t="shared" si="43"/>
        <v>0.89163217360830216</v>
      </c>
      <c r="G140" s="156">
        <f t="shared" si="43"/>
        <v>0.87792986748596635</v>
      </c>
      <c r="H140" s="156">
        <f t="shared" si="43"/>
        <v>0.88711189971934212</v>
      </c>
      <c r="I140" s="156">
        <f t="shared" si="43"/>
        <v>0.88572081935184122</v>
      </c>
      <c r="J140" s="156">
        <f t="shared" si="43"/>
        <v>0.889136190552961</v>
      </c>
      <c r="K140" s="156">
        <f t="shared" si="43"/>
        <v>0.8858591654638992</v>
      </c>
      <c r="L140" s="156">
        <f t="shared" si="43"/>
        <v>0.90264498012419359</v>
      </c>
      <c r="M140" s="156">
        <f t="shared" si="43"/>
        <v>0.93371427186727352</v>
      </c>
      <c r="N140" s="156">
        <f t="shared" si="43"/>
        <v>0.93145291223364146</v>
      </c>
      <c r="O140" s="156">
        <f t="shared" si="43"/>
        <v>0.93695181360483459</v>
      </c>
      <c r="P140" s="156">
        <f t="shared" si="43"/>
        <v>0.93681242990324842</v>
      </c>
      <c r="Q140" s="156">
        <f t="shared" si="43"/>
        <v>0.93830345755078226</v>
      </c>
      <c r="R140" s="156">
        <f t="shared" ref="R140:V140" si="44">IF(R122=0,"",R122/R104)</f>
        <v>0.93791765244886494</v>
      </c>
      <c r="S140" s="156">
        <f t="shared" si="44"/>
        <v>0.94317069962086508</v>
      </c>
      <c r="T140" s="156">
        <f t="shared" si="44"/>
        <v>0.96052617340560886</v>
      </c>
      <c r="U140" s="156">
        <f t="shared" si="44"/>
        <v>0.96242772091846507</v>
      </c>
      <c r="V140" s="156">
        <f t="shared" si="44"/>
        <v>0.95190562136423773</v>
      </c>
      <c r="W140" s="156">
        <f t="shared" ref="W140" si="45">IF(W122=0,"",W122/W104)</f>
        <v>0.97233689998202899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0.56505110045690443</v>
      </c>
      <c r="C141" s="157">
        <f t="shared" si="46"/>
        <v>0.57085197441825342</v>
      </c>
      <c r="D141" s="157">
        <f t="shared" si="46"/>
        <v>0.57826119581367597</v>
      </c>
      <c r="E141" s="157">
        <f t="shared" si="46"/>
        <v>0.58443079144934629</v>
      </c>
      <c r="F141" s="157">
        <f t="shared" si="46"/>
        <v>0.58593173773780449</v>
      </c>
      <c r="G141" s="157">
        <f t="shared" si="46"/>
        <v>0.58693936723799123</v>
      </c>
      <c r="H141" s="157">
        <f t="shared" si="46"/>
        <v>0.58870597920214529</v>
      </c>
      <c r="I141" s="157">
        <f t="shared" si="46"/>
        <v>0.58996241572470554</v>
      </c>
      <c r="J141" s="157">
        <f t="shared" si="46"/>
        <v>0.59405197461507786</v>
      </c>
      <c r="K141" s="157">
        <f t="shared" si="46"/>
        <v>0.59727703658645037</v>
      </c>
      <c r="L141" s="157">
        <f t="shared" si="46"/>
        <v>0.60345334915870619</v>
      </c>
      <c r="M141" s="157">
        <f t="shared" si="46"/>
        <v>0.60736987342953519</v>
      </c>
      <c r="N141" s="157">
        <f t="shared" si="46"/>
        <v>0.61338844569517403</v>
      </c>
      <c r="O141" s="157">
        <f t="shared" si="46"/>
        <v>0.62169696242773065</v>
      </c>
      <c r="P141" s="157">
        <f t="shared" si="46"/>
        <v>0.63258438707600806</v>
      </c>
      <c r="Q141" s="157">
        <f t="shared" si="46"/>
        <v>0.64277941371086478</v>
      </c>
      <c r="R141" s="157">
        <f t="shared" ref="R141:V141" si="47">IF(R123=0,"",R123/R105)</f>
        <v>0.65560085518407896</v>
      </c>
      <c r="S141" s="157">
        <f t="shared" si="47"/>
        <v>0.67894879190234159</v>
      </c>
      <c r="T141" s="157">
        <f t="shared" si="47"/>
        <v>0.70105460505841344</v>
      </c>
      <c r="U141" s="157">
        <f t="shared" si="47"/>
        <v>0.72056656928076257</v>
      </c>
      <c r="V141" s="157">
        <f t="shared" si="47"/>
        <v>0.74318429659922614</v>
      </c>
      <c r="W141" s="157">
        <f t="shared" ref="W141" si="48">IF(W123=0,"",W123/W105)</f>
        <v>0.75239352360073086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0.63304330070831649</v>
      </c>
      <c r="C143" s="157">
        <f t="shared" si="52"/>
        <v>0.6432745119745169</v>
      </c>
      <c r="D143" s="157">
        <f t="shared" si="52"/>
        <v>0.65161006381977293</v>
      </c>
      <c r="E143" s="157">
        <f t="shared" si="52"/>
        <v>0.65424593760165062</v>
      </c>
      <c r="F143" s="157">
        <f t="shared" si="52"/>
        <v>0.6561887513600152</v>
      </c>
      <c r="G143" s="157">
        <f t="shared" si="52"/>
        <v>0.65756044195171826</v>
      </c>
      <c r="H143" s="157">
        <f t="shared" si="52"/>
        <v>0.65920170787613286</v>
      </c>
      <c r="I143" s="157">
        <f t="shared" si="52"/>
        <v>0.66102875650636472</v>
      </c>
      <c r="J143" s="157">
        <f t="shared" si="52"/>
        <v>0.66201239583059557</v>
      </c>
      <c r="K143" s="157">
        <f t="shared" si="52"/>
        <v>0.66363777522054157</v>
      </c>
      <c r="L143" s="157">
        <f t="shared" si="52"/>
        <v>0.66407174349899611</v>
      </c>
      <c r="M143" s="157">
        <f t="shared" si="52"/>
        <v>0.66571888035254989</v>
      </c>
      <c r="N143" s="157">
        <f t="shared" si="52"/>
        <v>0.66788168948559401</v>
      </c>
      <c r="O143" s="157">
        <f t="shared" si="52"/>
        <v>0.67381660600215221</v>
      </c>
      <c r="P143" s="157">
        <f t="shared" si="52"/>
        <v>0.67887509704364923</v>
      </c>
      <c r="Q143" s="157">
        <f t="shared" si="52"/>
        <v>0.68666831945170836</v>
      </c>
      <c r="R143" s="157">
        <f t="shared" ref="R143:V143" si="53">IF(R125=0,"",R125/R107)</f>
        <v>0.69476109603508174</v>
      </c>
      <c r="S143" s="157">
        <f t="shared" si="53"/>
        <v>0.70064416453871348</v>
      </c>
      <c r="T143" s="157">
        <f t="shared" si="53"/>
        <v>0.71343094711985167</v>
      </c>
      <c r="U143" s="157">
        <f t="shared" si="53"/>
        <v>0.72066838193429728</v>
      </c>
      <c r="V143" s="157">
        <f t="shared" si="53"/>
        <v>0.73201668934357567</v>
      </c>
      <c r="W143" s="157">
        <f t="shared" ref="W143" si="54">IF(W125=0,"",W125/W107)</f>
        <v>0.74096280604322073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0.91234850411999346</v>
      </c>
      <c r="C144" s="158">
        <f t="shared" si="55"/>
        <v>0.90496843796899518</v>
      </c>
      <c r="D144" s="158">
        <f t="shared" si="55"/>
        <v>0.90183348595824031</v>
      </c>
      <c r="E144" s="158">
        <f t="shared" si="55"/>
        <v>0.92799561303380462</v>
      </c>
      <c r="F144" s="158">
        <f t="shared" si="55"/>
        <v>0.92747816772884739</v>
      </c>
      <c r="G144" s="158">
        <f t="shared" si="55"/>
        <v>0.9037680297976225</v>
      </c>
      <c r="H144" s="158">
        <f t="shared" si="55"/>
        <v>0.91683516159158152</v>
      </c>
      <c r="I144" s="158">
        <f t="shared" si="55"/>
        <v>0.9143297190834716</v>
      </c>
      <c r="J144" s="158">
        <f t="shared" si="55"/>
        <v>0.917424346365598</v>
      </c>
      <c r="K144" s="158">
        <f t="shared" si="55"/>
        <v>0.91218708861198616</v>
      </c>
      <c r="L144" s="158">
        <f t="shared" si="55"/>
        <v>0.93690774618568717</v>
      </c>
      <c r="M144" s="158">
        <f t="shared" si="55"/>
        <v>0.95152214498788124</v>
      </c>
      <c r="N144" s="158">
        <f t="shared" si="55"/>
        <v>0.95293859681373949</v>
      </c>
      <c r="O144" s="158">
        <f t="shared" si="55"/>
        <v>0.95951254015493437</v>
      </c>
      <c r="P144" s="158">
        <f t="shared" si="55"/>
        <v>0.95718710206883395</v>
      </c>
      <c r="Q144" s="158">
        <f t="shared" si="55"/>
        <v>0.95577171200958011</v>
      </c>
      <c r="R144" s="158">
        <f t="shared" ref="R144:V144" si="56">IF(R126=0,"",R126/R108)</f>
        <v>0.95397279713528271</v>
      </c>
      <c r="S144" s="158">
        <f t="shared" si="56"/>
        <v>0.95610128227738111</v>
      </c>
      <c r="T144" s="158">
        <f t="shared" si="56"/>
        <v>0.96753692870814123</v>
      </c>
      <c r="U144" s="158">
        <f t="shared" si="56"/>
        <v>0.96753353999386282</v>
      </c>
      <c r="V144" s="158">
        <f t="shared" si="56"/>
        <v>0.97139973465313556</v>
      </c>
      <c r="W144" s="158">
        <f t="shared" ref="W144" si="57">IF(W126=0,"",W126/W108)</f>
        <v>0.97487593626852376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0.63304330070831649</v>
      </c>
      <c r="C145" s="156">
        <f t="shared" si="58"/>
        <v>0.64432463678999075</v>
      </c>
      <c r="D145" s="156">
        <f t="shared" si="58"/>
        <v>0.6516883258964532</v>
      </c>
      <c r="E145" s="156">
        <f t="shared" si="58"/>
        <v>0.65397463450330462</v>
      </c>
      <c r="F145" s="156">
        <f t="shared" si="58"/>
        <v>0.65600838950791152</v>
      </c>
      <c r="G145" s="156">
        <f t="shared" si="58"/>
        <v>0.65783179489616839</v>
      </c>
      <c r="H145" s="156">
        <f t="shared" si="58"/>
        <v>0.65903776518829082</v>
      </c>
      <c r="I145" s="156">
        <f t="shared" si="58"/>
        <v>0.66068489727964719</v>
      </c>
      <c r="J145" s="156">
        <f t="shared" si="58"/>
        <v>0.66262116908507074</v>
      </c>
      <c r="K145" s="156">
        <f t="shared" si="58"/>
        <v>0.66442945152697386</v>
      </c>
      <c r="L145" s="156">
        <f t="shared" si="58"/>
        <v>0.66627182015899755</v>
      </c>
      <c r="M145" s="156">
        <f t="shared" si="58"/>
        <v>0.66818850376996552</v>
      </c>
      <c r="N145" s="156">
        <f t="shared" si="58"/>
        <v>0.67101077371531381</v>
      </c>
      <c r="O145" s="156">
        <f t="shared" si="58"/>
        <v>0.67456595286040466</v>
      </c>
      <c r="P145" s="156">
        <f t="shared" si="58"/>
        <v>0.68088352357250026</v>
      </c>
      <c r="Q145" s="156">
        <f t="shared" si="58"/>
        <v>0.68781532882096774</v>
      </c>
      <c r="R145" s="156">
        <f t="shared" ref="R145:V145" si="59">IF(R127=0,"",R127/R109)</f>
        <v>0.69493674887658718</v>
      </c>
      <c r="S145" s="156">
        <f t="shared" si="59"/>
        <v>0.70217477015102969</v>
      </c>
      <c r="T145" s="156">
        <f t="shared" si="59"/>
        <v>0.71137424808256899</v>
      </c>
      <c r="U145" s="156">
        <f t="shared" si="59"/>
        <v>0.71981395130499048</v>
      </c>
      <c r="V145" s="156">
        <f t="shared" si="59"/>
        <v>0.72901813054932418</v>
      </c>
      <c r="W145" s="156">
        <f t="shared" ref="W145" si="60">IF(W127=0,"",W127/W109)</f>
        <v>0.73745270784705585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0.62992923904665077</v>
      </c>
      <c r="C147" s="155">
        <f t="shared" si="64"/>
        <v>0.63861551442629338</v>
      </c>
      <c r="D147" s="155">
        <f t="shared" si="64"/>
        <v>0.64446851954077788</v>
      </c>
      <c r="E147" s="155">
        <f t="shared" si="64"/>
        <v>0.6326404864658125</v>
      </c>
      <c r="F147" s="155">
        <f t="shared" si="64"/>
        <v>0.63770987292702663</v>
      </c>
      <c r="G147" s="155">
        <f t="shared" si="64"/>
        <v>0.65079118334691233</v>
      </c>
      <c r="H147" s="155">
        <f t="shared" si="64"/>
        <v>0.65468919070622078</v>
      </c>
      <c r="I147" s="155">
        <f t="shared" si="64"/>
        <v>0.66462705904666375</v>
      </c>
      <c r="J147" s="155">
        <f t="shared" si="64"/>
        <v>0.66831110118872117</v>
      </c>
      <c r="K147" s="155">
        <f t="shared" si="64"/>
        <v>0.66863192629920787</v>
      </c>
      <c r="L147" s="155">
        <f t="shared" si="64"/>
        <v>0.67390816762126937</v>
      </c>
      <c r="M147" s="155">
        <f t="shared" si="64"/>
        <v>0.66360381633445642</v>
      </c>
      <c r="N147" s="155">
        <f t="shared" si="64"/>
        <v>0.65150873117278729</v>
      </c>
      <c r="O147" s="155">
        <f t="shared" si="64"/>
        <v>0.64044427567021089</v>
      </c>
      <c r="P147" s="155">
        <f t="shared" si="64"/>
        <v>0.64340037872722133</v>
      </c>
      <c r="Q147" s="155">
        <f t="shared" si="64"/>
        <v>0.65229919872039976</v>
      </c>
      <c r="R147" s="155">
        <f t="shared" ref="R147:V147" si="65">IF(R129=0,"",R129/R111)</f>
        <v>0.6768545623220642</v>
      </c>
      <c r="S147" s="155">
        <f t="shared" si="65"/>
        <v>0.67673255864820137</v>
      </c>
      <c r="T147" s="155">
        <f t="shared" si="65"/>
        <v>0.6979732064991081</v>
      </c>
      <c r="U147" s="155">
        <f t="shared" si="65"/>
        <v>0.70864310693276511</v>
      </c>
      <c r="V147" s="155">
        <f t="shared" si="65"/>
        <v>0.71819757729145828</v>
      </c>
      <c r="W147" s="155">
        <f t="shared" ref="W147" si="66">IF(W129=0,"",W129/W111)</f>
        <v>0.74359893706762448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0.5585640315947189</v>
      </c>
      <c r="C148" s="156">
        <f t="shared" si="67"/>
        <v>0.56135460739806431</v>
      </c>
      <c r="D148" s="156">
        <f t="shared" si="67"/>
        <v>0.56397336953933874</v>
      </c>
      <c r="E148" s="156">
        <f t="shared" si="67"/>
        <v>0.56533419994494116</v>
      </c>
      <c r="F148" s="156">
        <f t="shared" si="67"/>
        <v>0.56610856355507855</v>
      </c>
      <c r="G148" s="156">
        <f t="shared" si="67"/>
        <v>0.5667143676862062</v>
      </c>
      <c r="H148" s="156">
        <f t="shared" si="67"/>
        <v>0.56734356067406699</v>
      </c>
      <c r="I148" s="156">
        <f t="shared" si="67"/>
        <v>0.56804917542781685</v>
      </c>
      <c r="J148" s="156">
        <f t="shared" si="67"/>
        <v>0.56888281026581211</v>
      </c>
      <c r="K148" s="156">
        <f t="shared" si="67"/>
        <v>0.57022351813749828</v>
      </c>
      <c r="L148" s="156">
        <f t="shared" si="67"/>
        <v>0.57146300872728495</v>
      </c>
      <c r="M148" s="156">
        <f t="shared" si="67"/>
        <v>0.57230890710419335</v>
      </c>
      <c r="N148" s="156">
        <f t="shared" si="67"/>
        <v>0.57283723381291241</v>
      </c>
      <c r="O148" s="156">
        <f t="shared" si="67"/>
        <v>0.57312803317968264</v>
      </c>
      <c r="P148" s="156">
        <f t="shared" si="67"/>
        <v>0.57329208384437214</v>
      </c>
      <c r="Q148" s="156">
        <f t="shared" si="67"/>
        <v>0.57341503386854953</v>
      </c>
      <c r="R148" s="156">
        <f t="shared" ref="R148:V148" si="68">IF(R130=0,"",R130/R112)</f>
        <v>0.57367800706658134</v>
      </c>
      <c r="S148" s="156">
        <f t="shared" si="68"/>
        <v>0.57464872593245497</v>
      </c>
      <c r="T148" s="156">
        <f t="shared" si="68"/>
        <v>0.57632240958374648</v>
      </c>
      <c r="U148" s="156">
        <f t="shared" si="68"/>
        <v>0.57926768145346208</v>
      </c>
      <c r="V148" s="156">
        <f t="shared" si="68"/>
        <v>0.58346306803890635</v>
      </c>
      <c r="W148" s="156">
        <f t="shared" ref="W148" si="69">IF(W130=0,"",W130/W112)</f>
        <v>0.58744578203943965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0.72144014647121657</v>
      </c>
      <c r="C149" s="159">
        <f t="shared" si="70"/>
        <v>0.72724741183888042</v>
      </c>
      <c r="D149" s="159">
        <f t="shared" si="70"/>
        <v>0.7324760577295425</v>
      </c>
      <c r="E149" s="159">
        <f t="shared" si="70"/>
        <v>0.73496024015499262</v>
      </c>
      <c r="F149" s="159">
        <f t="shared" si="70"/>
        <v>0.73673791830243118</v>
      </c>
      <c r="G149" s="159">
        <f t="shared" si="70"/>
        <v>0.73835521959881611</v>
      </c>
      <c r="H149" s="159">
        <f t="shared" si="70"/>
        <v>0.73978883317734145</v>
      </c>
      <c r="I149" s="159">
        <f t="shared" si="70"/>
        <v>0.74140148050579735</v>
      </c>
      <c r="J149" s="159">
        <f t="shared" si="70"/>
        <v>0.74305522688304915</v>
      </c>
      <c r="K149" s="159">
        <f t="shared" si="70"/>
        <v>0.74482282587399673</v>
      </c>
      <c r="L149" s="159">
        <f t="shared" si="70"/>
        <v>0.74627173370665789</v>
      </c>
      <c r="M149" s="159">
        <f t="shared" si="70"/>
        <v>0.74765227633543374</v>
      </c>
      <c r="N149" s="159">
        <f t="shared" si="70"/>
        <v>0.74924554041559344</v>
      </c>
      <c r="O149" s="159">
        <f t="shared" si="70"/>
        <v>0.75196350297567416</v>
      </c>
      <c r="P149" s="159">
        <f t="shared" si="70"/>
        <v>0.75645901393570714</v>
      </c>
      <c r="Q149" s="159">
        <f t="shared" si="70"/>
        <v>0.7624134797969776</v>
      </c>
      <c r="R149" s="159">
        <f t="shared" ref="R149:V149" si="71">IF(R131=0,"",R131/R113)</f>
        <v>0.76981425440147755</v>
      </c>
      <c r="S149" s="159">
        <f t="shared" si="71"/>
        <v>0.7777440147540654</v>
      </c>
      <c r="T149" s="159">
        <f t="shared" si="71"/>
        <v>0.78661395969630499</v>
      </c>
      <c r="U149" s="159">
        <f t="shared" si="71"/>
        <v>0.79604834052526019</v>
      </c>
      <c r="V149" s="159">
        <f t="shared" si="71"/>
        <v>0.80653003238347165</v>
      </c>
      <c r="W149" s="159">
        <f t="shared" ref="W149" si="72">IF(W131=0,"",W131/W113)</f>
        <v>0.81932455573528684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55.468285271835541</v>
      </c>
      <c r="C151" s="117">
        <f t="shared" si="73"/>
        <v>77.703175519243587</v>
      </c>
      <c r="D151" s="117">
        <f t="shared" si="73"/>
        <v>141.02866915263547</v>
      </c>
      <c r="E151" s="117">
        <f t="shared" si="73"/>
        <v>229.52915409066674</v>
      </c>
      <c r="F151" s="117">
        <f t="shared" si="73"/>
        <v>279.83947116576297</v>
      </c>
      <c r="G151" s="117">
        <f t="shared" si="73"/>
        <v>301.20797366251725</v>
      </c>
      <c r="H151" s="117">
        <f t="shared" si="73"/>
        <v>326.60082255916069</v>
      </c>
      <c r="I151" s="117">
        <f t="shared" si="73"/>
        <v>375.60675173237803</v>
      </c>
      <c r="J151" s="117">
        <f t="shared" si="73"/>
        <v>408.81482683630736</v>
      </c>
      <c r="K151" s="117">
        <f t="shared" si="73"/>
        <v>489.3091794694617</v>
      </c>
      <c r="L151" s="117">
        <f t="shared" si="73"/>
        <v>573.68815319844794</v>
      </c>
      <c r="M151" s="117">
        <f t="shared" si="73"/>
        <v>561.33734617643131</v>
      </c>
      <c r="N151" s="117">
        <f t="shared" si="73"/>
        <v>588.11204968940342</v>
      </c>
      <c r="O151" s="117">
        <f t="shared" si="73"/>
        <v>642.52621319771151</v>
      </c>
      <c r="P151" s="117">
        <f t="shared" si="73"/>
        <v>616.48393813329494</v>
      </c>
      <c r="Q151" s="117">
        <f t="shared" si="73"/>
        <v>582.67189796600678</v>
      </c>
      <c r="R151" s="117">
        <f t="shared" ref="R151:V151" si="74">R152+R154+R156+R165</f>
        <v>579.79326627016053</v>
      </c>
      <c r="S151" s="117">
        <f t="shared" si="74"/>
        <v>584.56654272170317</v>
      </c>
      <c r="T151" s="117">
        <f t="shared" si="74"/>
        <v>554.83455906667405</v>
      </c>
      <c r="U151" s="117">
        <f t="shared" si="74"/>
        <v>541.74080940330055</v>
      </c>
      <c r="V151" s="117">
        <f t="shared" si="74"/>
        <v>593.72632647060709</v>
      </c>
      <c r="W151" s="117">
        <f t="shared" ref="W151" si="75">W152+W154+W156+W165</f>
        <v>508.20564520980753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29.154515204302285</v>
      </c>
      <c r="C156" s="122">
        <v>40.830567868673825</v>
      </c>
      <c r="D156" s="122">
        <v>72.776269889429344</v>
      </c>
      <c r="E156" s="122">
        <v>109.10314810082268</v>
      </c>
      <c r="F156" s="122">
        <v>134.32655693019677</v>
      </c>
      <c r="G156" s="122">
        <v>154.46323015572469</v>
      </c>
      <c r="H156" s="122">
        <v>174.21518487677307</v>
      </c>
      <c r="I156" s="122">
        <v>208.77499802428639</v>
      </c>
      <c r="J156" s="122">
        <v>243.8977222524797</v>
      </c>
      <c r="K156" s="122">
        <v>289.48276333334769</v>
      </c>
      <c r="L156" s="122">
        <v>326.94940064005687</v>
      </c>
      <c r="M156" s="122">
        <v>298.00807552658756</v>
      </c>
      <c r="N156" s="122">
        <v>309.10236658950674</v>
      </c>
      <c r="O156" s="122">
        <v>337.01148452938946</v>
      </c>
      <c r="P156" s="122">
        <v>325.01769298671411</v>
      </c>
      <c r="Q156" s="122">
        <v>308.43898796906302</v>
      </c>
      <c r="R156" s="122">
        <v>307.76587546265961</v>
      </c>
      <c r="S156" s="122">
        <v>310.3185392722329</v>
      </c>
      <c r="T156" s="122">
        <v>296.11838575684669</v>
      </c>
      <c r="U156" s="122">
        <v>291.43570352547312</v>
      </c>
      <c r="V156" s="122">
        <v>323.77879350652938</v>
      </c>
      <c r="W156" s="122">
        <v>281.05431225696918</v>
      </c>
      <c r="DA156" s="130" t="s">
        <v>2213</v>
      </c>
    </row>
    <row r="157" spans="1:105" ht="12" customHeight="1" x14ac:dyDescent="0.25">
      <c r="A157" s="97" t="s">
        <v>124</v>
      </c>
      <c r="B157" s="98">
        <v>29.068402414523824</v>
      </c>
      <c r="C157" s="98">
        <v>40.723361822587776</v>
      </c>
      <c r="D157" s="98">
        <v>72.598002463522477</v>
      </c>
      <c r="E157" s="98">
        <v>108.73533421790815</v>
      </c>
      <c r="F157" s="98">
        <v>133.90055870742503</v>
      </c>
      <c r="G157" s="98">
        <v>153.97191751553251</v>
      </c>
      <c r="H157" s="98">
        <v>173.70652893068461</v>
      </c>
      <c r="I157" s="98">
        <v>208.22457009265065</v>
      </c>
      <c r="J157" s="98">
        <v>243.10046884682046</v>
      </c>
      <c r="K157" s="98">
        <v>288.44718664875722</v>
      </c>
      <c r="L157" s="98">
        <v>325.23193045412529</v>
      </c>
      <c r="M157" s="98">
        <v>296.81269751404938</v>
      </c>
      <c r="N157" s="98">
        <v>307.59181719777007</v>
      </c>
      <c r="O157" s="98">
        <v>335.330761449801</v>
      </c>
      <c r="P157" s="98">
        <v>323.20441909500528</v>
      </c>
      <c r="Q157" s="98">
        <v>306.64614121015086</v>
      </c>
      <c r="R157" s="98">
        <v>305.88238440699143</v>
      </c>
      <c r="S157" s="98">
        <v>308.26862816827082</v>
      </c>
      <c r="T157" s="98">
        <v>294.68618174723758</v>
      </c>
      <c r="U157" s="98">
        <v>289.96383524042972</v>
      </c>
      <c r="V157" s="98">
        <v>321.09370869596921</v>
      </c>
      <c r="W157" s="98">
        <v>279.85238155816387</v>
      </c>
      <c r="DA157" s="63" t="s">
        <v>2214</v>
      </c>
    </row>
    <row r="158" spans="1:105" ht="12" customHeight="1" x14ac:dyDescent="0.25">
      <c r="A158" s="97" t="s">
        <v>123</v>
      </c>
      <c r="B158" s="98">
        <v>8.6112789778462276E-2</v>
      </c>
      <c r="C158" s="98">
        <v>0.10720604608604622</v>
      </c>
      <c r="D158" s="98">
        <v>0.17826742590686806</v>
      </c>
      <c r="E158" s="98">
        <v>0.36781388291453176</v>
      </c>
      <c r="F158" s="98">
        <v>0.42599822277175048</v>
      </c>
      <c r="G158" s="98">
        <v>0.4913126401921788</v>
      </c>
      <c r="H158" s="98">
        <v>0.50865594608844433</v>
      </c>
      <c r="I158" s="98">
        <v>0.55042793163573933</v>
      </c>
      <c r="J158" s="98">
        <v>0.7972534056592312</v>
      </c>
      <c r="K158" s="98">
        <v>1.0355766845904693</v>
      </c>
      <c r="L158" s="98">
        <v>1.7174701859315502</v>
      </c>
      <c r="M158" s="98">
        <v>1.195378012538171</v>
      </c>
      <c r="N158" s="98">
        <v>1.5105493917366595</v>
      </c>
      <c r="O158" s="98">
        <v>1.6807230795884849</v>
      </c>
      <c r="P158" s="98">
        <v>1.8132738917088378</v>
      </c>
      <c r="Q158" s="98">
        <v>1.7928467589121766</v>
      </c>
      <c r="R158" s="98">
        <v>1.8834910556681501</v>
      </c>
      <c r="S158" s="98">
        <v>2.0499111039620663</v>
      </c>
      <c r="T158" s="98">
        <v>1.4322040096091229</v>
      </c>
      <c r="U158" s="98">
        <v>1.4718682850434128</v>
      </c>
      <c r="V158" s="98">
        <v>2.6850848105601854</v>
      </c>
      <c r="W158" s="98">
        <v>1.2019306988053311</v>
      </c>
      <c r="DA158" s="63" t="s">
        <v>2215</v>
      </c>
    </row>
    <row r="159" spans="1:105" ht="12" customHeight="1" x14ac:dyDescent="0.25">
      <c r="A159" s="100" t="s">
        <v>50</v>
      </c>
      <c r="B159" s="101">
        <v>8.6112789778462276E-2</v>
      </c>
      <c r="C159" s="101">
        <v>0.10720604608604622</v>
      </c>
      <c r="D159" s="101">
        <v>0.17826742590686806</v>
      </c>
      <c r="E159" s="101">
        <v>0.36781388291453176</v>
      </c>
      <c r="F159" s="101">
        <v>0.42599822277175048</v>
      </c>
      <c r="G159" s="101">
        <v>0.4913126401921788</v>
      </c>
      <c r="H159" s="101">
        <v>0.50865594608844433</v>
      </c>
      <c r="I159" s="101">
        <v>0.55042793163573933</v>
      </c>
      <c r="J159" s="101">
        <v>0.7972534056592312</v>
      </c>
      <c r="K159" s="101">
        <v>1.0355766845904693</v>
      </c>
      <c r="L159" s="101">
        <v>1.7174701859315502</v>
      </c>
      <c r="M159" s="101">
        <v>1.195378012538171</v>
      </c>
      <c r="N159" s="101">
        <v>1.5105493917366595</v>
      </c>
      <c r="O159" s="101">
        <v>1.6807230795884849</v>
      </c>
      <c r="P159" s="101">
        <v>1.8132738917088378</v>
      </c>
      <c r="Q159" s="101">
        <v>1.7928467589121766</v>
      </c>
      <c r="R159" s="101">
        <v>1.8834910556681501</v>
      </c>
      <c r="S159" s="101">
        <v>2.0499111039620663</v>
      </c>
      <c r="T159" s="101">
        <v>1.4322040096091229</v>
      </c>
      <c r="U159" s="101">
        <v>1.4718682850434128</v>
      </c>
      <c r="V159" s="101">
        <v>2.6850848105601854</v>
      </c>
      <c r="W159" s="101">
        <v>1.2019306988053311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26.313770067533259</v>
      </c>
      <c r="C165" s="122">
        <v>36.872607650569755</v>
      </c>
      <c r="D165" s="122">
        <v>68.252399263206144</v>
      </c>
      <c r="E165" s="122">
        <v>120.42600598984404</v>
      </c>
      <c r="F165" s="122">
        <v>145.5129142355662</v>
      </c>
      <c r="G165" s="122">
        <v>146.74474350679256</v>
      </c>
      <c r="H165" s="122">
        <v>152.38563768238762</v>
      </c>
      <c r="I165" s="122">
        <v>166.83175370809164</v>
      </c>
      <c r="J165" s="122">
        <v>164.91710458382764</v>
      </c>
      <c r="K165" s="122">
        <v>199.82641613611401</v>
      </c>
      <c r="L165" s="122">
        <v>246.73875255839104</v>
      </c>
      <c r="M165" s="122">
        <v>263.32927064984369</v>
      </c>
      <c r="N165" s="122">
        <v>279.00968309989673</v>
      </c>
      <c r="O165" s="122">
        <v>305.51472866832199</v>
      </c>
      <c r="P165" s="122">
        <v>291.46624514658089</v>
      </c>
      <c r="Q165" s="122">
        <v>274.23290999694376</v>
      </c>
      <c r="R165" s="122">
        <v>272.02739080750086</v>
      </c>
      <c r="S165" s="122">
        <v>274.24800344947022</v>
      </c>
      <c r="T165" s="122">
        <v>258.71617330982741</v>
      </c>
      <c r="U165" s="122">
        <v>250.3051058778274</v>
      </c>
      <c r="V165" s="122">
        <v>269.94753296407765</v>
      </c>
      <c r="W165" s="122">
        <v>227.15133295283835</v>
      </c>
      <c r="DA165" s="130" t="s">
        <v>2222</v>
      </c>
    </row>
    <row r="166" spans="1:105" ht="12" customHeight="1" x14ac:dyDescent="0.25">
      <c r="A166" s="97" t="s">
        <v>50</v>
      </c>
      <c r="B166" s="98">
        <v>26.313770067533259</v>
      </c>
      <c r="C166" s="98">
        <v>36.872607650569755</v>
      </c>
      <c r="D166" s="98">
        <v>68.252399263206144</v>
      </c>
      <c r="E166" s="98">
        <v>120.42600598984404</v>
      </c>
      <c r="F166" s="98">
        <v>145.5129142355662</v>
      </c>
      <c r="G166" s="98">
        <v>146.74474350679256</v>
      </c>
      <c r="H166" s="98">
        <v>152.38563768238762</v>
      </c>
      <c r="I166" s="98">
        <v>166.83175370809164</v>
      </c>
      <c r="J166" s="98">
        <v>164.91710458382764</v>
      </c>
      <c r="K166" s="98">
        <v>199.82641613611401</v>
      </c>
      <c r="L166" s="98">
        <v>246.73875255839104</v>
      </c>
      <c r="M166" s="98">
        <v>263.32927064984369</v>
      </c>
      <c r="N166" s="98">
        <v>279.00968309989673</v>
      </c>
      <c r="O166" s="98">
        <v>305.51472866832199</v>
      </c>
      <c r="P166" s="98">
        <v>291.46624514658089</v>
      </c>
      <c r="Q166" s="98">
        <v>274.23290999694376</v>
      </c>
      <c r="R166" s="98">
        <v>272.02739080750086</v>
      </c>
      <c r="S166" s="98">
        <v>274.24800344947022</v>
      </c>
      <c r="T166" s="98">
        <v>258.71617330982741</v>
      </c>
      <c r="U166" s="98">
        <v>250.3051058778274</v>
      </c>
      <c r="V166" s="98">
        <v>269.94753296407765</v>
      </c>
      <c r="W166" s="98">
        <v>227.15133295283835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4933.6613484044228</v>
      </c>
      <c r="C169" s="117">
        <f t="shared" si="78"/>
        <v>4819.2296438698695</v>
      </c>
      <c r="D169" s="117">
        <f t="shared" si="78"/>
        <v>4850.0291525009106</v>
      </c>
      <c r="E169" s="117">
        <f t="shared" si="78"/>
        <v>5336.016405340969</v>
      </c>
      <c r="F169" s="117">
        <f t="shared" si="78"/>
        <v>5253.8850881791732</v>
      </c>
      <c r="G169" s="117">
        <f t="shared" si="78"/>
        <v>5203.1070296165617</v>
      </c>
      <c r="H169" s="117">
        <f t="shared" si="78"/>
        <v>4987.1349408773431</v>
      </c>
      <c r="I169" s="117">
        <f t="shared" si="78"/>
        <v>4995.3343490732332</v>
      </c>
      <c r="J169" s="117">
        <f t="shared" si="78"/>
        <v>4507.2793914951426</v>
      </c>
      <c r="K169" s="117">
        <f t="shared" si="78"/>
        <v>4797.8909250950528</v>
      </c>
      <c r="L169" s="117">
        <f t="shared" si="78"/>
        <v>4779.4762324053554</v>
      </c>
      <c r="M169" s="117">
        <f t="shared" si="78"/>
        <v>4128.8020676967244</v>
      </c>
      <c r="N169" s="117">
        <f t="shared" si="78"/>
        <v>3804.2697290520919</v>
      </c>
      <c r="O169" s="117">
        <f t="shared" si="78"/>
        <v>3706.5006879285411</v>
      </c>
      <c r="P169" s="117">
        <f t="shared" si="78"/>
        <v>3454.7304688832683</v>
      </c>
      <c r="Q169" s="117">
        <f t="shared" si="78"/>
        <v>3279.6442257642684</v>
      </c>
      <c r="R169" s="117">
        <f t="shared" ref="R169:V169" si="79">R170+R172+R174+R183</f>
        <v>3501.8993724724132</v>
      </c>
      <c r="S169" s="117">
        <f t="shared" si="79"/>
        <v>3424.7611044698324</v>
      </c>
      <c r="T169" s="117">
        <f t="shared" si="79"/>
        <v>3543.9461260048411</v>
      </c>
      <c r="U169" s="117">
        <f t="shared" si="79"/>
        <v>3529.7987478381292</v>
      </c>
      <c r="V169" s="117">
        <f t="shared" si="79"/>
        <v>3788.5971299496982</v>
      </c>
      <c r="W169" s="117">
        <f t="shared" ref="W169" si="80">W170+W172+W174+W183</f>
        <v>3724.0017354164797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1016.5773098227158</v>
      </c>
      <c r="C170" s="122">
        <f t="shared" si="81"/>
        <v>961.15265549952642</v>
      </c>
      <c r="D170" s="122">
        <f t="shared" si="81"/>
        <v>997.56102496026824</v>
      </c>
      <c r="E170" s="122">
        <f t="shared" si="81"/>
        <v>1265.3183767817766</v>
      </c>
      <c r="F170" s="122">
        <f t="shared" si="81"/>
        <v>1226.2898011000627</v>
      </c>
      <c r="G170" s="122">
        <f t="shared" si="81"/>
        <v>1228.0849752739859</v>
      </c>
      <c r="H170" s="122">
        <f t="shared" si="81"/>
        <v>1078.2004463163596</v>
      </c>
      <c r="I170" s="122">
        <f t="shared" si="81"/>
        <v>1147.7908015960049</v>
      </c>
      <c r="J170" s="122">
        <f t="shared" si="81"/>
        <v>1028.4212823324031</v>
      </c>
      <c r="K170" s="122">
        <f t="shared" si="81"/>
        <v>1307.8754714611432</v>
      </c>
      <c r="L170" s="122">
        <f t="shared" si="81"/>
        <v>882.23315247818869</v>
      </c>
      <c r="M170" s="122">
        <f t="shared" si="81"/>
        <v>777.14126488270165</v>
      </c>
      <c r="N170" s="122">
        <f t="shared" si="81"/>
        <v>852.06727136467043</v>
      </c>
      <c r="O170" s="122">
        <f t="shared" si="81"/>
        <v>973.23692670622154</v>
      </c>
      <c r="P170" s="122">
        <f t="shared" si="81"/>
        <v>991.49348878968874</v>
      </c>
      <c r="Q170" s="122">
        <f t="shared" si="81"/>
        <v>918.93212804133634</v>
      </c>
      <c r="R170" s="122">
        <f t="shared" si="81"/>
        <v>869.15202812139842</v>
      </c>
      <c r="S170" s="122">
        <f t="shared" si="81"/>
        <v>843.49080268347768</v>
      </c>
      <c r="T170" s="122">
        <f t="shared" si="81"/>
        <v>821.07804914607163</v>
      </c>
      <c r="U170" s="122">
        <f t="shared" si="81"/>
        <v>809.25687047232134</v>
      </c>
      <c r="V170" s="122">
        <f t="shared" si="81"/>
        <v>811.7054506337364</v>
      </c>
      <c r="W170" s="122">
        <f t="shared" si="81"/>
        <v>810.68555973577907</v>
      </c>
      <c r="DA170" s="130" t="s">
        <v>2377</v>
      </c>
    </row>
    <row r="171" spans="1:105" ht="12" customHeight="1" x14ac:dyDescent="0.25">
      <c r="A171" s="97" t="s">
        <v>53</v>
      </c>
      <c r="B171" s="98">
        <v>1016.5773098227158</v>
      </c>
      <c r="C171" s="98">
        <v>961.15265549952642</v>
      </c>
      <c r="D171" s="98">
        <v>997.56102496026824</v>
      </c>
      <c r="E171" s="98">
        <v>1265.3183767817766</v>
      </c>
      <c r="F171" s="98">
        <v>1226.2898011000627</v>
      </c>
      <c r="G171" s="98">
        <v>1228.0849752739859</v>
      </c>
      <c r="H171" s="98">
        <v>1078.2004463163596</v>
      </c>
      <c r="I171" s="98">
        <v>1147.7908015960049</v>
      </c>
      <c r="J171" s="98">
        <v>1028.4212823324031</v>
      </c>
      <c r="K171" s="98">
        <v>1307.8754714611432</v>
      </c>
      <c r="L171" s="98">
        <v>882.23315247818869</v>
      </c>
      <c r="M171" s="98">
        <v>777.14126488270165</v>
      </c>
      <c r="N171" s="98">
        <v>852.06727136467043</v>
      </c>
      <c r="O171" s="98">
        <v>973.23692670622154</v>
      </c>
      <c r="P171" s="98">
        <v>991.49348878968874</v>
      </c>
      <c r="Q171" s="98">
        <v>918.93212804133634</v>
      </c>
      <c r="R171" s="98">
        <v>869.15202812139842</v>
      </c>
      <c r="S171" s="98">
        <v>843.49080268347768</v>
      </c>
      <c r="T171" s="98">
        <v>821.07804914607163</v>
      </c>
      <c r="U171" s="98">
        <v>809.25687047232134</v>
      </c>
      <c r="V171" s="98">
        <v>811.7054506337364</v>
      </c>
      <c r="W171" s="98">
        <v>810.68555973577907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147.47212736031813</v>
      </c>
      <c r="C172" s="122">
        <f t="shared" si="82"/>
        <v>122.72617055384812</v>
      </c>
      <c r="D172" s="122">
        <f t="shared" si="82"/>
        <v>76.658091857238773</v>
      </c>
      <c r="E172" s="122">
        <f t="shared" si="82"/>
        <v>175.6912360849538</v>
      </c>
      <c r="F172" s="122">
        <f t="shared" si="82"/>
        <v>145.18935218908547</v>
      </c>
      <c r="G172" s="122">
        <f t="shared" si="82"/>
        <v>186.70275278302071</v>
      </c>
      <c r="H172" s="122">
        <f t="shared" si="82"/>
        <v>229.21096923093646</v>
      </c>
      <c r="I172" s="122">
        <f t="shared" si="82"/>
        <v>99.684407959762694</v>
      </c>
      <c r="J172" s="122">
        <f t="shared" si="82"/>
        <v>85.594272255204572</v>
      </c>
      <c r="K172" s="122">
        <f t="shared" si="82"/>
        <v>129.77919163881327</v>
      </c>
      <c r="L172" s="122">
        <f t="shared" si="82"/>
        <v>195.93647459565491</v>
      </c>
      <c r="M172" s="122">
        <f t="shared" si="82"/>
        <v>176.11004512622551</v>
      </c>
      <c r="N172" s="122">
        <f t="shared" si="82"/>
        <v>147.71747648485612</v>
      </c>
      <c r="O172" s="122">
        <f t="shared" si="82"/>
        <v>125.7183171901672</v>
      </c>
      <c r="P172" s="122">
        <f t="shared" si="82"/>
        <v>111.10933084857842</v>
      </c>
      <c r="Q172" s="122">
        <f t="shared" si="82"/>
        <v>111.47220550768313</v>
      </c>
      <c r="R172" s="122">
        <f t="shared" si="82"/>
        <v>118.62590269435572</v>
      </c>
      <c r="S172" s="122">
        <f t="shared" si="82"/>
        <v>113.0851932220483</v>
      </c>
      <c r="T172" s="122">
        <f t="shared" si="82"/>
        <v>116.5260025121374</v>
      </c>
      <c r="U172" s="122">
        <f t="shared" si="82"/>
        <v>115.97171725028825</v>
      </c>
      <c r="V172" s="122">
        <f t="shared" si="82"/>
        <v>120.29502731950477</v>
      </c>
      <c r="W172" s="122">
        <f t="shared" si="82"/>
        <v>125.98269275507739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147.47212736031813</v>
      </c>
      <c r="C173" s="98">
        <f>RES_hhdet_fech!C147</f>
        <v>122.72617055384812</v>
      </c>
      <c r="D173" s="98">
        <f>RES_hhdet_fech!D147</f>
        <v>76.658091857238773</v>
      </c>
      <c r="E173" s="98">
        <f>RES_hhdet_fech!E147</f>
        <v>175.6912360849538</v>
      </c>
      <c r="F173" s="98">
        <f>RES_hhdet_fech!F147</f>
        <v>145.18935218908547</v>
      </c>
      <c r="G173" s="98">
        <f>RES_hhdet_fech!G147</f>
        <v>186.70275278302071</v>
      </c>
      <c r="H173" s="98">
        <f>RES_hhdet_fech!H147</f>
        <v>229.21096923093646</v>
      </c>
      <c r="I173" s="98">
        <f>RES_hhdet_fech!I147</f>
        <v>99.684407959762694</v>
      </c>
      <c r="J173" s="98">
        <f>RES_hhdet_fech!J147</f>
        <v>85.594272255204572</v>
      </c>
      <c r="K173" s="98">
        <f>RES_hhdet_fech!K147</f>
        <v>129.77919163881327</v>
      </c>
      <c r="L173" s="98">
        <f>RES_hhdet_fech!L147</f>
        <v>195.93647459565491</v>
      </c>
      <c r="M173" s="98">
        <f>RES_hhdet_fech!M147</f>
        <v>176.11004512622551</v>
      </c>
      <c r="N173" s="98">
        <f>RES_hhdet_fech!N147</f>
        <v>147.71747648485612</v>
      </c>
      <c r="O173" s="98">
        <f>RES_hhdet_fech!O147</f>
        <v>125.7183171901672</v>
      </c>
      <c r="P173" s="98">
        <f>RES_hhdet_fech!P147</f>
        <v>111.10933084857842</v>
      </c>
      <c r="Q173" s="98">
        <f>RES_hhdet_fech!Q147</f>
        <v>111.47220550768313</v>
      </c>
      <c r="R173" s="98">
        <f>RES_hhdet_fech!R147</f>
        <v>118.62590269435572</v>
      </c>
      <c r="S173" s="98">
        <f>RES_hhdet_fech!S147</f>
        <v>113.0851932220483</v>
      </c>
      <c r="T173" s="98">
        <f>RES_hhdet_fech!T147</f>
        <v>116.5260025121374</v>
      </c>
      <c r="U173" s="98">
        <f>RES_hhdet_fech!U147</f>
        <v>115.97171725028825</v>
      </c>
      <c r="V173" s="98">
        <f>RES_hhdet_fech!V147</f>
        <v>120.29502731950477</v>
      </c>
      <c r="W173" s="98">
        <f>RES_hhdet_fech!W147</f>
        <v>125.98269275507739</v>
      </c>
      <c r="DA173" s="63" t="s">
        <v>2380</v>
      </c>
    </row>
    <row r="174" spans="1:105" ht="12" customHeight="1" x14ac:dyDescent="0.25">
      <c r="A174" s="121" t="s">
        <v>55</v>
      </c>
      <c r="B174" s="122">
        <v>1491.0587568017911</v>
      </c>
      <c r="C174" s="122">
        <v>1439.199983936998</v>
      </c>
      <c r="D174" s="122">
        <v>1408.9431994011857</v>
      </c>
      <c r="E174" s="122">
        <v>1428.8451284959874</v>
      </c>
      <c r="F174" s="122">
        <v>1409.3859316643939</v>
      </c>
      <c r="G174" s="122">
        <v>1386.6049677409512</v>
      </c>
      <c r="H174" s="122">
        <v>1390.8467689711883</v>
      </c>
      <c r="I174" s="122">
        <v>1414.5363104248047</v>
      </c>
      <c r="J174" s="122">
        <v>1404.6005712190404</v>
      </c>
      <c r="K174" s="122">
        <v>1403.5195711864171</v>
      </c>
      <c r="L174" s="122">
        <v>1433.7514293867885</v>
      </c>
      <c r="M174" s="122">
        <v>1246.8524157161573</v>
      </c>
      <c r="N174" s="122">
        <v>1195.1716690790488</v>
      </c>
      <c r="O174" s="122">
        <v>1189.1214622003076</v>
      </c>
      <c r="P174" s="122">
        <v>1086.8758210234166</v>
      </c>
      <c r="Q174" s="122">
        <v>1025.4348190045439</v>
      </c>
      <c r="R174" s="122">
        <v>1032.7968821107731</v>
      </c>
      <c r="S174" s="122">
        <v>1045.2946109642796</v>
      </c>
      <c r="T174" s="122">
        <v>1024.2225871565054</v>
      </c>
      <c r="U174" s="122">
        <v>1009.6242513799019</v>
      </c>
      <c r="V174" s="122">
        <v>1105.9553608743681</v>
      </c>
      <c r="W174" s="122">
        <v>1007.191201174962</v>
      </c>
      <c r="DA174" s="130" t="s">
        <v>2381</v>
      </c>
    </row>
    <row r="175" spans="1:105" ht="12" customHeight="1" x14ac:dyDescent="0.25">
      <c r="A175" s="97" t="s">
        <v>124</v>
      </c>
      <c r="B175" s="98">
        <v>1529.2483207848441</v>
      </c>
      <c r="C175" s="98">
        <v>1474.528584607021</v>
      </c>
      <c r="D175" s="98">
        <v>1443.181818504848</v>
      </c>
      <c r="E175" s="98">
        <v>1472.5225099621102</v>
      </c>
      <c r="F175" s="98">
        <v>1453.3698275234653</v>
      </c>
      <c r="G175" s="98">
        <v>1423.8325381765733</v>
      </c>
      <c r="H175" s="98">
        <v>1434.2938192338245</v>
      </c>
      <c r="I175" s="98">
        <v>1463.2921151266614</v>
      </c>
      <c r="J175" s="98">
        <v>1466.777870676952</v>
      </c>
      <c r="K175" s="98">
        <v>1474.7869240853249</v>
      </c>
      <c r="L175" s="98">
        <v>1544.2126241473331</v>
      </c>
      <c r="M175" s="98">
        <v>1347.82702675105</v>
      </c>
      <c r="N175" s="98">
        <v>1308.7964936809226</v>
      </c>
      <c r="O175" s="98">
        <v>1311.9497926553174</v>
      </c>
      <c r="P175" s="98">
        <v>1202.7713646900547</v>
      </c>
      <c r="Q175" s="98">
        <v>1134.158251336783</v>
      </c>
      <c r="R175" s="98">
        <v>1141.2662541758104</v>
      </c>
      <c r="S175" s="98">
        <v>1153.7307803662579</v>
      </c>
      <c r="T175" s="98">
        <v>1123.4658459823283</v>
      </c>
      <c r="U175" s="98">
        <v>1100.4133691653396</v>
      </c>
      <c r="V175" s="98">
        <v>1246.9397301299066</v>
      </c>
      <c r="W175" s="98">
        <v>1087.9083265342958</v>
      </c>
      <c r="DA175" s="63" t="s">
        <v>2382</v>
      </c>
    </row>
    <row r="176" spans="1:105" ht="12" customHeight="1" x14ac:dyDescent="0.25">
      <c r="A176" s="97" t="s">
        <v>123</v>
      </c>
      <c r="B176" s="98">
        <v>983.58337369348521</v>
      </c>
      <c r="C176" s="98">
        <v>965.23026259752419</v>
      </c>
      <c r="D176" s="98">
        <v>957.03467839611562</v>
      </c>
      <c r="E176" s="98">
        <v>963.70710443178677</v>
      </c>
      <c r="F176" s="98">
        <v>954.25710925775388</v>
      </c>
      <c r="G176" s="98">
        <v>952.45202899336664</v>
      </c>
      <c r="H176" s="98">
        <v>952.39789520707768</v>
      </c>
      <c r="I176" s="98">
        <v>976.53717127000164</v>
      </c>
      <c r="J176" s="98">
        <v>978.69497275679907</v>
      </c>
      <c r="K176" s="98">
        <v>993.07299512819895</v>
      </c>
      <c r="L176" s="98">
        <v>1026.0178951547282</v>
      </c>
      <c r="M176" s="98">
        <v>871.40099576522152</v>
      </c>
      <c r="N176" s="98">
        <v>856.4539730669652</v>
      </c>
      <c r="O176" s="98">
        <v>866.81392013243487</v>
      </c>
      <c r="P176" s="98">
        <v>810.03331143750995</v>
      </c>
      <c r="Q176" s="98">
        <v>779.61142274456256</v>
      </c>
      <c r="R176" s="98">
        <v>804.89605520635178</v>
      </c>
      <c r="S176" s="98">
        <v>833.57521127034545</v>
      </c>
      <c r="T176" s="98">
        <v>818.33229327861704</v>
      </c>
      <c r="U176" s="98">
        <v>821.79095185333244</v>
      </c>
      <c r="V176" s="98">
        <v>964.65017552090796</v>
      </c>
      <c r="W176" s="98">
        <v>842.09949838491082</v>
      </c>
      <c r="DA176" s="63" t="s">
        <v>2383</v>
      </c>
    </row>
    <row r="177" spans="1:105" ht="12" customHeight="1" x14ac:dyDescent="0.25">
      <c r="A177" s="100" t="s">
        <v>50</v>
      </c>
      <c r="B177" s="101">
        <v>274.69876872351438</v>
      </c>
      <c r="C177" s="101">
        <v>280.41633116966199</v>
      </c>
      <c r="D177" s="101">
        <v>284.54166710858971</v>
      </c>
      <c r="E177" s="101">
        <v>252.20937697620442</v>
      </c>
      <c r="F177" s="101">
        <v>249.74328673277131</v>
      </c>
      <c r="G177" s="101">
        <v>281.47428287960059</v>
      </c>
      <c r="H177" s="101">
        <v>261.40518379688757</v>
      </c>
      <c r="I177" s="101">
        <v>272.16497239502098</v>
      </c>
      <c r="J177" s="101">
        <v>267.28015948249202</v>
      </c>
      <c r="K177" s="101">
        <v>281.45944164301443</v>
      </c>
      <c r="L177" s="101">
        <v>251.8946821611132</v>
      </c>
      <c r="M177" s="101">
        <v>147.11415551428442</v>
      </c>
      <c r="N177" s="101">
        <v>151.85119276952469</v>
      </c>
      <c r="O177" s="101">
        <v>144.46367112765634</v>
      </c>
      <c r="P177" s="101">
        <v>139.30827881761786</v>
      </c>
      <c r="Q177" s="101">
        <v>134.64881667912377</v>
      </c>
      <c r="R177" s="101">
        <v>145.09280116989507</v>
      </c>
      <c r="S177" s="101">
        <v>147.55121574086598</v>
      </c>
      <c r="T177" s="101">
        <v>108.05554321310923</v>
      </c>
      <c r="U177" s="101">
        <v>110.49701143574738</v>
      </c>
      <c r="V177" s="101">
        <v>180.65192345405941</v>
      </c>
      <c r="W177" s="101">
        <v>94.08107165719376</v>
      </c>
      <c r="DA177" s="131" t="s">
        <v>2384</v>
      </c>
    </row>
    <row r="178" spans="1:105" ht="12" customHeight="1" x14ac:dyDescent="0.25">
      <c r="A178" s="103" t="s">
        <v>52</v>
      </c>
      <c r="B178" s="104">
        <v>708.88460496997084</v>
      </c>
      <c r="C178" s="104">
        <v>684.81393142786214</v>
      </c>
      <c r="D178" s="104">
        <v>672.49301128752586</v>
      </c>
      <c r="E178" s="104">
        <v>711.49772745558232</v>
      </c>
      <c r="F178" s="104">
        <v>704.51382252498274</v>
      </c>
      <c r="G178" s="104">
        <v>670.97774611376599</v>
      </c>
      <c r="H178" s="104">
        <v>690.99271141019017</v>
      </c>
      <c r="I178" s="104">
        <v>704.37219887498065</v>
      </c>
      <c r="J178" s="104">
        <v>711.41481327430699</v>
      </c>
      <c r="K178" s="104">
        <v>711.61355348518441</v>
      </c>
      <c r="L178" s="104">
        <v>774.12321299361486</v>
      </c>
      <c r="M178" s="104">
        <v>724.28684025093708</v>
      </c>
      <c r="N178" s="104">
        <v>704.60278029744063</v>
      </c>
      <c r="O178" s="104">
        <v>722.35024900477856</v>
      </c>
      <c r="P178" s="104">
        <v>670.72503261989209</v>
      </c>
      <c r="Q178" s="104">
        <v>644.96260606543876</v>
      </c>
      <c r="R178" s="104">
        <v>659.80325403645668</v>
      </c>
      <c r="S178" s="104">
        <v>686.02399552947952</v>
      </c>
      <c r="T178" s="104">
        <v>710.27675006550783</v>
      </c>
      <c r="U178" s="104">
        <v>711.29394041758519</v>
      </c>
      <c r="V178" s="104">
        <v>783.99825206684852</v>
      </c>
      <c r="W178" s="104">
        <v>748.01842672771693</v>
      </c>
      <c r="DA178" s="132" t="s">
        <v>2385</v>
      </c>
    </row>
    <row r="179" spans="1:105" ht="12" customHeight="1" x14ac:dyDescent="0.25">
      <c r="A179" s="106" t="s">
        <v>122</v>
      </c>
      <c r="B179" s="101">
        <v>1302.0750380426966</v>
      </c>
      <c r="C179" s="101">
        <v>1319.2372729095339</v>
      </c>
      <c r="D179" s="101">
        <v>1324.2475287775467</v>
      </c>
      <c r="E179" s="101">
        <v>1217.9370774710108</v>
      </c>
      <c r="F179" s="101">
        <v>1211.3008764997051</v>
      </c>
      <c r="G179" s="101">
        <v>1302.1232456258822</v>
      </c>
      <c r="H179" s="101">
        <v>1254.2831359666775</v>
      </c>
      <c r="I179" s="101">
        <v>1291.8419134875303</v>
      </c>
      <c r="J179" s="101">
        <v>1291.3710352464645</v>
      </c>
      <c r="K179" s="101">
        <v>1309.7304145977728</v>
      </c>
      <c r="L179" s="101">
        <v>1289.2615224808801</v>
      </c>
      <c r="M179" s="101">
        <v>1214.5996923814857</v>
      </c>
      <c r="N179" s="101">
        <v>1149.8702085932696</v>
      </c>
      <c r="O179" s="101">
        <v>1126.4995713579749</v>
      </c>
      <c r="P179" s="101">
        <v>1059.5481003541313</v>
      </c>
      <c r="Q179" s="101">
        <v>1027.1426819518549</v>
      </c>
      <c r="R179" s="101">
        <v>1044.3158020957092</v>
      </c>
      <c r="S179" s="101">
        <v>1058.3607679116903</v>
      </c>
      <c r="T179" s="101">
        <v>1068.6322252757748</v>
      </c>
      <c r="U179" s="101">
        <v>1062.2142631225049</v>
      </c>
      <c r="V179" s="101">
        <v>1041.8694185479169</v>
      </c>
      <c r="W179" s="101">
        <v>1083.4452007401223</v>
      </c>
      <c r="DA179" s="131" t="s">
        <v>2386</v>
      </c>
    </row>
    <row r="180" spans="1:105" ht="12" customHeight="1" x14ac:dyDescent="0.25">
      <c r="A180" s="107" t="s">
        <v>121</v>
      </c>
      <c r="B180" s="104">
        <v>903.45945231477697</v>
      </c>
      <c r="C180" s="104">
        <v>938.03232872446119</v>
      </c>
      <c r="D180" s="104">
        <v>957.01248974432724</v>
      </c>
      <c r="E180" s="104">
        <v>858.63107920283699</v>
      </c>
      <c r="F180" s="104">
        <v>856.89529316693472</v>
      </c>
      <c r="G180" s="104">
        <v>947.56430914242503</v>
      </c>
      <c r="H180" s="104">
        <v>901.69822231445346</v>
      </c>
      <c r="I180" s="104">
        <v>933.81960403000926</v>
      </c>
      <c r="J180" s="104">
        <v>931.81982151419072</v>
      </c>
      <c r="K180" s="104">
        <v>952.9730557491597</v>
      </c>
      <c r="L180" s="104">
        <v>914.84639393340012</v>
      </c>
      <c r="M180" s="104">
        <v>851.45410080345584</v>
      </c>
      <c r="N180" s="104">
        <v>807.78194863137571</v>
      </c>
      <c r="O180" s="104">
        <v>791.92753043894095</v>
      </c>
      <c r="P180" s="104">
        <v>752.07882383616959</v>
      </c>
      <c r="Q180" s="104">
        <v>738.0856958248321</v>
      </c>
      <c r="R180" s="104">
        <v>760.35888466066945</v>
      </c>
      <c r="S180" s="104">
        <v>775.98214404200826</v>
      </c>
      <c r="T180" s="104">
        <v>786.66671391842317</v>
      </c>
      <c r="U180" s="104">
        <v>790.5885286692328</v>
      </c>
      <c r="V180" s="104">
        <v>783.82672802221077</v>
      </c>
      <c r="W180" s="104">
        <v>821.90666585528959</v>
      </c>
      <c r="DA180" s="132" t="s">
        <v>2387</v>
      </c>
    </row>
    <row r="181" spans="1:105" ht="12" customHeight="1" x14ac:dyDescent="0.25">
      <c r="A181" s="108" t="s">
        <v>53</v>
      </c>
      <c r="B181" s="98">
        <v>215.80086319496792</v>
      </c>
      <c r="C181" s="98">
        <v>250.62932846892733</v>
      </c>
      <c r="D181" s="98">
        <v>269.71987159034251</v>
      </c>
      <c r="E181" s="98">
        <v>178.67246350387398</v>
      </c>
      <c r="F181" s="98">
        <v>180.65445443885838</v>
      </c>
      <c r="G181" s="98">
        <v>266.49460412185192</v>
      </c>
      <c r="H181" s="98">
        <v>219.93516963352729</v>
      </c>
      <c r="I181" s="98">
        <v>235.77078403299055</v>
      </c>
      <c r="J181" s="98">
        <v>228.06893551192667</v>
      </c>
      <c r="K181" s="98">
        <v>249.37629026282841</v>
      </c>
      <c r="L181" s="98">
        <v>172.95429146754762</v>
      </c>
      <c r="M181" s="98">
        <v>124.39794557210875</v>
      </c>
      <c r="N181" s="98">
        <v>115.55196624654307</v>
      </c>
      <c r="O181" s="98">
        <v>98.524215184820861</v>
      </c>
      <c r="P181" s="98">
        <v>100.89944048503135</v>
      </c>
      <c r="Q181" s="98">
        <v>104.5671672259308</v>
      </c>
      <c r="R181" s="98">
        <v>114.7211029364816</v>
      </c>
      <c r="S181" s="98">
        <v>114.37788906053079</v>
      </c>
      <c r="T181" s="98">
        <v>88.480038413799477</v>
      </c>
      <c r="U181" s="98">
        <v>91.609168147020767</v>
      </c>
      <c r="V181" s="98">
        <v>82.727499270869842</v>
      </c>
      <c r="W181" s="98">
        <v>78.651108091582074</v>
      </c>
      <c r="DA181" s="63" t="s">
        <v>2388</v>
      </c>
    </row>
    <row r="182" spans="1:105" ht="12" customHeight="1" x14ac:dyDescent="0.25">
      <c r="A182" s="108" t="s">
        <v>52</v>
      </c>
      <c r="B182" s="98">
        <v>687.65858911980888</v>
      </c>
      <c r="C182" s="98">
        <v>687.4030002555337</v>
      </c>
      <c r="D182" s="98">
        <v>687.29261815398468</v>
      </c>
      <c r="E182" s="98">
        <v>679.95861569896294</v>
      </c>
      <c r="F182" s="98">
        <v>676.24083872807626</v>
      </c>
      <c r="G182" s="98">
        <v>681.06970502057311</v>
      </c>
      <c r="H182" s="98">
        <v>681.76305268092619</v>
      </c>
      <c r="I182" s="98">
        <v>698.04881999701865</v>
      </c>
      <c r="J182" s="98">
        <v>703.75088600226422</v>
      </c>
      <c r="K182" s="98">
        <v>703.59676548633149</v>
      </c>
      <c r="L182" s="98">
        <v>741.89210246585242</v>
      </c>
      <c r="M182" s="98">
        <v>727.05615523134702</v>
      </c>
      <c r="N182" s="98">
        <v>692.22998238483251</v>
      </c>
      <c r="O182" s="98">
        <v>693.40331525412023</v>
      </c>
      <c r="P182" s="98">
        <v>651.17938335113809</v>
      </c>
      <c r="Q182" s="98">
        <v>633.5185285989013</v>
      </c>
      <c r="R182" s="98">
        <v>645.63778172418779</v>
      </c>
      <c r="S182" s="98">
        <v>661.60425498147742</v>
      </c>
      <c r="T182" s="98">
        <v>698.18667550462374</v>
      </c>
      <c r="U182" s="98">
        <v>698.979360522212</v>
      </c>
      <c r="V182" s="98">
        <v>701.09922875134089</v>
      </c>
      <c r="W182" s="98">
        <v>743.25555776370754</v>
      </c>
      <c r="DA182" s="63" t="s">
        <v>2389</v>
      </c>
    </row>
    <row r="183" spans="1:105" ht="12" customHeight="1" x14ac:dyDescent="0.25">
      <c r="A183" s="121" t="s">
        <v>54</v>
      </c>
      <c r="B183" s="122">
        <v>2278.5531544195983</v>
      </c>
      <c r="C183" s="122">
        <v>2296.150833879497</v>
      </c>
      <c r="D183" s="122">
        <v>2366.8668362822182</v>
      </c>
      <c r="E183" s="122">
        <v>2466.1616639782515</v>
      </c>
      <c r="F183" s="122">
        <v>2473.0200032256312</v>
      </c>
      <c r="G183" s="122">
        <v>2401.7143338186038</v>
      </c>
      <c r="H183" s="122">
        <v>2288.876756358859</v>
      </c>
      <c r="I183" s="122">
        <v>2333.3228290926609</v>
      </c>
      <c r="J183" s="122">
        <v>1988.6632656884949</v>
      </c>
      <c r="K183" s="122">
        <v>1956.716690808679</v>
      </c>
      <c r="L183" s="122">
        <v>2267.5551759447239</v>
      </c>
      <c r="M183" s="122">
        <v>1928.6983419716403</v>
      </c>
      <c r="N183" s="122">
        <v>1609.3133121235162</v>
      </c>
      <c r="O183" s="122">
        <v>1418.4239818318445</v>
      </c>
      <c r="P183" s="122">
        <v>1265.2518282215844</v>
      </c>
      <c r="Q183" s="122">
        <v>1223.8050732107047</v>
      </c>
      <c r="R183" s="122">
        <v>1481.3245595458859</v>
      </c>
      <c r="S183" s="122">
        <v>1422.8904976000269</v>
      </c>
      <c r="T183" s="122">
        <v>1582.1194871901266</v>
      </c>
      <c r="U183" s="122">
        <v>1594.9459087356179</v>
      </c>
      <c r="V183" s="122">
        <v>1750.6412911220889</v>
      </c>
      <c r="W183" s="122">
        <v>1780.1422817506614</v>
      </c>
      <c r="DA183" s="130" t="s">
        <v>2390</v>
      </c>
    </row>
    <row r="184" spans="1:105" ht="12" customHeight="1" x14ac:dyDescent="0.25">
      <c r="A184" s="97" t="s">
        <v>50</v>
      </c>
      <c r="B184" s="98">
        <v>2661.7809225155434</v>
      </c>
      <c r="C184" s="98">
        <v>2535.5366361766501</v>
      </c>
      <c r="D184" s="98">
        <v>2520.6129538521</v>
      </c>
      <c r="E184" s="98">
        <v>2937.5536767703165</v>
      </c>
      <c r="F184" s="98">
        <v>2927.6314658030592</v>
      </c>
      <c r="G184" s="98">
        <v>2689.2350471400109</v>
      </c>
      <c r="H184" s="98">
        <v>2637.9143669283608</v>
      </c>
      <c r="I184" s="98">
        <v>2642.554351994258</v>
      </c>
      <c r="J184" s="98">
        <v>2380.570205511935</v>
      </c>
      <c r="K184" s="98">
        <v>2363.7072119449226</v>
      </c>
      <c r="L184" s="98">
        <v>2408.1990012602955</v>
      </c>
      <c r="M184" s="98">
        <v>2182.865396205244</v>
      </c>
      <c r="N184" s="98">
        <v>1870.0260631560757</v>
      </c>
      <c r="O184" s="98">
        <v>1740.014324936285</v>
      </c>
      <c r="P184" s="98">
        <v>1568.9679762170454</v>
      </c>
      <c r="Q184" s="98">
        <v>1524.1721337559245</v>
      </c>
      <c r="R184" s="98">
        <v>1643.3077178106682</v>
      </c>
      <c r="S184" s="98">
        <v>1776.1474231203565</v>
      </c>
      <c r="T184" s="98">
        <v>1842.7213854458721</v>
      </c>
      <c r="U184" s="98">
        <v>1930.0268563628692</v>
      </c>
      <c r="V184" s="98">
        <v>2244.9816203066166</v>
      </c>
      <c r="W184" s="98">
        <v>2093.9679821506256</v>
      </c>
      <c r="DA184" s="63" t="s">
        <v>2391</v>
      </c>
    </row>
    <row r="185" spans="1:105" ht="12" customHeight="1" x14ac:dyDescent="0.25">
      <c r="A185" s="109" t="s">
        <v>120</v>
      </c>
      <c r="B185" s="33">
        <v>1923.451820693766</v>
      </c>
      <c r="C185" s="33">
        <v>2071.7632283996204</v>
      </c>
      <c r="D185" s="33">
        <v>2218.8931343302966</v>
      </c>
      <c r="E185" s="33">
        <v>1982.5252503536281</v>
      </c>
      <c r="F185" s="33">
        <v>2035.8030620792583</v>
      </c>
      <c r="G185" s="33">
        <v>2161.0784328113018</v>
      </c>
      <c r="H185" s="33">
        <v>2027.5042722654894</v>
      </c>
      <c r="I185" s="33">
        <v>2134.7391661634374</v>
      </c>
      <c r="J185" s="33">
        <v>1769.6562774028316</v>
      </c>
      <c r="K185" s="33">
        <v>1726.5508441712154</v>
      </c>
      <c r="L185" s="33">
        <v>2177.7175295518773</v>
      </c>
      <c r="M185" s="33">
        <v>1741.9676976227558</v>
      </c>
      <c r="N185" s="33">
        <v>1371.7262426967795</v>
      </c>
      <c r="O185" s="33">
        <v>1085.9311119068641</v>
      </c>
      <c r="P185" s="33">
        <v>964.24543015315794</v>
      </c>
      <c r="Q185" s="33">
        <v>959.78065461055974</v>
      </c>
      <c r="R185" s="33">
        <v>1360.4979698093007</v>
      </c>
      <c r="S185" s="33">
        <v>1188.9124043678719</v>
      </c>
      <c r="T185" s="33">
        <v>1434.317067339259</v>
      </c>
      <c r="U185" s="33">
        <v>1427.5091079633046</v>
      </c>
      <c r="V185" s="33">
        <v>1529.7959615721043</v>
      </c>
      <c r="W185" s="33">
        <v>1659.5289356864646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3887.3575805847254</v>
      </c>
      <c r="C187" s="117">
        <f t="shared" si="83"/>
        <v>3879.296586972428</v>
      </c>
      <c r="D187" s="117">
        <f t="shared" si="83"/>
        <v>4029.8421754142319</v>
      </c>
      <c r="E187" s="117">
        <f t="shared" si="83"/>
        <v>4829.7741878917568</v>
      </c>
      <c r="F187" s="117">
        <f t="shared" si="83"/>
        <v>4799.1867306717249</v>
      </c>
      <c r="G187" s="117">
        <f t="shared" si="83"/>
        <v>4962.9042851386066</v>
      </c>
      <c r="H187" s="117">
        <f t="shared" si="83"/>
        <v>4821.2420769393666</v>
      </c>
      <c r="I187" s="117">
        <f t="shared" si="83"/>
        <v>4793.483564848164</v>
      </c>
      <c r="J187" s="117">
        <f t="shared" si="83"/>
        <v>4418.4958604371768</v>
      </c>
      <c r="K187" s="117">
        <f t="shared" si="83"/>
        <v>5213.6646494930283</v>
      </c>
      <c r="L187" s="117">
        <f t="shared" si="83"/>
        <v>4863.2933734468425</v>
      </c>
      <c r="M187" s="117">
        <f t="shared" si="83"/>
        <v>4308.8947344857297</v>
      </c>
      <c r="N187" s="117">
        <f t="shared" si="83"/>
        <v>4233.3571511564514</v>
      </c>
      <c r="O187" s="117">
        <f t="shared" si="83"/>
        <v>4433.7742874854266</v>
      </c>
      <c r="P187" s="117">
        <f t="shared" si="83"/>
        <v>4400.2950762289429</v>
      </c>
      <c r="Q187" s="117">
        <f t="shared" si="83"/>
        <v>4271.5280926998385</v>
      </c>
      <c r="R187" s="117">
        <f t="shared" ref="R187:V187" si="84">R188+R190+R192+R201</f>
        <v>4480.554100189368</v>
      </c>
      <c r="S187" s="117">
        <f t="shared" si="84"/>
        <v>4483.2795486645264</v>
      </c>
      <c r="T187" s="117">
        <f t="shared" si="84"/>
        <v>4690.4440022332856</v>
      </c>
      <c r="U187" s="117">
        <f t="shared" si="84"/>
        <v>4788.6856027258946</v>
      </c>
      <c r="V187" s="117">
        <f t="shared" si="84"/>
        <v>5120.9413825932588</v>
      </c>
      <c r="W187" s="117">
        <f t="shared" ref="W187" si="85">W188+W190+W192+W201</f>
        <v>5240.8275238596634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1328.6013557377769</v>
      </c>
      <c r="C188" s="122">
        <f t="shared" si="86"/>
        <v>1329.5551739765017</v>
      </c>
      <c r="D188" s="122">
        <f t="shared" si="86"/>
        <v>1501.2954617591647</v>
      </c>
      <c r="E188" s="122">
        <f t="shared" si="86"/>
        <v>2013.6118989562556</v>
      </c>
      <c r="F188" s="122">
        <f t="shared" si="86"/>
        <v>2030.3292723141308</v>
      </c>
      <c r="G188" s="122">
        <f t="shared" si="86"/>
        <v>2106.0012165401854</v>
      </c>
      <c r="H188" s="122">
        <f t="shared" si="86"/>
        <v>1906.4359881547714</v>
      </c>
      <c r="I188" s="122">
        <f t="shared" si="86"/>
        <v>2125.130045071</v>
      </c>
      <c r="J188" s="122">
        <f t="shared" si="86"/>
        <v>1998.5955280625153</v>
      </c>
      <c r="K188" s="122">
        <f t="shared" si="86"/>
        <v>2679.3604670415693</v>
      </c>
      <c r="L188" s="122">
        <f t="shared" si="86"/>
        <v>1878.1021112942324</v>
      </c>
      <c r="M188" s="122">
        <f t="shared" si="86"/>
        <v>1711.1725984464813</v>
      </c>
      <c r="N188" s="122">
        <f t="shared" si="86"/>
        <v>1956.285417765783</v>
      </c>
      <c r="O188" s="122">
        <f t="shared" si="86"/>
        <v>2341.9107121633724</v>
      </c>
      <c r="P188" s="122">
        <f t="shared" si="86"/>
        <v>2486.9339907179346</v>
      </c>
      <c r="Q188" s="122">
        <f t="shared" si="86"/>
        <v>2384.2770604121115</v>
      </c>
      <c r="R188" s="122">
        <f t="shared" si="86"/>
        <v>2332.3121445569254</v>
      </c>
      <c r="S188" s="122">
        <f t="shared" si="86"/>
        <v>2354.6979690799171</v>
      </c>
      <c r="T188" s="122">
        <f t="shared" si="86"/>
        <v>2392.1170668382683</v>
      </c>
      <c r="U188" s="122">
        <f t="shared" si="86"/>
        <v>2450.7713697556442</v>
      </c>
      <c r="V188" s="122">
        <f t="shared" si="86"/>
        <v>2542.4941790021144</v>
      </c>
      <c r="W188" s="122">
        <f t="shared" si="86"/>
        <v>2622.50749985111</v>
      </c>
      <c r="DA188" s="130" t="s">
        <v>2545</v>
      </c>
    </row>
    <row r="189" spans="1:105" ht="12" customHeight="1" x14ac:dyDescent="0.25">
      <c r="A189" s="97" t="s">
        <v>53</v>
      </c>
      <c r="B189" s="98">
        <v>1328.6013557377769</v>
      </c>
      <c r="C189" s="98">
        <v>1329.5551739765017</v>
      </c>
      <c r="D189" s="98">
        <v>1501.2954617591647</v>
      </c>
      <c r="E189" s="98">
        <v>2013.6118989562556</v>
      </c>
      <c r="F189" s="98">
        <v>2030.3292723141308</v>
      </c>
      <c r="G189" s="98">
        <v>2106.0012165401854</v>
      </c>
      <c r="H189" s="98">
        <v>1906.4359881547714</v>
      </c>
      <c r="I189" s="98">
        <v>2125.130045071</v>
      </c>
      <c r="J189" s="98">
        <v>1998.5955280625153</v>
      </c>
      <c r="K189" s="98">
        <v>2679.3604670415693</v>
      </c>
      <c r="L189" s="98">
        <v>1878.1021112942324</v>
      </c>
      <c r="M189" s="98">
        <v>1711.1725984464813</v>
      </c>
      <c r="N189" s="98">
        <v>1956.285417765783</v>
      </c>
      <c r="O189" s="98">
        <v>2341.9107121633724</v>
      </c>
      <c r="P189" s="98">
        <v>2486.9339907179346</v>
      </c>
      <c r="Q189" s="98">
        <v>2384.2770604121115</v>
      </c>
      <c r="R189" s="98">
        <v>2332.3121445569254</v>
      </c>
      <c r="S189" s="98">
        <v>2354.6979690799171</v>
      </c>
      <c r="T189" s="98">
        <v>2392.1170668382683</v>
      </c>
      <c r="U189" s="98">
        <v>2450.7713697556442</v>
      </c>
      <c r="V189" s="98">
        <v>2542.4941790021144</v>
      </c>
      <c r="W189" s="98">
        <v>2622.50749985111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261.7146131574155</v>
      </c>
      <c r="C190" s="122">
        <f t="shared" si="87"/>
        <v>238.25515298134385</v>
      </c>
      <c r="D190" s="122">
        <f t="shared" si="87"/>
        <v>164.1458955045627</v>
      </c>
      <c r="E190" s="122">
        <f t="shared" si="87"/>
        <v>401.27599112691496</v>
      </c>
      <c r="F190" s="122">
        <f t="shared" si="87"/>
        <v>345.06356634154497</v>
      </c>
      <c r="G190" s="122">
        <f t="shared" si="87"/>
        <v>456.04263257448076</v>
      </c>
      <c r="H190" s="122">
        <f t="shared" si="87"/>
        <v>573.03541025185177</v>
      </c>
      <c r="I190" s="122">
        <f t="shared" si="87"/>
        <v>253.86802864589302</v>
      </c>
      <c r="J190" s="122">
        <f t="shared" si="87"/>
        <v>222.53162891423472</v>
      </c>
      <c r="K190" s="122">
        <f t="shared" si="87"/>
        <v>347.77173688521231</v>
      </c>
      <c r="L190" s="122">
        <f t="shared" si="87"/>
        <v>543.05782621696039</v>
      </c>
      <c r="M190" s="122">
        <f t="shared" si="87"/>
        <v>505.29189216094113</v>
      </c>
      <c r="N190" s="122">
        <f t="shared" si="87"/>
        <v>437.29115857205483</v>
      </c>
      <c r="O190" s="122">
        <f t="shared" si="87"/>
        <v>383.32820996236757</v>
      </c>
      <c r="P190" s="122">
        <f t="shared" si="87"/>
        <v>350.11710491950629</v>
      </c>
      <c r="Q190" s="122">
        <f t="shared" si="87"/>
        <v>364.26802001508264</v>
      </c>
      <c r="R190" s="122">
        <f t="shared" si="87"/>
        <v>398.63482753490501</v>
      </c>
      <c r="S190" s="122">
        <f t="shared" si="87"/>
        <v>391.62390704819654</v>
      </c>
      <c r="T190" s="122">
        <f t="shared" si="87"/>
        <v>415.26699182296949</v>
      </c>
      <c r="U190" s="122">
        <f t="shared" si="87"/>
        <v>424.31142384073672</v>
      </c>
      <c r="V190" s="122">
        <f t="shared" si="87"/>
        <v>450.11537597305818</v>
      </c>
      <c r="W190" s="122">
        <f t="shared" si="87"/>
        <v>481.18197514419029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261.7146131574155</v>
      </c>
      <c r="C191" s="98">
        <f>RES_hhdet_tesh!C147</f>
        <v>238.25515298134385</v>
      </c>
      <c r="D191" s="98">
        <f>RES_hhdet_tesh!D147</f>
        <v>164.1458955045627</v>
      </c>
      <c r="E191" s="98">
        <f>RES_hhdet_tesh!E147</f>
        <v>401.27599112691496</v>
      </c>
      <c r="F191" s="98">
        <f>RES_hhdet_tesh!F147</f>
        <v>345.06356634154497</v>
      </c>
      <c r="G191" s="98">
        <f>RES_hhdet_tesh!G147</f>
        <v>456.04263257448076</v>
      </c>
      <c r="H191" s="98">
        <f>RES_hhdet_tesh!H147</f>
        <v>573.03541025185177</v>
      </c>
      <c r="I191" s="98">
        <f>RES_hhdet_tesh!I147</f>
        <v>253.86802864589302</v>
      </c>
      <c r="J191" s="98">
        <f>RES_hhdet_tesh!J147</f>
        <v>222.53162891423472</v>
      </c>
      <c r="K191" s="98">
        <f>RES_hhdet_tesh!K147</f>
        <v>347.77173688521231</v>
      </c>
      <c r="L191" s="98">
        <f>RES_hhdet_tesh!L147</f>
        <v>543.05782621696039</v>
      </c>
      <c r="M191" s="98">
        <f>RES_hhdet_tesh!M147</f>
        <v>505.29189216094113</v>
      </c>
      <c r="N191" s="98">
        <f>RES_hhdet_tesh!N147</f>
        <v>437.29115857205483</v>
      </c>
      <c r="O191" s="98">
        <f>RES_hhdet_tesh!O147</f>
        <v>383.32820996236757</v>
      </c>
      <c r="P191" s="98">
        <f>RES_hhdet_tesh!P147</f>
        <v>350.11710491950629</v>
      </c>
      <c r="Q191" s="98">
        <f>RES_hhdet_tesh!Q147</f>
        <v>364.26802001508264</v>
      </c>
      <c r="R191" s="98">
        <f>RES_hhdet_tesh!R147</f>
        <v>398.63482753490501</v>
      </c>
      <c r="S191" s="98">
        <f>RES_hhdet_tesh!S147</f>
        <v>391.62390704819654</v>
      </c>
      <c r="T191" s="98">
        <f>RES_hhdet_tesh!T147</f>
        <v>415.26699182296949</v>
      </c>
      <c r="U191" s="98">
        <f>RES_hhdet_tesh!U147</f>
        <v>424.31142384073672</v>
      </c>
      <c r="V191" s="98">
        <f>RES_hhdet_tesh!V147</f>
        <v>450.11537597305818</v>
      </c>
      <c r="W191" s="98">
        <f>RES_hhdet_tesh!W147</f>
        <v>481.18197514419029</v>
      </c>
      <c r="DA191" s="63" t="s">
        <v>2548</v>
      </c>
    </row>
    <row r="192" spans="1:105" ht="12" customHeight="1" x14ac:dyDescent="0.25">
      <c r="A192" s="121" t="s">
        <v>55</v>
      </c>
      <c r="B192" s="122">
        <v>861.71435699864946</v>
      </c>
      <c r="C192" s="122">
        <v>845.12871403626502</v>
      </c>
      <c r="D192" s="122">
        <v>839.02965222153841</v>
      </c>
      <c r="E192" s="122">
        <v>854.6925830060477</v>
      </c>
      <c r="F192" s="122">
        <v>846.72462001303631</v>
      </c>
      <c r="G192" s="122">
        <v>837.84592265689014</v>
      </c>
      <c r="H192" s="122">
        <v>843.2678072858829</v>
      </c>
      <c r="I192" s="122">
        <v>863.69600142497484</v>
      </c>
      <c r="J192" s="122">
        <v>868.32296647458975</v>
      </c>
      <c r="K192" s="122">
        <v>878.20919536902829</v>
      </c>
      <c r="L192" s="122">
        <v>914.00948233461622</v>
      </c>
      <c r="M192" s="122">
        <v>812.53866358798871</v>
      </c>
      <c r="N192" s="122">
        <v>791.29890077754624</v>
      </c>
      <c r="O192" s="122">
        <v>800.1138457221349</v>
      </c>
      <c r="P192" s="122">
        <v>749.1804751284252</v>
      </c>
      <c r="Q192" s="122">
        <v>724.6959436273421</v>
      </c>
      <c r="R192" s="122">
        <v>746.96584168918241</v>
      </c>
      <c r="S192" s="122">
        <v>774.04134541933422</v>
      </c>
      <c r="T192" s="122">
        <v>778.78293203323028</v>
      </c>
      <c r="U192" s="122">
        <v>783.35538497340258</v>
      </c>
      <c r="V192" s="122">
        <v>871.02549362781133</v>
      </c>
      <c r="W192" s="122">
        <v>813.42614032543565</v>
      </c>
      <c r="DA192" s="130" t="s">
        <v>2549</v>
      </c>
    </row>
    <row r="193" spans="1:105" ht="12" customHeight="1" x14ac:dyDescent="0.25">
      <c r="A193" s="97" t="s">
        <v>124</v>
      </c>
      <c r="B193" s="98">
        <v>864.1034465313495</v>
      </c>
      <c r="C193" s="98">
        <v>844.85775556555154</v>
      </c>
      <c r="D193" s="98">
        <v>837.0135945146294</v>
      </c>
      <c r="E193" s="98">
        <v>859.0392479916917</v>
      </c>
      <c r="F193" s="98">
        <v>850.90333828298276</v>
      </c>
      <c r="G193" s="98">
        <v>836.18344490377876</v>
      </c>
      <c r="H193" s="98">
        <v>844.8589663429276</v>
      </c>
      <c r="I193" s="98">
        <v>864.86133515666188</v>
      </c>
      <c r="J193" s="98">
        <v>870.27802078116201</v>
      </c>
      <c r="K193" s="98">
        <v>879.77074601844754</v>
      </c>
      <c r="L193" s="98">
        <v>925.92393284523303</v>
      </c>
      <c r="M193" s="98">
        <v>813.16668947878725</v>
      </c>
      <c r="N193" s="98">
        <v>797.31886325535697</v>
      </c>
      <c r="O193" s="98">
        <v>811.90799494613213</v>
      </c>
      <c r="P193" s="98">
        <v>758.70841498919071</v>
      </c>
      <c r="Q193" s="98">
        <v>731.55242128951954</v>
      </c>
      <c r="R193" s="98">
        <v>755.15429059885093</v>
      </c>
      <c r="S193" s="98">
        <v>786.2193753877873</v>
      </c>
      <c r="T193" s="98">
        <v>785.92299773466607</v>
      </c>
      <c r="U193" s="98">
        <v>790.8109579937227</v>
      </c>
      <c r="V193" s="98">
        <v>918.05225877500766</v>
      </c>
      <c r="W193" s="98">
        <v>818.785030310151</v>
      </c>
      <c r="DA193" s="63" t="s">
        <v>2550</v>
      </c>
    </row>
    <row r="194" spans="1:105" ht="12" customHeight="1" x14ac:dyDescent="0.25">
      <c r="A194" s="97" t="s">
        <v>123</v>
      </c>
      <c r="B194" s="98">
        <v>864.10344653134928</v>
      </c>
      <c r="C194" s="98">
        <v>844.89014773518659</v>
      </c>
      <c r="D194" s="98">
        <v>837.03241596855594</v>
      </c>
      <c r="E194" s="98">
        <v>858.89665325273211</v>
      </c>
      <c r="F194" s="98">
        <v>850.84634050866623</v>
      </c>
      <c r="G194" s="98">
        <v>836.18608360088615</v>
      </c>
      <c r="H194" s="98">
        <v>844.8835061058536</v>
      </c>
      <c r="I194" s="98">
        <v>864.9393034647951</v>
      </c>
      <c r="J194" s="98">
        <v>870.19311979031443</v>
      </c>
      <c r="K194" s="98">
        <v>879.72281470900111</v>
      </c>
      <c r="L194" s="98">
        <v>926.12990257900651</v>
      </c>
      <c r="M194" s="98">
        <v>813.63954626534087</v>
      </c>
      <c r="N194" s="98">
        <v>797.74654740729761</v>
      </c>
      <c r="O194" s="98">
        <v>812.16287452600102</v>
      </c>
      <c r="P194" s="98">
        <v>758.84927479034855</v>
      </c>
      <c r="Q194" s="98">
        <v>731.51209350730755</v>
      </c>
      <c r="R194" s="98">
        <v>754.9262185644933</v>
      </c>
      <c r="S194" s="98">
        <v>786.20371520046217</v>
      </c>
      <c r="T194" s="98">
        <v>786.02958623714653</v>
      </c>
      <c r="U194" s="98">
        <v>790.9143928636189</v>
      </c>
      <c r="V194" s="98">
        <v>918.25592472835092</v>
      </c>
      <c r="W194" s="98">
        <v>818.80441573600581</v>
      </c>
      <c r="DA194" s="63" t="s">
        <v>2551</v>
      </c>
    </row>
    <row r="195" spans="1:105" ht="12" customHeight="1" x14ac:dyDescent="0.25">
      <c r="A195" s="100" t="s">
        <v>50</v>
      </c>
      <c r="B195" s="101">
        <v>155.2188415613785</v>
      </c>
      <c r="C195" s="101">
        <v>160.07621630732436</v>
      </c>
      <c r="D195" s="101">
        <v>164.53940468103002</v>
      </c>
      <c r="E195" s="101">
        <v>147.3989257971497</v>
      </c>
      <c r="F195" s="101">
        <v>146.33251798368346</v>
      </c>
      <c r="G195" s="101">
        <v>165.20833748712016</v>
      </c>
      <c r="H195" s="101">
        <v>153.89079469566346</v>
      </c>
      <c r="I195" s="101">
        <v>160.56710458981439</v>
      </c>
      <c r="J195" s="101">
        <v>158.77830651600732</v>
      </c>
      <c r="K195" s="101">
        <v>168.10926122381665</v>
      </c>
      <c r="L195" s="101">
        <v>152.00668958539157</v>
      </c>
      <c r="M195" s="101">
        <v>89.352706014403878</v>
      </c>
      <c r="N195" s="101">
        <v>93.143767109856995</v>
      </c>
      <c r="O195" s="101">
        <v>89.8126255212226</v>
      </c>
      <c r="P195" s="101">
        <v>88.124242170456441</v>
      </c>
      <c r="Q195" s="101">
        <v>86.549487441868891</v>
      </c>
      <c r="R195" s="101">
        <v>95.122964528036746</v>
      </c>
      <c r="S195" s="101">
        <v>100.17971967098275</v>
      </c>
      <c r="T195" s="101">
        <v>75.752836171638606</v>
      </c>
      <c r="U195" s="101">
        <v>79.620452446033681</v>
      </c>
      <c r="V195" s="101">
        <v>134.25767266150237</v>
      </c>
      <c r="W195" s="101">
        <v>70.785989008288865</v>
      </c>
      <c r="DA195" s="131" t="s">
        <v>2552</v>
      </c>
    </row>
    <row r="196" spans="1:105" ht="12" customHeight="1" x14ac:dyDescent="0.25">
      <c r="A196" s="103" t="s">
        <v>52</v>
      </c>
      <c r="B196" s="104">
        <v>708.88460496997084</v>
      </c>
      <c r="C196" s="104">
        <v>684.81393142786214</v>
      </c>
      <c r="D196" s="104">
        <v>672.49301128752586</v>
      </c>
      <c r="E196" s="104">
        <v>711.49772745558232</v>
      </c>
      <c r="F196" s="104">
        <v>704.51382252498274</v>
      </c>
      <c r="G196" s="104">
        <v>670.97774611376599</v>
      </c>
      <c r="H196" s="104">
        <v>690.99271141019017</v>
      </c>
      <c r="I196" s="104">
        <v>704.37219887498065</v>
      </c>
      <c r="J196" s="104">
        <v>711.41481327430699</v>
      </c>
      <c r="K196" s="104">
        <v>711.61355348518441</v>
      </c>
      <c r="L196" s="104">
        <v>774.12321299361486</v>
      </c>
      <c r="M196" s="104">
        <v>724.28684025093708</v>
      </c>
      <c r="N196" s="104">
        <v>704.60278029744063</v>
      </c>
      <c r="O196" s="104">
        <v>722.35024900477856</v>
      </c>
      <c r="P196" s="104">
        <v>670.72503261989209</v>
      </c>
      <c r="Q196" s="104">
        <v>644.96260606543876</v>
      </c>
      <c r="R196" s="104">
        <v>659.80325403645668</v>
      </c>
      <c r="S196" s="104">
        <v>686.02399552947952</v>
      </c>
      <c r="T196" s="104">
        <v>710.27675006550783</v>
      </c>
      <c r="U196" s="104">
        <v>711.29394041758519</v>
      </c>
      <c r="V196" s="104">
        <v>783.99825206684852</v>
      </c>
      <c r="W196" s="104">
        <v>748.01842672771693</v>
      </c>
      <c r="DA196" s="132" t="s">
        <v>2553</v>
      </c>
    </row>
    <row r="197" spans="1:105" ht="12" customHeight="1" x14ac:dyDescent="0.25">
      <c r="A197" s="106" t="s">
        <v>122</v>
      </c>
      <c r="B197" s="101">
        <v>824.26987985245546</v>
      </c>
      <c r="C197" s="101">
        <v>848.63171290947298</v>
      </c>
      <c r="D197" s="101">
        <v>862.89301673991395</v>
      </c>
      <c r="E197" s="101">
        <v>796.83038518983562</v>
      </c>
      <c r="F197" s="101">
        <v>794.84200967163338</v>
      </c>
      <c r="G197" s="101">
        <v>856.22473686936098</v>
      </c>
      <c r="H197" s="101">
        <v>826.82558538946535</v>
      </c>
      <c r="I197" s="101">
        <v>853.94465367546479</v>
      </c>
      <c r="J197" s="101">
        <v>854.90363294974838</v>
      </c>
      <c r="K197" s="101">
        <v>869.18657848234329</v>
      </c>
      <c r="L197" s="101">
        <v>856.16214706004826</v>
      </c>
      <c r="M197" s="101">
        <v>808.58194728875424</v>
      </c>
      <c r="N197" s="101">
        <v>767.97725760442529</v>
      </c>
      <c r="O197" s="101">
        <v>759.05411783530997</v>
      </c>
      <c r="P197" s="101">
        <v>719.30081945032509</v>
      </c>
      <c r="Q197" s="101">
        <v>705.3063392530006</v>
      </c>
      <c r="R197" s="101">
        <v>725.54999127077053</v>
      </c>
      <c r="S197" s="101">
        <v>741.53429601403741</v>
      </c>
      <c r="T197" s="101">
        <v>762.39530060129073</v>
      </c>
      <c r="U197" s="101">
        <v>765.50423427202759</v>
      </c>
      <c r="V197" s="101">
        <v>762.66580249376216</v>
      </c>
      <c r="W197" s="101">
        <v>802.79259613446163</v>
      </c>
      <c r="DA197" s="131" t="s">
        <v>2554</v>
      </c>
    </row>
    <row r="198" spans="1:105" ht="12" customHeight="1" x14ac:dyDescent="0.25">
      <c r="A198" s="107" t="s">
        <v>121</v>
      </c>
      <c r="B198" s="104">
        <v>824.26987985245535</v>
      </c>
      <c r="C198" s="104">
        <v>848.88965129019448</v>
      </c>
      <c r="D198" s="104">
        <v>863.06590973170137</v>
      </c>
      <c r="E198" s="104">
        <v>796.80587471471392</v>
      </c>
      <c r="F198" s="104">
        <v>794.7516764419421</v>
      </c>
      <c r="G198" s="104">
        <v>856.37832878019481</v>
      </c>
      <c r="H198" s="104">
        <v>826.70863536251363</v>
      </c>
      <c r="I198" s="104">
        <v>853.8190162273969</v>
      </c>
      <c r="J198" s="104">
        <v>854.87419068316467</v>
      </c>
      <c r="K198" s="104">
        <v>869.28971724949406</v>
      </c>
      <c r="L198" s="104">
        <v>857.12667304624506</v>
      </c>
      <c r="M198" s="104">
        <v>810.17743235523176</v>
      </c>
      <c r="N198" s="104">
        <v>769.76659666025125</v>
      </c>
      <c r="O198" s="104">
        <v>759.86439635009242</v>
      </c>
      <c r="P198" s="104">
        <v>719.8801499150801</v>
      </c>
      <c r="Q198" s="104">
        <v>705.44142910828202</v>
      </c>
      <c r="R198" s="104">
        <v>725.36169202640258</v>
      </c>
      <c r="S198" s="104">
        <v>741.91752294291553</v>
      </c>
      <c r="T198" s="104">
        <v>761.12909630155707</v>
      </c>
      <c r="U198" s="104">
        <v>764.9209178218822</v>
      </c>
      <c r="V198" s="104">
        <v>761.40907561481106</v>
      </c>
      <c r="W198" s="104">
        <v>801.25703040101621</v>
      </c>
      <c r="DA198" s="132" t="s">
        <v>2555</v>
      </c>
    </row>
    <row r="199" spans="1:105" ht="12" customHeight="1" x14ac:dyDescent="0.25">
      <c r="A199" s="108" t="s">
        <v>53</v>
      </c>
      <c r="B199" s="98">
        <v>136.61129073264635</v>
      </c>
      <c r="C199" s="98">
        <v>161.48665103466089</v>
      </c>
      <c r="D199" s="98">
        <v>175.77329157771663</v>
      </c>
      <c r="E199" s="98">
        <v>116.84725901575104</v>
      </c>
      <c r="F199" s="98">
        <v>118.51083771386587</v>
      </c>
      <c r="G199" s="98">
        <v>175.30862375962164</v>
      </c>
      <c r="H199" s="98">
        <v>144.94558268158747</v>
      </c>
      <c r="I199" s="98">
        <v>155.77019623037825</v>
      </c>
      <c r="J199" s="98">
        <v>151.12330468090047</v>
      </c>
      <c r="K199" s="98">
        <v>165.69295176316251</v>
      </c>
      <c r="L199" s="98">
        <v>115.23457058039274</v>
      </c>
      <c r="M199" s="98">
        <v>83.121277123884951</v>
      </c>
      <c r="N199" s="98">
        <v>77.5366142754187</v>
      </c>
      <c r="O199" s="98">
        <v>66.461081095972233</v>
      </c>
      <c r="P199" s="98">
        <v>68.700766563941926</v>
      </c>
      <c r="Q199" s="98">
        <v>71.92290050938071</v>
      </c>
      <c r="R199" s="98">
        <v>79.723910302214833</v>
      </c>
      <c r="S199" s="98">
        <v>80.313267961438171</v>
      </c>
      <c r="T199" s="98">
        <v>62.942420796933419</v>
      </c>
      <c r="U199" s="98">
        <v>65.941557299670293</v>
      </c>
      <c r="V199" s="98">
        <v>60.309846863470128</v>
      </c>
      <c r="W199" s="98">
        <v>58.001472637308687</v>
      </c>
      <c r="DA199" s="63" t="s">
        <v>2556</v>
      </c>
    </row>
    <row r="200" spans="1:105" ht="12" customHeight="1" x14ac:dyDescent="0.25">
      <c r="A200" s="108" t="s">
        <v>52</v>
      </c>
      <c r="B200" s="98">
        <v>687.65858911980888</v>
      </c>
      <c r="C200" s="98">
        <v>687.4030002555337</v>
      </c>
      <c r="D200" s="98">
        <v>687.29261815398468</v>
      </c>
      <c r="E200" s="98">
        <v>679.95861569896294</v>
      </c>
      <c r="F200" s="98">
        <v>676.24083872807626</v>
      </c>
      <c r="G200" s="98">
        <v>681.06970502057311</v>
      </c>
      <c r="H200" s="98">
        <v>681.76305268092619</v>
      </c>
      <c r="I200" s="98">
        <v>698.04881999701865</v>
      </c>
      <c r="J200" s="98">
        <v>703.75088600226422</v>
      </c>
      <c r="K200" s="98">
        <v>703.59676548633149</v>
      </c>
      <c r="L200" s="98">
        <v>741.89210246585242</v>
      </c>
      <c r="M200" s="98">
        <v>727.05615523134702</v>
      </c>
      <c r="N200" s="98">
        <v>692.22998238483251</v>
      </c>
      <c r="O200" s="98">
        <v>693.40331525412023</v>
      </c>
      <c r="P200" s="98">
        <v>651.17938335113809</v>
      </c>
      <c r="Q200" s="98">
        <v>633.5185285989013</v>
      </c>
      <c r="R200" s="98">
        <v>645.63778172418779</v>
      </c>
      <c r="S200" s="98">
        <v>661.60425498147742</v>
      </c>
      <c r="T200" s="98">
        <v>698.18667550462374</v>
      </c>
      <c r="U200" s="98">
        <v>698.979360522212</v>
      </c>
      <c r="V200" s="98">
        <v>701.09922875134089</v>
      </c>
      <c r="W200" s="98">
        <v>743.25555776370754</v>
      </c>
      <c r="DA200" s="63" t="s">
        <v>2557</v>
      </c>
    </row>
    <row r="201" spans="1:105" ht="12" customHeight="1" x14ac:dyDescent="0.25">
      <c r="A201" s="121" t="s">
        <v>54</v>
      </c>
      <c r="B201" s="122">
        <v>1435.3272546908834</v>
      </c>
      <c r="C201" s="122">
        <v>1466.3575459783174</v>
      </c>
      <c r="D201" s="122">
        <v>1525.3711659289663</v>
      </c>
      <c r="E201" s="122">
        <v>1560.1937148025388</v>
      </c>
      <c r="F201" s="122">
        <v>1577.0692720030124</v>
      </c>
      <c r="G201" s="122">
        <v>1563.0145133670503</v>
      </c>
      <c r="H201" s="122">
        <v>1498.5028712468609</v>
      </c>
      <c r="I201" s="122">
        <v>1550.7894897062965</v>
      </c>
      <c r="J201" s="122">
        <v>1329.0457369858366</v>
      </c>
      <c r="K201" s="122">
        <v>1308.3232501972186</v>
      </c>
      <c r="L201" s="122">
        <v>1528.1239536010337</v>
      </c>
      <c r="M201" s="122">
        <v>1279.8915802903191</v>
      </c>
      <c r="N201" s="122">
        <v>1048.4816740410677</v>
      </c>
      <c r="O201" s="122">
        <v>908.42151963755202</v>
      </c>
      <c r="P201" s="122">
        <v>814.06350546307658</v>
      </c>
      <c r="Q201" s="122">
        <v>798.28706864530272</v>
      </c>
      <c r="R201" s="122">
        <v>1002.6412864083551</v>
      </c>
      <c r="S201" s="122">
        <v>962.91632711707871</v>
      </c>
      <c r="T201" s="122">
        <v>1104.2770115388173</v>
      </c>
      <c r="U201" s="122">
        <v>1130.2474241561108</v>
      </c>
      <c r="V201" s="122">
        <v>1257.3063339902749</v>
      </c>
      <c r="W201" s="122">
        <v>1323.7119085389274</v>
      </c>
      <c r="DA201" s="130" t="s">
        <v>2558</v>
      </c>
    </row>
    <row r="202" spans="1:105" ht="12" customHeight="1" x14ac:dyDescent="0.25">
      <c r="A202" s="97" t="s">
        <v>50</v>
      </c>
      <c r="B202" s="98">
        <v>1486.7750833021921</v>
      </c>
      <c r="C202" s="98">
        <v>1423.3351729443521</v>
      </c>
      <c r="D202" s="98">
        <v>1421.5585808884746</v>
      </c>
      <c r="E202" s="98">
        <v>1660.6995576522675</v>
      </c>
      <c r="F202" s="98">
        <v>1657.3572437244186</v>
      </c>
      <c r="G202" s="98">
        <v>1524.028139299536</v>
      </c>
      <c r="H202" s="98">
        <v>1496.6037296864131</v>
      </c>
      <c r="I202" s="98">
        <v>1501.1008206735271</v>
      </c>
      <c r="J202" s="98">
        <v>1354.2654685466912</v>
      </c>
      <c r="K202" s="98">
        <v>1347.8414422422111</v>
      </c>
      <c r="L202" s="98">
        <v>1376.196646874251</v>
      </c>
      <c r="M202" s="98">
        <v>1249.2733092577853</v>
      </c>
      <c r="N202" s="98">
        <v>1071.220557176377</v>
      </c>
      <c r="O202" s="98">
        <v>997.25098775520621</v>
      </c>
      <c r="P202" s="98">
        <v>899.47692057055713</v>
      </c>
      <c r="Q202" s="98">
        <v>873.98321569915299</v>
      </c>
      <c r="R202" s="98">
        <v>942.72949655075615</v>
      </c>
      <c r="S202" s="98">
        <v>1020.6608537643258</v>
      </c>
      <c r="T202" s="98">
        <v>1062.0016290516646</v>
      </c>
      <c r="U202" s="98">
        <v>1118.0021822282336</v>
      </c>
      <c r="V202" s="98">
        <v>1309.863863875054</v>
      </c>
      <c r="W202" s="98">
        <v>1230.0926588400216</v>
      </c>
      <c r="DA202" s="63" t="s">
        <v>2559</v>
      </c>
    </row>
    <row r="203" spans="1:105" ht="12" customHeight="1" x14ac:dyDescent="0.25">
      <c r="A203" s="109" t="s">
        <v>120</v>
      </c>
      <c r="B203" s="33">
        <v>1387.6553632516388</v>
      </c>
      <c r="C203" s="33">
        <v>1506.6844457965874</v>
      </c>
      <c r="D203" s="33">
        <v>1625.2860955574042</v>
      </c>
      <c r="E203" s="33">
        <v>1457.0772341132392</v>
      </c>
      <c r="F203" s="33">
        <v>1499.8533100299881</v>
      </c>
      <c r="G203" s="33">
        <v>1595.6435408286541</v>
      </c>
      <c r="H203" s="33">
        <v>1499.9250198413611</v>
      </c>
      <c r="I203" s="33">
        <v>1582.6987782872836</v>
      </c>
      <c r="J203" s="33">
        <v>1314.9523467105732</v>
      </c>
      <c r="K203" s="33">
        <v>1285.9744787707393</v>
      </c>
      <c r="L203" s="33">
        <v>1625.1690363020591</v>
      </c>
      <c r="M203" s="33">
        <v>1302.3861144304478</v>
      </c>
      <c r="N203" s="33">
        <v>1027.7597700116</v>
      </c>
      <c r="O203" s="33">
        <v>816.58056289975434</v>
      </c>
      <c r="P203" s="33">
        <v>729.41214728566968</v>
      </c>
      <c r="Q203" s="33">
        <v>731.74970872345796</v>
      </c>
      <c r="R203" s="33">
        <v>1047.3307302434705</v>
      </c>
      <c r="S203" s="33">
        <v>924.66950656397751</v>
      </c>
      <c r="T203" s="33">
        <v>1128.2538277997264</v>
      </c>
      <c r="U203" s="33">
        <v>1136.3662564788829</v>
      </c>
      <c r="V203" s="33">
        <v>1233.8263864268533</v>
      </c>
      <c r="W203" s="33">
        <v>1359.692807961166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613.01083352860189</v>
      </c>
      <c r="C205" s="117">
        <f t="shared" si="88"/>
        <v>587.25900706075333</v>
      </c>
      <c r="D205" s="117">
        <f t="shared" si="88"/>
        <v>580.24072689233367</v>
      </c>
      <c r="E205" s="117">
        <f t="shared" si="88"/>
        <v>644.07721796976375</v>
      </c>
      <c r="F205" s="117">
        <f t="shared" si="88"/>
        <v>627.00554359126932</v>
      </c>
      <c r="G205" s="117">
        <f t="shared" si="88"/>
        <v>571.29737908620859</v>
      </c>
      <c r="H205" s="117">
        <f t="shared" si="88"/>
        <v>549.92561468119334</v>
      </c>
      <c r="I205" s="117">
        <f t="shared" si="88"/>
        <v>528.50402242918653</v>
      </c>
      <c r="J205" s="117">
        <f t="shared" si="88"/>
        <v>480.56455687078636</v>
      </c>
      <c r="K205" s="117">
        <f t="shared" si="88"/>
        <v>474.95324275397991</v>
      </c>
      <c r="L205" s="117">
        <f t="shared" si="88"/>
        <v>495.77553979330992</v>
      </c>
      <c r="M205" s="117">
        <f t="shared" si="88"/>
        <v>447.67349377934846</v>
      </c>
      <c r="N205" s="117">
        <f t="shared" si="88"/>
        <v>426.92579054380087</v>
      </c>
      <c r="O205" s="117">
        <f t="shared" si="88"/>
        <v>422.56421444585271</v>
      </c>
      <c r="P205" s="117">
        <f t="shared" si="88"/>
        <v>375.23125446350878</v>
      </c>
      <c r="Q205" s="117">
        <f t="shared" si="88"/>
        <v>344.13910456084966</v>
      </c>
      <c r="R205" s="117">
        <f t="shared" ref="R205:V205" si="89">R206+R208+R210+R219</f>
        <v>339.92212202874566</v>
      </c>
      <c r="S205" s="117">
        <f t="shared" si="89"/>
        <v>342.6609401157254</v>
      </c>
      <c r="T205" s="117">
        <f t="shared" si="89"/>
        <v>324.87977858648276</v>
      </c>
      <c r="U205" s="117">
        <f t="shared" si="89"/>
        <v>316.16702154425218</v>
      </c>
      <c r="V205" s="117">
        <f t="shared" si="89"/>
        <v>346.35464423692883</v>
      </c>
      <c r="W205" s="117">
        <f t="shared" ref="W205" si="90">W206+W208+W210+W219</f>
        <v>295.45585868146725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322.20274304362363</v>
      </c>
      <c r="C210" s="122">
        <v>308.58608524108246</v>
      </c>
      <c r="D210" s="122">
        <v>299.42674773064755</v>
      </c>
      <c r="E210" s="122">
        <v>306.1521852372756</v>
      </c>
      <c r="F210" s="122">
        <v>300.9707511806717</v>
      </c>
      <c r="G210" s="122">
        <v>292.96846786674763</v>
      </c>
      <c r="H210" s="122">
        <v>293.34094102841061</v>
      </c>
      <c r="I210" s="122">
        <v>293.76049746064626</v>
      </c>
      <c r="J210" s="122">
        <v>286.70339997963987</v>
      </c>
      <c r="K210" s="122">
        <v>280.98957251452367</v>
      </c>
      <c r="L210" s="122">
        <v>282.54638810948671</v>
      </c>
      <c r="M210" s="122">
        <v>237.66513533114514</v>
      </c>
      <c r="N210" s="122">
        <v>224.38542499661119</v>
      </c>
      <c r="O210" s="122">
        <v>221.63919587133094</v>
      </c>
      <c r="P210" s="122">
        <v>197.82639760497869</v>
      </c>
      <c r="Q210" s="122">
        <v>182.17099108754445</v>
      </c>
      <c r="R210" s="122">
        <v>180.43746894182598</v>
      </c>
      <c r="S210" s="122">
        <v>181.90237489008132</v>
      </c>
      <c r="T210" s="122">
        <v>173.39020078688071</v>
      </c>
      <c r="U210" s="122">
        <v>170.08568812970282</v>
      </c>
      <c r="V210" s="122">
        <v>188.87875412741656</v>
      </c>
      <c r="W210" s="122">
        <v>163.39673505541285</v>
      </c>
      <c r="DA210" s="130" t="s">
        <v>2717</v>
      </c>
    </row>
    <row r="211" spans="1:105" ht="12" customHeight="1" x14ac:dyDescent="0.25">
      <c r="A211" s="97" t="s">
        <v>124</v>
      </c>
      <c r="B211" s="98">
        <v>347.38404854948521</v>
      </c>
      <c r="C211" s="98">
        <v>334.95391327933089</v>
      </c>
      <c r="D211" s="98">
        <v>327.83318189156137</v>
      </c>
      <c r="E211" s="98">
        <v>334.49821336299306</v>
      </c>
      <c r="F211" s="98">
        <v>330.14749002023046</v>
      </c>
      <c r="G211" s="98">
        <v>323.43779937219045</v>
      </c>
      <c r="H211" s="98">
        <v>325.81418397715566</v>
      </c>
      <c r="I211" s="98">
        <v>332.4014368721725</v>
      </c>
      <c r="J211" s="98">
        <v>333.19326110297652</v>
      </c>
      <c r="K211" s="98">
        <v>335.01259767522242</v>
      </c>
      <c r="L211" s="98">
        <v>350.78333970130831</v>
      </c>
      <c r="M211" s="98">
        <v>306.17238739676856</v>
      </c>
      <c r="N211" s="98">
        <v>297.30621150455835</v>
      </c>
      <c r="O211" s="98">
        <v>298.02251489958195</v>
      </c>
      <c r="P211" s="98">
        <v>273.22154320299296</v>
      </c>
      <c r="Q211" s="98">
        <v>257.63538837366366</v>
      </c>
      <c r="R211" s="98">
        <v>259.25004229857717</v>
      </c>
      <c r="S211" s="98">
        <v>262.08148406799921</v>
      </c>
      <c r="T211" s="98">
        <v>255.20650157334569</v>
      </c>
      <c r="U211" s="98">
        <v>249.96990093959863</v>
      </c>
      <c r="V211" s="98">
        <v>283.25482909630961</v>
      </c>
      <c r="W211" s="98">
        <v>247.12925545553068</v>
      </c>
      <c r="DA211" s="63" t="s">
        <v>2718</v>
      </c>
    </row>
    <row r="212" spans="1:105" ht="12" customHeight="1" x14ac:dyDescent="0.25">
      <c r="A212" s="97" t="s">
        <v>123</v>
      </c>
      <c r="B212" s="98">
        <v>62.400572303233531</v>
      </c>
      <c r="C212" s="98">
        <v>63.699373788500431</v>
      </c>
      <c r="D212" s="98">
        <v>64.636485100387262</v>
      </c>
      <c r="E212" s="98">
        <v>57.2918820739146</v>
      </c>
      <c r="F212" s="98">
        <v>56.731685014216339</v>
      </c>
      <c r="G212" s="98">
        <v>63.939698098930087</v>
      </c>
      <c r="H212" s="98">
        <v>59.380801551300998</v>
      </c>
      <c r="I212" s="98">
        <v>61.824995129252983</v>
      </c>
      <c r="J212" s="98">
        <v>60.715361028042892</v>
      </c>
      <c r="K212" s="98">
        <v>63.936326763627164</v>
      </c>
      <c r="L212" s="98">
        <v>57.220395999718477</v>
      </c>
      <c r="M212" s="98">
        <v>33.418451566624853</v>
      </c>
      <c r="N212" s="98">
        <v>34.494516949525234</v>
      </c>
      <c r="O212" s="98">
        <v>32.816367533358424</v>
      </c>
      <c r="P212" s="98">
        <v>31.645268616210085</v>
      </c>
      <c r="Q212" s="98">
        <v>30.586825196829764</v>
      </c>
      <c r="R212" s="98">
        <v>32.959280713753373</v>
      </c>
      <c r="S212" s="98">
        <v>33.517734167695131</v>
      </c>
      <c r="T212" s="98">
        <v>24.545897196289893</v>
      </c>
      <c r="U212" s="98">
        <v>25.100501117744383</v>
      </c>
      <c r="V212" s="98">
        <v>41.036890931824139</v>
      </c>
      <c r="W212" s="98">
        <v>21.371456237648133</v>
      </c>
      <c r="DA212" s="63" t="s">
        <v>2719</v>
      </c>
    </row>
    <row r="213" spans="1:105" ht="12" customHeight="1" x14ac:dyDescent="0.25">
      <c r="A213" s="100" t="s">
        <v>50</v>
      </c>
      <c r="B213" s="101">
        <v>62.400572303233531</v>
      </c>
      <c r="C213" s="101">
        <v>63.699373788500431</v>
      </c>
      <c r="D213" s="101">
        <v>64.636485100387262</v>
      </c>
      <c r="E213" s="101">
        <v>57.2918820739146</v>
      </c>
      <c r="F213" s="101">
        <v>56.731685014216339</v>
      </c>
      <c r="G213" s="101">
        <v>63.939698098930087</v>
      </c>
      <c r="H213" s="101">
        <v>59.380801551300998</v>
      </c>
      <c r="I213" s="101">
        <v>61.824995129252983</v>
      </c>
      <c r="J213" s="101">
        <v>60.715361028042892</v>
      </c>
      <c r="K213" s="101">
        <v>63.936326763627164</v>
      </c>
      <c r="L213" s="101">
        <v>57.220395999718477</v>
      </c>
      <c r="M213" s="101">
        <v>33.418451566624853</v>
      </c>
      <c r="N213" s="101">
        <v>34.494516949525234</v>
      </c>
      <c r="O213" s="101">
        <v>32.816367533358424</v>
      </c>
      <c r="P213" s="101">
        <v>31.645268616210085</v>
      </c>
      <c r="Q213" s="101">
        <v>30.586825196829764</v>
      </c>
      <c r="R213" s="101">
        <v>32.959280713753373</v>
      </c>
      <c r="S213" s="101">
        <v>33.517734167695131</v>
      </c>
      <c r="T213" s="101">
        <v>24.545897196289893</v>
      </c>
      <c r="U213" s="101">
        <v>25.100501117744383</v>
      </c>
      <c r="V213" s="101">
        <v>41.036890931824139</v>
      </c>
      <c r="W213" s="101">
        <v>21.371456237648133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290.80809048497827</v>
      </c>
      <c r="C219" s="122">
        <v>278.67292181967088</v>
      </c>
      <c r="D219" s="122">
        <v>280.81397916168612</v>
      </c>
      <c r="E219" s="122">
        <v>337.92503273248809</v>
      </c>
      <c r="F219" s="122">
        <v>326.03479241059756</v>
      </c>
      <c r="G219" s="122">
        <v>278.32891121946102</v>
      </c>
      <c r="H219" s="122">
        <v>256.58467365278267</v>
      </c>
      <c r="I219" s="122">
        <v>234.7435249685403</v>
      </c>
      <c r="J219" s="122">
        <v>193.86115689114649</v>
      </c>
      <c r="K219" s="122">
        <v>193.96367023945621</v>
      </c>
      <c r="L219" s="122">
        <v>213.22915168382318</v>
      </c>
      <c r="M219" s="122">
        <v>210.00835844820332</v>
      </c>
      <c r="N219" s="122">
        <v>202.54036554718971</v>
      </c>
      <c r="O219" s="122">
        <v>200.9250185745218</v>
      </c>
      <c r="P219" s="122">
        <v>177.40485685853011</v>
      </c>
      <c r="Q219" s="122">
        <v>161.96811347330521</v>
      </c>
      <c r="R219" s="122">
        <v>159.48465308691968</v>
      </c>
      <c r="S219" s="122">
        <v>160.75856522564408</v>
      </c>
      <c r="T219" s="122">
        <v>151.48957779960207</v>
      </c>
      <c r="U219" s="122">
        <v>146.08133341454936</v>
      </c>
      <c r="V219" s="122">
        <v>157.47589010951231</v>
      </c>
      <c r="W219" s="122">
        <v>132.05912362605443</v>
      </c>
      <c r="DA219" s="130" t="s">
        <v>2726</v>
      </c>
    </row>
    <row r="220" spans="1:105" ht="12" customHeight="1" x14ac:dyDescent="0.25">
      <c r="A220" s="97" t="s">
        <v>50</v>
      </c>
      <c r="B220" s="98">
        <v>604.65015435863086</v>
      </c>
      <c r="C220" s="98">
        <v>575.97250227388781</v>
      </c>
      <c r="D220" s="98">
        <v>572.58243859704316</v>
      </c>
      <c r="E220" s="98">
        <v>667.29469321514523</v>
      </c>
      <c r="F220" s="98">
        <v>665.04076377182309</v>
      </c>
      <c r="G220" s="98">
        <v>610.8866333083248</v>
      </c>
      <c r="H220" s="98">
        <v>599.22862759144653</v>
      </c>
      <c r="I220" s="98">
        <v>600.28264659901572</v>
      </c>
      <c r="J220" s="98">
        <v>540.77032788409122</v>
      </c>
      <c r="K220" s="98">
        <v>536.9397302654088</v>
      </c>
      <c r="L220" s="98">
        <v>547.04648512628876</v>
      </c>
      <c r="M220" s="98">
        <v>495.85970340198338</v>
      </c>
      <c r="N220" s="98">
        <v>424.7951205065342</v>
      </c>
      <c r="O220" s="98">
        <v>395.26165405252647</v>
      </c>
      <c r="P220" s="98">
        <v>356.40676547746415</v>
      </c>
      <c r="Q220" s="98">
        <v>346.23094190399593</v>
      </c>
      <c r="R220" s="98">
        <v>373.29378117787144</v>
      </c>
      <c r="S220" s="98">
        <v>403.46964863602022</v>
      </c>
      <c r="T220" s="98">
        <v>418.59258991788431</v>
      </c>
      <c r="U220" s="98">
        <v>438.4249006913895</v>
      </c>
      <c r="V220" s="98">
        <v>509.97002486885111</v>
      </c>
      <c r="W220" s="98">
        <v>475.66576682533616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48.376095237058138</v>
      </c>
      <c r="C223" s="118">
        <f t="shared" si="93"/>
        <v>47.136253458981365</v>
      </c>
      <c r="D223" s="118">
        <f t="shared" si="93"/>
        <v>47.324593794276055</v>
      </c>
      <c r="E223" s="118">
        <f t="shared" si="93"/>
        <v>51.941482284701301</v>
      </c>
      <c r="F223" s="118">
        <f t="shared" si="93"/>
        <v>51.001250666158597</v>
      </c>
      <c r="G223" s="118">
        <f t="shared" si="93"/>
        <v>50.375638774018938</v>
      </c>
      <c r="H223" s="118">
        <f t="shared" si="93"/>
        <v>48.124956443025297</v>
      </c>
      <c r="I223" s="118">
        <f t="shared" si="93"/>
        <v>48.067771112657788</v>
      </c>
      <c r="J223" s="118">
        <f t="shared" si="93"/>
        <v>43.224592204981477</v>
      </c>
      <c r="K223" s="118">
        <f t="shared" si="93"/>
        <v>45.821089377379664</v>
      </c>
      <c r="L223" s="118">
        <f t="shared" si="93"/>
        <v>45.480680597001836</v>
      </c>
      <c r="M223" s="118">
        <f t="shared" si="93"/>
        <v>39.033199959373277</v>
      </c>
      <c r="N223" s="118">
        <f t="shared" si="93"/>
        <v>35.754414746730184</v>
      </c>
      <c r="O223" s="118">
        <f t="shared" si="93"/>
        <v>34.675241214477694</v>
      </c>
      <c r="P223" s="118">
        <f t="shared" si="93"/>
        <v>32.09114246375313</v>
      </c>
      <c r="Q223" s="118">
        <f t="shared" si="93"/>
        <v>30.29511490103879</v>
      </c>
      <c r="R223" s="118">
        <f t="shared" ref="R223:V223" si="94">R224+R226+R228+R237</f>
        <v>32.176544720765918</v>
      </c>
      <c r="S223" s="118">
        <f t="shared" si="94"/>
        <v>31.273211133006242</v>
      </c>
      <c r="T223" s="118">
        <f t="shared" si="94"/>
        <v>32.157362470952165</v>
      </c>
      <c r="U223" s="118">
        <f t="shared" si="94"/>
        <v>31.818619277198792</v>
      </c>
      <c r="V223" s="118">
        <f t="shared" si="94"/>
        <v>33.940533622422578</v>
      </c>
      <c r="W223" s="118">
        <f t="shared" ref="W223" si="95">W224+W226+W228+W237</f>
        <v>33.16446558587414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9.967859016452465</v>
      </c>
      <c r="C224" s="123">
        <f t="shared" si="96"/>
        <v>9.4009081389237128</v>
      </c>
      <c r="D224" s="123">
        <f t="shared" si="96"/>
        <v>9.733791036473054</v>
      </c>
      <c r="E224" s="123">
        <f t="shared" si="96"/>
        <v>12.316774735987345</v>
      </c>
      <c r="F224" s="123">
        <f t="shared" si="96"/>
        <v>11.904012456605367</v>
      </c>
      <c r="G224" s="123">
        <f t="shared" si="96"/>
        <v>11.89011964313973</v>
      </c>
      <c r="H224" s="123">
        <f t="shared" si="96"/>
        <v>10.404440651990253</v>
      </c>
      <c r="I224" s="123">
        <f t="shared" si="96"/>
        <v>11.044655208427958</v>
      </c>
      <c r="J224" s="123">
        <f t="shared" si="96"/>
        <v>9.8625105485187987</v>
      </c>
      <c r="K224" s="123">
        <f t="shared" si="96"/>
        <v>12.490546327106498</v>
      </c>
      <c r="L224" s="123">
        <f t="shared" si="96"/>
        <v>8.3951801973399753</v>
      </c>
      <c r="M224" s="123">
        <f t="shared" si="96"/>
        <v>7.3470003869109979</v>
      </c>
      <c r="N224" s="123">
        <f t="shared" si="96"/>
        <v>8.0081510466604353</v>
      </c>
      <c r="O224" s="123">
        <f t="shared" si="96"/>
        <v>9.1048749302230814</v>
      </c>
      <c r="P224" s="123">
        <f t="shared" si="96"/>
        <v>9.2100263934392093</v>
      </c>
      <c r="Q224" s="123">
        <f t="shared" si="96"/>
        <v>8.4884677998208513</v>
      </c>
      <c r="R224" s="123">
        <f t="shared" si="96"/>
        <v>7.9860401820306395</v>
      </c>
      <c r="S224" s="123">
        <f t="shared" si="96"/>
        <v>7.7023375226497253</v>
      </c>
      <c r="T224" s="123">
        <f t="shared" si="96"/>
        <v>7.4503684606227099</v>
      </c>
      <c r="U224" s="123">
        <f t="shared" si="96"/>
        <v>7.2948737586772454</v>
      </c>
      <c r="V224" s="123">
        <f t="shared" si="96"/>
        <v>7.2717460299358301</v>
      </c>
      <c r="W224" s="123">
        <f t="shared" si="96"/>
        <v>7.2196403914445346</v>
      </c>
      <c r="DA224" s="130" t="s">
        <v>2881</v>
      </c>
    </row>
    <row r="225" spans="1:105" ht="12" customHeight="1" x14ac:dyDescent="0.25">
      <c r="A225" s="97" t="s">
        <v>53</v>
      </c>
      <c r="B225" s="99">
        <v>9.967859016452465</v>
      </c>
      <c r="C225" s="99">
        <v>9.4009081389237128</v>
      </c>
      <c r="D225" s="99">
        <v>9.733791036473054</v>
      </c>
      <c r="E225" s="99">
        <v>12.316774735987345</v>
      </c>
      <c r="F225" s="99">
        <v>11.904012456605367</v>
      </c>
      <c r="G225" s="99">
        <v>11.89011964313973</v>
      </c>
      <c r="H225" s="99">
        <v>10.404440651990253</v>
      </c>
      <c r="I225" s="99">
        <v>11.044655208427958</v>
      </c>
      <c r="J225" s="99">
        <v>9.8625105485187987</v>
      </c>
      <c r="K225" s="99">
        <v>12.490546327106498</v>
      </c>
      <c r="L225" s="99">
        <v>8.3951801973399753</v>
      </c>
      <c r="M225" s="99">
        <v>7.3470003869109979</v>
      </c>
      <c r="N225" s="99">
        <v>8.0081510466604353</v>
      </c>
      <c r="O225" s="99">
        <v>9.1048749302230814</v>
      </c>
      <c r="P225" s="99">
        <v>9.2100263934392093</v>
      </c>
      <c r="Q225" s="99">
        <v>8.4884677998208513</v>
      </c>
      <c r="R225" s="99">
        <v>7.9860401820306395</v>
      </c>
      <c r="S225" s="99">
        <v>7.7023375226497253</v>
      </c>
      <c r="T225" s="99">
        <v>7.4503684606227099</v>
      </c>
      <c r="U225" s="99">
        <v>7.2948737586772454</v>
      </c>
      <c r="V225" s="99">
        <v>7.2717460299358301</v>
      </c>
      <c r="W225" s="99">
        <v>7.2196403914445346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1.4460104117810066</v>
      </c>
      <c r="C226" s="123">
        <f t="shared" si="97"/>
        <v>1.2003685876714294</v>
      </c>
      <c r="D226" s="123">
        <f t="shared" si="97"/>
        <v>0.74799819632371678</v>
      </c>
      <c r="E226" s="123">
        <f t="shared" si="97"/>
        <v>1.7102014936741514</v>
      </c>
      <c r="F226" s="123">
        <f t="shared" si="97"/>
        <v>1.40940245566334</v>
      </c>
      <c r="G226" s="123">
        <f t="shared" si="97"/>
        <v>1.8076257856655167</v>
      </c>
      <c r="H226" s="123">
        <f t="shared" si="97"/>
        <v>2.2118446846280602</v>
      </c>
      <c r="I226" s="123">
        <f t="shared" si="97"/>
        <v>0.9592165349652011</v>
      </c>
      <c r="J226" s="123">
        <f t="shared" si="97"/>
        <v>0.82084494701938071</v>
      </c>
      <c r="K226" s="123">
        <f t="shared" si="97"/>
        <v>1.2394245788920963</v>
      </c>
      <c r="L226" s="123">
        <f t="shared" si="97"/>
        <v>1.8644980715601893</v>
      </c>
      <c r="M226" s="123">
        <f t="shared" si="97"/>
        <v>1.6649232618944574</v>
      </c>
      <c r="N226" s="123">
        <f t="shared" si="97"/>
        <v>1.3883221474140612</v>
      </c>
      <c r="O226" s="123">
        <f t="shared" si="97"/>
        <v>1.176126309066885</v>
      </c>
      <c r="P226" s="123">
        <f t="shared" si="97"/>
        <v>1.0320994350875043</v>
      </c>
      <c r="Q226" s="123">
        <f t="shared" si="97"/>
        <v>1.0297041513216267</v>
      </c>
      <c r="R226" s="123">
        <f t="shared" si="97"/>
        <v>1.0899718287425553</v>
      </c>
      <c r="S226" s="123">
        <f t="shared" si="97"/>
        <v>1.0326376105574797</v>
      </c>
      <c r="T226" s="123">
        <f t="shared" si="97"/>
        <v>1.0573436409142429</v>
      </c>
      <c r="U226" s="123">
        <f t="shared" si="97"/>
        <v>1.0454023534259267</v>
      </c>
      <c r="V226" s="123">
        <f t="shared" si="97"/>
        <v>1.0776752658845261</v>
      </c>
      <c r="W226" s="123">
        <f t="shared" si="97"/>
        <v>1.1219513241779544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1.4460104117810066</v>
      </c>
      <c r="C227" s="99">
        <f>RES_hhdet_fecs!C147</f>
        <v>1.2003685876714294</v>
      </c>
      <c r="D227" s="99">
        <f>RES_hhdet_fecs!D147</f>
        <v>0.74799819632371678</v>
      </c>
      <c r="E227" s="99">
        <f>RES_hhdet_fecs!E147</f>
        <v>1.7102014936741514</v>
      </c>
      <c r="F227" s="99">
        <f>RES_hhdet_fecs!F147</f>
        <v>1.40940245566334</v>
      </c>
      <c r="G227" s="99">
        <f>RES_hhdet_fecs!G147</f>
        <v>1.8076257856655167</v>
      </c>
      <c r="H227" s="99">
        <f>RES_hhdet_fecs!H147</f>
        <v>2.2118446846280602</v>
      </c>
      <c r="I227" s="99">
        <f>RES_hhdet_fecs!I147</f>
        <v>0.9592165349652011</v>
      </c>
      <c r="J227" s="99">
        <f>RES_hhdet_fecs!J147</f>
        <v>0.82084494701938071</v>
      </c>
      <c r="K227" s="99">
        <f>RES_hhdet_fecs!K147</f>
        <v>1.2394245788920963</v>
      </c>
      <c r="L227" s="99">
        <f>RES_hhdet_fecs!L147</f>
        <v>1.8644980715601893</v>
      </c>
      <c r="M227" s="99">
        <f>RES_hhdet_fecs!M147</f>
        <v>1.6649232618944574</v>
      </c>
      <c r="N227" s="99">
        <f>RES_hhdet_fecs!N147</f>
        <v>1.3883221474140612</v>
      </c>
      <c r="O227" s="99">
        <f>RES_hhdet_fecs!O147</f>
        <v>1.176126309066885</v>
      </c>
      <c r="P227" s="99">
        <f>RES_hhdet_fecs!P147</f>
        <v>1.0320994350875043</v>
      </c>
      <c r="Q227" s="99">
        <f>RES_hhdet_fecs!Q147</f>
        <v>1.0297041513216267</v>
      </c>
      <c r="R227" s="99">
        <f>RES_hhdet_fecs!R147</f>
        <v>1.0899718287425553</v>
      </c>
      <c r="S227" s="99">
        <f>RES_hhdet_fecs!S147</f>
        <v>1.0326376105574797</v>
      </c>
      <c r="T227" s="99">
        <f>RES_hhdet_fecs!T147</f>
        <v>1.0573436409142429</v>
      </c>
      <c r="U227" s="99">
        <f>RES_hhdet_fecs!U147</f>
        <v>1.0454023534259267</v>
      </c>
      <c r="V227" s="99">
        <f>RES_hhdet_fecs!V147</f>
        <v>1.0776752658845261</v>
      </c>
      <c r="W227" s="99">
        <f>RES_hhdet_fecs!W147</f>
        <v>1.1219513241779544</v>
      </c>
      <c r="DA227" s="63" t="s">
        <v>2884</v>
      </c>
    </row>
    <row r="228" spans="1:105" ht="12" customHeight="1" x14ac:dyDescent="0.25">
      <c r="A228" s="121" t="s">
        <v>55</v>
      </c>
      <c r="B228" s="123">
        <v>14.620298259105432</v>
      </c>
      <c r="C228" s="123">
        <v>14.076626397604398</v>
      </c>
      <c r="D228" s="123">
        <v>13.747889444434897</v>
      </c>
      <c r="E228" s="123">
        <v>13.908565546213625</v>
      </c>
      <c r="F228" s="123">
        <v>13.681388911207545</v>
      </c>
      <c r="G228" s="123">
        <v>13.424884512192316</v>
      </c>
      <c r="H228" s="123">
        <v>13.421421511382988</v>
      </c>
      <c r="I228" s="123">
        <v>13.611422749441701</v>
      </c>
      <c r="J228" s="123">
        <v>13.470051804729016</v>
      </c>
      <c r="K228" s="123">
        <v>13.403972019843346</v>
      </c>
      <c r="L228" s="123">
        <v>13.643334048471308</v>
      </c>
      <c r="M228" s="123">
        <v>11.787593317503459</v>
      </c>
      <c r="N228" s="123">
        <v>11.232816438712865</v>
      </c>
      <c r="O228" s="123">
        <v>11.124528768980774</v>
      </c>
      <c r="P228" s="123">
        <v>10.096037050365227</v>
      </c>
      <c r="Q228" s="123">
        <v>9.4722669676248863</v>
      </c>
      <c r="R228" s="123">
        <v>9.4896601901049298</v>
      </c>
      <c r="S228" s="123">
        <v>9.5451092989273025</v>
      </c>
      <c r="T228" s="123">
        <v>9.2936788018439405</v>
      </c>
      <c r="U228" s="123">
        <v>9.1010428533239249</v>
      </c>
      <c r="V228" s="123">
        <v>9.9078138485401226</v>
      </c>
      <c r="W228" s="123">
        <v>8.9696408065788908</v>
      </c>
      <c r="DA228" s="130" t="s">
        <v>2885</v>
      </c>
    </row>
    <row r="229" spans="1:105" ht="12" customHeight="1" x14ac:dyDescent="0.25">
      <c r="A229" s="97" t="s">
        <v>124</v>
      </c>
      <c r="B229" s="99">
        <v>14.99475889874852</v>
      </c>
      <c r="C229" s="99">
        <v>14.422170810008895</v>
      </c>
      <c r="D229" s="99">
        <v>14.081975836538797</v>
      </c>
      <c r="E229" s="99">
        <v>14.333726895679115</v>
      </c>
      <c r="F229" s="99">
        <v>14.108355557857244</v>
      </c>
      <c r="G229" s="99">
        <v>13.785315814109516</v>
      </c>
      <c r="H229" s="99">
        <v>13.840677742917695</v>
      </c>
      <c r="I229" s="99">
        <v>14.080577103695703</v>
      </c>
      <c r="J229" s="99">
        <v>14.06632911084554</v>
      </c>
      <c r="K229" s="99">
        <v>14.084593525803367</v>
      </c>
      <c r="L229" s="99">
        <v>14.694463936555133</v>
      </c>
      <c r="M229" s="99">
        <v>12.742195189601341</v>
      </c>
      <c r="N229" s="99">
        <v>12.30071892557258</v>
      </c>
      <c r="O229" s="99">
        <v>12.273618529133856</v>
      </c>
      <c r="P229" s="99">
        <v>11.172595825707964</v>
      </c>
      <c r="Q229" s="99">
        <v>10.476579828472754</v>
      </c>
      <c r="R229" s="99">
        <v>10.486310644575282</v>
      </c>
      <c r="S229" s="99">
        <v>10.535294341538462</v>
      </c>
      <c r="T229" s="99">
        <v>10.194200800031943</v>
      </c>
      <c r="U229" s="99">
        <v>9.9194420255421356</v>
      </c>
      <c r="V229" s="99">
        <v>11.170836693362153</v>
      </c>
      <c r="W229" s="99">
        <v>9.6884751456479989</v>
      </c>
      <c r="DA229" s="63" t="s">
        <v>2886</v>
      </c>
    </row>
    <row r="230" spans="1:105" ht="12" customHeight="1" x14ac:dyDescent="0.25">
      <c r="A230" s="97" t="s">
        <v>123</v>
      </c>
      <c r="B230" s="99">
        <v>9.6443431357061566</v>
      </c>
      <c r="C230" s="99">
        <v>9.4407906794707994</v>
      </c>
      <c r="D230" s="99">
        <v>9.3383515805832644</v>
      </c>
      <c r="E230" s="99">
        <v>9.3808511237674601</v>
      </c>
      <c r="F230" s="99">
        <v>9.2632985328739768</v>
      </c>
      <c r="G230" s="99">
        <v>9.2214861406929618</v>
      </c>
      <c r="H230" s="99">
        <v>9.1904686291095992</v>
      </c>
      <c r="I230" s="99">
        <v>9.3967614480735087</v>
      </c>
      <c r="J230" s="99">
        <v>9.3856376354884041</v>
      </c>
      <c r="K230" s="99">
        <v>9.4841019061161411</v>
      </c>
      <c r="L230" s="99">
        <v>9.7634112834275637</v>
      </c>
      <c r="M230" s="99">
        <v>8.2381205867481881</v>
      </c>
      <c r="N230" s="99">
        <v>8.0493794461180936</v>
      </c>
      <c r="O230" s="99">
        <v>8.1092610792033017</v>
      </c>
      <c r="P230" s="99">
        <v>7.5244348674556987</v>
      </c>
      <c r="Q230" s="99">
        <v>7.2015182148926415</v>
      </c>
      <c r="R230" s="99">
        <v>7.3956362422916175</v>
      </c>
      <c r="S230" s="99">
        <v>7.6117932848730261</v>
      </c>
      <c r="T230" s="99">
        <v>7.4254537854140272</v>
      </c>
      <c r="U230" s="99">
        <v>7.4078595666347322</v>
      </c>
      <c r="V230" s="99">
        <v>8.641916939998822</v>
      </c>
      <c r="W230" s="99">
        <v>7.4994003274665237</v>
      </c>
      <c r="DA230" s="63" t="s">
        <v>2887</v>
      </c>
    </row>
    <row r="231" spans="1:105" ht="12" customHeight="1" x14ac:dyDescent="0.25">
      <c r="A231" s="100" t="s">
        <v>50</v>
      </c>
      <c r="B231" s="102">
        <v>2.6935074904500764</v>
      </c>
      <c r="C231" s="102">
        <v>2.742715379181826</v>
      </c>
      <c r="D231" s="102">
        <v>2.7764407986117976</v>
      </c>
      <c r="E231" s="102">
        <v>2.4550390949197207</v>
      </c>
      <c r="F231" s="102">
        <v>2.424343082323237</v>
      </c>
      <c r="G231" s="102">
        <v>2.7251883764466256</v>
      </c>
      <c r="H231" s="102">
        <v>2.5225130728051095</v>
      </c>
      <c r="I231" s="102">
        <v>2.6189165096414055</v>
      </c>
      <c r="J231" s="102">
        <v>2.5632038519539773</v>
      </c>
      <c r="K231" s="102">
        <v>2.6880098845466014</v>
      </c>
      <c r="L231" s="102">
        <v>2.3969868300165769</v>
      </c>
      <c r="M231" s="102">
        <v>1.3907995963213597</v>
      </c>
      <c r="N231" s="102">
        <v>1.4271728643752319</v>
      </c>
      <c r="O231" s="102">
        <v>1.3514937847967927</v>
      </c>
      <c r="P231" s="102">
        <v>1.2940406964255922</v>
      </c>
      <c r="Q231" s="102">
        <v>1.2437938665839192</v>
      </c>
      <c r="R231" s="102">
        <v>1.3331579548524288</v>
      </c>
      <c r="S231" s="102">
        <v>1.3473641465891926</v>
      </c>
      <c r="T231" s="102">
        <v>0.98048366046037427</v>
      </c>
      <c r="U231" s="102">
        <v>0.99605178348926038</v>
      </c>
      <c r="V231" s="102">
        <v>1.618388673073091</v>
      </c>
      <c r="W231" s="102">
        <v>0.83784828389942045</v>
      </c>
      <c r="DA231" s="131" t="s">
        <v>2888</v>
      </c>
    </row>
    <row r="232" spans="1:105" ht="12" customHeight="1" x14ac:dyDescent="0.25">
      <c r="A232" s="103" t="s">
        <v>52</v>
      </c>
      <c r="B232" s="105">
        <v>6.9508356452560802</v>
      </c>
      <c r="C232" s="105">
        <v>6.6980753002889726</v>
      </c>
      <c r="D232" s="105">
        <v>6.5619107819714673</v>
      </c>
      <c r="E232" s="105">
        <v>6.9258120288477398</v>
      </c>
      <c r="F232" s="105">
        <v>6.8389554505507402</v>
      </c>
      <c r="G232" s="105">
        <v>6.4962977642463358</v>
      </c>
      <c r="H232" s="105">
        <v>6.6679555563044905</v>
      </c>
      <c r="I232" s="105">
        <v>6.7778449384321036</v>
      </c>
      <c r="J232" s="105">
        <v>6.8224337835344269</v>
      </c>
      <c r="K232" s="105">
        <v>6.796092021569538</v>
      </c>
      <c r="L232" s="105">
        <v>7.3664244534109855</v>
      </c>
      <c r="M232" s="105">
        <v>6.8473209904268275</v>
      </c>
      <c r="N232" s="105">
        <v>6.622206581742863</v>
      </c>
      <c r="O232" s="105">
        <v>6.7577672944065084</v>
      </c>
      <c r="P232" s="105">
        <v>6.230394171030107</v>
      </c>
      <c r="Q232" s="105">
        <v>5.9577243483087212</v>
      </c>
      <c r="R232" s="105">
        <v>6.0624782874391885</v>
      </c>
      <c r="S232" s="105">
        <v>6.264429138283834</v>
      </c>
      <c r="T232" s="105">
        <v>6.4449701249536533</v>
      </c>
      <c r="U232" s="105">
        <v>6.4118077831454734</v>
      </c>
      <c r="V232" s="105">
        <v>7.0235282669257311</v>
      </c>
      <c r="W232" s="105">
        <v>6.6615520435671023</v>
      </c>
      <c r="DA232" s="132" t="s">
        <v>2889</v>
      </c>
    </row>
    <row r="233" spans="1:105" ht="12" customHeight="1" x14ac:dyDescent="0.25">
      <c r="A233" s="106" t="s">
        <v>122</v>
      </c>
      <c r="B233" s="102">
        <v>12.767253688079082</v>
      </c>
      <c r="C233" s="102">
        <v>12.903286845335954</v>
      </c>
      <c r="D233" s="102">
        <v>12.921463853501965</v>
      </c>
      <c r="E233" s="102">
        <v>11.855558965302507</v>
      </c>
      <c r="F233" s="102">
        <v>11.758509864156409</v>
      </c>
      <c r="G233" s="102">
        <v>12.606946174185573</v>
      </c>
      <c r="H233" s="102">
        <v>12.103606981005111</v>
      </c>
      <c r="I233" s="102">
        <v>12.430791829335091</v>
      </c>
      <c r="J233" s="102">
        <v>12.384186010119301</v>
      </c>
      <c r="K233" s="102">
        <v>12.508261510002569</v>
      </c>
      <c r="L233" s="102">
        <v>12.268392739856216</v>
      </c>
      <c r="M233" s="102">
        <v>11.482679936209093</v>
      </c>
      <c r="N233" s="102">
        <v>10.80705083264351</v>
      </c>
      <c r="O233" s="102">
        <v>10.538685313633101</v>
      </c>
      <c r="P233" s="102">
        <v>9.8421886575291957</v>
      </c>
      <c r="Q233" s="102">
        <v>9.4880430398639284</v>
      </c>
      <c r="R233" s="102">
        <v>9.5954996231119782</v>
      </c>
      <c r="S233" s="102">
        <v>9.6644229305788834</v>
      </c>
      <c r="T233" s="102">
        <v>9.6966467870867294</v>
      </c>
      <c r="U233" s="102">
        <v>9.5751043171527499</v>
      </c>
      <c r="V233" s="102">
        <v>9.3336934008786869</v>
      </c>
      <c r="W233" s="102">
        <v>9.648728337691761</v>
      </c>
      <c r="DA233" s="131" t="s">
        <v>2890</v>
      </c>
    </row>
    <row r="234" spans="1:105" ht="12" customHeight="1" x14ac:dyDescent="0.25">
      <c r="A234" s="107" t="s">
        <v>121</v>
      </c>
      <c r="B234" s="105">
        <v>8.8587029837657525</v>
      </c>
      <c r="C234" s="105">
        <v>9.1747712532680978</v>
      </c>
      <c r="D234" s="105">
        <v>9.3381350728263612</v>
      </c>
      <c r="E234" s="105">
        <v>8.3580273375599354</v>
      </c>
      <c r="F234" s="105">
        <v>8.3181742478125358</v>
      </c>
      <c r="G234" s="105">
        <v>9.1741640294547881</v>
      </c>
      <c r="H234" s="105">
        <v>8.7012258918348913</v>
      </c>
      <c r="I234" s="105">
        <v>8.9857102348624309</v>
      </c>
      <c r="J234" s="105">
        <v>8.93610719350343</v>
      </c>
      <c r="K234" s="105">
        <v>9.1011371962049701</v>
      </c>
      <c r="L234" s="105">
        <v>8.7055222402191994</v>
      </c>
      <c r="M234" s="105">
        <v>8.0495450321816886</v>
      </c>
      <c r="N234" s="105">
        <v>7.5919356074377413</v>
      </c>
      <c r="O234" s="105">
        <v>7.4086801688151525</v>
      </c>
      <c r="P234" s="105">
        <v>6.9860930967213779</v>
      </c>
      <c r="Q234" s="105">
        <v>6.8179318921752037</v>
      </c>
      <c r="R234" s="105">
        <v>6.9864148148958432</v>
      </c>
      <c r="S234" s="105">
        <v>7.0858821055856662</v>
      </c>
      <c r="T234" s="105">
        <v>7.1381239341314444</v>
      </c>
      <c r="U234" s="105">
        <v>7.126591966200297</v>
      </c>
      <c r="V234" s="105">
        <v>7.021991651285588</v>
      </c>
      <c r="W234" s="105">
        <v>7.3195710612390075</v>
      </c>
      <c r="DA234" s="132" t="s">
        <v>2891</v>
      </c>
    </row>
    <row r="235" spans="1:105" ht="12" customHeight="1" x14ac:dyDescent="0.25">
      <c r="A235" s="108" t="s">
        <v>53</v>
      </c>
      <c r="B235" s="99">
        <v>2.1159950740306392</v>
      </c>
      <c r="C235" s="99">
        <v>2.4513726101417239</v>
      </c>
      <c r="D235" s="99">
        <v>2.631815801493754</v>
      </c>
      <c r="E235" s="99">
        <v>1.7392211516743621</v>
      </c>
      <c r="F235" s="99">
        <v>1.7536742734484665</v>
      </c>
      <c r="G235" s="99">
        <v>2.5801575551016334</v>
      </c>
      <c r="H235" s="99">
        <v>2.1223348845340975</v>
      </c>
      <c r="I235" s="99">
        <v>2.2687122202445225</v>
      </c>
      <c r="J235" s="99">
        <v>2.1871701032620292</v>
      </c>
      <c r="K235" s="99">
        <v>2.3816075569717241</v>
      </c>
      <c r="L235" s="99">
        <v>1.645803536961528</v>
      </c>
      <c r="M235" s="99">
        <v>1.1760432698000718</v>
      </c>
      <c r="N235" s="99">
        <v>1.0860147203622468</v>
      </c>
      <c r="O235" s="99">
        <v>0.9217186814850078</v>
      </c>
      <c r="P235" s="99">
        <v>0.93725931683602171</v>
      </c>
      <c r="Q235" s="99">
        <v>0.96592012057267873</v>
      </c>
      <c r="R235" s="99">
        <v>1.0540933094959655</v>
      </c>
      <c r="S235" s="99">
        <v>1.0444418645344531</v>
      </c>
      <c r="T235" s="99">
        <v>0.80285776520081187</v>
      </c>
      <c r="U235" s="99">
        <v>0.82579134160444545</v>
      </c>
      <c r="V235" s="99">
        <v>0.74112273598728529</v>
      </c>
      <c r="W235" s="99">
        <v>0.70043521805781961</v>
      </c>
      <c r="DA235" s="63" t="s">
        <v>2892</v>
      </c>
    </row>
    <row r="236" spans="1:105" ht="12" customHeight="1" x14ac:dyDescent="0.25">
      <c r="A236" s="108" t="s">
        <v>52</v>
      </c>
      <c r="B236" s="99">
        <v>6.7427079097351124</v>
      </c>
      <c r="C236" s="99">
        <v>6.7233986431263721</v>
      </c>
      <c r="D236" s="99">
        <v>6.7063192713326067</v>
      </c>
      <c r="E236" s="99">
        <v>6.618806185885572</v>
      </c>
      <c r="F236" s="99">
        <v>6.5644999743640691</v>
      </c>
      <c r="G236" s="99">
        <v>6.5940064743531552</v>
      </c>
      <c r="H236" s="99">
        <v>6.5788910073007942</v>
      </c>
      <c r="I236" s="99">
        <v>6.716998014617908</v>
      </c>
      <c r="J236" s="99">
        <v>6.7489370902414034</v>
      </c>
      <c r="K236" s="99">
        <v>6.7195296392332482</v>
      </c>
      <c r="L236" s="99">
        <v>7.05971870325767</v>
      </c>
      <c r="M236" s="99">
        <v>6.8735017623816166</v>
      </c>
      <c r="N236" s="99">
        <v>6.5059208870754928</v>
      </c>
      <c r="O236" s="99">
        <v>6.486961487330146</v>
      </c>
      <c r="P236" s="99">
        <v>6.0488337798853546</v>
      </c>
      <c r="Q236" s="99">
        <v>5.8520117716025242</v>
      </c>
      <c r="R236" s="99">
        <v>5.9323215053998775</v>
      </c>
      <c r="S236" s="99">
        <v>6.0414402410512125</v>
      </c>
      <c r="T236" s="99">
        <v>6.3352661689306329</v>
      </c>
      <c r="U236" s="99">
        <v>6.3008006245958512</v>
      </c>
      <c r="V236" s="99">
        <v>6.2808689152983019</v>
      </c>
      <c r="W236" s="99">
        <v>6.619135843181188</v>
      </c>
      <c r="DA236" s="63" t="s">
        <v>2893</v>
      </c>
    </row>
    <row r="237" spans="1:105" ht="12" customHeight="1" x14ac:dyDescent="0.25">
      <c r="A237" s="121" t="s">
        <v>54</v>
      </c>
      <c r="B237" s="123">
        <v>22.341927549719234</v>
      </c>
      <c r="C237" s="123">
        <v>22.458350334781827</v>
      </c>
      <c r="D237" s="123">
        <v>23.094915117044387</v>
      </c>
      <c r="E237" s="123">
        <v>24.005940508826178</v>
      </c>
      <c r="F237" s="123">
        <v>24.006446842682344</v>
      </c>
      <c r="G237" s="123">
        <v>23.253008833021376</v>
      </c>
      <c r="H237" s="123">
        <v>22.087249595023994</v>
      </c>
      <c r="I237" s="123">
        <v>22.452476619822928</v>
      </c>
      <c r="J237" s="123">
        <v>19.071184904714276</v>
      </c>
      <c r="K237" s="123">
        <v>18.687146451537721</v>
      </c>
      <c r="L237" s="123">
        <v>21.577668279630366</v>
      </c>
      <c r="M237" s="123">
        <v>18.23368299306436</v>
      </c>
      <c r="N237" s="123">
        <v>15.12512511394282</v>
      </c>
      <c r="O237" s="123">
        <v>13.269711206206949</v>
      </c>
      <c r="P237" s="123">
        <v>11.752979584861187</v>
      </c>
      <c r="Q237" s="123">
        <v>11.304675982271426</v>
      </c>
      <c r="R237" s="123">
        <v>13.610872519887792</v>
      </c>
      <c r="S237" s="123">
        <v>12.993126700871736</v>
      </c>
      <c r="T237" s="123">
        <v>14.355971567571276</v>
      </c>
      <c r="U237" s="123">
        <v>14.377300311771695</v>
      </c>
      <c r="V237" s="123">
        <v>15.683298478062095</v>
      </c>
      <c r="W237" s="123">
        <v>15.853233063672761</v>
      </c>
      <c r="DA237" s="130" t="s">
        <v>2894</v>
      </c>
    </row>
    <row r="238" spans="1:105" ht="12" customHeight="1" x14ac:dyDescent="0.25">
      <c r="A238" s="97" t="s">
        <v>50</v>
      </c>
      <c r="B238" s="99">
        <v>26.099595881148247</v>
      </c>
      <c r="C238" s="99">
        <v>24.79975148919938</v>
      </c>
      <c r="D238" s="99">
        <v>24.595106627788159</v>
      </c>
      <c r="E238" s="99">
        <v>28.594532076326086</v>
      </c>
      <c r="F238" s="99">
        <v>28.419515033074724</v>
      </c>
      <c r="G238" s="99">
        <v>26.036737768805892</v>
      </c>
      <c r="H238" s="99">
        <v>25.455399846575013</v>
      </c>
      <c r="I238" s="99">
        <v>25.428067245985968</v>
      </c>
      <c r="J238" s="99">
        <v>22.829553575654622</v>
      </c>
      <c r="K238" s="99">
        <v>22.574010354005594</v>
      </c>
      <c r="L238" s="99">
        <v>22.916010931854171</v>
      </c>
      <c r="M238" s="99">
        <v>20.636547864840491</v>
      </c>
      <c r="N238" s="99">
        <v>17.575432924399205</v>
      </c>
      <c r="O238" s="99">
        <v>16.278269320255276</v>
      </c>
      <c r="P238" s="99">
        <v>14.574212170630815</v>
      </c>
      <c r="Q238" s="99">
        <v>14.079261877966921</v>
      </c>
      <c r="R238" s="99">
        <v>15.099224348866205</v>
      </c>
      <c r="S238" s="99">
        <v>16.218892843092661</v>
      </c>
      <c r="T238" s="99">
        <v>16.72064343471262</v>
      </c>
      <c r="U238" s="99">
        <v>17.397816171528419</v>
      </c>
      <c r="V238" s="99">
        <v>20.111896713269456</v>
      </c>
      <c r="W238" s="99">
        <v>18.648038861397094</v>
      </c>
      <c r="DA238" s="63" t="s">
        <v>2895</v>
      </c>
    </row>
    <row r="239" spans="1:105" ht="12" customHeight="1" x14ac:dyDescent="0.25">
      <c r="A239" s="109" t="s">
        <v>120</v>
      </c>
      <c r="B239" s="110">
        <v>18.860047719300219</v>
      </c>
      <c r="C239" s="110">
        <v>20.263644577523049</v>
      </c>
      <c r="D239" s="110">
        <v>21.651048468634865</v>
      </c>
      <c r="E239" s="110">
        <v>19.29816034057637</v>
      </c>
      <c r="F239" s="110">
        <v>19.762233191898964</v>
      </c>
      <c r="G239" s="110">
        <v>20.923211049465547</v>
      </c>
      <c r="H239" s="110">
        <v>19.565052068484658</v>
      </c>
      <c r="I239" s="110">
        <v>20.541598710686365</v>
      </c>
      <c r="J239" s="110">
        <v>16.970918438750036</v>
      </c>
      <c r="K239" s="110">
        <v>16.489003560203329</v>
      </c>
      <c r="L239" s="110">
        <v>20.722788560075159</v>
      </c>
      <c r="M239" s="110">
        <v>16.468353858873467</v>
      </c>
      <c r="N239" s="110">
        <v>12.892163935120108</v>
      </c>
      <c r="O239" s="110">
        <v>10.159157226197834</v>
      </c>
      <c r="P239" s="110">
        <v>8.9569179847105076</v>
      </c>
      <c r="Q239" s="110">
        <v>8.8657986079100652</v>
      </c>
      <c r="R239" s="110">
        <v>12.500680091550819</v>
      </c>
      <c r="S239" s="110">
        <v>10.856555393577546</v>
      </c>
      <c r="T239" s="110">
        <v>13.014829287119547</v>
      </c>
      <c r="U239" s="110">
        <v>12.867976920451047</v>
      </c>
      <c r="V239" s="110">
        <v>13.704833078906349</v>
      </c>
      <c r="W239" s="110">
        <v>14.779098987229903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38.116758986646857</v>
      </c>
      <c r="C241" s="118">
        <f t="shared" si="98"/>
        <v>37.942891432594131</v>
      </c>
      <c r="D241" s="118">
        <f t="shared" si="98"/>
        <v>39.321545914457154</v>
      </c>
      <c r="E241" s="118">
        <f t="shared" si="98"/>
        <v>47.013654262454821</v>
      </c>
      <c r="F241" s="118">
        <f t="shared" si="98"/>
        <v>46.587338957106546</v>
      </c>
      <c r="G241" s="118">
        <f t="shared" si="98"/>
        <v>48.050034741760321</v>
      </c>
      <c r="H241" s="118">
        <f t="shared" si="98"/>
        <v>46.52412010194579</v>
      </c>
      <c r="I241" s="118">
        <f t="shared" si="98"/>
        <v>46.125455220060701</v>
      </c>
      <c r="J241" s="118">
        <f t="shared" si="98"/>
        <v>42.373162419701195</v>
      </c>
      <c r="K241" s="118">
        <f t="shared" si="98"/>
        <v>49.791835124591131</v>
      </c>
      <c r="L241" s="118">
        <f t="shared" si="98"/>
        <v>46.278270214545188</v>
      </c>
      <c r="M241" s="118">
        <f t="shared" si="98"/>
        <v>40.735774449197038</v>
      </c>
      <c r="N241" s="118">
        <f t="shared" si="98"/>
        <v>39.7871912702674</v>
      </c>
      <c r="O241" s="118">
        <f t="shared" si="98"/>
        <v>41.479067685005163</v>
      </c>
      <c r="P241" s="118">
        <f t="shared" si="98"/>
        <v>40.874533468152244</v>
      </c>
      <c r="Q241" s="118">
        <f t="shared" si="98"/>
        <v>39.457461072992032</v>
      </c>
      <c r="R241" s="118">
        <f t="shared" ref="R241:V241" si="99">R242+R244+R246+R255</f>
        <v>41.168729893220259</v>
      </c>
      <c r="S241" s="118">
        <f t="shared" si="99"/>
        <v>40.939073884798525</v>
      </c>
      <c r="T241" s="118">
        <f t="shared" si="99"/>
        <v>42.560553283453977</v>
      </c>
      <c r="U241" s="118">
        <f t="shared" si="99"/>
        <v>43.166586798938326</v>
      </c>
      <c r="V241" s="118">
        <f t="shared" si="99"/>
        <v>45.876475437405333</v>
      </c>
      <c r="W241" s="118">
        <f t="shared" ref="W241" si="100">W242+W244+W246+W255</f>
        <v>46.672707588603622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13.027352543773883</v>
      </c>
      <c r="C242" s="123">
        <f t="shared" si="101"/>
        <v>13.004204883237703</v>
      </c>
      <c r="D242" s="123">
        <f t="shared" si="101"/>
        <v>14.649024914892866</v>
      </c>
      <c r="E242" s="123">
        <f t="shared" si="101"/>
        <v>19.600761847960779</v>
      </c>
      <c r="F242" s="123">
        <f t="shared" si="101"/>
        <v>19.709097251690977</v>
      </c>
      <c r="G242" s="123">
        <f t="shared" si="101"/>
        <v>20.389962370213073</v>
      </c>
      <c r="H242" s="123">
        <f t="shared" si="101"/>
        <v>18.396764871821169</v>
      </c>
      <c r="I242" s="123">
        <f t="shared" si="101"/>
        <v>20.44913462300207</v>
      </c>
      <c r="J242" s="123">
        <f t="shared" si="101"/>
        <v>19.166434822347515</v>
      </c>
      <c r="K242" s="123">
        <f t="shared" si="101"/>
        <v>25.588579930482101</v>
      </c>
      <c r="L242" s="123">
        <f t="shared" si="101"/>
        <v>17.871699345043083</v>
      </c>
      <c r="M242" s="123">
        <f t="shared" si="101"/>
        <v>16.177220681693381</v>
      </c>
      <c r="N242" s="123">
        <f t="shared" si="101"/>
        <v>18.386141144415252</v>
      </c>
      <c r="O242" s="123">
        <f t="shared" si="101"/>
        <v>21.909160603020986</v>
      </c>
      <c r="P242" s="123">
        <f t="shared" si="101"/>
        <v>23.101238638705503</v>
      </c>
      <c r="Q242" s="123">
        <f t="shared" si="101"/>
        <v>22.024324142739427</v>
      </c>
      <c r="R242" s="123">
        <f t="shared" si="101"/>
        <v>21.430012127715003</v>
      </c>
      <c r="S242" s="123">
        <f t="shared" si="101"/>
        <v>21.501928016347545</v>
      </c>
      <c r="T242" s="123">
        <f t="shared" si="101"/>
        <v>21.705797113227344</v>
      </c>
      <c r="U242" s="123">
        <f t="shared" si="101"/>
        <v>22.091956714946928</v>
      </c>
      <c r="V242" s="123">
        <f t="shared" si="101"/>
        <v>22.777193300671872</v>
      </c>
      <c r="W242" s="123">
        <f t="shared" si="101"/>
        <v>23.354999784333366</v>
      </c>
      <c r="DA242" s="130" t="s">
        <v>3049</v>
      </c>
    </row>
    <row r="243" spans="1:105" ht="12" customHeight="1" x14ac:dyDescent="0.25">
      <c r="A243" s="97" t="s">
        <v>53</v>
      </c>
      <c r="B243" s="99">
        <v>13.027352543773883</v>
      </c>
      <c r="C243" s="99">
        <v>13.004204883237703</v>
      </c>
      <c r="D243" s="99">
        <v>14.649024914892866</v>
      </c>
      <c r="E243" s="99">
        <v>19.600761847960779</v>
      </c>
      <c r="F243" s="99">
        <v>19.709097251690977</v>
      </c>
      <c r="G243" s="99">
        <v>20.389962370213073</v>
      </c>
      <c r="H243" s="99">
        <v>18.396764871821169</v>
      </c>
      <c r="I243" s="99">
        <v>20.44913462300207</v>
      </c>
      <c r="J243" s="99">
        <v>19.166434822347515</v>
      </c>
      <c r="K243" s="99">
        <v>25.588579930482101</v>
      </c>
      <c r="L243" s="99">
        <v>17.871699345043083</v>
      </c>
      <c r="M243" s="99">
        <v>16.177220681693381</v>
      </c>
      <c r="N243" s="99">
        <v>18.386141144415252</v>
      </c>
      <c r="O243" s="99">
        <v>21.909160603020986</v>
      </c>
      <c r="P243" s="99">
        <v>23.101238638705503</v>
      </c>
      <c r="Q243" s="99">
        <v>22.024324142739427</v>
      </c>
      <c r="R243" s="99">
        <v>21.430012127715003</v>
      </c>
      <c r="S243" s="99">
        <v>21.501928016347545</v>
      </c>
      <c r="T243" s="99">
        <v>21.705797113227344</v>
      </c>
      <c r="U243" s="99">
        <v>22.091956714946928</v>
      </c>
      <c r="V243" s="99">
        <v>22.777193300671872</v>
      </c>
      <c r="W243" s="99">
        <v>23.354999784333366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2.5661937771889267</v>
      </c>
      <c r="C244" s="123">
        <f t="shared" si="102"/>
        <v>2.330342421661169</v>
      </c>
      <c r="D244" s="123">
        <f t="shared" si="102"/>
        <v>1.601668275281497</v>
      </c>
      <c r="E244" s="123">
        <f t="shared" si="102"/>
        <v>3.9060730329712618</v>
      </c>
      <c r="F244" s="123">
        <f t="shared" si="102"/>
        <v>3.3496494779338448</v>
      </c>
      <c r="G244" s="123">
        <f t="shared" si="102"/>
        <v>4.4153308385466161</v>
      </c>
      <c r="H244" s="123">
        <f t="shared" si="102"/>
        <v>5.5296887863696069</v>
      </c>
      <c r="I244" s="123">
        <f t="shared" si="102"/>
        <v>2.4428535591489271</v>
      </c>
      <c r="J244" s="123">
        <f t="shared" si="102"/>
        <v>2.1340675997760421</v>
      </c>
      <c r="K244" s="123">
        <f t="shared" si="102"/>
        <v>3.321309318516485</v>
      </c>
      <c r="L244" s="123">
        <f t="shared" si="102"/>
        <v>5.1676456454404587</v>
      </c>
      <c r="M244" s="123">
        <f t="shared" si="102"/>
        <v>4.7769689951668637</v>
      </c>
      <c r="N244" s="123">
        <f t="shared" si="102"/>
        <v>4.1098793098877335</v>
      </c>
      <c r="O244" s="123">
        <f t="shared" si="102"/>
        <v>3.5861313038599674</v>
      </c>
      <c r="P244" s="123">
        <f t="shared" si="102"/>
        <v>3.2522531045961949</v>
      </c>
      <c r="Q244" s="123">
        <f t="shared" si="102"/>
        <v>3.3648593449367734</v>
      </c>
      <c r="R244" s="123">
        <f t="shared" si="102"/>
        <v>3.6627812484445466</v>
      </c>
      <c r="S244" s="123">
        <f t="shared" si="102"/>
        <v>3.5761142912614927</v>
      </c>
      <c r="T244" s="123">
        <f t="shared" si="102"/>
        <v>3.7680852652597348</v>
      </c>
      <c r="U244" s="123">
        <f t="shared" si="102"/>
        <v>3.8248649893774807</v>
      </c>
      <c r="V244" s="123">
        <f t="shared" si="102"/>
        <v>4.0324044832884613</v>
      </c>
      <c r="W244" s="123">
        <f t="shared" si="102"/>
        <v>4.2852136462357846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2.5661937771889267</v>
      </c>
      <c r="C245" s="99">
        <f>RES_hhdet_tess!C147</f>
        <v>2.330342421661169</v>
      </c>
      <c r="D245" s="99">
        <f>RES_hhdet_tess!D147</f>
        <v>1.601668275281497</v>
      </c>
      <c r="E245" s="99">
        <f>RES_hhdet_tess!E147</f>
        <v>3.9060730329712618</v>
      </c>
      <c r="F245" s="99">
        <f>RES_hhdet_tess!F147</f>
        <v>3.3496494779338448</v>
      </c>
      <c r="G245" s="99">
        <f>RES_hhdet_tess!G147</f>
        <v>4.4153308385466161</v>
      </c>
      <c r="H245" s="99">
        <f>RES_hhdet_tess!H147</f>
        <v>5.5296887863696069</v>
      </c>
      <c r="I245" s="99">
        <f>RES_hhdet_tess!I147</f>
        <v>2.4428535591489271</v>
      </c>
      <c r="J245" s="99">
        <f>RES_hhdet_tess!J147</f>
        <v>2.1340675997760421</v>
      </c>
      <c r="K245" s="99">
        <f>RES_hhdet_tess!K147</f>
        <v>3.321309318516485</v>
      </c>
      <c r="L245" s="99">
        <f>RES_hhdet_tess!L147</f>
        <v>5.1676456454404587</v>
      </c>
      <c r="M245" s="99">
        <f>RES_hhdet_tess!M147</f>
        <v>4.7769689951668637</v>
      </c>
      <c r="N245" s="99">
        <f>RES_hhdet_tess!N147</f>
        <v>4.1098793098877335</v>
      </c>
      <c r="O245" s="99">
        <f>RES_hhdet_tess!O147</f>
        <v>3.5861313038599674</v>
      </c>
      <c r="P245" s="99">
        <f>RES_hhdet_tess!P147</f>
        <v>3.2522531045961949</v>
      </c>
      <c r="Q245" s="99">
        <f>RES_hhdet_tess!Q147</f>
        <v>3.3648593449367734</v>
      </c>
      <c r="R245" s="99">
        <f>RES_hhdet_tess!R147</f>
        <v>3.6627812484445466</v>
      </c>
      <c r="S245" s="99">
        <f>RES_hhdet_tess!S147</f>
        <v>3.5761142912614927</v>
      </c>
      <c r="T245" s="99">
        <f>RES_hhdet_tess!T147</f>
        <v>3.7680852652597348</v>
      </c>
      <c r="U245" s="99">
        <f>RES_hhdet_tess!U147</f>
        <v>3.8248649893774807</v>
      </c>
      <c r="V245" s="99">
        <f>RES_hhdet_tess!V147</f>
        <v>4.0324044832884613</v>
      </c>
      <c r="W245" s="99">
        <f>RES_hhdet_tess!W147</f>
        <v>4.2852136462357846</v>
      </c>
      <c r="DA245" s="63" t="s">
        <v>3052</v>
      </c>
    </row>
    <row r="246" spans="1:105" ht="12" customHeight="1" x14ac:dyDescent="0.25">
      <c r="A246" s="121" t="s">
        <v>55</v>
      </c>
      <c r="B246" s="123">
        <v>8.4493792454540095</v>
      </c>
      <c r="C246" s="123">
        <v>8.2660931754826414</v>
      </c>
      <c r="D246" s="123">
        <v>8.186906969881262</v>
      </c>
      <c r="E246" s="123">
        <v>8.3196894999496287</v>
      </c>
      <c r="F246" s="123">
        <v>8.2194440620053477</v>
      </c>
      <c r="G246" s="123">
        <v>8.1118883981824439</v>
      </c>
      <c r="H246" s="123">
        <v>8.1373828814624538</v>
      </c>
      <c r="I246" s="123">
        <v>8.3109435337628099</v>
      </c>
      <c r="J246" s="123">
        <v>8.3271754129343254</v>
      </c>
      <c r="K246" s="123">
        <v>8.3871231466654699</v>
      </c>
      <c r="L246" s="123">
        <v>8.6975583321963601</v>
      </c>
      <c r="M246" s="123">
        <v>7.681643152306604</v>
      </c>
      <c r="N246" s="123">
        <v>7.43701974414987</v>
      </c>
      <c r="O246" s="123">
        <v>7.4852651963121142</v>
      </c>
      <c r="P246" s="123">
        <v>6.9591702087775538</v>
      </c>
      <c r="Q246" s="123">
        <v>6.6942465002864333</v>
      </c>
      <c r="R246" s="123">
        <v>6.8633553547906443</v>
      </c>
      <c r="S246" s="123">
        <v>7.0681597000682954</v>
      </c>
      <c r="T246" s="123">
        <v>7.0665873975391476</v>
      </c>
      <c r="U246" s="123">
        <v>7.0613903323746143</v>
      </c>
      <c r="V246" s="123">
        <v>7.8031706825619818</v>
      </c>
      <c r="W246" s="123">
        <v>7.2440469028020846</v>
      </c>
      <c r="DA246" s="130" t="s">
        <v>3053</v>
      </c>
    </row>
    <row r="247" spans="1:105" ht="12" customHeight="1" x14ac:dyDescent="0.25">
      <c r="A247" s="97" t="s">
        <v>124</v>
      </c>
      <c r="B247" s="99">
        <v>8.4728050168238127</v>
      </c>
      <c r="C247" s="99">
        <v>8.2634429661968785</v>
      </c>
      <c r="D247" s="99">
        <v>8.1672351062603816</v>
      </c>
      <c r="E247" s="99">
        <v>8.3620005059883979</v>
      </c>
      <c r="F247" s="99">
        <v>8.2600083024430191</v>
      </c>
      <c r="G247" s="99">
        <v>8.095792558084618</v>
      </c>
      <c r="H247" s="99">
        <v>8.1527372805757707</v>
      </c>
      <c r="I247" s="99">
        <v>8.3221569964001976</v>
      </c>
      <c r="J247" s="99">
        <v>8.3459242895403847</v>
      </c>
      <c r="K247" s="99">
        <v>8.4020363560300471</v>
      </c>
      <c r="L247" s="99">
        <v>8.8109342110192674</v>
      </c>
      <c r="M247" s="99">
        <v>7.6875804338166569</v>
      </c>
      <c r="N247" s="99">
        <v>7.4935983388661365</v>
      </c>
      <c r="O247" s="99">
        <v>7.5956024129201074</v>
      </c>
      <c r="P247" s="99">
        <v>7.0476756589745806</v>
      </c>
      <c r="Q247" s="99">
        <v>6.757581961175843</v>
      </c>
      <c r="R247" s="99">
        <v>6.9385933797912411</v>
      </c>
      <c r="S247" s="99">
        <v>7.1793633988870091</v>
      </c>
      <c r="T247" s="99">
        <v>7.1313755384035584</v>
      </c>
      <c r="U247" s="99">
        <v>7.1285970079881213</v>
      </c>
      <c r="V247" s="99">
        <v>8.2244647523416781</v>
      </c>
      <c r="W247" s="99">
        <v>7.2917710273067424</v>
      </c>
      <c r="DA247" s="63" t="s">
        <v>3054</v>
      </c>
    </row>
    <row r="248" spans="1:105" ht="12" customHeight="1" x14ac:dyDescent="0.25">
      <c r="A248" s="97" t="s">
        <v>123</v>
      </c>
      <c r="B248" s="99">
        <v>8.4728050168238109</v>
      </c>
      <c r="C248" s="99">
        <v>8.2637597897622275</v>
      </c>
      <c r="D248" s="99">
        <v>8.1674187582826043</v>
      </c>
      <c r="E248" s="99">
        <v>8.3606124701307607</v>
      </c>
      <c r="F248" s="99">
        <v>8.2594550056490199</v>
      </c>
      <c r="G248" s="99">
        <v>8.0958181055222482</v>
      </c>
      <c r="H248" s="99">
        <v>8.1529740848804355</v>
      </c>
      <c r="I248" s="99">
        <v>8.322907249041462</v>
      </c>
      <c r="J248" s="99">
        <v>8.3451100931286621</v>
      </c>
      <c r="K248" s="99">
        <v>8.4015785997266192</v>
      </c>
      <c r="L248" s="99">
        <v>8.8128941838737997</v>
      </c>
      <c r="M248" s="99">
        <v>7.6920507652103796</v>
      </c>
      <c r="N248" s="99">
        <v>7.4976179267603156</v>
      </c>
      <c r="O248" s="99">
        <v>7.5979868751546302</v>
      </c>
      <c r="P248" s="99">
        <v>7.0489841118299008</v>
      </c>
      <c r="Q248" s="99">
        <v>6.757209440648702</v>
      </c>
      <c r="R248" s="99">
        <v>6.9364977827358976</v>
      </c>
      <c r="S248" s="99">
        <v>7.1792203978630953</v>
      </c>
      <c r="T248" s="99">
        <v>7.132342710303929</v>
      </c>
      <c r="U248" s="99">
        <v>7.1295293996003153</v>
      </c>
      <c r="V248" s="99">
        <v>8.2262893145477118</v>
      </c>
      <c r="W248" s="99">
        <v>7.2919436661330126</v>
      </c>
      <c r="DA248" s="63" t="s">
        <v>3055</v>
      </c>
    </row>
    <row r="249" spans="1:105" ht="12" customHeight="1" x14ac:dyDescent="0.25">
      <c r="A249" s="100" t="s">
        <v>50</v>
      </c>
      <c r="B249" s="102">
        <v>1.5219693715677309</v>
      </c>
      <c r="C249" s="102">
        <v>1.5656844894732538</v>
      </c>
      <c r="D249" s="102">
        <v>1.6055079763111357</v>
      </c>
      <c r="E249" s="102">
        <v>1.4348004412830193</v>
      </c>
      <c r="F249" s="102">
        <v>1.4204995550982795</v>
      </c>
      <c r="G249" s="102">
        <v>1.5995203412759114</v>
      </c>
      <c r="H249" s="102">
        <v>1.4850185285759443</v>
      </c>
      <c r="I249" s="102">
        <v>1.5450623106093577</v>
      </c>
      <c r="J249" s="102">
        <v>1.5226763095942339</v>
      </c>
      <c r="K249" s="102">
        <v>1.6054865781570808</v>
      </c>
      <c r="L249" s="102">
        <v>1.4464697304628138</v>
      </c>
      <c r="M249" s="102">
        <v>0.84472977478355282</v>
      </c>
      <c r="N249" s="102">
        <v>0.87541134501745288</v>
      </c>
      <c r="O249" s="102">
        <v>0.8402195807481232</v>
      </c>
      <c r="P249" s="102">
        <v>0.81858994079979397</v>
      </c>
      <c r="Q249" s="102">
        <v>0.79948509233998122</v>
      </c>
      <c r="R249" s="102">
        <v>0.87401949529671008</v>
      </c>
      <c r="S249" s="102">
        <v>0.91479125957926188</v>
      </c>
      <c r="T249" s="102">
        <v>0.68737258535027512</v>
      </c>
      <c r="U249" s="102">
        <v>0.71772161645484123</v>
      </c>
      <c r="V249" s="102">
        <v>1.2027610476219799</v>
      </c>
      <c r="W249" s="102">
        <v>0.63039162256591053</v>
      </c>
      <c r="DA249" s="131" t="s">
        <v>3056</v>
      </c>
    </row>
    <row r="250" spans="1:105" ht="12" customHeight="1" x14ac:dyDescent="0.25">
      <c r="A250" s="103" t="s">
        <v>52</v>
      </c>
      <c r="B250" s="105">
        <v>6.9508356452560802</v>
      </c>
      <c r="C250" s="105">
        <v>6.6980753002889726</v>
      </c>
      <c r="D250" s="105">
        <v>6.5619107819714673</v>
      </c>
      <c r="E250" s="105">
        <v>6.9258120288477398</v>
      </c>
      <c r="F250" s="105">
        <v>6.8389554505507402</v>
      </c>
      <c r="G250" s="105">
        <v>6.4962977642463358</v>
      </c>
      <c r="H250" s="105">
        <v>6.6679555563044905</v>
      </c>
      <c r="I250" s="105">
        <v>6.7778449384321036</v>
      </c>
      <c r="J250" s="105">
        <v>6.8224337835344269</v>
      </c>
      <c r="K250" s="105">
        <v>6.796092021569538</v>
      </c>
      <c r="L250" s="105">
        <v>7.3664244534109855</v>
      </c>
      <c r="M250" s="105">
        <v>6.8473209904268275</v>
      </c>
      <c r="N250" s="105">
        <v>6.622206581742863</v>
      </c>
      <c r="O250" s="105">
        <v>6.7577672944065084</v>
      </c>
      <c r="P250" s="105">
        <v>6.230394171030107</v>
      </c>
      <c r="Q250" s="105">
        <v>5.9577243483087212</v>
      </c>
      <c r="R250" s="105">
        <v>6.0624782874391885</v>
      </c>
      <c r="S250" s="105">
        <v>6.264429138283834</v>
      </c>
      <c r="T250" s="105">
        <v>6.4449701249536533</v>
      </c>
      <c r="U250" s="105">
        <v>6.4118077831454734</v>
      </c>
      <c r="V250" s="105">
        <v>7.0235282669257311</v>
      </c>
      <c r="W250" s="105">
        <v>6.6615520435671023</v>
      </c>
      <c r="DA250" s="132" t="s">
        <v>3057</v>
      </c>
    </row>
    <row r="251" spans="1:105" ht="12" customHeight="1" x14ac:dyDescent="0.25">
      <c r="A251" s="106" t="s">
        <v>122</v>
      </c>
      <c r="B251" s="102">
        <v>8.0822244156820098</v>
      </c>
      <c r="C251" s="102">
        <v>8.3003555483006899</v>
      </c>
      <c r="D251" s="102">
        <v>8.4197558862253068</v>
      </c>
      <c r="E251" s="102">
        <v>7.7564512910459928</v>
      </c>
      <c r="F251" s="102">
        <v>7.7158019056152156</v>
      </c>
      <c r="G251" s="102">
        <v>8.2898290979589895</v>
      </c>
      <c r="H251" s="102">
        <v>7.9787183933400518</v>
      </c>
      <c r="I251" s="102">
        <v>8.2171108653348526</v>
      </c>
      <c r="J251" s="102">
        <v>8.1984846509708209</v>
      </c>
      <c r="K251" s="102">
        <v>8.3009548403748354</v>
      </c>
      <c r="L251" s="102">
        <v>8.1470929566867429</v>
      </c>
      <c r="M251" s="102">
        <v>7.6442368305798061</v>
      </c>
      <c r="N251" s="102">
        <v>7.2178313684626429</v>
      </c>
      <c r="O251" s="102">
        <v>7.1011411697569837</v>
      </c>
      <c r="P251" s="102">
        <v>6.6816167800020372</v>
      </c>
      <c r="Q251" s="102">
        <v>6.5151385690688404</v>
      </c>
      <c r="R251" s="102">
        <v>6.666579835157493</v>
      </c>
      <c r="S251" s="102">
        <v>6.7713215299442258</v>
      </c>
      <c r="T251" s="102">
        <v>6.9178879011979522</v>
      </c>
      <c r="U251" s="102">
        <v>6.9004749350945769</v>
      </c>
      <c r="V251" s="102">
        <v>6.832419342659195</v>
      </c>
      <c r="W251" s="102">
        <v>7.1493488238448286</v>
      </c>
      <c r="DA251" s="131" t="s">
        <v>3058</v>
      </c>
    </row>
    <row r="252" spans="1:105" ht="12" customHeight="1" x14ac:dyDescent="0.25">
      <c r="A252" s="107" t="s">
        <v>121</v>
      </c>
      <c r="B252" s="105">
        <v>8.082224415682008</v>
      </c>
      <c r="C252" s="105">
        <v>8.3028784097928696</v>
      </c>
      <c r="D252" s="105">
        <v>8.421442905075903</v>
      </c>
      <c r="E252" s="105">
        <v>7.7562127028722294</v>
      </c>
      <c r="F252" s="105">
        <v>7.7149250102104538</v>
      </c>
      <c r="G252" s="105">
        <v>8.2913161499405721</v>
      </c>
      <c r="H252" s="105">
        <v>7.9775898465852952</v>
      </c>
      <c r="I252" s="105">
        <v>8.2159019148072403</v>
      </c>
      <c r="J252" s="105">
        <v>8.1982023010528042</v>
      </c>
      <c r="K252" s="105">
        <v>8.301939842064467</v>
      </c>
      <c r="L252" s="105">
        <v>8.1562712214531423</v>
      </c>
      <c r="M252" s="105">
        <v>7.6593203551980631</v>
      </c>
      <c r="N252" s="105">
        <v>7.2346484648519853</v>
      </c>
      <c r="O252" s="105">
        <v>7.1087215279753151</v>
      </c>
      <c r="P252" s="105">
        <v>6.6869982060338211</v>
      </c>
      <c r="Q252" s="105">
        <v>6.5163864369490101</v>
      </c>
      <c r="R252" s="105">
        <v>6.6648496829135659</v>
      </c>
      <c r="S252" s="105">
        <v>6.7748209672168045</v>
      </c>
      <c r="T252" s="105">
        <v>6.9063985079676113</v>
      </c>
      <c r="U252" s="105">
        <v>6.8952167531495947</v>
      </c>
      <c r="V252" s="105">
        <v>6.8211608267953538</v>
      </c>
      <c r="W252" s="105">
        <v>7.1356736914093695</v>
      </c>
      <c r="DA252" s="132" t="s">
        <v>3059</v>
      </c>
    </row>
    <row r="253" spans="1:105" ht="12" customHeight="1" x14ac:dyDescent="0.25">
      <c r="A253" s="108" t="s">
        <v>53</v>
      </c>
      <c r="B253" s="99">
        <v>1.3395165059468945</v>
      </c>
      <c r="C253" s="99">
        <v>1.5794797666664979</v>
      </c>
      <c r="D253" s="99">
        <v>1.7151236337432969</v>
      </c>
      <c r="E253" s="99">
        <v>1.1374065169866576</v>
      </c>
      <c r="F253" s="99">
        <v>1.1504250358463852</v>
      </c>
      <c r="G253" s="99">
        <v>1.6973096755874166</v>
      </c>
      <c r="H253" s="99">
        <v>1.398698839284501</v>
      </c>
      <c r="I253" s="99">
        <v>1.4989039001893325</v>
      </c>
      <c r="J253" s="99">
        <v>1.4492652108114008</v>
      </c>
      <c r="K253" s="99">
        <v>1.5824102028312188</v>
      </c>
      <c r="L253" s="99">
        <v>1.0965525181954734</v>
      </c>
      <c r="M253" s="99">
        <v>0.78581859281644784</v>
      </c>
      <c r="N253" s="99">
        <v>0.72872757777649155</v>
      </c>
      <c r="O253" s="99">
        <v>0.6217600406451701</v>
      </c>
      <c r="P253" s="99">
        <v>0.63816442614846491</v>
      </c>
      <c r="Q253" s="99">
        <v>0.66437466534648582</v>
      </c>
      <c r="R253" s="99">
        <v>0.73252817751368848</v>
      </c>
      <c r="S253" s="99">
        <v>0.73338072616559236</v>
      </c>
      <c r="T253" s="99">
        <v>0.57113233903697924</v>
      </c>
      <c r="U253" s="99">
        <v>0.59441612855374504</v>
      </c>
      <c r="V253" s="99">
        <v>0.54029191149705125</v>
      </c>
      <c r="W253" s="99">
        <v>0.51653784822818216</v>
      </c>
      <c r="DA253" s="63" t="s">
        <v>3060</v>
      </c>
    </row>
    <row r="254" spans="1:105" ht="12" customHeight="1" x14ac:dyDescent="0.25">
      <c r="A254" s="108" t="s">
        <v>52</v>
      </c>
      <c r="B254" s="99">
        <v>6.7427079097351124</v>
      </c>
      <c r="C254" s="99">
        <v>6.7233986431263721</v>
      </c>
      <c r="D254" s="99">
        <v>6.7063192713326067</v>
      </c>
      <c r="E254" s="99">
        <v>6.618806185885572</v>
      </c>
      <c r="F254" s="99">
        <v>6.5644999743640691</v>
      </c>
      <c r="G254" s="99">
        <v>6.5940064743531552</v>
      </c>
      <c r="H254" s="99">
        <v>6.5788910073007942</v>
      </c>
      <c r="I254" s="99">
        <v>6.716998014617908</v>
      </c>
      <c r="J254" s="99">
        <v>6.7489370902414034</v>
      </c>
      <c r="K254" s="99">
        <v>6.7195296392332482</v>
      </c>
      <c r="L254" s="99">
        <v>7.05971870325767</v>
      </c>
      <c r="M254" s="99">
        <v>6.8735017623816166</v>
      </c>
      <c r="N254" s="99">
        <v>6.5059208870754928</v>
      </c>
      <c r="O254" s="99">
        <v>6.486961487330146</v>
      </c>
      <c r="P254" s="99">
        <v>6.0488337798853546</v>
      </c>
      <c r="Q254" s="99">
        <v>5.8520117716025242</v>
      </c>
      <c r="R254" s="99">
        <v>5.9323215053998775</v>
      </c>
      <c r="S254" s="99">
        <v>6.0414402410512125</v>
      </c>
      <c r="T254" s="99">
        <v>6.3352661689306329</v>
      </c>
      <c r="U254" s="99">
        <v>6.3008006245958512</v>
      </c>
      <c r="V254" s="99">
        <v>6.2808689152983019</v>
      </c>
      <c r="W254" s="99">
        <v>6.619135843181188</v>
      </c>
      <c r="DA254" s="63" t="s">
        <v>3061</v>
      </c>
    </row>
    <row r="255" spans="1:105" ht="12" customHeight="1" x14ac:dyDescent="0.25">
      <c r="A255" s="121" t="s">
        <v>54</v>
      </c>
      <c r="B255" s="123">
        <v>14.07383342023004</v>
      </c>
      <c r="C255" s="123">
        <v>14.342250952212614</v>
      </c>
      <c r="D255" s="123">
        <v>14.883945754401532</v>
      </c>
      <c r="E255" s="123">
        <v>15.187129881573151</v>
      </c>
      <c r="F255" s="123">
        <v>15.309148165476378</v>
      </c>
      <c r="G255" s="123">
        <v>15.132853134818186</v>
      </c>
      <c r="H255" s="123">
        <v>14.46028356229256</v>
      </c>
      <c r="I255" s="123">
        <v>14.922523504146891</v>
      </c>
      <c r="J255" s="123">
        <v>12.745484584643314</v>
      </c>
      <c r="K255" s="123">
        <v>12.494822728927074</v>
      </c>
      <c r="L255" s="123">
        <v>14.541366891865284</v>
      </c>
      <c r="M255" s="123">
        <v>12.099941620030183</v>
      </c>
      <c r="N255" s="123">
        <v>9.8541510718145453</v>
      </c>
      <c r="O255" s="123">
        <v>8.4985105818120914</v>
      </c>
      <c r="P255" s="123">
        <v>7.5618715160729879</v>
      </c>
      <c r="Q255" s="123">
        <v>7.3740310850293982</v>
      </c>
      <c r="R255" s="123">
        <v>9.2125811622700624</v>
      </c>
      <c r="S255" s="123">
        <v>8.7928718771211933</v>
      </c>
      <c r="T255" s="123">
        <v>10.020083507427751</v>
      </c>
      <c r="U255" s="123">
        <v>10.188374762239308</v>
      </c>
      <c r="V255" s="123">
        <v>11.263706970883014</v>
      </c>
      <c r="W255" s="123">
        <v>11.788447255232384</v>
      </c>
      <c r="DA255" s="130" t="s">
        <v>3062</v>
      </c>
    </row>
    <row r="256" spans="1:105" ht="12" customHeight="1" x14ac:dyDescent="0.25">
      <c r="A256" s="97" t="s">
        <v>50</v>
      </c>
      <c r="B256" s="99">
        <v>14.578295498367085</v>
      </c>
      <c r="C256" s="99">
        <v>13.92145476078908</v>
      </c>
      <c r="D256" s="99">
        <v>13.87098515905301</v>
      </c>
      <c r="E256" s="99">
        <v>16.16546691416977</v>
      </c>
      <c r="F256" s="99">
        <v>16.088530832305889</v>
      </c>
      <c r="G256" s="99">
        <v>14.755393381260394</v>
      </c>
      <c r="H256" s="99">
        <v>14.441957187337962</v>
      </c>
      <c r="I256" s="99">
        <v>14.444392631805405</v>
      </c>
      <c r="J256" s="99">
        <v>12.987340595232316</v>
      </c>
      <c r="K256" s="99">
        <v>12.872231602533382</v>
      </c>
      <c r="L256" s="99">
        <v>13.095652555144737</v>
      </c>
      <c r="M256" s="99">
        <v>11.810480154930238</v>
      </c>
      <c r="N256" s="99">
        <v>10.067862379477228</v>
      </c>
      <c r="O256" s="99">
        <v>9.3295324790870762</v>
      </c>
      <c r="P256" s="99">
        <v>8.3552804656909494</v>
      </c>
      <c r="Q256" s="99">
        <v>8.0732604265985817</v>
      </c>
      <c r="R256" s="99">
        <v>8.662092932708763</v>
      </c>
      <c r="S256" s="99">
        <v>9.3201661083182099</v>
      </c>
      <c r="T256" s="99">
        <v>9.6364815140842293</v>
      </c>
      <c r="U256" s="99">
        <v>10.077992636034818</v>
      </c>
      <c r="V256" s="99">
        <v>11.734548960405798</v>
      </c>
      <c r="W256" s="99">
        <v>10.954711772435278</v>
      </c>
      <c r="DA256" s="63" t="s">
        <v>3063</v>
      </c>
    </row>
    <row r="257" spans="1:105" ht="12" customHeight="1" x14ac:dyDescent="0.25">
      <c r="A257" s="109" t="s">
        <v>120</v>
      </c>
      <c r="B257" s="110">
        <v>13.606395589066086</v>
      </c>
      <c r="C257" s="110">
        <v>14.736683073426603</v>
      </c>
      <c r="D257" s="110">
        <v>15.858874628016919</v>
      </c>
      <c r="E257" s="110">
        <v>14.183380558459563</v>
      </c>
      <c r="F257" s="110">
        <v>14.559586542806855</v>
      </c>
      <c r="G257" s="110">
        <v>15.448762089140507</v>
      </c>
      <c r="H257" s="110">
        <v>14.474007040798194</v>
      </c>
      <c r="I257" s="110">
        <v>15.229571696058848</v>
      </c>
      <c r="J257" s="110">
        <v>12.61032965091913</v>
      </c>
      <c r="K257" s="110">
        <v>12.281386227557038</v>
      </c>
      <c r="L257" s="110">
        <v>15.464831345963784</v>
      </c>
      <c r="M257" s="110">
        <v>12.31260225008417</v>
      </c>
      <c r="N257" s="110">
        <v>9.6593963346954883</v>
      </c>
      <c r="O257" s="110">
        <v>7.6393154550923565</v>
      </c>
      <c r="P257" s="110">
        <v>6.7755413466171115</v>
      </c>
      <c r="Q257" s="110">
        <v>6.7594043678359137</v>
      </c>
      <c r="R257" s="110">
        <v>9.6232017241885863</v>
      </c>
      <c r="S257" s="110">
        <v>8.4436209782009026</v>
      </c>
      <c r="T257" s="110">
        <v>10.237646400312546</v>
      </c>
      <c r="U257" s="110">
        <v>10.243531673442401</v>
      </c>
      <c r="V257" s="110">
        <v>11.05335946694041</v>
      </c>
      <c r="W257" s="110">
        <v>12.108878711879967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6.0107632790237355</v>
      </c>
      <c r="C259" s="118">
        <f t="shared" si="103"/>
        <v>5.743903372211423</v>
      </c>
      <c r="D259" s="118">
        <f t="shared" si="103"/>
        <v>5.6617508554388021</v>
      </c>
      <c r="E259" s="118">
        <f t="shared" si="103"/>
        <v>6.2695319627711044</v>
      </c>
      <c r="F259" s="118">
        <f t="shared" si="103"/>
        <v>6.0865562076562121</v>
      </c>
      <c r="G259" s="118">
        <f t="shared" si="103"/>
        <v>5.5312086100814817</v>
      </c>
      <c r="H259" s="118">
        <f t="shared" si="103"/>
        <v>5.306683409849855</v>
      </c>
      <c r="I259" s="118">
        <f t="shared" si="103"/>
        <v>5.085547554381062</v>
      </c>
      <c r="J259" s="118">
        <f t="shared" si="103"/>
        <v>4.6085909469252728</v>
      </c>
      <c r="K259" s="118">
        <f t="shared" si="103"/>
        <v>4.5359253317905015</v>
      </c>
      <c r="L259" s="118">
        <f t="shared" si="103"/>
        <v>4.7177154727261641</v>
      </c>
      <c r="M259" s="118">
        <f t="shared" si="103"/>
        <v>4.2322515617583472</v>
      </c>
      <c r="N259" s="118">
        <f t="shared" si="103"/>
        <v>4.0124604374417379</v>
      </c>
      <c r="O259" s="118">
        <f t="shared" si="103"/>
        <v>3.953193941724344</v>
      </c>
      <c r="P259" s="118">
        <f t="shared" si="103"/>
        <v>3.4855395384096854</v>
      </c>
      <c r="Q259" s="118">
        <f t="shared" si="103"/>
        <v>3.1789221625653603</v>
      </c>
      <c r="R259" s="118">
        <f t="shared" ref="R259:V259" si="104">R260+R262+R264+R273</f>
        <v>3.1233105802561854</v>
      </c>
      <c r="S259" s="118">
        <f t="shared" si="104"/>
        <v>3.1290088856963902</v>
      </c>
      <c r="T259" s="118">
        <f t="shared" si="104"/>
        <v>2.9479220134944963</v>
      </c>
      <c r="U259" s="118">
        <f t="shared" si="104"/>
        <v>2.8500203000762698</v>
      </c>
      <c r="V259" s="118">
        <f t="shared" si="104"/>
        <v>3.1028533899992086</v>
      </c>
      <c r="W259" s="118">
        <f t="shared" ref="W259" si="105">W260+W262+W264+W273</f>
        <v>2.6312113563745609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3.1592988416524799</v>
      </c>
      <c r="C264" s="123">
        <v>3.0182400513618806</v>
      </c>
      <c r="D264" s="123">
        <v>2.9216833057976972</v>
      </c>
      <c r="E264" s="123">
        <v>2.9801254527643097</v>
      </c>
      <c r="F264" s="123">
        <v>2.921625514551796</v>
      </c>
      <c r="G264" s="123">
        <v>2.8364732121454486</v>
      </c>
      <c r="H264" s="123">
        <v>2.8306873941263011</v>
      </c>
      <c r="I264" s="123">
        <v>2.8267201686907191</v>
      </c>
      <c r="J264" s="123">
        <v>2.7494717925153456</v>
      </c>
      <c r="K264" s="123">
        <v>2.6835225138105065</v>
      </c>
      <c r="L264" s="123">
        <v>2.6886632355899156</v>
      </c>
      <c r="M264" s="123">
        <v>2.2468577080342409</v>
      </c>
      <c r="N264" s="123">
        <v>2.1088855732764209</v>
      </c>
      <c r="O264" s="123">
        <v>2.0734901262668908</v>
      </c>
      <c r="P264" s="123">
        <v>1.837618061904716</v>
      </c>
      <c r="Q264" s="123">
        <v>1.6827712784447479</v>
      </c>
      <c r="R264" s="123">
        <v>1.6579157968806575</v>
      </c>
      <c r="S264" s="123">
        <v>1.6610418075900792</v>
      </c>
      <c r="T264" s="123">
        <v>1.5733228828454495</v>
      </c>
      <c r="U264" s="123">
        <v>1.5332012224249232</v>
      </c>
      <c r="V264" s="123">
        <v>1.692089574355979</v>
      </c>
      <c r="W264" s="123">
        <v>1.4551457763978177</v>
      </c>
      <c r="DA264" s="130" t="s">
        <v>3221</v>
      </c>
    </row>
    <row r="265" spans="1:105" ht="12" customHeight="1" x14ac:dyDescent="0.25">
      <c r="A265" s="97" t="s">
        <v>124</v>
      </c>
      <c r="B265" s="99">
        <v>3.4062094314397142</v>
      </c>
      <c r="C265" s="99">
        <v>3.2761403212016207</v>
      </c>
      <c r="D265" s="99">
        <v>3.1988616310281541</v>
      </c>
      <c r="E265" s="99">
        <v>3.2560494016224686</v>
      </c>
      <c r="F265" s="99">
        <v>3.2048540485228525</v>
      </c>
      <c r="G265" s="99">
        <v>3.1314723403331186</v>
      </c>
      <c r="H265" s="99">
        <v>3.1440483560811843</v>
      </c>
      <c r="I265" s="99">
        <v>3.1985438948755167</v>
      </c>
      <c r="J265" s="99">
        <v>3.1953073208196736</v>
      </c>
      <c r="K265" s="99">
        <v>3.1994562653214933</v>
      </c>
      <c r="L265" s="99">
        <v>3.3379944278278653</v>
      </c>
      <c r="M265" s="99">
        <v>2.8945170592698415</v>
      </c>
      <c r="N265" s="99">
        <v>2.7942313111330672</v>
      </c>
      <c r="O265" s="99">
        <v>2.7880751850780472</v>
      </c>
      <c r="P265" s="99">
        <v>2.537966867767822</v>
      </c>
      <c r="Q265" s="99">
        <v>2.3798598738358709</v>
      </c>
      <c r="R265" s="99">
        <v>2.3820703260217218</v>
      </c>
      <c r="S265" s="99">
        <v>2.3931974626238777</v>
      </c>
      <c r="T265" s="99">
        <v>2.315714653735256</v>
      </c>
      <c r="U265" s="99">
        <v>2.2533004505221519</v>
      </c>
      <c r="V265" s="99">
        <v>2.5375672632641466</v>
      </c>
      <c r="W265" s="99">
        <v>2.2008340140853999</v>
      </c>
      <c r="DA265" s="63" t="s">
        <v>3222</v>
      </c>
    </row>
    <row r="266" spans="1:105" ht="12" customHeight="1" x14ac:dyDescent="0.25">
      <c r="A266" s="97" t="s">
        <v>123</v>
      </c>
      <c r="B266" s="99">
        <v>0.6118571615306394</v>
      </c>
      <c r="C266" s="99">
        <v>0.62303522553494373</v>
      </c>
      <c r="D266" s="99">
        <v>0.63069629181265618</v>
      </c>
      <c r="E266" s="99">
        <v>0.55768668080196371</v>
      </c>
      <c r="F266" s="99">
        <v>0.5507137745805466</v>
      </c>
      <c r="G266" s="99">
        <v>0.61905379159361562</v>
      </c>
      <c r="H266" s="99">
        <v>0.57301406961840884</v>
      </c>
      <c r="I266" s="99">
        <v>0.59491307433014184</v>
      </c>
      <c r="J266" s="99">
        <v>0.58225738700986551</v>
      </c>
      <c r="K266" s="99">
        <v>0.6106083253736061</v>
      </c>
      <c r="L266" s="99">
        <v>0.54449952830656556</v>
      </c>
      <c r="M266" s="99">
        <v>0.3159340363003601</v>
      </c>
      <c r="N266" s="99">
        <v>0.32419658787147776</v>
      </c>
      <c r="O266" s="99">
        <v>0.30700532815443954</v>
      </c>
      <c r="P266" s="99">
        <v>0.29395428460003764</v>
      </c>
      <c r="Q266" s="99">
        <v>0.28254021473320318</v>
      </c>
      <c r="R266" s="99">
        <v>0.3028401610242778</v>
      </c>
      <c r="S266" s="99">
        <v>0.30606723953920112</v>
      </c>
      <c r="T266" s="99">
        <v>0.22272666831017862</v>
      </c>
      <c r="U266" s="99">
        <v>0.22626312313742045</v>
      </c>
      <c r="V266" s="99">
        <v>0.36763317097528336</v>
      </c>
      <c r="W266" s="99">
        <v>0.19032561617059235</v>
      </c>
      <c r="DA266" s="63" t="s">
        <v>3223</v>
      </c>
    </row>
    <row r="267" spans="1:105" ht="12" customHeight="1" x14ac:dyDescent="0.25">
      <c r="A267" s="100" t="s">
        <v>50</v>
      </c>
      <c r="B267" s="102">
        <v>0.6118571615306394</v>
      </c>
      <c r="C267" s="102">
        <v>0.62303522553494373</v>
      </c>
      <c r="D267" s="102">
        <v>0.63069629181265618</v>
      </c>
      <c r="E267" s="102">
        <v>0.55768668080196371</v>
      </c>
      <c r="F267" s="102">
        <v>0.5507137745805466</v>
      </c>
      <c r="G267" s="102">
        <v>0.61905379159361562</v>
      </c>
      <c r="H267" s="102">
        <v>0.57301406961840884</v>
      </c>
      <c r="I267" s="102">
        <v>0.59491307433014184</v>
      </c>
      <c r="J267" s="102">
        <v>0.58225738700986551</v>
      </c>
      <c r="K267" s="102">
        <v>0.6106083253736061</v>
      </c>
      <c r="L267" s="102">
        <v>0.54449952830656556</v>
      </c>
      <c r="M267" s="102">
        <v>0.3159340363003601</v>
      </c>
      <c r="N267" s="102">
        <v>0.32419658787147776</v>
      </c>
      <c r="O267" s="102">
        <v>0.30700532815443954</v>
      </c>
      <c r="P267" s="102">
        <v>0.29395428460003764</v>
      </c>
      <c r="Q267" s="102">
        <v>0.28254021473320318</v>
      </c>
      <c r="R267" s="102">
        <v>0.3028401610242778</v>
      </c>
      <c r="S267" s="102">
        <v>0.30606723953920112</v>
      </c>
      <c r="T267" s="102">
        <v>0.22272666831017862</v>
      </c>
      <c r="U267" s="102">
        <v>0.22626312313742045</v>
      </c>
      <c r="V267" s="102">
        <v>0.36763317097528336</v>
      </c>
      <c r="W267" s="102">
        <v>0.19032561617059235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2.8514644373712557</v>
      </c>
      <c r="C273" s="123">
        <v>2.7256633208495424</v>
      </c>
      <c r="D273" s="123">
        <v>2.7400675496411053</v>
      </c>
      <c r="E273" s="123">
        <v>3.2894065100067942</v>
      </c>
      <c r="F273" s="123">
        <v>3.1649306931044161</v>
      </c>
      <c r="G273" s="123">
        <v>2.6947353979360327</v>
      </c>
      <c r="H273" s="123">
        <v>2.4759960157235543</v>
      </c>
      <c r="I273" s="123">
        <v>2.2588273856903429</v>
      </c>
      <c r="J273" s="123">
        <v>1.859119154409927</v>
      </c>
      <c r="K273" s="123">
        <v>1.8524028179799945</v>
      </c>
      <c r="L273" s="123">
        <v>2.0290522371362489</v>
      </c>
      <c r="M273" s="123">
        <v>1.985393853724106</v>
      </c>
      <c r="N273" s="123">
        <v>1.9035748641653167</v>
      </c>
      <c r="O273" s="123">
        <v>1.8797038154574532</v>
      </c>
      <c r="P273" s="123">
        <v>1.6479214765049695</v>
      </c>
      <c r="Q273" s="123">
        <v>1.4961508841206121</v>
      </c>
      <c r="R273" s="123">
        <v>1.4653947833755279</v>
      </c>
      <c r="S273" s="123">
        <v>1.467967078106311</v>
      </c>
      <c r="T273" s="123">
        <v>1.374599130649047</v>
      </c>
      <c r="U273" s="123">
        <v>1.3168190776513466</v>
      </c>
      <c r="V273" s="123">
        <v>1.4107638156432296</v>
      </c>
      <c r="W273" s="123">
        <v>1.1760655799767432</v>
      </c>
      <c r="DA273" s="130" t="s">
        <v>3230</v>
      </c>
    </row>
    <row r="274" spans="1:105" ht="12" customHeight="1" x14ac:dyDescent="0.25">
      <c r="A274" s="97" t="s">
        <v>50</v>
      </c>
      <c r="B274" s="99">
        <v>5.928784200361636</v>
      </c>
      <c r="C274" s="99">
        <v>5.6335115482865312</v>
      </c>
      <c r="D274" s="99">
        <v>5.5870244215683593</v>
      </c>
      <c r="E274" s="99">
        <v>6.4955339064582347</v>
      </c>
      <c r="F274" s="99">
        <v>6.4557770349132557</v>
      </c>
      <c r="G274" s="99">
        <v>5.9145053515619459</v>
      </c>
      <c r="H274" s="99">
        <v>5.7824486291479804</v>
      </c>
      <c r="I274" s="99">
        <v>5.7762397555981728</v>
      </c>
      <c r="J274" s="99">
        <v>5.185961390245704</v>
      </c>
      <c r="K274" s="99">
        <v>5.1279121920159119</v>
      </c>
      <c r="L274" s="99">
        <v>5.2056010432799935</v>
      </c>
      <c r="M274" s="99">
        <v>4.6877982129771674</v>
      </c>
      <c r="N274" s="99">
        <v>3.992435343106524</v>
      </c>
      <c r="O274" s="99">
        <v>3.6977716587891885</v>
      </c>
      <c r="P274" s="99">
        <v>3.3106780366804971</v>
      </c>
      <c r="Q274" s="99">
        <v>3.198245128198967</v>
      </c>
      <c r="R274" s="99">
        <v>3.4299398030884474</v>
      </c>
      <c r="S274" s="99">
        <v>3.6842836982369294</v>
      </c>
      <c r="T274" s="99">
        <v>3.7982613626293191</v>
      </c>
      <c r="U274" s="99">
        <v>3.9520879215243969</v>
      </c>
      <c r="V274" s="99">
        <v>4.5686184573862905</v>
      </c>
      <c r="W274" s="99">
        <v>4.2360885077549648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7.8384623342643867</v>
      </c>
      <c r="D279" s="117">
        <f t="shared" si="108"/>
        <v>18.851791168172788</v>
      </c>
      <c r="E279" s="117">
        <f t="shared" si="108"/>
        <v>21.010423188661679</v>
      </c>
      <c r="F279" s="117">
        <f t="shared" si="108"/>
        <v>15.773684795285806</v>
      </c>
      <c r="G279" s="117">
        <f t="shared" si="108"/>
        <v>12.695479704962287</v>
      </c>
      <c r="H279" s="117">
        <f t="shared" si="108"/>
        <v>10.787361835330152</v>
      </c>
      <c r="I279" s="117">
        <f t="shared" si="108"/>
        <v>14.894333950349129</v>
      </c>
      <c r="J279" s="117">
        <f t="shared" si="108"/>
        <v>18.054703902538616</v>
      </c>
      <c r="K279" s="117">
        <f t="shared" si="108"/>
        <v>28.975069594084033</v>
      </c>
      <c r="L279" s="117">
        <f t="shared" si="108"/>
        <v>18.343420269285645</v>
      </c>
      <c r="M279" s="117">
        <f t="shared" si="108"/>
        <v>17.628422836847403</v>
      </c>
      <c r="N279" s="117">
        <f t="shared" si="108"/>
        <v>16.173801675906027</v>
      </c>
      <c r="O279" s="117">
        <f t="shared" si="108"/>
        <v>13.98669716497775</v>
      </c>
      <c r="P279" s="117">
        <f t="shared" si="108"/>
        <v>24.400881954925119</v>
      </c>
      <c r="Q279" s="117">
        <f t="shared" si="108"/>
        <v>12.597882327034194</v>
      </c>
      <c r="R279" s="117">
        <f t="shared" ref="R279:V279" si="109">R280+R282+R284+R293</f>
        <v>9.7796594223860023</v>
      </c>
      <c r="S279" s="117">
        <f t="shared" si="109"/>
        <v>9.5349252547382672</v>
      </c>
      <c r="T279" s="117">
        <f t="shared" si="109"/>
        <v>11.227327309201582</v>
      </c>
      <c r="U279" s="117">
        <f t="shared" si="109"/>
        <v>11.701071161246372</v>
      </c>
      <c r="V279" s="117">
        <f t="shared" si="109"/>
        <v>10.890422630825059</v>
      </c>
      <c r="W279" s="117">
        <f t="shared" ref="W279" si="110">W280+W282+W284+W293</f>
        <v>10.424213457112145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1.5059120389420158</v>
      </c>
      <c r="D280" s="122">
        <f t="shared" si="111"/>
        <v>3.6825593053030552</v>
      </c>
      <c r="E280" s="122">
        <f t="shared" si="111"/>
        <v>4.5920907449068151</v>
      </c>
      <c r="F280" s="122">
        <f t="shared" si="111"/>
        <v>3.3791767050100781</v>
      </c>
      <c r="G280" s="122">
        <f t="shared" si="111"/>
        <v>2.6737013446752673</v>
      </c>
      <c r="H280" s="122">
        <f t="shared" si="111"/>
        <v>2.0004797867315531</v>
      </c>
      <c r="I280" s="122">
        <f t="shared" si="111"/>
        <v>2.9210954502571771</v>
      </c>
      <c r="J280" s="122">
        <f t="shared" si="111"/>
        <v>3.5006592266474992</v>
      </c>
      <c r="K280" s="122">
        <f t="shared" si="111"/>
        <v>6.6054032079719738</v>
      </c>
      <c r="L280" s="122">
        <f t="shared" si="111"/>
        <v>2.677775296589429</v>
      </c>
      <c r="M280" s="122">
        <f t="shared" si="111"/>
        <v>2.5006472067080656</v>
      </c>
      <c r="N280" s="122">
        <f t="shared" si="111"/>
        <v>2.6604238020437072</v>
      </c>
      <c r="O280" s="122">
        <f t="shared" si="111"/>
        <v>2.707737415644663</v>
      </c>
      <c r="P280" s="122">
        <f t="shared" si="111"/>
        <v>5.5788717456223997</v>
      </c>
      <c r="Q280" s="122">
        <f t="shared" si="111"/>
        <v>2.7949698843800124</v>
      </c>
      <c r="R280" s="122">
        <f t="shared" si="111"/>
        <v>1.8767776579930568</v>
      </c>
      <c r="S280" s="122">
        <f t="shared" si="111"/>
        <v>1.8055030451441123</v>
      </c>
      <c r="T280" s="122">
        <f t="shared" si="111"/>
        <v>2.0280547995645559</v>
      </c>
      <c r="U280" s="122">
        <f t="shared" si="111"/>
        <v>2.0895027830221302</v>
      </c>
      <c r="V280" s="122">
        <f t="shared" si="111"/>
        <v>1.8314732476655782</v>
      </c>
      <c r="W280" s="122">
        <f t="shared" si="111"/>
        <v>1.7713436306829884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1.5059120389420158</v>
      </c>
      <c r="D281" s="98">
        <v>3.6825593053030552</v>
      </c>
      <c r="E281" s="98">
        <v>4.5920907449068151</v>
      </c>
      <c r="F281" s="98">
        <v>3.3791767050100781</v>
      </c>
      <c r="G281" s="98">
        <v>2.6737013446752673</v>
      </c>
      <c r="H281" s="98">
        <v>2.0004797867315531</v>
      </c>
      <c r="I281" s="98">
        <v>2.9210954502571771</v>
      </c>
      <c r="J281" s="98">
        <v>3.5006592266474992</v>
      </c>
      <c r="K281" s="98">
        <v>6.6054032079719738</v>
      </c>
      <c r="L281" s="98">
        <v>2.677775296589429</v>
      </c>
      <c r="M281" s="98">
        <v>2.5006472067080656</v>
      </c>
      <c r="N281" s="98">
        <v>2.6604238020437072</v>
      </c>
      <c r="O281" s="98">
        <v>2.707737415644663</v>
      </c>
      <c r="P281" s="98">
        <v>5.5788717456223997</v>
      </c>
      <c r="Q281" s="98">
        <v>2.7949698843800124</v>
      </c>
      <c r="R281" s="98">
        <v>1.8767776579930568</v>
      </c>
      <c r="S281" s="98">
        <v>1.8055030451441123</v>
      </c>
      <c r="T281" s="98">
        <v>2.0280547995645559</v>
      </c>
      <c r="U281" s="98">
        <v>2.0895027830221302</v>
      </c>
      <c r="V281" s="98">
        <v>1.8314732476655782</v>
      </c>
      <c r="W281" s="98">
        <v>1.7713436306829884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0.17460467344582603</v>
      </c>
      <c r="D282" s="122">
        <f t="shared" si="112"/>
        <v>0.35806029763497255</v>
      </c>
      <c r="E282" s="122">
        <f t="shared" si="112"/>
        <v>0.90276818965837347</v>
      </c>
      <c r="F282" s="122">
        <f t="shared" si="112"/>
        <v>0.5730829646915262</v>
      </c>
      <c r="G282" s="122">
        <f t="shared" si="112"/>
        <v>0.62136247462635352</v>
      </c>
      <c r="H282" s="122">
        <f t="shared" si="112"/>
        <v>0.69787246525812063</v>
      </c>
      <c r="I282" s="122">
        <f t="shared" si="112"/>
        <v>0.42014643653756267</v>
      </c>
      <c r="J282" s="122">
        <f t="shared" si="112"/>
        <v>0.41493142793009508</v>
      </c>
      <c r="K282" s="122">
        <f t="shared" si="112"/>
        <v>0.81655130552129296</v>
      </c>
      <c r="L282" s="122">
        <f t="shared" si="112"/>
        <v>1.2484957443792386</v>
      </c>
      <c r="M282" s="122">
        <f t="shared" si="112"/>
        <v>1.5104609427453106</v>
      </c>
      <c r="N282" s="122">
        <f t="shared" si="112"/>
        <v>1.46077971919144</v>
      </c>
      <c r="O282" s="122">
        <f t="shared" si="112"/>
        <v>1.2400147067034053</v>
      </c>
      <c r="P282" s="122">
        <f t="shared" si="112"/>
        <v>1.2535074463152103</v>
      </c>
      <c r="Q282" s="122">
        <f t="shared" si="112"/>
        <v>0.77964805592871744</v>
      </c>
      <c r="R282" s="122">
        <f t="shared" si="112"/>
        <v>0.42028017500132925</v>
      </c>
      <c r="S282" s="122">
        <f t="shared" si="112"/>
        <v>0.41456527385287884</v>
      </c>
      <c r="T282" s="122">
        <f t="shared" si="112"/>
        <v>0.37750295212120988</v>
      </c>
      <c r="U282" s="122">
        <f t="shared" si="112"/>
        <v>0.34070560260794458</v>
      </c>
      <c r="V282" s="122">
        <f t="shared" si="112"/>
        <v>0.16104314325977523</v>
      </c>
      <c r="W282" s="122">
        <f t="shared" si="112"/>
        <v>0.26250645221036206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0.17460467344582603</v>
      </c>
      <c r="D283" s="98">
        <v>0.35806029763497255</v>
      </c>
      <c r="E283" s="98">
        <v>0.90276818965837347</v>
      </c>
      <c r="F283" s="98">
        <v>0.5730829646915262</v>
      </c>
      <c r="G283" s="98">
        <v>0.62136247462635352</v>
      </c>
      <c r="H283" s="98">
        <v>0.69787246525812063</v>
      </c>
      <c r="I283" s="98">
        <v>0.42014643653756267</v>
      </c>
      <c r="J283" s="98">
        <v>0.41493142793009508</v>
      </c>
      <c r="K283" s="98">
        <v>0.81655130552129296</v>
      </c>
      <c r="L283" s="98">
        <v>1.2484957443792386</v>
      </c>
      <c r="M283" s="98">
        <v>1.5104609427453106</v>
      </c>
      <c r="N283" s="98">
        <v>1.46077971919144</v>
      </c>
      <c r="O283" s="98">
        <v>1.2400147067034053</v>
      </c>
      <c r="P283" s="98">
        <v>1.2535074463152103</v>
      </c>
      <c r="Q283" s="98">
        <v>0.77964805592871744</v>
      </c>
      <c r="R283" s="98">
        <v>0.42028017500132925</v>
      </c>
      <c r="S283" s="98">
        <v>0.41456527385287884</v>
      </c>
      <c r="T283" s="98">
        <v>0.37750295212120988</v>
      </c>
      <c r="U283" s="98">
        <v>0.34070560260794458</v>
      </c>
      <c r="V283" s="98">
        <v>0.16104314325977523</v>
      </c>
      <c r="W283" s="98">
        <v>0.26250645221036206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2.3504246922909</v>
      </c>
      <c r="D284" s="122">
        <v>5.4912887043379879</v>
      </c>
      <c r="E284" s="122">
        <v>5.6294117219167168</v>
      </c>
      <c r="F284" s="122">
        <v>4.3102403961949438</v>
      </c>
      <c r="G284" s="122">
        <v>3.4663303306232689</v>
      </c>
      <c r="H284" s="122">
        <v>3.083909557091471</v>
      </c>
      <c r="I284" s="122">
        <v>4.3427625843913242</v>
      </c>
      <c r="J284" s="122">
        <v>5.7675055798747143</v>
      </c>
      <c r="K284" s="122">
        <v>8.7167776906358725</v>
      </c>
      <c r="L284" s="122">
        <v>5.2748255010166156</v>
      </c>
      <c r="M284" s="122">
        <v>4.9907079211372665</v>
      </c>
      <c r="N284" s="122">
        <v>4.7312354363120104</v>
      </c>
      <c r="O284" s="122">
        <v>4.3240158407806311</v>
      </c>
      <c r="P284" s="122">
        <v>7.9181059316091131</v>
      </c>
      <c r="Q284" s="122">
        <v>4.1346552033639519</v>
      </c>
      <c r="R284" s="122">
        <v>2.9909885125416942</v>
      </c>
      <c r="S284" s="122">
        <v>3.015141235443894</v>
      </c>
      <c r="T284" s="122">
        <v>3.3274589365518845</v>
      </c>
      <c r="U284" s="122">
        <v>3.4540171763481138</v>
      </c>
      <c r="V284" s="122">
        <v>3.2653356605553348</v>
      </c>
      <c r="W284" s="122">
        <v>2.980841840958683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2.1975280657028606</v>
      </c>
      <c r="D285" s="98">
        <v>5.0923034021656903</v>
      </c>
      <c r="E285" s="98">
        <v>5.3012411199227154</v>
      </c>
      <c r="F285" s="98">
        <v>4.0090546991961542</v>
      </c>
      <c r="G285" s="98">
        <v>3.1596450142768084</v>
      </c>
      <c r="H285" s="98">
        <v>2.7968916026652395</v>
      </c>
      <c r="I285" s="98">
        <v>3.7711175333459512</v>
      </c>
      <c r="J285" s="98">
        <v>4.8895201219740265</v>
      </c>
      <c r="K285" s="98">
        <v>7.3630977762683658</v>
      </c>
      <c r="L285" s="98">
        <v>4.1934622309849958</v>
      </c>
      <c r="M285" s="98">
        <v>3.8293832319665819</v>
      </c>
      <c r="N285" s="98">
        <v>3.6668387575913677</v>
      </c>
      <c r="O285" s="98">
        <v>3.4560667909259157</v>
      </c>
      <c r="P285" s="98">
        <v>5.8459956838038805</v>
      </c>
      <c r="Q285" s="98">
        <v>2.9824148831870687</v>
      </c>
      <c r="R285" s="98">
        <v>2.193914556161936</v>
      </c>
      <c r="S285" s="98">
        <v>2.3258977755740879</v>
      </c>
      <c r="T285" s="98">
        <v>2.2044443182939926</v>
      </c>
      <c r="U285" s="98">
        <v>2.5747212391992402</v>
      </c>
      <c r="V285" s="98">
        <v>2.1972022466174188</v>
      </c>
      <c r="W285" s="98">
        <v>2.1276277591372272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1.4812568325125553E-2</v>
      </c>
      <c r="D286" s="98">
        <v>3.8808312705524789E-2</v>
      </c>
      <c r="E286" s="98">
        <v>0.11538428249736198</v>
      </c>
      <c r="F286" s="98">
        <v>3.6613964315706127E-2</v>
      </c>
      <c r="G286" s="98">
        <v>1.2143303860746165E-2</v>
      </c>
      <c r="H286" s="98">
        <v>2.9314707041536166E-2</v>
      </c>
      <c r="I286" s="98">
        <v>1.9066110807551662E-2</v>
      </c>
      <c r="J286" s="98">
        <v>0.10474880988263392</v>
      </c>
      <c r="K286" s="98">
        <v>0.10251445880760265</v>
      </c>
      <c r="L286" s="98">
        <v>0.25251192138155221</v>
      </c>
      <c r="M286" s="98">
        <v>0.13258067547150462</v>
      </c>
      <c r="N286" s="98">
        <v>0.13774738780896834</v>
      </c>
      <c r="O286" s="98">
        <v>0.11101471747864157</v>
      </c>
      <c r="P286" s="98">
        <v>0.21247095488198653</v>
      </c>
      <c r="Q286" s="98">
        <v>8.5929769000899381E-2</v>
      </c>
      <c r="R286" s="98">
        <v>6.1593772768159263E-2</v>
      </c>
      <c r="S286" s="98">
        <v>0.12657381268532403</v>
      </c>
      <c r="T286" s="98">
        <v>9.244150932902466E-2</v>
      </c>
      <c r="U286" s="98">
        <v>0.10354611381892201</v>
      </c>
      <c r="V286" s="98">
        <v>0.17657031520601718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4.232491394365487E-3</v>
      </c>
      <c r="D287" s="101">
        <v>1.1432102651074041E-2</v>
      </c>
      <c r="E287" s="101">
        <v>3.007029096410627E-2</v>
      </c>
      <c r="F287" s="101">
        <v>9.5376472556466564E-3</v>
      </c>
      <c r="G287" s="101">
        <v>3.5678772108487973E-3</v>
      </c>
      <c r="H287" s="101">
        <v>7.9924411090923336E-3</v>
      </c>
      <c r="I287" s="101">
        <v>5.2699586446803177E-3</v>
      </c>
      <c r="J287" s="101">
        <v>2.8404654022831013E-2</v>
      </c>
      <c r="K287" s="101">
        <v>2.8835479091969797E-2</v>
      </c>
      <c r="L287" s="101">
        <v>6.1637174851840337E-2</v>
      </c>
      <c r="M287" s="101">
        <v>2.2078371032521207E-2</v>
      </c>
      <c r="N287" s="101">
        <v>2.3794601329747731E-2</v>
      </c>
      <c r="O287" s="101">
        <v>1.7686783443402691E-2</v>
      </c>
      <c r="P287" s="101">
        <v>3.4232349807188159E-2</v>
      </c>
      <c r="Q287" s="101">
        <v>1.3666919797945338E-2</v>
      </c>
      <c r="R287" s="101">
        <v>1.019652249408181E-2</v>
      </c>
      <c r="S287" s="101">
        <v>2.0784773964387007E-2</v>
      </c>
      <c r="T287" s="101">
        <v>1.139929468446786E-2</v>
      </c>
      <c r="U287" s="101">
        <v>1.3131529769957774E-2</v>
      </c>
      <c r="V287" s="101">
        <v>3.1794358397253072E-2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1.0580076930760067E-2</v>
      </c>
      <c r="D288" s="104">
        <v>2.7376210054450751E-2</v>
      </c>
      <c r="E288" s="104">
        <v>8.5313991533255709E-2</v>
      </c>
      <c r="F288" s="104">
        <v>2.707631706005947E-2</v>
      </c>
      <c r="G288" s="104">
        <v>8.5754266498973674E-3</v>
      </c>
      <c r="H288" s="104">
        <v>2.132226593244383E-2</v>
      </c>
      <c r="I288" s="104">
        <v>1.3796152162871346E-2</v>
      </c>
      <c r="J288" s="104">
        <v>7.6344155859802906E-2</v>
      </c>
      <c r="K288" s="104">
        <v>7.367897971563285E-2</v>
      </c>
      <c r="L288" s="104">
        <v>0.19087474652971184</v>
      </c>
      <c r="M288" s="104">
        <v>0.11050230443898341</v>
      </c>
      <c r="N288" s="104">
        <v>0.11395278647922061</v>
      </c>
      <c r="O288" s="104">
        <v>9.3327934035238883E-2</v>
      </c>
      <c r="P288" s="104">
        <v>0.17823860507479838</v>
      </c>
      <c r="Q288" s="104">
        <v>7.2262849202954046E-2</v>
      </c>
      <c r="R288" s="104">
        <v>5.1397250274077454E-2</v>
      </c>
      <c r="S288" s="104">
        <v>0.10578903872093701</v>
      </c>
      <c r="T288" s="104">
        <v>8.1042214644556798E-2</v>
      </c>
      <c r="U288" s="104">
        <v>9.0414584048964242E-2</v>
      </c>
      <c r="V288" s="104">
        <v>0.14477595680876409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4.8554139116904323E-2</v>
      </c>
      <c r="D289" s="101">
        <v>0.14449311624596209</v>
      </c>
      <c r="E289" s="101">
        <v>9.8333044982102519E-2</v>
      </c>
      <c r="F289" s="101">
        <v>0.10996955835941367</v>
      </c>
      <c r="G289" s="101">
        <v>8.4830818697157695E-2</v>
      </c>
      <c r="H289" s="101">
        <v>0.13287244632961909</v>
      </c>
      <c r="I289" s="101">
        <v>0.26222549020415309</v>
      </c>
      <c r="J289" s="101">
        <v>0.16656793361387093</v>
      </c>
      <c r="K289" s="101">
        <v>0.33481877037250624</v>
      </c>
      <c r="L289" s="101">
        <v>0</v>
      </c>
      <c r="M289" s="101">
        <v>0.13337451172436551</v>
      </c>
      <c r="N289" s="101">
        <v>9.456136785767727E-2</v>
      </c>
      <c r="O289" s="101">
        <v>0.17351917778907314</v>
      </c>
      <c r="P289" s="101">
        <v>0.17290905314839092</v>
      </c>
      <c r="Q289" s="101">
        <v>0.12260467947260427</v>
      </c>
      <c r="R289" s="101">
        <v>9.2151293053916464E-2</v>
      </c>
      <c r="S289" s="101">
        <v>3.4844658826332774E-2</v>
      </c>
      <c r="T289" s="101">
        <v>0.22897066535585239</v>
      </c>
      <c r="U289" s="101">
        <v>8.1673400971327539E-2</v>
      </c>
      <c r="V289" s="101">
        <v>0.17813904710113956</v>
      </c>
      <c r="W289" s="101">
        <v>0.13127765377217718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8.9529919146009163E-2</v>
      </c>
      <c r="D290" s="104">
        <v>0.21568387322081026</v>
      </c>
      <c r="E290" s="104">
        <v>0.11445327451453637</v>
      </c>
      <c r="F290" s="104">
        <v>0.15460217432367007</v>
      </c>
      <c r="G290" s="104">
        <v>0.20971119378855624</v>
      </c>
      <c r="H290" s="104">
        <v>0.12483080105507643</v>
      </c>
      <c r="I290" s="104">
        <v>0.29035345003366841</v>
      </c>
      <c r="J290" s="104">
        <v>0.6066687144041828</v>
      </c>
      <c r="K290" s="104">
        <v>0.91634668518739759</v>
      </c>
      <c r="L290" s="104">
        <v>0.82885134865006704</v>
      </c>
      <c r="M290" s="104">
        <v>0.89536950197481446</v>
      </c>
      <c r="N290" s="104">
        <v>0.83208792305399681</v>
      </c>
      <c r="O290" s="104">
        <v>0.58341515458700066</v>
      </c>
      <c r="P290" s="104">
        <v>1.6867302397748551</v>
      </c>
      <c r="Q290" s="104">
        <v>0.94370587170337916</v>
      </c>
      <c r="R290" s="104">
        <v>0.64332889055768216</v>
      </c>
      <c r="S290" s="104">
        <v>0.52782498835814928</v>
      </c>
      <c r="T290" s="104">
        <v>0.8016024435730148</v>
      </c>
      <c r="U290" s="104">
        <v>0.69407642235862388</v>
      </c>
      <c r="V290" s="104">
        <v>0.71342405163075917</v>
      </c>
      <c r="W290" s="104">
        <v>0.72193642804927849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2.3617262063369789E-2</v>
      </c>
      <c r="D291" s="98">
        <v>6.0448735477350947E-2</v>
      </c>
      <c r="E291" s="98">
        <v>2.3701308588145672E-2</v>
      </c>
      <c r="F291" s="98">
        <v>3.2468389644765304E-2</v>
      </c>
      <c r="G291" s="98">
        <v>5.880588894044645E-2</v>
      </c>
      <c r="H291" s="98">
        <v>3.0347410002463941E-2</v>
      </c>
      <c r="I291" s="98">
        <v>7.3084227775930891E-2</v>
      </c>
      <c r="J291" s="98">
        <v>0.14807846631887589</v>
      </c>
      <c r="K291" s="98">
        <v>0.23913436646718939</v>
      </c>
      <c r="L291" s="98">
        <v>0.15617420721448061</v>
      </c>
      <c r="M291" s="98">
        <v>0.13003873339944488</v>
      </c>
      <c r="N291" s="98">
        <v>0.11781954821623893</v>
      </c>
      <c r="O291" s="98">
        <v>7.1299996905814053E-2</v>
      </c>
      <c r="P291" s="98">
        <v>0.22074871401057927</v>
      </c>
      <c r="Q291" s="98">
        <v>0.12968553164625077</v>
      </c>
      <c r="R291" s="98">
        <v>9.4046593877468956E-2</v>
      </c>
      <c r="S291" s="98">
        <v>7.5284502424645031E-2</v>
      </c>
      <c r="T291" s="98">
        <v>8.7268451879175882E-2</v>
      </c>
      <c r="U291" s="98">
        <v>7.7950389887891006E-2</v>
      </c>
      <c r="V291" s="98">
        <v>7.3184492518388503E-2</v>
      </c>
      <c r="W291" s="98">
        <v>6.7390198891706735E-2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6.5912657082639381E-2</v>
      </c>
      <c r="D292" s="98">
        <v>0.15523513774345932</v>
      </c>
      <c r="E292" s="98">
        <v>9.075196592639069E-2</v>
      </c>
      <c r="F292" s="98">
        <v>0.12213378467890476</v>
      </c>
      <c r="G292" s="98">
        <v>0.15090530484810979</v>
      </c>
      <c r="H292" s="98">
        <v>9.4483391052612498E-2</v>
      </c>
      <c r="I292" s="98">
        <v>0.21726922225773751</v>
      </c>
      <c r="J292" s="98">
        <v>0.45859024808530691</v>
      </c>
      <c r="K292" s="98">
        <v>0.67721231872020826</v>
      </c>
      <c r="L292" s="98">
        <v>0.67267714143558643</v>
      </c>
      <c r="M292" s="98">
        <v>0.76533076857536964</v>
      </c>
      <c r="N292" s="98">
        <v>0.71426837483775785</v>
      </c>
      <c r="O292" s="98">
        <v>0.51211515768118665</v>
      </c>
      <c r="P292" s="98">
        <v>1.4659815257642759</v>
      </c>
      <c r="Q292" s="98">
        <v>0.81402034005712842</v>
      </c>
      <c r="R292" s="98">
        <v>0.54928229668021322</v>
      </c>
      <c r="S292" s="98">
        <v>0.45254048593350421</v>
      </c>
      <c r="T292" s="98">
        <v>0.71433399169383893</v>
      </c>
      <c r="U292" s="98">
        <v>0.61612603247073283</v>
      </c>
      <c r="V292" s="98">
        <v>0.64023955911237063</v>
      </c>
      <c r="W292" s="98">
        <v>0.65454622915757177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3.8075209295856451</v>
      </c>
      <c r="D293" s="122">
        <v>9.3198828608967723</v>
      </c>
      <c r="E293" s="122">
        <v>9.886152532179775</v>
      </c>
      <c r="F293" s="122">
        <v>7.5111847293892584</v>
      </c>
      <c r="G293" s="122">
        <v>5.934085555037397</v>
      </c>
      <c r="H293" s="122">
        <v>5.0051000262490062</v>
      </c>
      <c r="I293" s="122">
        <v>7.2103294791630645</v>
      </c>
      <c r="J293" s="122">
        <v>8.3716076680863072</v>
      </c>
      <c r="K293" s="122">
        <v>12.836337389954892</v>
      </c>
      <c r="L293" s="122">
        <v>9.1423237273003615</v>
      </c>
      <c r="M293" s="122">
        <v>8.62660676625676</v>
      </c>
      <c r="N293" s="122">
        <v>7.321362718358869</v>
      </c>
      <c r="O293" s="122">
        <v>5.714929201849051</v>
      </c>
      <c r="P293" s="122">
        <v>9.6503968313783943</v>
      </c>
      <c r="Q293" s="122">
        <v>4.8886091833615115</v>
      </c>
      <c r="R293" s="122">
        <v>4.4916130768499221</v>
      </c>
      <c r="S293" s="122">
        <v>4.2997157002973818</v>
      </c>
      <c r="T293" s="122">
        <v>5.4943106209639314</v>
      </c>
      <c r="U293" s="122">
        <v>5.8168455992681833</v>
      </c>
      <c r="V293" s="122">
        <v>5.632570579344371</v>
      </c>
      <c r="W293" s="122">
        <v>5.4095215332601123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2.0533446282558359</v>
      </c>
      <c r="D294" s="98">
        <v>4.9281583196597003</v>
      </c>
      <c r="E294" s="98">
        <v>6.2231740778972506</v>
      </c>
      <c r="F294" s="98">
        <v>3.9555830754824499</v>
      </c>
      <c r="G294" s="98">
        <v>2.1735983323566019</v>
      </c>
      <c r="H294" s="98">
        <v>1.8444855070155086</v>
      </c>
      <c r="I294" s="98">
        <v>2.3616653488898485</v>
      </c>
      <c r="J294" s="98">
        <v>2.9250323404161973</v>
      </c>
      <c r="K294" s="98">
        <v>6.2325148405762736</v>
      </c>
      <c r="L294" s="98">
        <v>5.1435320038814796</v>
      </c>
      <c r="M294" s="98">
        <v>5.5819215529927657</v>
      </c>
      <c r="N294" s="98">
        <v>5.428970714530025</v>
      </c>
      <c r="O294" s="98">
        <v>3.9111281441675869</v>
      </c>
      <c r="P294" s="98">
        <v>4.705533624805823</v>
      </c>
      <c r="Q294" s="98">
        <v>1.5367192595664403</v>
      </c>
      <c r="R294" s="98">
        <v>0.91770511477990613</v>
      </c>
      <c r="S294" s="98">
        <v>1.7796897649576724</v>
      </c>
      <c r="T294" s="98">
        <v>1.9601677798558224</v>
      </c>
      <c r="U294" s="98">
        <v>2.3942325713864889</v>
      </c>
      <c r="V294" s="98">
        <v>2.3981748532061178</v>
      </c>
      <c r="W294" s="98">
        <v>1.3004720632847118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1.7541763013298095</v>
      </c>
      <c r="D295" s="33">
        <v>4.3917245412370729</v>
      </c>
      <c r="E295" s="33">
        <v>3.6629784542825239</v>
      </c>
      <c r="F295" s="33">
        <v>3.5556016539068085</v>
      </c>
      <c r="G295" s="33">
        <v>3.7604872226807955</v>
      </c>
      <c r="H295" s="33">
        <v>3.1606145192334978</v>
      </c>
      <c r="I295" s="33">
        <v>4.8486641302732165</v>
      </c>
      <c r="J295" s="33">
        <v>5.4465753276701099</v>
      </c>
      <c r="K295" s="33">
        <v>6.6038225493786182</v>
      </c>
      <c r="L295" s="33">
        <v>3.9987917234188819</v>
      </c>
      <c r="M295" s="33">
        <v>3.0446852132639943</v>
      </c>
      <c r="N295" s="33">
        <v>1.892392003828844</v>
      </c>
      <c r="O295" s="33">
        <v>1.8038010576814638</v>
      </c>
      <c r="P295" s="33">
        <v>4.9448632065725704</v>
      </c>
      <c r="Q295" s="33">
        <v>3.3518899237950714</v>
      </c>
      <c r="R295" s="33">
        <v>3.5739079620700158</v>
      </c>
      <c r="S295" s="33">
        <v>2.5200259353397092</v>
      </c>
      <c r="T295" s="33">
        <v>3.5341428411081091</v>
      </c>
      <c r="U295" s="33">
        <v>3.4226130278816944</v>
      </c>
      <c r="V295" s="33">
        <v>3.2343957261382532</v>
      </c>
      <c r="W295" s="33">
        <v>4.1090494699754005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6.5677294483132238</v>
      </c>
      <c r="D297" s="117">
        <f t="shared" si="113"/>
        <v>16.260521372752251</v>
      </c>
      <c r="E297" s="117">
        <f t="shared" si="113"/>
        <v>19.964549778754396</v>
      </c>
      <c r="F297" s="117">
        <f t="shared" si="113"/>
        <v>15.344771428153928</v>
      </c>
      <c r="G297" s="117">
        <f t="shared" si="113"/>
        <v>13.177709667051795</v>
      </c>
      <c r="H297" s="117">
        <f t="shared" si="113"/>
        <v>11.465963728591618</v>
      </c>
      <c r="I297" s="117">
        <f t="shared" si="113"/>
        <v>15.519539695519342</v>
      </c>
      <c r="J297" s="117">
        <f t="shared" si="113"/>
        <v>19.120049466326147</v>
      </c>
      <c r="K297" s="117">
        <f t="shared" si="113"/>
        <v>33.488515723120116</v>
      </c>
      <c r="L297" s="117">
        <f t="shared" si="113"/>
        <v>20.517366270814581</v>
      </c>
      <c r="M297" s="117">
        <f t="shared" si="113"/>
        <v>20.791206272369088</v>
      </c>
      <c r="N297" s="117">
        <f t="shared" si="113"/>
        <v>20.678689626318778</v>
      </c>
      <c r="O297" s="117">
        <f t="shared" si="113"/>
        <v>19.636345677289</v>
      </c>
      <c r="P297" s="117">
        <f t="shared" si="113"/>
        <v>36.086002247573724</v>
      </c>
      <c r="Q297" s="117">
        <f t="shared" si="113"/>
        <v>19.60549251817406</v>
      </c>
      <c r="R297" s="117">
        <f t="shared" ref="R297:V297" si="114">R298+R300+R302+R311</f>
        <v>14.14330371544261</v>
      </c>
      <c r="S297" s="117">
        <f t="shared" si="114"/>
        <v>13.715318464151917</v>
      </c>
      <c r="T297" s="117">
        <f t="shared" si="114"/>
        <v>15.78534016347076</v>
      </c>
      <c r="U297" s="117">
        <f t="shared" si="114"/>
        <v>16.271457927362029</v>
      </c>
      <c r="V297" s="117">
        <f t="shared" si="114"/>
        <v>14.445003947747466</v>
      </c>
      <c r="W297" s="117">
        <f t="shared" ref="W297" si="115">W298+W300+W302+W311</f>
        <v>14.571619633832347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2.3091169007581533</v>
      </c>
      <c r="D298" s="122">
        <f t="shared" si="116"/>
        <v>6.0843504768177183</v>
      </c>
      <c r="E298" s="122">
        <f t="shared" si="116"/>
        <v>8.1484353356870791</v>
      </c>
      <c r="F298" s="122">
        <f t="shared" si="116"/>
        <v>6.4190446590428829</v>
      </c>
      <c r="G298" s="122">
        <f t="shared" si="116"/>
        <v>5.4223847415340014</v>
      </c>
      <c r="H298" s="122">
        <f t="shared" si="116"/>
        <v>4.3205125677880156</v>
      </c>
      <c r="I298" s="122">
        <f t="shared" si="116"/>
        <v>6.7031687955189163</v>
      </c>
      <c r="J298" s="122">
        <f t="shared" si="116"/>
        <v>8.5186301741970745</v>
      </c>
      <c r="K298" s="122">
        <f t="shared" si="116"/>
        <v>17.016090676749389</v>
      </c>
      <c r="L298" s="122">
        <f t="shared" si="116"/>
        <v>7.2907683159701948</v>
      </c>
      <c r="M298" s="122">
        <f t="shared" si="116"/>
        <v>7.2116283995816897</v>
      </c>
      <c r="N298" s="122">
        <f t="shared" si="116"/>
        <v>8.1473234034237922</v>
      </c>
      <c r="O298" s="122">
        <f t="shared" si="116"/>
        <v>8.8175434244166322</v>
      </c>
      <c r="P298" s="122">
        <f t="shared" si="116"/>
        <v>19.253588112737578</v>
      </c>
      <c r="Q298" s="122">
        <f t="shared" si="116"/>
        <v>10.092062257018352</v>
      </c>
      <c r="R298" s="122">
        <f t="shared" si="116"/>
        <v>6.8941982648087876</v>
      </c>
      <c r="S298" s="122">
        <f t="shared" si="116"/>
        <v>6.7039489762558739</v>
      </c>
      <c r="T298" s="122">
        <f t="shared" si="116"/>
        <v>7.5818604225152795</v>
      </c>
      <c r="U298" s="122">
        <f t="shared" si="116"/>
        <v>7.8538630451950047</v>
      </c>
      <c r="V298" s="122">
        <f t="shared" si="116"/>
        <v>6.9287361711488691</v>
      </c>
      <c r="W298" s="122">
        <f t="shared" si="116"/>
        <v>6.7507188527712483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2.3091169007581533</v>
      </c>
      <c r="D299" s="98">
        <v>6.0843504768177183</v>
      </c>
      <c r="E299" s="98">
        <v>8.1484353356870791</v>
      </c>
      <c r="F299" s="98">
        <v>6.4190446590428829</v>
      </c>
      <c r="G299" s="98">
        <v>5.4223847415340014</v>
      </c>
      <c r="H299" s="98">
        <v>4.3205125677880156</v>
      </c>
      <c r="I299" s="98">
        <v>6.7031687955189163</v>
      </c>
      <c r="J299" s="98">
        <v>8.5186301741970745</v>
      </c>
      <c r="K299" s="98">
        <v>17.016090676749389</v>
      </c>
      <c r="L299" s="98">
        <v>7.2907683159701948</v>
      </c>
      <c r="M299" s="98">
        <v>7.2116283995816897</v>
      </c>
      <c r="N299" s="98">
        <v>8.1473234034237922</v>
      </c>
      <c r="O299" s="98">
        <v>8.8175434244166322</v>
      </c>
      <c r="P299" s="98">
        <v>19.253588112737578</v>
      </c>
      <c r="Q299" s="98">
        <v>10.092062257018352</v>
      </c>
      <c r="R299" s="98">
        <v>6.8941982648087876</v>
      </c>
      <c r="S299" s="98">
        <v>6.7039489762558739</v>
      </c>
      <c r="T299" s="98">
        <v>7.5818604225152795</v>
      </c>
      <c r="U299" s="98">
        <v>7.8538630451950047</v>
      </c>
      <c r="V299" s="98">
        <v>6.9287361711488691</v>
      </c>
      <c r="W299" s="98">
        <v>6.7507188527712483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0.39775305042285075</v>
      </c>
      <c r="D300" s="122">
        <f t="shared" si="117"/>
        <v>0.84249896431335558</v>
      </c>
      <c r="E300" s="122">
        <f t="shared" si="117"/>
        <v>2.192531481131371</v>
      </c>
      <c r="F300" s="122">
        <f t="shared" si="117"/>
        <v>1.4352752065736287</v>
      </c>
      <c r="G300" s="122">
        <f t="shared" si="117"/>
        <v>1.6037400380979334</v>
      </c>
      <c r="H300" s="122">
        <f t="shared" si="117"/>
        <v>1.8550626325638786</v>
      </c>
      <c r="I300" s="122">
        <f t="shared" si="117"/>
        <v>1.1495721478196304</v>
      </c>
      <c r="J300" s="122">
        <f t="shared" si="117"/>
        <v>1.1682413767971065</v>
      </c>
      <c r="K300" s="122">
        <f t="shared" si="117"/>
        <v>2.3654270139712712</v>
      </c>
      <c r="L300" s="122">
        <f t="shared" si="117"/>
        <v>3.7208822430957325</v>
      </c>
      <c r="M300" s="122">
        <f t="shared" si="117"/>
        <v>4.6521528099014473</v>
      </c>
      <c r="N300" s="122">
        <f t="shared" si="117"/>
        <v>4.6751720587912668</v>
      </c>
      <c r="O300" s="122">
        <f t="shared" si="117"/>
        <v>4.1470693166897883</v>
      </c>
      <c r="P300" s="122">
        <f t="shared" si="117"/>
        <v>4.3878223711185065</v>
      </c>
      <c r="Q300" s="122">
        <f t="shared" si="117"/>
        <v>2.8336739807676925</v>
      </c>
      <c r="R300" s="122">
        <f t="shared" si="117"/>
        <v>1.5628943189588216</v>
      </c>
      <c r="S300" s="122">
        <f t="shared" si="117"/>
        <v>1.5694066333336927</v>
      </c>
      <c r="T300" s="122">
        <f t="shared" si="117"/>
        <v>1.4502251785127549</v>
      </c>
      <c r="U300" s="122">
        <f t="shared" si="117"/>
        <v>1.3262198562873069</v>
      </c>
      <c r="V300" s="122">
        <f t="shared" si="117"/>
        <v>0.635236233016227</v>
      </c>
      <c r="W300" s="122">
        <f t="shared" si="117"/>
        <v>1.0488080102623267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0.39775305042285075</v>
      </c>
      <c r="D301" s="98">
        <v>0.84249896431335558</v>
      </c>
      <c r="E301" s="98">
        <v>2.192531481131371</v>
      </c>
      <c r="F301" s="98">
        <v>1.4352752065736287</v>
      </c>
      <c r="G301" s="98">
        <v>1.6037400380979334</v>
      </c>
      <c r="H301" s="98">
        <v>1.8550626325638786</v>
      </c>
      <c r="I301" s="98">
        <v>1.1495721478196304</v>
      </c>
      <c r="J301" s="98">
        <v>1.1682413767971065</v>
      </c>
      <c r="K301" s="98">
        <v>2.3654270139712712</v>
      </c>
      <c r="L301" s="98">
        <v>3.7208822430957325</v>
      </c>
      <c r="M301" s="98">
        <v>4.6521528099014473</v>
      </c>
      <c r="N301" s="98">
        <v>4.6751720587912668</v>
      </c>
      <c r="O301" s="98">
        <v>4.1470693166897883</v>
      </c>
      <c r="P301" s="98">
        <v>4.3878223711185065</v>
      </c>
      <c r="Q301" s="98">
        <v>2.8336739807676925</v>
      </c>
      <c r="R301" s="98">
        <v>1.5628943189588216</v>
      </c>
      <c r="S301" s="98">
        <v>1.5694066333336927</v>
      </c>
      <c r="T301" s="98">
        <v>1.4502251785127549</v>
      </c>
      <c r="U301" s="98">
        <v>1.3262198562873069</v>
      </c>
      <c r="V301" s="98">
        <v>0.635236233016227</v>
      </c>
      <c r="W301" s="98">
        <v>1.0488080102623267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1.4103325993591536</v>
      </c>
      <c r="D302" s="122">
        <v>3.3075301903385563</v>
      </c>
      <c r="E302" s="122">
        <v>3.3899195953660684</v>
      </c>
      <c r="F302" s="122">
        <v>2.6127005583631009</v>
      </c>
      <c r="G302" s="122">
        <v>2.1263243428529091</v>
      </c>
      <c r="H302" s="122">
        <v>1.8903543948141437</v>
      </c>
      <c r="I302" s="122">
        <v>2.707133830083138</v>
      </c>
      <c r="J302" s="122">
        <v>3.6942836594892414</v>
      </c>
      <c r="K302" s="122">
        <v>5.5955839163292076</v>
      </c>
      <c r="L302" s="122">
        <v>3.555462413059995</v>
      </c>
      <c r="M302" s="122">
        <v>3.4311545972963571</v>
      </c>
      <c r="N302" s="122">
        <v>3.3088900172067861</v>
      </c>
      <c r="O302" s="122">
        <v>3.0530208339829494</v>
      </c>
      <c r="P302" s="122">
        <v>5.9426603929405699</v>
      </c>
      <c r="Q302" s="122">
        <v>3.1918953126914129</v>
      </c>
      <c r="R302" s="122">
        <v>2.3367050468126225</v>
      </c>
      <c r="S302" s="122">
        <v>2.3828657595190603</v>
      </c>
      <c r="T302" s="122">
        <v>2.7088721894560535</v>
      </c>
      <c r="U302" s="122">
        <v>2.8200865258692218</v>
      </c>
      <c r="V302" s="122">
        <v>2.7122678531106703</v>
      </c>
      <c r="W302" s="122">
        <v>2.4732636062646729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1.284048405335493</v>
      </c>
      <c r="D303" s="98">
        <v>2.9836208031519638</v>
      </c>
      <c r="E303" s="98">
        <v>3.1158819135563571</v>
      </c>
      <c r="F303" s="98">
        <v>2.3639682744137187</v>
      </c>
      <c r="G303" s="98">
        <v>1.8698551884008459</v>
      </c>
      <c r="H303" s="98">
        <v>1.6617616096339818</v>
      </c>
      <c r="I303" s="98">
        <v>2.250480252646049</v>
      </c>
      <c r="J303" s="98">
        <v>2.9330589586421665</v>
      </c>
      <c r="K303" s="98">
        <v>4.4445155282399842</v>
      </c>
      <c r="L303" s="98">
        <v>2.5499466555126138</v>
      </c>
      <c r="M303" s="98">
        <v>2.3644506488489681</v>
      </c>
      <c r="N303" s="98">
        <v>2.3213882175476606</v>
      </c>
      <c r="O303" s="98">
        <v>2.2674331215778132</v>
      </c>
      <c r="P303" s="98">
        <v>3.9992120622180374</v>
      </c>
      <c r="Q303" s="98">
        <v>2.116130553760704</v>
      </c>
      <c r="R303" s="98">
        <v>1.5943308021825564</v>
      </c>
      <c r="S303" s="98">
        <v>1.7287273133693981</v>
      </c>
      <c r="T303" s="98">
        <v>1.6714898808748535</v>
      </c>
      <c r="U303" s="98">
        <v>1.9843986088387726</v>
      </c>
      <c r="V303" s="98">
        <v>1.7133276862026852</v>
      </c>
      <c r="W303" s="98">
        <v>1.6681357312441052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1.3053184742374272E-2</v>
      </c>
      <c r="D304" s="98">
        <v>3.407436933518157E-2</v>
      </c>
      <c r="E304" s="98">
        <v>0.10298824434139846</v>
      </c>
      <c r="F304" s="98">
        <v>3.2700260163010537E-2</v>
      </c>
      <c r="G304" s="98">
        <v>1.0686870715334491E-2</v>
      </c>
      <c r="H304" s="98">
        <v>2.6070941851701383E-2</v>
      </c>
      <c r="I304" s="98">
        <v>1.6941092026782609E-2</v>
      </c>
      <c r="J304" s="98">
        <v>9.3383154139895952E-2</v>
      </c>
      <c r="K304" s="98">
        <v>9.1084661194094863E-2</v>
      </c>
      <c r="L304" s="98">
        <v>0.22835487612462624</v>
      </c>
      <c r="M304" s="98">
        <v>0.12413458294211041</v>
      </c>
      <c r="N304" s="98">
        <v>0.12901658143168898</v>
      </c>
      <c r="O304" s="98">
        <v>0.1049317602978098</v>
      </c>
      <c r="P304" s="98">
        <v>0.20165675891405924</v>
      </c>
      <c r="Q304" s="98">
        <v>8.1960020016869667E-2</v>
      </c>
      <c r="R304" s="98">
        <v>5.8807124027730605E-2</v>
      </c>
      <c r="S304" s="98">
        <v>0.12123735585326509</v>
      </c>
      <c r="T304" s="98">
        <v>8.9685574586142514E-2</v>
      </c>
      <c r="U304" s="98">
        <v>0.10053536489727598</v>
      </c>
      <c r="V304" s="98">
        <v>0.16956846491352651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2.473107811614206E-3</v>
      </c>
      <c r="D305" s="101">
        <v>6.6981592807308157E-3</v>
      </c>
      <c r="E305" s="101">
        <v>1.7674252808142752E-2</v>
      </c>
      <c r="F305" s="101">
        <v>5.6239431029510645E-3</v>
      </c>
      <c r="G305" s="101">
        <v>2.1114440654371237E-3</v>
      </c>
      <c r="H305" s="101">
        <v>4.748675919257552E-3</v>
      </c>
      <c r="I305" s="101">
        <v>3.1449398639112622E-3</v>
      </c>
      <c r="J305" s="101">
        <v>1.7038998280093042E-2</v>
      </c>
      <c r="K305" s="101">
        <v>1.7405681478462016E-2</v>
      </c>
      <c r="L305" s="101">
        <v>3.7480129594914383E-2</v>
      </c>
      <c r="M305" s="101">
        <v>1.3632278503127E-2</v>
      </c>
      <c r="N305" s="101">
        <v>1.5063794952468382E-2</v>
      </c>
      <c r="O305" s="101">
        <v>1.1603826262570921E-2</v>
      </c>
      <c r="P305" s="101">
        <v>2.3418153839260849E-2</v>
      </c>
      <c r="Q305" s="101">
        <v>9.6971708139156187E-3</v>
      </c>
      <c r="R305" s="101">
        <v>7.409873753653152E-3</v>
      </c>
      <c r="S305" s="101">
        <v>1.5448317132328084E-2</v>
      </c>
      <c r="T305" s="101">
        <v>8.6433599415857189E-3</v>
      </c>
      <c r="U305" s="101">
        <v>1.0120780848311738E-2</v>
      </c>
      <c r="V305" s="101">
        <v>2.4792508104762405E-2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1.0580076930760067E-2</v>
      </c>
      <c r="D306" s="104">
        <v>2.7376210054450751E-2</v>
      </c>
      <c r="E306" s="104">
        <v>8.5313991533255709E-2</v>
      </c>
      <c r="F306" s="104">
        <v>2.707631706005947E-2</v>
      </c>
      <c r="G306" s="104">
        <v>8.5754266498973674E-3</v>
      </c>
      <c r="H306" s="104">
        <v>2.132226593244383E-2</v>
      </c>
      <c r="I306" s="104">
        <v>1.3796152162871346E-2</v>
      </c>
      <c r="J306" s="104">
        <v>7.6344155859802906E-2</v>
      </c>
      <c r="K306" s="104">
        <v>7.367897971563285E-2</v>
      </c>
      <c r="L306" s="104">
        <v>0.19087474652971184</v>
      </c>
      <c r="M306" s="104">
        <v>0.11050230443898341</v>
      </c>
      <c r="N306" s="104">
        <v>0.11395278647922061</v>
      </c>
      <c r="O306" s="104">
        <v>9.3327934035238883E-2</v>
      </c>
      <c r="P306" s="104">
        <v>0.17823860507479838</v>
      </c>
      <c r="Q306" s="104">
        <v>7.2262849202954046E-2</v>
      </c>
      <c r="R306" s="104">
        <v>5.1397250274077454E-2</v>
      </c>
      <c r="S306" s="104">
        <v>0.10578903872093701</v>
      </c>
      <c r="T306" s="104">
        <v>8.1042214644556798E-2</v>
      </c>
      <c r="U306" s="104">
        <v>9.0414584048964242E-2</v>
      </c>
      <c r="V306" s="104">
        <v>0.14477595680876409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3.1833964948206311E-2</v>
      </c>
      <c r="D307" s="101">
        <v>9.489889917354781E-2</v>
      </c>
      <c r="E307" s="101">
        <v>6.4702230561131779E-2</v>
      </c>
      <c r="F307" s="101">
        <v>7.2494360035794778E-2</v>
      </c>
      <c r="G307" s="101">
        <v>5.6033669435955349E-2</v>
      </c>
      <c r="H307" s="101">
        <v>8.7950901159664904E-2</v>
      </c>
      <c r="I307" s="101">
        <v>0.17395944881698397</v>
      </c>
      <c r="J307" s="101">
        <v>0.11077373338742852</v>
      </c>
      <c r="K307" s="101">
        <v>0.22329184038360675</v>
      </c>
      <c r="L307" s="101">
        <v>0</v>
      </c>
      <c r="M307" s="101">
        <v>8.9741543987764488E-2</v>
      </c>
      <c r="N307" s="101">
        <v>6.4211710878477338E-2</v>
      </c>
      <c r="O307" s="101">
        <v>0.1194557579453836</v>
      </c>
      <c r="P307" s="101">
        <v>0.12114597472443064</v>
      </c>
      <c r="Q307" s="101">
        <v>8.7369258197725411E-2</v>
      </c>
      <c r="R307" s="101">
        <v>6.6458972042475944E-2</v>
      </c>
      <c r="S307" s="101">
        <v>2.5425943594735732E-2</v>
      </c>
      <c r="T307" s="101">
        <v>0.16896462032008802</v>
      </c>
      <c r="U307" s="101">
        <v>6.0901326890462501E-2</v>
      </c>
      <c r="V307" s="101">
        <v>0.13405755688550652</v>
      </c>
      <c r="W307" s="101">
        <v>9.9502787718209543E-2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8.1397044333080065E-2</v>
      </c>
      <c r="D308" s="104">
        <v>0.19493611867786351</v>
      </c>
      <c r="E308" s="104">
        <v>0.10634720690718051</v>
      </c>
      <c r="F308" s="104">
        <v>0.14353766375057694</v>
      </c>
      <c r="G308" s="104">
        <v>0.18974861430077317</v>
      </c>
      <c r="H308" s="104">
        <v>0.11457094216879569</v>
      </c>
      <c r="I308" s="104">
        <v>0.26575303659332222</v>
      </c>
      <c r="J308" s="104">
        <v>0.55706781331975064</v>
      </c>
      <c r="K308" s="104">
        <v>0.83669188651152249</v>
      </c>
      <c r="L308" s="104">
        <v>0.77716088142275497</v>
      </c>
      <c r="M308" s="104">
        <v>0.85282782151751402</v>
      </c>
      <c r="N308" s="104">
        <v>0.79427350734895952</v>
      </c>
      <c r="O308" s="104">
        <v>0.56120019416194311</v>
      </c>
      <c r="P308" s="104">
        <v>1.6206455970840434</v>
      </c>
      <c r="Q308" s="104">
        <v>0.90643548071611402</v>
      </c>
      <c r="R308" s="104">
        <v>0.61710814855985929</v>
      </c>
      <c r="S308" s="104">
        <v>0.50747514670166149</v>
      </c>
      <c r="T308" s="104">
        <v>0.77873211367496953</v>
      </c>
      <c r="U308" s="104">
        <v>0.67425122524271064</v>
      </c>
      <c r="V308" s="104">
        <v>0.69531414510895218</v>
      </c>
      <c r="W308" s="104">
        <v>0.70562508730235818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1.5484387250440684E-2</v>
      </c>
      <c r="D309" s="98">
        <v>3.9700980934404197E-2</v>
      </c>
      <c r="E309" s="98">
        <v>1.5595240980789822E-2</v>
      </c>
      <c r="F309" s="98">
        <v>2.1403879071672183E-2</v>
      </c>
      <c r="G309" s="98">
        <v>3.8843309452663378E-2</v>
      </c>
      <c r="H309" s="98">
        <v>2.0087551116183201E-2</v>
      </c>
      <c r="I309" s="98">
        <v>4.848381433558472E-2</v>
      </c>
      <c r="J309" s="98">
        <v>9.8477565234443759E-2</v>
      </c>
      <c r="K309" s="98">
        <v>0.15947956779131423</v>
      </c>
      <c r="L309" s="98">
        <v>0.10448373998716852</v>
      </c>
      <c r="M309" s="98">
        <v>8.7497052942144354E-2</v>
      </c>
      <c r="N309" s="98">
        <v>8.0005132511201643E-2</v>
      </c>
      <c r="O309" s="98">
        <v>4.9085036480756468E-2</v>
      </c>
      <c r="P309" s="98">
        <v>0.1546640713197675</v>
      </c>
      <c r="Q309" s="98">
        <v>9.2415140658985637E-2</v>
      </c>
      <c r="R309" s="98">
        <v>6.7825851879646099E-2</v>
      </c>
      <c r="S309" s="98">
        <v>5.4934660768157326E-2</v>
      </c>
      <c r="T309" s="98">
        <v>6.4398121981130638E-2</v>
      </c>
      <c r="U309" s="98">
        <v>5.8125192771977807E-2</v>
      </c>
      <c r="V309" s="98">
        <v>5.50745859965815E-2</v>
      </c>
      <c r="W309" s="98">
        <v>5.1078858144786354E-2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6.5912657082639381E-2</v>
      </c>
      <c r="D310" s="98">
        <v>0.15523513774345932</v>
      </c>
      <c r="E310" s="98">
        <v>9.075196592639069E-2</v>
      </c>
      <c r="F310" s="98">
        <v>0.12213378467890476</v>
      </c>
      <c r="G310" s="98">
        <v>0.15090530484810979</v>
      </c>
      <c r="H310" s="98">
        <v>9.4483391052612498E-2</v>
      </c>
      <c r="I310" s="98">
        <v>0.21726922225773751</v>
      </c>
      <c r="J310" s="98">
        <v>0.45859024808530691</v>
      </c>
      <c r="K310" s="98">
        <v>0.67721231872020826</v>
      </c>
      <c r="L310" s="98">
        <v>0.67267714143558643</v>
      </c>
      <c r="M310" s="98">
        <v>0.76533076857536964</v>
      </c>
      <c r="N310" s="98">
        <v>0.71426837483775785</v>
      </c>
      <c r="O310" s="98">
        <v>0.51211515768118665</v>
      </c>
      <c r="P310" s="98">
        <v>1.4659815257642759</v>
      </c>
      <c r="Q310" s="98">
        <v>0.81402034005712842</v>
      </c>
      <c r="R310" s="98">
        <v>0.54928229668021322</v>
      </c>
      <c r="S310" s="98">
        <v>0.45254048593350421</v>
      </c>
      <c r="T310" s="98">
        <v>0.71433399169383893</v>
      </c>
      <c r="U310" s="98">
        <v>0.61612603247073283</v>
      </c>
      <c r="V310" s="98">
        <v>0.64023955911237063</v>
      </c>
      <c r="W310" s="98">
        <v>0.65454622915757177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2.4505268977730665</v>
      </c>
      <c r="D311" s="122">
        <v>6.0261417412826228</v>
      </c>
      <c r="E311" s="122">
        <v>6.2336633665698766</v>
      </c>
      <c r="F311" s="122">
        <v>4.877751004174316</v>
      </c>
      <c r="G311" s="122">
        <v>4.0252605445669509</v>
      </c>
      <c r="H311" s="122">
        <v>3.4000341334255806</v>
      </c>
      <c r="I311" s="122">
        <v>4.959664922097657</v>
      </c>
      <c r="J311" s="122">
        <v>5.7388942558427276</v>
      </c>
      <c r="K311" s="122">
        <v>8.5114141160702506</v>
      </c>
      <c r="L311" s="122">
        <v>5.9502532986886578</v>
      </c>
      <c r="M311" s="122">
        <v>5.4962704655895926</v>
      </c>
      <c r="N311" s="122">
        <v>4.547304146896936</v>
      </c>
      <c r="O311" s="122">
        <v>3.61871210219963</v>
      </c>
      <c r="P311" s="122">
        <v>6.5019313707770694</v>
      </c>
      <c r="Q311" s="122">
        <v>3.4878609676966068</v>
      </c>
      <c r="R311" s="122">
        <v>3.3495060848623757</v>
      </c>
      <c r="S311" s="122">
        <v>3.0590970950432892</v>
      </c>
      <c r="T311" s="122">
        <v>4.0443823729866724</v>
      </c>
      <c r="U311" s="122">
        <v>4.2712885000104972</v>
      </c>
      <c r="V311" s="122">
        <v>4.1687636904717005</v>
      </c>
      <c r="W311" s="122">
        <v>4.2988291645340979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1.1604526319740622</v>
      </c>
      <c r="D312" s="98">
        <v>2.7898239939981555</v>
      </c>
      <c r="E312" s="98">
        <v>3.5287366697078961</v>
      </c>
      <c r="F312" s="98">
        <v>2.2466239851518028</v>
      </c>
      <c r="G312" s="98">
        <v>1.2365201652992626</v>
      </c>
      <c r="H312" s="98">
        <v>1.0509684144754032</v>
      </c>
      <c r="I312" s="98">
        <v>1.3477639526631966</v>
      </c>
      <c r="J312" s="98">
        <v>1.6718133561414323</v>
      </c>
      <c r="K312" s="98">
        <v>3.5674338155717722</v>
      </c>
      <c r="L312" s="98">
        <v>2.9482321115109156</v>
      </c>
      <c r="M312" s="98">
        <v>3.201920791260187</v>
      </c>
      <c r="N312" s="98">
        <v>3.1141846120492924</v>
      </c>
      <c r="O312" s="98">
        <v>2.2435146039232232</v>
      </c>
      <c r="P312" s="98">
        <v>2.6992041726493974</v>
      </c>
      <c r="Q312" s="98">
        <v>0.88149811867162986</v>
      </c>
      <c r="R312" s="98">
        <v>0.528917451848127</v>
      </c>
      <c r="S312" s="98">
        <v>1.0336494871570221</v>
      </c>
      <c r="T312" s="98">
        <v>1.1486602314566494</v>
      </c>
      <c r="U312" s="98">
        <v>1.415911792092839</v>
      </c>
      <c r="V312" s="98">
        <v>1.4302632164530744</v>
      </c>
      <c r="W312" s="98">
        <v>0.78163239456816491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1.2900742657990041</v>
      </c>
      <c r="D313" s="33">
        <v>3.2363177472844673</v>
      </c>
      <c r="E313" s="33">
        <v>2.7049266968619805</v>
      </c>
      <c r="F313" s="33">
        <v>2.6311270190225131</v>
      </c>
      <c r="G313" s="33">
        <v>2.7887403792676886</v>
      </c>
      <c r="H313" s="33">
        <v>2.3490657189501771</v>
      </c>
      <c r="I313" s="33">
        <v>3.6119009694344602</v>
      </c>
      <c r="J313" s="33">
        <v>4.0670808997012955</v>
      </c>
      <c r="K313" s="33">
        <v>4.9439803004984784</v>
      </c>
      <c r="L313" s="33">
        <v>3.0020211871777418</v>
      </c>
      <c r="M313" s="33">
        <v>2.2943496743294056</v>
      </c>
      <c r="N313" s="33">
        <v>1.4331195348476435</v>
      </c>
      <c r="O313" s="33">
        <v>1.3751974982764068</v>
      </c>
      <c r="P313" s="33">
        <v>3.802727198127672</v>
      </c>
      <c r="Q313" s="33">
        <v>2.6063628490249768</v>
      </c>
      <c r="R313" s="33">
        <v>2.8205886330142489</v>
      </c>
      <c r="S313" s="33">
        <v>2.0254476078862669</v>
      </c>
      <c r="T313" s="33">
        <v>2.8957221415300229</v>
      </c>
      <c r="U313" s="33">
        <v>2.8553767079176584</v>
      </c>
      <c r="V313" s="33">
        <v>2.7385004740186258</v>
      </c>
      <c r="W313" s="33">
        <v>3.5171967699659334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0.83788492796649805</v>
      </c>
      <c r="D315" s="154">
        <f t="shared" si="118"/>
        <v>0.86254516760214583</v>
      </c>
      <c r="E315" s="154">
        <f t="shared" si="118"/>
        <v>0.95022121160930773</v>
      </c>
      <c r="F315" s="154">
        <f t="shared" si="118"/>
        <v>0.97280829605140418</v>
      </c>
      <c r="G315" s="154">
        <f t="shared" si="118"/>
        <v>1.0379843828903148</v>
      </c>
      <c r="H315" s="154">
        <f t="shared" si="118"/>
        <v>1.0629071225773614</v>
      </c>
      <c r="I315" s="154">
        <f t="shared" si="118"/>
        <v>1.0419760794443285</v>
      </c>
      <c r="J315" s="154">
        <f t="shared" si="118"/>
        <v>1.0590065375504571</v>
      </c>
      <c r="K315" s="154">
        <f t="shared" si="118"/>
        <v>1.1557699840678766</v>
      </c>
      <c r="L315" s="154">
        <f t="shared" si="118"/>
        <v>1.1185136670051117</v>
      </c>
      <c r="M315" s="154">
        <f t="shared" si="118"/>
        <v>1.1794138627597899</v>
      </c>
      <c r="N315" s="154">
        <f t="shared" si="118"/>
        <v>1.2785299362934346</v>
      </c>
      <c r="O315" s="154">
        <f t="shared" si="118"/>
        <v>1.4039301377352897</v>
      </c>
      <c r="P315" s="154">
        <f t="shared" si="118"/>
        <v>1.4788810631613281</v>
      </c>
      <c r="Q315" s="154">
        <f t="shared" si="118"/>
        <v>1.5562530280269418</v>
      </c>
      <c r="R315" s="154">
        <f t="shared" ref="R315:V315" si="119">IF(R297=0,"",R297/R279)</f>
        <v>1.4461959363398753</v>
      </c>
      <c r="S315" s="154">
        <f t="shared" si="119"/>
        <v>1.4384295731459722</v>
      </c>
      <c r="T315" s="154">
        <f t="shared" si="119"/>
        <v>1.4059748797501936</v>
      </c>
      <c r="U315" s="154">
        <f t="shared" si="119"/>
        <v>1.3905955876289902</v>
      </c>
      <c r="V315" s="154">
        <f t="shared" si="119"/>
        <v>1.3263951673336585</v>
      </c>
      <c r="W315" s="154">
        <f t="shared" ref="W315" si="120">IF(W297=0,"",W297/W279)</f>
        <v>1.3978627446361953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1.533367714080055</v>
      </c>
      <c r="D316" s="155">
        <f t="shared" si="121"/>
        <v>1.6522070582966506</v>
      </c>
      <c r="E316" s="155">
        <f t="shared" si="121"/>
        <v>1.7744499811386962</v>
      </c>
      <c r="F316" s="155">
        <f t="shared" si="121"/>
        <v>1.8995883374568121</v>
      </c>
      <c r="G316" s="155">
        <f t="shared" si="121"/>
        <v>2.0280442886161518</v>
      </c>
      <c r="H316" s="155">
        <f t="shared" si="121"/>
        <v>2.1597381770335229</v>
      </c>
      <c r="I316" s="155">
        <f t="shared" si="121"/>
        <v>2.294744868719973</v>
      </c>
      <c r="J316" s="155">
        <f t="shared" si="121"/>
        <v>2.4334359966694534</v>
      </c>
      <c r="K316" s="155">
        <f t="shared" si="121"/>
        <v>2.5760865977436311</v>
      </c>
      <c r="L316" s="155">
        <f t="shared" si="121"/>
        <v>2.7226960847895425</v>
      </c>
      <c r="M316" s="155">
        <f t="shared" si="121"/>
        <v>2.8839047668284703</v>
      </c>
      <c r="N316" s="155">
        <f t="shared" si="121"/>
        <v>3.0624156185811868</v>
      </c>
      <c r="O316" s="155">
        <f t="shared" si="121"/>
        <v>3.256424856217949</v>
      </c>
      <c r="P316" s="155">
        <f t="shared" si="121"/>
        <v>3.4511616309956192</v>
      </c>
      <c r="Q316" s="155">
        <f t="shared" si="121"/>
        <v>3.610794632678842</v>
      </c>
      <c r="R316" s="155">
        <f t="shared" ref="R316:V316" si="122">IF(R298=0,"",R298/R280)</f>
        <v>3.6734230266685608</v>
      </c>
      <c r="S316" s="155">
        <f t="shared" si="122"/>
        <v>3.7130643419772111</v>
      </c>
      <c r="T316" s="155">
        <f t="shared" si="122"/>
        <v>3.7384889324209496</v>
      </c>
      <c r="U316" s="155">
        <f t="shared" si="122"/>
        <v>3.7587234192795154</v>
      </c>
      <c r="V316" s="155">
        <f t="shared" si="122"/>
        <v>3.7831489922008603</v>
      </c>
      <c r="W316" s="155">
        <f t="shared" ref="W316" si="123">IF(W298=0,"",W298/W280)</f>
        <v>3.8110724174779853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1.533367714080055</v>
      </c>
      <c r="D317" s="156">
        <f t="shared" si="124"/>
        <v>1.6522070582966506</v>
      </c>
      <c r="E317" s="156">
        <f t="shared" si="124"/>
        <v>1.7744499811386962</v>
      </c>
      <c r="F317" s="156">
        <f t="shared" si="124"/>
        <v>1.8995883374568121</v>
      </c>
      <c r="G317" s="156">
        <f t="shared" si="124"/>
        <v>2.0280442886161518</v>
      </c>
      <c r="H317" s="156">
        <f t="shared" si="124"/>
        <v>2.1597381770335229</v>
      </c>
      <c r="I317" s="156">
        <f t="shared" si="124"/>
        <v>2.294744868719973</v>
      </c>
      <c r="J317" s="156">
        <f t="shared" si="124"/>
        <v>2.4334359966694534</v>
      </c>
      <c r="K317" s="156">
        <f t="shared" si="124"/>
        <v>2.5760865977436311</v>
      </c>
      <c r="L317" s="156">
        <f t="shared" si="124"/>
        <v>2.7226960847895425</v>
      </c>
      <c r="M317" s="156">
        <f t="shared" si="124"/>
        <v>2.8839047668284703</v>
      </c>
      <c r="N317" s="156">
        <f t="shared" si="124"/>
        <v>3.0624156185811868</v>
      </c>
      <c r="O317" s="156">
        <f t="shared" si="124"/>
        <v>3.256424856217949</v>
      </c>
      <c r="P317" s="156">
        <f t="shared" si="124"/>
        <v>3.4511616309956192</v>
      </c>
      <c r="Q317" s="156">
        <f t="shared" si="124"/>
        <v>3.610794632678842</v>
      </c>
      <c r="R317" s="156">
        <f t="shared" ref="R317:V317" si="125">IF(R299=0,"",R299/R281)</f>
        <v>3.6734230266685608</v>
      </c>
      <c r="S317" s="156">
        <f t="shared" si="125"/>
        <v>3.7130643419772111</v>
      </c>
      <c r="T317" s="156">
        <f t="shared" si="125"/>
        <v>3.7384889324209496</v>
      </c>
      <c r="U317" s="156">
        <f t="shared" si="125"/>
        <v>3.7587234192795154</v>
      </c>
      <c r="V317" s="156">
        <f t="shared" si="125"/>
        <v>3.7831489922008603</v>
      </c>
      <c r="W317" s="156">
        <f t="shared" ref="W317" si="126">IF(W299=0,"",W299/W281)</f>
        <v>3.8110724174779853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2.2780206427078262</v>
      </c>
      <c r="D318" s="155">
        <f t="shared" si="127"/>
        <v>2.3529527564998225</v>
      </c>
      <c r="E318" s="155">
        <f t="shared" si="127"/>
        <v>2.4286760502284324</v>
      </c>
      <c r="F318" s="155">
        <f t="shared" si="127"/>
        <v>2.5044806685995202</v>
      </c>
      <c r="G318" s="155">
        <f t="shared" si="127"/>
        <v>2.5810056184392485</v>
      </c>
      <c r="H318" s="155">
        <f t="shared" si="127"/>
        <v>2.6581685406913862</v>
      </c>
      <c r="I318" s="155">
        <f t="shared" si="127"/>
        <v>2.736122570247848</v>
      </c>
      <c r="J318" s="155">
        <f t="shared" si="127"/>
        <v>2.8155046789898117</v>
      </c>
      <c r="K318" s="155">
        <f t="shared" si="127"/>
        <v>2.8968504464776568</v>
      </c>
      <c r="L318" s="155">
        <f t="shared" si="127"/>
        <v>2.9802922916215326</v>
      </c>
      <c r="M318" s="155">
        <f t="shared" si="127"/>
        <v>3.0799557130196376</v>
      </c>
      <c r="N318" s="155">
        <f t="shared" si="127"/>
        <v>3.2004634219449826</v>
      </c>
      <c r="O318" s="155">
        <f t="shared" si="127"/>
        <v>3.3443710742067116</v>
      </c>
      <c r="P318" s="155">
        <f t="shared" si="127"/>
        <v>3.5004358243079259</v>
      </c>
      <c r="Q318" s="155">
        <f t="shared" si="127"/>
        <v>3.6345553089236113</v>
      </c>
      <c r="R318" s="155">
        <f t="shared" ref="R318:V318" si="128">IF(R300=0,"",R300/R282)</f>
        <v>3.7186962695870167</v>
      </c>
      <c r="S318" s="155">
        <f t="shared" si="128"/>
        <v>3.7856683430041578</v>
      </c>
      <c r="T318" s="155">
        <f t="shared" si="128"/>
        <v>3.8416260597800886</v>
      </c>
      <c r="U318" s="155">
        <f t="shared" si="128"/>
        <v>3.8925683820157468</v>
      </c>
      <c r="V318" s="155">
        <f t="shared" si="128"/>
        <v>3.9445096522460514</v>
      </c>
      <c r="W318" s="155">
        <f t="shared" ref="W318" si="129">IF(W300=0,"",W300/W282)</f>
        <v>3.9953608813464685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2.2780206427078262</v>
      </c>
      <c r="D319" s="156">
        <f t="shared" si="130"/>
        <v>2.3529527564998225</v>
      </c>
      <c r="E319" s="156">
        <f t="shared" si="130"/>
        <v>2.4286760502284324</v>
      </c>
      <c r="F319" s="156">
        <f t="shared" si="130"/>
        <v>2.5044806685995202</v>
      </c>
      <c r="G319" s="156">
        <f t="shared" si="130"/>
        <v>2.5810056184392485</v>
      </c>
      <c r="H319" s="156">
        <f t="shared" si="130"/>
        <v>2.6581685406913862</v>
      </c>
      <c r="I319" s="156">
        <f t="shared" si="130"/>
        <v>2.736122570247848</v>
      </c>
      <c r="J319" s="156">
        <f t="shared" si="130"/>
        <v>2.8155046789898117</v>
      </c>
      <c r="K319" s="156">
        <f t="shared" si="130"/>
        <v>2.8968504464776568</v>
      </c>
      <c r="L319" s="156">
        <f t="shared" si="130"/>
        <v>2.9802922916215326</v>
      </c>
      <c r="M319" s="156">
        <f t="shared" si="130"/>
        <v>3.0799557130196376</v>
      </c>
      <c r="N319" s="156">
        <f t="shared" si="130"/>
        <v>3.2004634219449826</v>
      </c>
      <c r="O319" s="156">
        <f t="shared" si="130"/>
        <v>3.3443710742067116</v>
      </c>
      <c r="P319" s="156">
        <f t="shared" si="130"/>
        <v>3.5004358243079259</v>
      </c>
      <c r="Q319" s="156">
        <f t="shared" si="130"/>
        <v>3.6345553089236113</v>
      </c>
      <c r="R319" s="156">
        <f t="shared" ref="R319:V319" si="131">IF(R301=0,"",R301/R283)</f>
        <v>3.7186962695870167</v>
      </c>
      <c r="S319" s="156">
        <f t="shared" si="131"/>
        <v>3.7856683430041578</v>
      </c>
      <c r="T319" s="156">
        <f t="shared" si="131"/>
        <v>3.8416260597800886</v>
      </c>
      <c r="U319" s="156">
        <f t="shared" si="131"/>
        <v>3.8925683820157468</v>
      </c>
      <c r="V319" s="156">
        <f t="shared" si="131"/>
        <v>3.9445096522460514</v>
      </c>
      <c r="W319" s="156">
        <f t="shared" ref="W319" si="132">IF(W301=0,"",W301/W283)</f>
        <v>3.9953608813464685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0.60003309358724344</v>
      </c>
      <c r="D320" s="155">
        <f t="shared" si="133"/>
        <v>0.60232312821682199</v>
      </c>
      <c r="E320" s="155">
        <f t="shared" si="133"/>
        <v>0.60218007898911674</v>
      </c>
      <c r="F320" s="155">
        <f t="shared" si="133"/>
        <v>0.60616121566434633</v>
      </c>
      <c r="G320" s="155">
        <f t="shared" si="133"/>
        <v>0.61342230544732357</v>
      </c>
      <c r="H320" s="155">
        <f t="shared" si="133"/>
        <v>0.61297335729812863</v>
      </c>
      <c r="I320" s="155">
        <f t="shared" si="133"/>
        <v>0.62336675732932478</v>
      </c>
      <c r="J320" s="155">
        <f t="shared" si="133"/>
        <v>0.64053404168002404</v>
      </c>
      <c r="K320" s="155">
        <f t="shared" si="133"/>
        <v>0.64193261718035399</v>
      </c>
      <c r="L320" s="155">
        <f t="shared" si="133"/>
        <v>0.67404360814869646</v>
      </c>
      <c r="M320" s="155">
        <f t="shared" si="133"/>
        <v>0.68750859627835659</v>
      </c>
      <c r="N320" s="155">
        <f t="shared" si="133"/>
        <v>0.69937124494190461</v>
      </c>
      <c r="O320" s="155">
        <f t="shared" si="133"/>
        <v>0.70606143603576066</v>
      </c>
      <c r="P320" s="155">
        <f t="shared" si="133"/>
        <v>0.75051539399308165</v>
      </c>
      <c r="Q320" s="155">
        <f t="shared" si="133"/>
        <v>0.77198585025771671</v>
      </c>
      <c r="R320" s="155">
        <f t="shared" ref="R320:V320" si="134">IF(R302=0,"",R302/R284)</f>
        <v>0.78124841904756359</v>
      </c>
      <c r="S320" s="155">
        <f t="shared" si="134"/>
        <v>0.79029988098327042</v>
      </c>
      <c r="T320" s="155">
        <f t="shared" si="134"/>
        <v>0.8140963543379296</v>
      </c>
      <c r="U320" s="155">
        <f t="shared" si="134"/>
        <v>0.81646569252179046</v>
      </c>
      <c r="V320" s="155">
        <f t="shared" si="134"/>
        <v>0.83062451614833244</v>
      </c>
      <c r="W320" s="155">
        <f t="shared" ref="W320" si="135">IF(W302=0,"",W302/W284)</f>
        <v>0.82971983695358842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0.58431490608735459</v>
      </c>
      <c r="D321" s="156">
        <f t="shared" si="136"/>
        <v>0.5859079020867195</v>
      </c>
      <c r="E321" s="156">
        <f t="shared" si="136"/>
        <v>0.58776460890384519</v>
      </c>
      <c r="F321" s="156">
        <f t="shared" si="136"/>
        <v>0.58965727628702902</v>
      </c>
      <c r="G321" s="156">
        <f t="shared" si="136"/>
        <v>0.59179280582215199</v>
      </c>
      <c r="H321" s="156">
        <f t="shared" si="136"/>
        <v>0.59414587538910724</v>
      </c>
      <c r="I321" s="156">
        <f t="shared" si="136"/>
        <v>0.59676746554470128</v>
      </c>
      <c r="J321" s="156">
        <f t="shared" si="136"/>
        <v>0.59986642563565407</v>
      </c>
      <c r="K321" s="156">
        <f t="shared" si="136"/>
        <v>0.60362033254058922</v>
      </c>
      <c r="L321" s="156">
        <f t="shared" si="136"/>
        <v>0.60807669535482156</v>
      </c>
      <c r="M321" s="156">
        <f t="shared" si="136"/>
        <v>0.61744947048162191</v>
      </c>
      <c r="N321" s="156">
        <f t="shared" si="136"/>
        <v>0.63307616478683348</v>
      </c>
      <c r="O321" s="156">
        <f t="shared" si="136"/>
        <v>0.65607329335505826</v>
      </c>
      <c r="P321" s="156">
        <f t="shared" si="136"/>
        <v>0.68409425502959398</v>
      </c>
      <c r="Q321" s="156">
        <f t="shared" si="136"/>
        <v>0.70953594206161019</v>
      </c>
      <c r="R321" s="156">
        <f t="shared" ref="R321:V321" si="137">IF(R303=0,"",R303/R285)</f>
        <v>0.7267059684273669</v>
      </c>
      <c r="S321" s="156">
        <f t="shared" si="137"/>
        <v>0.74325163019802376</v>
      </c>
      <c r="T321" s="156">
        <f t="shared" si="137"/>
        <v>0.75823638048086894</v>
      </c>
      <c r="U321" s="156">
        <f t="shared" si="137"/>
        <v>0.77072367238324302</v>
      </c>
      <c r="V321" s="156">
        <f t="shared" si="137"/>
        <v>0.77977695901246413</v>
      </c>
      <c r="W321" s="156">
        <f t="shared" ref="W321" si="138">IF(W303=0,"",W303/W285)</f>
        <v>0.78403551752894485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0.88122359714169496</v>
      </c>
      <c r="D322" s="156">
        <f t="shared" si="139"/>
        <v>0.8780172844342885</v>
      </c>
      <c r="E322" s="156">
        <f t="shared" si="139"/>
        <v>0.89256735936935838</v>
      </c>
      <c r="F322" s="156">
        <f t="shared" si="139"/>
        <v>0.89310897560970348</v>
      </c>
      <c r="G322" s="156">
        <f t="shared" si="139"/>
        <v>0.88006285915979865</v>
      </c>
      <c r="H322" s="156">
        <f t="shared" si="139"/>
        <v>0.88934683245380297</v>
      </c>
      <c r="I322" s="156">
        <f t="shared" si="139"/>
        <v>0.88854471673754354</v>
      </c>
      <c r="J322" s="156">
        <f t="shared" si="139"/>
        <v>0.89149608711094042</v>
      </c>
      <c r="K322" s="156">
        <f t="shared" si="139"/>
        <v>0.88850550696503172</v>
      </c>
      <c r="L322" s="156">
        <f t="shared" si="139"/>
        <v>0.90433305039715717</v>
      </c>
      <c r="M322" s="156">
        <f t="shared" si="139"/>
        <v>0.93629469378280916</v>
      </c>
      <c r="N322" s="156">
        <f t="shared" si="139"/>
        <v>0.93661726355647879</v>
      </c>
      <c r="O322" s="156">
        <f t="shared" si="139"/>
        <v>0.94520584910733041</v>
      </c>
      <c r="P322" s="156">
        <f t="shared" si="139"/>
        <v>0.94910270924355822</v>
      </c>
      <c r="Q322" s="156">
        <f t="shared" si="139"/>
        <v>0.95380240130765204</v>
      </c>
      <c r="R322" s="156">
        <f t="shared" ref="R322:V322" si="140">IF(R304=0,"",R304/R286)</f>
        <v>0.95475762215577076</v>
      </c>
      <c r="S322" s="156">
        <f t="shared" si="140"/>
        <v>0.95783917131953722</v>
      </c>
      <c r="T322" s="156">
        <f t="shared" si="140"/>
        <v>0.97018725935041783</v>
      </c>
      <c r="U322" s="156">
        <f t="shared" si="140"/>
        <v>0.97092359326095878</v>
      </c>
      <c r="V322" s="156">
        <f t="shared" si="140"/>
        <v>0.96034525801054882</v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0.58431490608735459</v>
      </c>
      <c r="D323" s="157">
        <f t="shared" si="142"/>
        <v>0.5859079020867195</v>
      </c>
      <c r="E323" s="157">
        <f t="shared" si="142"/>
        <v>0.58776460890384519</v>
      </c>
      <c r="F323" s="157">
        <f t="shared" si="142"/>
        <v>0.58965727628702902</v>
      </c>
      <c r="G323" s="157">
        <f t="shared" si="142"/>
        <v>0.59179280582215199</v>
      </c>
      <c r="H323" s="157">
        <f t="shared" si="142"/>
        <v>0.59414587538910724</v>
      </c>
      <c r="I323" s="157">
        <f t="shared" si="142"/>
        <v>0.59676746554470128</v>
      </c>
      <c r="J323" s="157">
        <f t="shared" si="142"/>
        <v>0.59986642563565407</v>
      </c>
      <c r="K323" s="157">
        <f t="shared" si="142"/>
        <v>0.60362033254058922</v>
      </c>
      <c r="L323" s="157">
        <f t="shared" si="142"/>
        <v>0.60807669535482156</v>
      </c>
      <c r="M323" s="157">
        <f t="shared" si="142"/>
        <v>0.61744947048162191</v>
      </c>
      <c r="N323" s="157">
        <f t="shared" si="142"/>
        <v>0.63307616478683348</v>
      </c>
      <c r="O323" s="157">
        <f t="shared" si="142"/>
        <v>0.65607329335505826</v>
      </c>
      <c r="P323" s="157">
        <f t="shared" si="142"/>
        <v>0.68409425502959398</v>
      </c>
      <c r="Q323" s="157">
        <f t="shared" si="142"/>
        <v>0.7095359420616103</v>
      </c>
      <c r="R323" s="157">
        <f t="shared" ref="R323:V323" si="143">IF(R305=0,"",R305/R287)</f>
        <v>0.7267059684273669</v>
      </c>
      <c r="S323" s="157">
        <f t="shared" si="143"/>
        <v>0.74325163019802376</v>
      </c>
      <c r="T323" s="157">
        <f t="shared" si="143"/>
        <v>0.75823638048086894</v>
      </c>
      <c r="U323" s="157">
        <f t="shared" si="143"/>
        <v>0.77072367238324302</v>
      </c>
      <c r="V323" s="157">
        <f t="shared" si="143"/>
        <v>0.77977695901246413</v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0.6556385413725353</v>
      </c>
      <c r="D325" s="157">
        <f t="shared" si="148"/>
        <v>0.65677107421509984</v>
      </c>
      <c r="E325" s="157">
        <f t="shared" si="148"/>
        <v>0.65799071484980609</v>
      </c>
      <c r="F325" s="157">
        <f t="shared" si="148"/>
        <v>0.65922207124685683</v>
      </c>
      <c r="G325" s="157">
        <f t="shared" si="148"/>
        <v>0.66053434702773639</v>
      </c>
      <c r="H325" s="157">
        <f t="shared" si="148"/>
        <v>0.66191978539691754</v>
      </c>
      <c r="I325" s="157">
        <f t="shared" si="148"/>
        <v>0.66339641001929117</v>
      </c>
      <c r="J325" s="157">
        <f t="shared" si="148"/>
        <v>0.66503636674882693</v>
      </c>
      <c r="K325" s="157">
        <f t="shared" si="148"/>
        <v>0.66690359126276288</v>
      </c>
      <c r="L325" s="157" t="str">
        <f t="shared" si="148"/>
        <v/>
      </c>
      <c r="M325" s="157">
        <f t="shared" si="148"/>
        <v>0.6728537771386649</v>
      </c>
      <c r="N325" s="157">
        <f t="shared" si="148"/>
        <v>0.67904803339056297</v>
      </c>
      <c r="O325" s="157">
        <f t="shared" si="148"/>
        <v>0.68842971403767206</v>
      </c>
      <c r="P325" s="157">
        <f t="shared" si="148"/>
        <v>0.70063407623002194</v>
      </c>
      <c r="Q325" s="157">
        <f t="shared" si="148"/>
        <v>0.71260949071073476</v>
      </c>
      <c r="R325" s="157">
        <f t="shared" ref="R325:V325" si="149">IF(R307=0,"",R307/R289)</f>
        <v>0.72119413455860792</v>
      </c>
      <c r="S325" s="157">
        <f t="shared" si="149"/>
        <v>0.72969414685503708</v>
      </c>
      <c r="T325" s="157">
        <f t="shared" si="149"/>
        <v>0.73793129813154623</v>
      </c>
      <c r="U325" s="157">
        <f t="shared" si="149"/>
        <v>0.745669044831899</v>
      </c>
      <c r="V325" s="157">
        <f t="shared" si="149"/>
        <v>0.75254448177998001</v>
      </c>
      <c r="W325" s="157">
        <f t="shared" ref="W325" si="150">IF(W307=0,"",W307/W289)</f>
        <v>0.75795677984075949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0.90916025736976636</v>
      </c>
      <c r="D326" s="158">
        <f t="shared" si="151"/>
        <v>0.90380479433570882</v>
      </c>
      <c r="E326" s="158">
        <f t="shared" si="151"/>
        <v>0.92917574755516208</v>
      </c>
      <c r="F326" s="158">
        <f t="shared" si="151"/>
        <v>0.92843237411442336</v>
      </c>
      <c r="G326" s="158">
        <f t="shared" si="151"/>
        <v>0.90480918482629702</v>
      </c>
      <c r="H326" s="158">
        <f t="shared" si="151"/>
        <v>0.91780987705306805</v>
      </c>
      <c r="I326" s="158">
        <f t="shared" si="151"/>
        <v>0.91527425130476803</v>
      </c>
      <c r="J326" s="158">
        <f t="shared" si="151"/>
        <v>0.9182405489079063</v>
      </c>
      <c r="K326" s="158">
        <f t="shared" si="151"/>
        <v>0.91307351249970936</v>
      </c>
      <c r="L326" s="158">
        <f t="shared" si="151"/>
        <v>0.93763602205449836</v>
      </c>
      <c r="M326" s="158">
        <f t="shared" si="151"/>
        <v>0.95248701193923724</v>
      </c>
      <c r="N326" s="158">
        <f t="shared" si="151"/>
        <v>0.95455478362641322</v>
      </c>
      <c r="O326" s="158">
        <f t="shared" si="151"/>
        <v>0.96192255163343587</v>
      </c>
      <c r="P326" s="158">
        <f t="shared" si="151"/>
        <v>0.96082085852706789</v>
      </c>
      <c r="Q326" s="158">
        <f t="shared" si="151"/>
        <v>0.96050634831804904</v>
      </c>
      <c r="R326" s="158">
        <f t="shared" ref="R326:V326" si="152">IF(R308=0,"",R308/R290)</f>
        <v>0.95924208848277759</v>
      </c>
      <c r="S326" s="158">
        <f t="shared" si="152"/>
        <v>0.96144585401349048</v>
      </c>
      <c r="T326" s="158">
        <f t="shared" si="152"/>
        <v>0.97146923630109649</v>
      </c>
      <c r="U326" s="158">
        <f t="shared" si="152"/>
        <v>0.97143657891656532</v>
      </c>
      <c r="V326" s="158">
        <f t="shared" si="152"/>
        <v>0.97461550885422066</v>
      </c>
      <c r="W326" s="158">
        <f t="shared" ref="W326" si="153">IF(W308=0,"",W308/W290)</f>
        <v>0.97740612592303355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0.65563854137253541</v>
      </c>
      <c r="D327" s="156">
        <f t="shared" si="154"/>
        <v>0.65677107421509984</v>
      </c>
      <c r="E327" s="156">
        <f t="shared" si="154"/>
        <v>0.6579907148498062</v>
      </c>
      <c r="F327" s="156">
        <f t="shared" si="154"/>
        <v>0.65922207124685683</v>
      </c>
      <c r="G327" s="156">
        <f t="shared" si="154"/>
        <v>0.66053434702773639</v>
      </c>
      <c r="H327" s="156">
        <f t="shared" si="154"/>
        <v>0.66191978539691754</v>
      </c>
      <c r="I327" s="156">
        <f t="shared" si="154"/>
        <v>0.66339641001929117</v>
      </c>
      <c r="J327" s="156">
        <f t="shared" si="154"/>
        <v>0.66503636674882693</v>
      </c>
      <c r="K327" s="156">
        <f t="shared" si="154"/>
        <v>0.66690359126276288</v>
      </c>
      <c r="L327" s="156">
        <f t="shared" si="154"/>
        <v>0.66902046023308193</v>
      </c>
      <c r="M327" s="156">
        <f t="shared" si="154"/>
        <v>0.6728537771386649</v>
      </c>
      <c r="N327" s="156">
        <f t="shared" si="154"/>
        <v>0.67904803339056286</v>
      </c>
      <c r="O327" s="156">
        <f t="shared" si="154"/>
        <v>0.68842971403767206</v>
      </c>
      <c r="P327" s="156">
        <f t="shared" si="154"/>
        <v>0.70063407623002194</v>
      </c>
      <c r="Q327" s="156">
        <f t="shared" si="154"/>
        <v>0.71260949071073476</v>
      </c>
      <c r="R327" s="156">
        <f t="shared" ref="R327:V327" si="155">IF(R309=0,"",R309/R291)</f>
        <v>0.72119413455860792</v>
      </c>
      <c r="S327" s="156">
        <f t="shared" si="155"/>
        <v>0.72969414685503708</v>
      </c>
      <c r="T327" s="156">
        <f t="shared" si="155"/>
        <v>0.73793129813154623</v>
      </c>
      <c r="U327" s="156">
        <f t="shared" si="155"/>
        <v>0.745669044831899</v>
      </c>
      <c r="V327" s="156">
        <f t="shared" si="155"/>
        <v>0.75254448177998001</v>
      </c>
      <c r="W327" s="156">
        <f t="shared" ref="W327" si="156">IF(W309=0,"",W309/W291)</f>
        <v>0.75795677984075949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0.643601688104114</v>
      </c>
      <c r="D329" s="155">
        <f t="shared" si="160"/>
        <v>0.64658985860931506</v>
      </c>
      <c r="E329" s="155">
        <f t="shared" si="160"/>
        <v>0.6305449310314688</v>
      </c>
      <c r="F329" s="155">
        <f t="shared" si="160"/>
        <v>0.64939835457500861</v>
      </c>
      <c r="G329" s="155">
        <f t="shared" si="160"/>
        <v>0.67832870072962459</v>
      </c>
      <c r="H329" s="155">
        <f t="shared" si="160"/>
        <v>0.67931392291747716</v>
      </c>
      <c r="I329" s="155">
        <f t="shared" si="160"/>
        <v>0.68785551845175152</v>
      </c>
      <c r="J329" s="155">
        <f t="shared" si="160"/>
        <v>0.68551877767996261</v>
      </c>
      <c r="K329" s="155">
        <f t="shared" si="160"/>
        <v>0.66307186057067025</v>
      </c>
      <c r="L329" s="155">
        <f t="shared" si="160"/>
        <v>0.65084692646797238</v>
      </c>
      <c r="M329" s="155">
        <f t="shared" si="160"/>
        <v>0.63713005756660024</v>
      </c>
      <c r="N329" s="155">
        <f t="shared" si="160"/>
        <v>0.62110078708356142</v>
      </c>
      <c r="O329" s="155">
        <f t="shared" si="160"/>
        <v>0.63320331265500274</v>
      </c>
      <c r="P329" s="155">
        <f t="shared" si="160"/>
        <v>0.67374756545098258</v>
      </c>
      <c r="Q329" s="155">
        <f t="shared" si="160"/>
        <v>0.71346692625125729</v>
      </c>
      <c r="R329" s="155">
        <f t="shared" ref="R329:V329" si="161">IF(R311=0,"",R311/R293)</f>
        <v>0.74572453761121071</v>
      </c>
      <c r="S329" s="155">
        <f t="shared" si="161"/>
        <v>0.711464968447033</v>
      </c>
      <c r="T329" s="155">
        <f t="shared" si="161"/>
        <v>0.73610369926211394</v>
      </c>
      <c r="U329" s="155">
        <f t="shared" si="161"/>
        <v>0.73429635136746063</v>
      </c>
      <c r="V329" s="155">
        <f t="shared" si="161"/>
        <v>0.7401174351475136</v>
      </c>
      <c r="W329" s="155">
        <f t="shared" ref="W329" si="162">IF(W311=0,"",W311/W293)</f>
        <v>0.79467826093361671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0.56515239380920712</v>
      </c>
      <c r="D330" s="156">
        <f t="shared" si="163"/>
        <v>0.56609869509849653</v>
      </c>
      <c r="E330" s="156">
        <f t="shared" si="163"/>
        <v>0.56703165065570871</v>
      </c>
      <c r="F330" s="156">
        <f t="shared" si="163"/>
        <v>0.56796278634036501</v>
      </c>
      <c r="G330" s="156">
        <f t="shared" si="163"/>
        <v>0.56888163139076164</v>
      </c>
      <c r="H330" s="156">
        <f t="shared" si="163"/>
        <v>0.56978946729483115</v>
      </c>
      <c r="I330" s="156">
        <f t="shared" si="163"/>
        <v>0.5706837140565838</v>
      </c>
      <c r="J330" s="156">
        <f t="shared" si="163"/>
        <v>0.57155380234310615</v>
      </c>
      <c r="K330" s="156">
        <f t="shared" si="163"/>
        <v>0.57239074544135682</v>
      </c>
      <c r="L330" s="156">
        <f t="shared" si="163"/>
        <v>0.57319213903716004</v>
      </c>
      <c r="M330" s="156">
        <f t="shared" si="163"/>
        <v>0.57362339489408742</v>
      </c>
      <c r="N330" s="156">
        <f t="shared" si="163"/>
        <v>0.57362339489408742</v>
      </c>
      <c r="O330" s="156">
        <f t="shared" si="163"/>
        <v>0.57362339489408742</v>
      </c>
      <c r="P330" s="156">
        <f t="shared" si="163"/>
        <v>0.57362339489408742</v>
      </c>
      <c r="Q330" s="156">
        <f t="shared" si="163"/>
        <v>0.57362339489408742</v>
      </c>
      <c r="R330" s="156">
        <f t="shared" ref="R330:V330" si="164">IF(R312=0,"",R312/R294)</f>
        <v>0.57634793936500794</v>
      </c>
      <c r="S330" s="156">
        <f t="shared" si="164"/>
        <v>0.58080318688667976</v>
      </c>
      <c r="T330" s="156">
        <f t="shared" si="164"/>
        <v>0.58600097566195974</v>
      </c>
      <c r="U330" s="156">
        <f t="shared" si="164"/>
        <v>0.59138439975064372</v>
      </c>
      <c r="V330" s="156">
        <f t="shared" si="164"/>
        <v>0.59639655321252194</v>
      </c>
      <c r="W330" s="156">
        <f t="shared" ref="W330" si="165">IF(W312=0,"",W312/W294)</f>
        <v>0.60103743604759197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0.73543022147832116</v>
      </c>
      <c r="D331" s="159">
        <f t="shared" si="166"/>
        <v>0.7369127359642762</v>
      </c>
      <c r="E331" s="159">
        <f t="shared" si="166"/>
        <v>0.73845007024257825</v>
      </c>
      <c r="F331" s="159">
        <f t="shared" si="166"/>
        <v>0.73999487994710966</v>
      </c>
      <c r="G331" s="159">
        <f t="shared" si="166"/>
        <v>0.74159017545594452</v>
      </c>
      <c r="H331" s="159">
        <f t="shared" si="166"/>
        <v>0.7432306928463599</v>
      </c>
      <c r="I331" s="159">
        <f t="shared" si="166"/>
        <v>0.74492702987677017</v>
      </c>
      <c r="J331" s="159">
        <f t="shared" si="166"/>
        <v>0.74672260182272687</v>
      </c>
      <c r="K331" s="159">
        <f t="shared" si="166"/>
        <v>0.74865432308802404</v>
      </c>
      <c r="L331" s="159">
        <f t="shared" si="166"/>
        <v>0.75073206978909057</v>
      </c>
      <c r="M331" s="159">
        <f t="shared" si="166"/>
        <v>0.75355891122478103</v>
      </c>
      <c r="N331" s="159">
        <f t="shared" si="166"/>
        <v>0.75730584992329153</v>
      </c>
      <c r="O331" s="159">
        <f t="shared" si="166"/>
        <v>0.76238867497063811</v>
      </c>
      <c r="P331" s="159">
        <f t="shared" si="166"/>
        <v>0.7690257625475253</v>
      </c>
      <c r="Q331" s="159">
        <f t="shared" si="166"/>
        <v>0.77758008415562907</v>
      </c>
      <c r="R331" s="159">
        <f t="shared" ref="R331:V331" si="167">IF(R313=0,"",R313/R295)</f>
        <v>0.78921691967147289</v>
      </c>
      <c r="S331" s="159">
        <f t="shared" si="167"/>
        <v>0.80374077880798822</v>
      </c>
      <c r="T331" s="159">
        <f t="shared" si="167"/>
        <v>0.81935628290057649</v>
      </c>
      <c r="U331" s="159">
        <f t="shared" si="167"/>
        <v>0.83426805328468379</v>
      </c>
      <c r="V331" s="159">
        <f t="shared" si="167"/>
        <v>0.8466807112957363</v>
      </c>
      <c r="W331" s="159">
        <f t="shared" ref="W331" si="168">IF(W313=0,"",W313/W295)</f>
        <v>0.85596359831291824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11.241438140112844</v>
      </c>
      <c r="D333" s="117">
        <f t="shared" si="169"/>
        <v>26.502967363584702</v>
      </c>
      <c r="E333" s="117">
        <f t="shared" si="169"/>
        <v>30.525457821842373</v>
      </c>
      <c r="F333" s="117">
        <f t="shared" si="169"/>
        <v>21.06674120128578</v>
      </c>
      <c r="G333" s="117">
        <f t="shared" si="169"/>
        <v>14.099165737386414</v>
      </c>
      <c r="H333" s="117">
        <f t="shared" si="169"/>
        <v>12.2830336546408</v>
      </c>
      <c r="I333" s="117">
        <f t="shared" si="169"/>
        <v>16.215942569179191</v>
      </c>
      <c r="J333" s="117">
        <f t="shared" si="169"/>
        <v>20.720079391503855</v>
      </c>
      <c r="K333" s="117">
        <f t="shared" si="169"/>
        <v>35.994031590770533</v>
      </c>
      <c r="L333" s="117">
        <f t="shared" si="169"/>
        <v>24.829969881297657</v>
      </c>
      <c r="M333" s="117">
        <f t="shared" si="169"/>
        <v>24.92177950502677</v>
      </c>
      <c r="N333" s="117">
        <f t="shared" si="169"/>
        <v>24.092815709211628</v>
      </c>
      <c r="O333" s="117">
        <f t="shared" si="169"/>
        <v>19.509903373656471</v>
      </c>
      <c r="P333" s="117">
        <f t="shared" si="169"/>
        <v>27.966214621131172</v>
      </c>
      <c r="Q333" s="117">
        <f t="shared" si="169"/>
        <v>11.975074769363662</v>
      </c>
      <c r="R333" s="117">
        <f t="shared" ref="R333:V333" si="170">R334+R336+R338+R347</f>
        <v>8.2474350444055204</v>
      </c>
      <c r="S333" s="117">
        <f t="shared" si="170"/>
        <v>10.901342527595791</v>
      </c>
      <c r="T333" s="117">
        <f t="shared" si="170"/>
        <v>11.032482559196222</v>
      </c>
      <c r="U333" s="117">
        <f t="shared" si="170"/>
        <v>13.162025783793752</v>
      </c>
      <c r="V333" s="117">
        <f t="shared" si="170"/>
        <v>12.224389162066927</v>
      </c>
      <c r="W333" s="117">
        <f t="shared" ref="W333" si="171">W334+W336+W338+W347</f>
        <v>9.0565968203417082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5.8167669243868954</v>
      </c>
      <c r="D338" s="122">
        <v>13.483409801098672</v>
      </c>
      <c r="E338" s="122">
        <v>14.084635942128697</v>
      </c>
      <c r="F338" s="122">
        <v>10.616601777194498</v>
      </c>
      <c r="G338" s="122">
        <v>8.3567997722048108</v>
      </c>
      <c r="H338" s="122">
        <v>7.4101412526333306</v>
      </c>
      <c r="I338" s="122">
        <v>9.9767278445752847</v>
      </c>
      <c r="J338" s="122">
        <v>12.992521862302642</v>
      </c>
      <c r="K338" s="122">
        <v>19.528532622885418</v>
      </c>
      <c r="L338" s="122">
        <v>11.241422871377688</v>
      </c>
      <c r="M338" s="122">
        <v>10.175063946284526</v>
      </c>
      <c r="N338" s="122">
        <v>9.7501765044396169</v>
      </c>
      <c r="O338" s="122">
        <v>9.1772081345219316</v>
      </c>
      <c r="P338" s="122">
        <v>15.534802739338506</v>
      </c>
      <c r="Q338" s="122">
        <v>7.9152610297174624</v>
      </c>
      <c r="R338" s="122">
        <v>5.8229766986578371</v>
      </c>
      <c r="S338" s="122">
        <v>6.1996321044952518</v>
      </c>
      <c r="T338" s="122">
        <v>5.853972538494296</v>
      </c>
      <c r="U338" s="122">
        <v>6.8367726650388709</v>
      </c>
      <c r="V338" s="122">
        <v>5.8887210440873963</v>
      </c>
      <c r="W338" s="122">
        <v>5.620917650134075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5.8055852289608696</v>
      </c>
      <c r="D339" s="98">
        <v>13.453207662922196</v>
      </c>
      <c r="E339" s="98">
        <v>14.005194118483121</v>
      </c>
      <c r="F339" s="98">
        <v>10.591404545409105</v>
      </c>
      <c r="G339" s="98">
        <v>8.3473739015834845</v>
      </c>
      <c r="H339" s="98">
        <v>7.3890262558464999</v>
      </c>
      <c r="I339" s="98">
        <v>9.9628052947146966</v>
      </c>
      <c r="J339" s="98">
        <v>12.917480436255621</v>
      </c>
      <c r="K339" s="98">
        <v>19.452353012668333</v>
      </c>
      <c r="L339" s="98">
        <v>11.078585418942117</v>
      </c>
      <c r="M339" s="98">
        <v>10.116735742542142</v>
      </c>
      <c r="N339" s="98">
        <v>9.6873142419889149</v>
      </c>
      <c r="O339" s="98">
        <v>9.1304819377968833</v>
      </c>
      <c r="P339" s="98">
        <v>15.444365293967509</v>
      </c>
      <c r="Q339" s="98">
        <v>7.8791547933773289</v>
      </c>
      <c r="R339" s="98">
        <v>5.7960388036191794</v>
      </c>
      <c r="S339" s="98">
        <v>6.1447214170741375</v>
      </c>
      <c r="T339" s="98">
        <v>5.8238570747268055</v>
      </c>
      <c r="U339" s="98">
        <v>6.8020808599802889</v>
      </c>
      <c r="V339" s="98">
        <v>5.8047244570329584</v>
      </c>
      <c r="W339" s="98">
        <v>5.620917650134075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1.1181695426025467E-2</v>
      </c>
      <c r="D340" s="98">
        <v>3.0202138176475102E-2</v>
      </c>
      <c r="E340" s="98">
        <v>7.9441823645576212E-2</v>
      </c>
      <c r="F340" s="98">
        <v>2.5197231785393039E-2</v>
      </c>
      <c r="G340" s="98">
        <v>9.4258706213268817E-3</v>
      </c>
      <c r="H340" s="98">
        <v>2.1114996786830653E-2</v>
      </c>
      <c r="I340" s="98">
        <v>1.392254986058851E-2</v>
      </c>
      <c r="J340" s="98">
        <v>7.5041426047019799E-2</v>
      </c>
      <c r="K340" s="98">
        <v>7.6179610217085539E-2</v>
      </c>
      <c r="L340" s="98">
        <v>0.16283745243557135</v>
      </c>
      <c r="M340" s="98">
        <v>5.8328203742383636E-2</v>
      </c>
      <c r="N340" s="98">
        <v>6.2862262450701714E-2</v>
      </c>
      <c r="O340" s="98">
        <v>4.6726196725049025E-2</v>
      </c>
      <c r="P340" s="98">
        <v>9.0437445370996059E-2</v>
      </c>
      <c r="Q340" s="98">
        <v>3.6106236340133692E-2</v>
      </c>
      <c r="R340" s="98">
        <v>2.693789503865791E-2</v>
      </c>
      <c r="S340" s="98">
        <v>5.4910687421114282E-2</v>
      </c>
      <c r="T340" s="98">
        <v>3.0115463767490858E-2</v>
      </c>
      <c r="U340" s="98">
        <v>3.4691805058582166E-2</v>
      </c>
      <c r="V340" s="98">
        <v>8.3996587054437702E-2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1.1181695426025467E-2</v>
      </c>
      <c r="D341" s="101">
        <v>3.0202138176475102E-2</v>
      </c>
      <c r="E341" s="101">
        <v>7.9441823645576212E-2</v>
      </c>
      <c r="F341" s="101">
        <v>2.5197231785393039E-2</v>
      </c>
      <c r="G341" s="101">
        <v>9.4258706213268817E-3</v>
      </c>
      <c r="H341" s="101">
        <v>2.1114996786830653E-2</v>
      </c>
      <c r="I341" s="101">
        <v>1.392254986058851E-2</v>
      </c>
      <c r="J341" s="101">
        <v>7.5041426047019799E-2</v>
      </c>
      <c r="K341" s="101">
        <v>7.6179610217085539E-2</v>
      </c>
      <c r="L341" s="101">
        <v>0.16283745243557135</v>
      </c>
      <c r="M341" s="101">
        <v>5.8328203742383636E-2</v>
      </c>
      <c r="N341" s="101">
        <v>6.2862262450701714E-2</v>
      </c>
      <c r="O341" s="101">
        <v>4.6726196725049025E-2</v>
      </c>
      <c r="P341" s="101">
        <v>9.0437445370996059E-2</v>
      </c>
      <c r="Q341" s="101">
        <v>3.6106236340133692E-2</v>
      </c>
      <c r="R341" s="101">
        <v>2.693789503865791E-2</v>
      </c>
      <c r="S341" s="101">
        <v>5.4910687421114282E-2</v>
      </c>
      <c r="T341" s="101">
        <v>3.0115463767490858E-2</v>
      </c>
      <c r="U341" s="101">
        <v>3.4691805058582166E-2</v>
      </c>
      <c r="V341" s="101">
        <v>8.3996587054437702E-2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5.4246712157259482</v>
      </c>
      <c r="D347" s="122">
        <v>13.01955756248603</v>
      </c>
      <c r="E347" s="122">
        <v>16.440821879713674</v>
      </c>
      <c r="F347" s="122">
        <v>10.450139424091281</v>
      </c>
      <c r="G347" s="122">
        <v>5.7423659651816026</v>
      </c>
      <c r="H347" s="122">
        <v>4.8728924020074684</v>
      </c>
      <c r="I347" s="122">
        <v>6.2392147246039045</v>
      </c>
      <c r="J347" s="122">
        <v>7.7275575292012126</v>
      </c>
      <c r="K347" s="122">
        <v>16.465498967885114</v>
      </c>
      <c r="L347" s="122">
        <v>13.588547009919969</v>
      </c>
      <c r="M347" s="122">
        <v>14.746715558742242</v>
      </c>
      <c r="N347" s="122">
        <v>14.342639204772011</v>
      </c>
      <c r="O347" s="122">
        <v>10.332695239134539</v>
      </c>
      <c r="P347" s="122">
        <v>12.431411881792664</v>
      </c>
      <c r="Q347" s="122">
        <v>4.0598137396461995</v>
      </c>
      <c r="R347" s="122">
        <v>2.4244583457476829</v>
      </c>
      <c r="S347" s="122">
        <v>4.7017104231005389</v>
      </c>
      <c r="T347" s="122">
        <v>5.1785100207019257</v>
      </c>
      <c r="U347" s="122">
        <v>6.3252531187548815</v>
      </c>
      <c r="V347" s="122">
        <v>6.3356681179795302</v>
      </c>
      <c r="W347" s="122">
        <v>3.4356791702076328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5.4246712157259482</v>
      </c>
      <c r="D348" s="98">
        <v>13.01955756248603</v>
      </c>
      <c r="E348" s="98">
        <v>16.440821879713674</v>
      </c>
      <c r="F348" s="98">
        <v>10.450139424091281</v>
      </c>
      <c r="G348" s="98">
        <v>5.7423659651816026</v>
      </c>
      <c r="H348" s="98">
        <v>4.8728924020074684</v>
      </c>
      <c r="I348" s="98">
        <v>6.2392147246039045</v>
      </c>
      <c r="J348" s="98">
        <v>7.7275575292012126</v>
      </c>
      <c r="K348" s="98">
        <v>16.465498967885114</v>
      </c>
      <c r="L348" s="98">
        <v>13.588547009919969</v>
      </c>
      <c r="M348" s="98">
        <v>14.746715558742242</v>
      </c>
      <c r="N348" s="98">
        <v>14.342639204772011</v>
      </c>
      <c r="O348" s="98">
        <v>10.332695239134539</v>
      </c>
      <c r="P348" s="98">
        <v>12.431411881792664</v>
      </c>
      <c r="Q348" s="98">
        <v>4.0598137396461995</v>
      </c>
      <c r="R348" s="98">
        <v>2.4244583457476829</v>
      </c>
      <c r="S348" s="98">
        <v>4.7017104231005389</v>
      </c>
      <c r="T348" s="98">
        <v>5.1785100207019257</v>
      </c>
      <c r="U348" s="98">
        <v>6.3252531187548815</v>
      </c>
      <c r="V348" s="98">
        <v>6.3356681179795302</v>
      </c>
      <c r="W348" s="98">
        <v>3.4356791702076328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4689.3681557353302</v>
      </c>
      <c r="D351" s="117">
        <f t="shared" si="174"/>
        <v>4768.0903676623348</v>
      </c>
      <c r="E351" s="117">
        <f t="shared" si="174"/>
        <v>5277.3362205549511</v>
      </c>
      <c r="F351" s="117">
        <f t="shared" si="174"/>
        <v>5072.2469148443033</v>
      </c>
      <c r="G351" s="117">
        <f t="shared" si="174"/>
        <v>4960.9713382404207</v>
      </c>
      <c r="H351" s="117">
        <f t="shared" si="174"/>
        <v>4755.582356426582</v>
      </c>
      <c r="I351" s="117">
        <f t="shared" si="174"/>
        <v>4683.8034730162599</v>
      </c>
      <c r="J351" s="117">
        <f t="shared" si="174"/>
        <v>4172.1547922930404</v>
      </c>
      <c r="K351" s="117">
        <f t="shared" si="174"/>
        <v>4463.6667732428705</v>
      </c>
      <c r="L351" s="117">
        <f t="shared" si="174"/>
        <v>4597.9132232378997</v>
      </c>
      <c r="M351" s="117">
        <f t="shared" si="174"/>
        <v>4076.2398121627025</v>
      </c>
      <c r="N351" s="117">
        <f t="shared" si="174"/>
        <v>3759.9958720448376</v>
      </c>
      <c r="O351" s="117">
        <f t="shared" si="174"/>
        <v>3555.525421392158</v>
      </c>
      <c r="P351" s="117">
        <f t="shared" si="174"/>
        <v>2970.5465931392528</v>
      </c>
      <c r="Q351" s="117">
        <f t="shared" si="174"/>
        <v>2756.394090066743</v>
      </c>
      <c r="R351" s="117">
        <f t="shared" ref="R351:V351" si="175">R352+R354+R356+R365</f>
        <v>3005.2697532724515</v>
      </c>
      <c r="S351" s="117">
        <f t="shared" si="175"/>
        <v>2976.704714052722</v>
      </c>
      <c r="T351" s="117">
        <f t="shared" si="175"/>
        <v>3077.5388094186483</v>
      </c>
      <c r="U351" s="117">
        <f t="shared" si="175"/>
        <v>3096.1835094033331</v>
      </c>
      <c r="V351" s="117">
        <f t="shared" si="175"/>
        <v>3288.7311798009823</v>
      </c>
      <c r="W351" s="117">
        <f t="shared" ref="W351" si="176">W352+W354+W356+W365</f>
        <v>3235.1390966060267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900.91342658928204</v>
      </c>
      <c r="D352" s="122">
        <f t="shared" si="177"/>
        <v>931.41152452426013</v>
      </c>
      <c r="E352" s="122">
        <f t="shared" si="177"/>
        <v>1153.4278295379522</v>
      </c>
      <c r="F352" s="122">
        <f t="shared" si="177"/>
        <v>1086.621093241552</v>
      </c>
      <c r="G352" s="122">
        <f t="shared" si="177"/>
        <v>1044.7935837165969</v>
      </c>
      <c r="H352" s="122">
        <f t="shared" si="177"/>
        <v>881.90667221439537</v>
      </c>
      <c r="I352" s="122">
        <f t="shared" si="177"/>
        <v>918.59341012062202</v>
      </c>
      <c r="J352" s="122">
        <f t="shared" si="177"/>
        <v>808.94664611966334</v>
      </c>
      <c r="K352" s="122">
        <f t="shared" si="177"/>
        <v>1017.5754273016937</v>
      </c>
      <c r="L352" s="122">
        <f t="shared" si="177"/>
        <v>671.20407559237594</v>
      </c>
      <c r="M352" s="122">
        <f t="shared" si="177"/>
        <v>578.22743387177513</v>
      </c>
      <c r="N352" s="122">
        <f t="shared" si="177"/>
        <v>618.48059683307645</v>
      </c>
      <c r="O352" s="122">
        <f t="shared" si="177"/>
        <v>688.32756598792196</v>
      </c>
      <c r="P352" s="122">
        <f t="shared" si="177"/>
        <v>679.16801073554939</v>
      </c>
      <c r="Q352" s="122">
        <f t="shared" si="177"/>
        <v>611.53440484892099</v>
      </c>
      <c r="R352" s="122">
        <f t="shared" si="177"/>
        <v>576.73001539024597</v>
      </c>
      <c r="S352" s="122">
        <f t="shared" si="177"/>
        <v>563.65931374724255</v>
      </c>
      <c r="T352" s="122">
        <f t="shared" si="177"/>
        <v>555.91301307947072</v>
      </c>
      <c r="U352" s="122">
        <f t="shared" si="177"/>
        <v>552.89673658871891</v>
      </c>
      <c r="V352" s="122">
        <f t="shared" si="177"/>
        <v>553.07524590648825</v>
      </c>
      <c r="W352" s="122">
        <f t="shared" si="177"/>
        <v>549.73385346755492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900.91342658928204</v>
      </c>
      <c r="D353" s="98">
        <v>931.41152452426013</v>
      </c>
      <c r="E353" s="98">
        <v>1153.4278295379522</v>
      </c>
      <c r="F353" s="98">
        <v>1086.621093241552</v>
      </c>
      <c r="G353" s="98">
        <v>1044.7935837165969</v>
      </c>
      <c r="H353" s="98">
        <v>881.90667221439537</v>
      </c>
      <c r="I353" s="98">
        <v>918.59341012062202</v>
      </c>
      <c r="J353" s="98">
        <v>808.94664611966334</v>
      </c>
      <c r="K353" s="98">
        <v>1017.5754273016937</v>
      </c>
      <c r="L353" s="98">
        <v>671.20407559237594</v>
      </c>
      <c r="M353" s="98">
        <v>578.22743387177513</v>
      </c>
      <c r="N353" s="98">
        <v>618.48059683307645</v>
      </c>
      <c r="O353" s="98">
        <v>688.32756598792196</v>
      </c>
      <c r="P353" s="98">
        <v>679.16801073554939</v>
      </c>
      <c r="Q353" s="98">
        <v>611.53440484892099</v>
      </c>
      <c r="R353" s="98">
        <v>576.73001539024597</v>
      </c>
      <c r="S353" s="98">
        <v>563.65931374724255</v>
      </c>
      <c r="T353" s="98">
        <v>555.91301307947072</v>
      </c>
      <c r="U353" s="98">
        <v>552.89673658871891</v>
      </c>
      <c r="V353" s="98">
        <v>553.07524590648825</v>
      </c>
      <c r="W353" s="98">
        <v>549.73385346755492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104.45742552340312</v>
      </c>
      <c r="D354" s="122">
        <f t="shared" si="178"/>
        <v>90.562421414786883</v>
      </c>
      <c r="E354" s="122">
        <f t="shared" si="178"/>
        <v>226.75465521417826</v>
      </c>
      <c r="F354" s="122">
        <f t="shared" si="178"/>
        <v>184.28276825178889</v>
      </c>
      <c r="G354" s="122">
        <f t="shared" si="178"/>
        <v>242.80779449984854</v>
      </c>
      <c r="H354" s="122">
        <f t="shared" si="178"/>
        <v>307.65538724657682</v>
      </c>
      <c r="I354" s="122">
        <f t="shared" si="178"/>
        <v>132.12294992109494</v>
      </c>
      <c r="J354" s="122">
        <f t="shared" si="178"/>
        <v>95.884050763531363</v>
      </c>
      <c r="K354" s="122">
        <f t="shared" si="178"/>
        <v>125.79134346057485</v>
      </c>
      <c r="L354" s="122">
        <f t="shared" si="178"/>
        <v>312.9446421641137</v>
      </c>
      <c r="M354" s="122">
        <f t="shared" si="178"/>
        <v>349.26556314871885</v>
      </c>
      <c r="N354" s="122">
        <f t="shared" si="178"/>
        <v>339.5939819336848</v>
      </c>
      <c r="O354" s="122">
        <f t="shared" si="178"/>
        <v>315.22122489531375</v>
      </c>
      <c r="P354" s="122">
        <f t="shared" si="178"/>
        <v>152.60113470508202</v>
      </c>
      <c r="Q354" s="122">
        <f t="shared" si="178"/>
        <v>170.58559827013929</v>
      </c>
      <c r="R354" s="122">
        <f t="shared" si="178"/>
        <v>129.15125601821748</v>
      </c>
      <c r="S354" s="122">
        <f t="shared" si="178"/>
        <v>129.42297626792421</v>
      </c>
      <c r="T354" s="122">
        <f t="shared" si="178"/>
        <v>103.47787624138942</v>
      </c>
      <c r="U354" s="122">
        <f t="shared" si="178"/>
        <v>90.153034181161161</v>
      </c>
      <c r="V354" s="122">
        <f t="shared" si="178"/>
        <v>48.632419923950614</v>
      </c>
      <c r="W354" s="122">
        <f t="shared" si="178"/>
        <v>81.468485862371537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104.45742552340312</v>
      </c>
      <c r="D355" s="98">
        <f>RES_hhdet_in_fech!D147</f>
        <v>90.562421414786883</v>
      </c>
      <c r="E355" s="98">
        <f>RES_hhdet_in_fech!E147</f>
        <v>226.75465521417826</v>
      </c>
      <c r="F355" s="98">
        <f>RES_hhdet_in_fech!F147</f>
        <v>184.28276825178889</v>
      </c>
      <c r="G355" s="98">
        <f>RES_hhdet_in_fech!G147</f>
        <v>242.80779449984854</v>
      </c>
      <c r="H355" s="98">
        <f>RES_hhdet_in_fech!H147</f>
        <v>307.65538724657682</v>
      </c>
      <c r="I355" s="98">
        <f>RES_hhdet_in_fech!I147</f>
        <v>132.12294992109494</v>
      </c>
      <c r="J355" s="98">
        <f>RES_hhdet_in_fech!J147</f>
        <v>95.884050763531363</v>
      </c>
      <c r="K355" s="98">
        <f>RES_hhdet_in_fech!K147</f>
        <v>125.79134346057485</v>
      </c>
      <c r="L355" s="98">
        <f>RES_hhdet_in_fech!L147</f>
        <v>312.9446421641137</v>
      </c>
      <c r="M355" s="98">
        <f>RES_hhdet_in_fech!M147</f>
        <v>349.26556314871885</v>
      </c>
      <c r="N355" s="98">
        <f>RES_hhdet_in_fech!N147</f>
        <v>339.5939819336848</v>
      </c>
      <c r="O355" s="98">
        <f>RES_hhdet_in_fech!O147</f>
        <v>315.22122489531375</v>
      </c>
      <c r="P355" s="98">
        <f>RES_hhdet_in_fech!P147</f>
        <v>152.60113470508202</v>
      </c>
      <c r="Q355" s="98">
        <f>RES_hhdet_in_fech!Q147</f>
        <v>170.58559827013929</v>
      </c>
      <c r="R355" s="98">
        <f>RES_hhdet_in_fech!R147</f>
        <v>129.15125601821748</v>
      </c>
      <c r="S355" s="98">
        <f>RES_hhdet_in_fech!S147</f>
        <v>129.42297626792421</v>
      </c>
      <c r="T355" s="98">
        <f>RES_hhdet_in_fech!T147</f>
        <v>103.47787624138942</v>
      </c>
      <c r="U355" s="98">
        <f>RES_hhdet_in_fech!U147</f>
        <v>90.153034181161161</v>
      </c>
      <c r="V355" s="98">
        <f>RES_hhdet_in_fech!V147</f>
        <v>48.632419923950614</v>
      </c>
      <c r="W355" s="98">
        <f>RES_hhdet_in_fech!W147</f>
        <v>81.468485862371537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1406.1439902954305</v>
      </c>
      <c r="D356" s="122">
        <v>1388.8845120145013</v>
      </c>
      <c r="E356" s="122">
        <v>1413.9790576193559</v>
      </c>
      <c r="F356" s="122">
        <v>1386.0175244766554</v>
      </c>
      <c r="G356" s="122">
        <v>1354.5266361517579</v>
      </c>
      <c r="H356" s="122">
        <v>1359.5340642497938</v>
      </c>
      <c r="I356" s="122">
        <v>1365.6633819990566</v>
      </c>
      <c r="J356" s="122">
        <v>1332.7787691532135</v>
      </c>
      <c r="K356" s="122">
        <v>1342.836841895981</v>
      </c>
      <c r="L356" s="122">
        <v>1322.1738130269243</v>
      </c>
      <c r="M356" s="122">
        <v>1154.0069413636552</v>
      </c>
      <c r="N356" s="122">
        <v>1099.8914211187694</v>
      </c>
      <c r="O356" s="122">
        <v>1099.1979066290435</v>
      </c>
      <c r="P356" s="122">
        <v>963.94477227121786</v>
      </c>
      <c r="Q356" s="122">
        <v>904.65515323630882</v>
      </c>
      <c r="R356" s="122">
        <v>919.12477939174289</v>
      </c>
      <c r="S356" s="122">
        <v>941.29580351146183</v>
      </c>
      <c r="T356" s="122">
        <v>912.09454681103091</v>
      </c>
      <c r="U356" s="122">
        <v>913.95658356681292</v>
      </c>
      <c r="V356" s="122">
        <v>986.07846209645163</v>
      </c>
      <c r="W356" s="122">
        <v>925.09981881703266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1443.4232127032794</v>
      </c>
      <c r="D357" s="98">
        <v>1424.0180953422055</v>
      </c>
      <c r="E357" s="98">
        <v>1454.3648382879123</v>
      </c>
      <c r="F357" s="98">
        <v>1433.1255348758616</v>
      </c>
      <c r="G357" s="98">
        <v>1400.193244781256</v>
      </c>
      <c r="H357" s="98">
        <v>1405.8801633313194</v>
      </c>
      <c r="I357" s="98">
        <v>1429.4406138065774</v>
      </c>
      <c r="J357" s="98">
        <v>1427.6239962481907</v>
      </c>
      <c r="K357" s="98">
        <v>1431.1733652772855</v>
      </c>
      <c r="L357" s="98">
        <v>1491.0714732284305</v>
      </c>
      <c r="M357" s="98">
        <v>1286.0818096904718</v>
      </c>
      <c r="N357" s="98">
        <v>1226.215847684962</v>
      </c>
      <c r="O357" s="98">
        <v>1200.9697854209514</v>
      </c>
      <c r="P357" s="98">
        <v>1074.0068526892317</v>
      </c>
      <c r="Q357" s="98">
        <v>995.39359155902014</v>
      </c>
      <c r="R357" s="98">
        <v>999.81294232614869</v>
      </c>
      <c r="S357" s="98">
        <v>1014.179331505948</v>
      </c>
      <c r="T357" s="98">
        <v>990.17794769655234</v>
      </c>
      <c r="U357" s="98">
        <v>976.64735850903992</v>
      </c>
      <c r="V357" s="98">
        <v>1116.1641534096523</v>
      </c>
      <c r="W357" s="98">
        <v>985.82911708230893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957.05649789561221</v>
      </c>
      <c r="D358" s="98">
        <v>950.19089845316489</v>
      </c>
      <c r="E358" s="98">
        <v>957.82955420722317</v>
      </c>
      <c r="F358" s="98">
        <v>946.26756664813831</v>
      </c>
      <c r="G358" s="98">
        <v>941.51082600318591</v>
      </c>
      <c r="H358" s="98">
        <v>939.20122009108979</v>
      </c>
      <c r="I358" s="98">
        <v>959.90852247543637</v>
      </c>
      <c r="J358" s="98">
        <v>960.74815373425281</v>
      </c>
      <c r="K358" s="98">
        <v>972.46586943916702</v>
      </c>
      <c r="L358" s="98">
        <v>1003.3186353493173</v>
      </c>
      <c r="M358" s="98">
        <v>849.07117606475697</v>
      </c>
      <c r="N358" s="98">
        <v>829.62305552475505</v>
      </c>
      <c r="O358" s="98">
        <v>834.04467976524631</v>
      </c>
      <c r="P358" s="98">
        <v>774.37706213647868</v>
      </c>
      <c r="Q358" s="98">
        <v>740.26904702256275</v>
      </c>
      <c r="R358" s="98">
        <v>760.44116485529969</v>
      </c>
      <c r="S358" s="98">
        <v>786.77361920380463</v>
      </c>
      <c r="T358" s="98">
        <v>774.00630201336003</v>
      </c>
      <c r="U358" s="98">
        <v>775.42904295818607</v>
      </c>
      <c r="V358" s="98">
        <v>907.02860682242908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273.4659717581701</v>
      </c>
      <c r="D359" s="101">
        <v>279.90600806734966</v>
      </c>
      <c r="E359" s="101">
        <v>249.61990286406561</v>
      </c>
      <c r="F359" s="101">
        <v>246.49519462926804</v>
      </c>
      <c r="G359" s="101">
        <v>276.62941308114341</v>
      </c>
      <c r="H359" s="101">
        <v>256.0663639083852</v>
      </c>
      <c r="I359" s="101">
        <v>265.32302613693548</v>
      </c>
      <c r="J359" s="101">
        <v>260.5253361873223</v>
      </c>
      <c r="K359" s="101">
        <v>273.53721194095334</v>
      </c>
      <c r="L359" s="101">
        <v>244.90616451209536</v>
      </c>
      <c r="M359" s="101">
        <v>141.39397307721455</v>
      </c>
      <c r="N359" s="101">
        <v>143.30979464783329</v>
      </c>
      <c r="O359" s="101">
        <v>132.87938723951763</v>
      </c>
      <c r="P359" s="101">
        <v>124.7640953486676</v>
      </c>
      <c r="Q359" s="101">
        <v>117.7379831482254</v>
      </c>
      <c r="R359" s="101">
        <v>125.88700276663636</v>
      </c>
      <c r="S359" s="101">
        <v>129.19664415062581</v>
      </c>
      <c r="T359" s="101">
        <v>95.445498329993669</v>
      </c>
      <c r="U359" s="101">
        <v>98.338500466586552</v>
      </c>
      <c r="V359" s="101">
        <v>163.32525978800939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683.59052613744211</v>
      </c>
      <c r="D360" s="104">
        <v>670.28489038581517</v>
      </c>
      <c r="E360" s="104">
        <v>708.2096513431577</v>
      </c>
      <c r="F360" s="104">
        <v>699.77237201887033</v>
      </c>
      <c r="G360" s="104">
        <v>664.88141292204261</v>
      </c>
      <c r="H360" s="104">
        <v>683.13485618270443</v>
      </c>
      <c r="I360" s="104">
        <v>694.58549633850112</v>
      </c>
      <c r="J360" s="104">
        <v>700.2228175469304</v>
      </c>
      <c r="K360" s="104">
        <v>698.92865749821374</v>
      </c>
      <c r="L360" s="104">
        <v>758.41247083722203</v>
      </c>
      <c r="M360" s="104">
        <v>707.6772029875425</v>
      </c>
      <c r="N360" s="104">
        <v>686.31326087692162</v>
      </c>
      <c r="O360" s="104">
        <v>701.16529252572877</v>
      </c>
      <c r="P360" s="104">
        <v>649.61296678781105</v>
      </c>
      <c r="Q360" s="104">
        <v>622.53106387433741</v>
      </c>
      <c r="R360" s="104">
        <v>634.55416208866325</v>
      </c>
      <c r="S360" s="104">
        <v>657.57697505317867</v>
      </c>
      <c r="T360" s="104">
        <v>678.56080368336609</v>
      </c>
      <c r="U360" s="104">
        <v>677.09054249159965</v>
      </c>
      <c r="V360" s="104">
        <v>743.70334703441983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1292.1845261546848</v>
      </c>
      <c r="D361" s="101">
        <v>1309.7856133597343</v>
      </c>
      <c r="E361" s="101">
        <v>1205.071984343364</v>
      </c>
      <c r="F361" s="101">
        <v>1197.514947303353</v>
      </c>
      <c r="G361" s="101">
        <v>1284.6125279270102</v>
      </c>
      <c r="H361" s="101">
        <v>1235.2570350227579</v>
      </c>
      <c r="I361" s="101">
        <v>1270.171783038026</v>
      </c>
      <c r="J361" s="101">
        <v>1265.3070332653945</v>
      </c>
      <c r="K361" s="101">
        <v>1280.0599274925205</v>
      </c>
      <c r="L361" s="101">
        <v>0</v>
      </c>
      <c r="M361" s="101">
        <v>1173.3325048066347</v>
      </c>
      <c r="N361" s="101">
        <v>1100.8495577425292</v>
      </c>
      <c r="O361" s="101">
        <v>1070.0042617640088</v>
      </c>
      <c r="P361" s="101">
        <v>994.03474449618705</v>
      </c>
      <c r="Q361" s="101">
        <v>955.69197202840996</v>
      </c>
      <c r="R361" s="101">
        <v>968.12966415270853</v>
      </c>
      <c r="S361" s="101">
        <v>974.14274555348607</v>
      </c>
      <c r="T361" s="101">
        <v>987.3670144933493</v>
      </c>
      <c r="U361" s="101">
        <v>977.22392314458773</v>
      </c>
      <c r="V361" s="101">
        <v>961.37221242981593</v>
      </c>
      <c r="W361" s="101">
        <v>1000.497453060564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932.16916711556541</v>
      </c>
      <c r="D362" s="104">
        <v>951.95576681518901</v>
      </c>
      <c r="E362" s="104">
        <v>853.26383500260135</v>
      </c>
      <c r="F362" s="104">
        <v>850.12921389327789</v>
      </c>
      <c r="G362" s="104">
        <v>938.05430144650347</v>
      </c>
      <c r="H362" s="104">
        <v>890.66393636229384</v>
      </c>
      <c r="I362" s="104">
        <v>920.36266663711206</v>
      </c>
      <c r="J362" s="104">
        <v>916.6632647162071</v>
      </c>
      <c r="K362" s="104">
        <v>935.49086628594057</v>
      </c>
      <c r="L362" s="104">
        <v>895.61843211003259</v>
      </c>
      <c r="M362" s="104">
        <v>831.12357793655463</v>
      </c>
      <c r="N362" s="104">
        <v>785.54935831788157</v>
      </c>
      <c r="O362" s="104">
        <v>766.85332819245241</v>
      </c>
      <c r="P362" s="104">
        <v>726.16690192424551</v>
      </c>
      <c r="Q362" s="104">
        <v>709.64045570349811</v>
      </c>
      <c r="R362" s="104">
        <v>728.02520163334077</v>
      </c>
      <c r="S362" s="104">
        <v>740.12594822827054</v>
      </c>
      <c r="T362" s="104">
        <v>748.80613805254313</v>
      </c>
      <c r="U362" s="104">
        <v>749.70825597016767</v>
      </c>
      <c r="V362" s="104">
        <v>740.88058937992048</v>
      </c>
      <c r="W362" s="104">
        <v>773.97867424530875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245.89861933481703</v>
      </c>
      <c r="D363" s="98">
        <v>266.80030117707457</v>
      </c>
      <c r="E363" s="98">
        <v>176.69629415393217</v>
      </c>
      <c r="F363" s="98">
        <v>178.53776433504513</v>
      </c>
      <c r="G363" s="98">
        <v>263.04326476053552</v>
      </c>
      <c r="H363" s="98">
        <v>216.52783946543289</v>
      </c>
      <c r="I363" s="98">
        <v>231.66246089781311</v>
      </c>
      <c r="J363" s="98">
        <v>223.74334978414012</v>
      </c>
      <c r="K363" s="98">
        <v>244.13032672168302</v>
      </c>
      <c r="L363" s="98">
        <v>168.75462509564338</v>
      </c>
      <c r="M363" s="98">
        <v>120.7079950064286</v>
      </c>
      <c r="N363" s="98">
        <v>111.22991685647038</v>
      </c>
      <c r="O363" s="98">
        <v>93.718237343424207</v>
      </c>
      <c r="P363" s="98">
        <v>95.036186567818049</v>
      </c>
      <c r="Q363" s="98">
        <v>97.519897390785999</v>
      </c>
      <c r="R363" s="98">
        <v>106.42812949255267</v>
      </c>
      <c r="S363" s="98">
        <v>105.56531989373302</v>
      </c>
      <c r="T363" s="98">
        <v>81.520650229302447</v>
      </c>
      <c r="U363" s="98">
        <v>84.198294269171768</v>
      </c>
      <c r="V363" s="98">
        <v>76.00104009187055</v>
      </c>
      <c r="W363" s="98">
        <v>72.24815755075123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686.27054778074842</v>
      </c>
      <c r="D364" s="98">
        <v>685.15546563811449</v>
      </c>
      <c r="E364" s="98">
        <v>676.56754084866907</v>
      </c>
      <c r="F364" s="98">
        <v>671.59144955823274</v>
      </c>
      <c r="G364" s="98">
        <v>675.01103668596807</v>
      </c>
      <c r="H364" s="98">
        <v>674.13609689686098</v>
      </c>
      <c r="I364" s="98">
        <v>688.70020573929867</v>
      </c>
      <c r="J364" s="98">
        <v>692.91991493206706</v>
      </c>
      <c r="K364" s="98">
        <v>691.36053956425758</v>
      </c>
      <c r="L364" s="98">
        <v>726.86380701438907</v>
      </c>
      <c r="M364" s="98">
        <v>710.41558293012599</v>
      </c>
      <c r="N364" s="98">
        <v>674.31944146141109</v>
      </c>
      <c r="O364" s="98">
        <v>673.13509084902807</v>
      </c>
      <c r="P364" s="98">
        <v>631.13071535642746</v>
      </c>
      <c r="Q364" s="98">
        <v>612.12055831271198</v>
      </c>
      <c r="R364" s="98">
        <v>621.59707214078821</v>
      </c>
      <c r="S364" s="98">
        <v>634.56062833453757</v>
      </c>
      <c r="T364" s="98">
        <v>667.28548782324071</v>
      </c>
      <c r="U364" s="98">
        <v>665.50996170099586</v>
      </c>
      <c r="V364" s="98">
        <v>664.87954928804982</v>
      </c>
      <c r="W364" s="98">
        <v>701.73051669455754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2277.8533133272149</v>
      </c>
      <c r="D365" s="122">
        <v>2357.231909708787</v>
      </c>
      <c r="E365" s="122">
        <v>2483.1746781834645</v>
      </c>
      <c r="F365" s="122">
        <v>2415.3255288743071</v>
      </c>
      <c r="G365" s="122">
        <v>2318.8433238722173</v>
      </c>
      <c r="H365" s="122">
        <v>2206.4862327158162</v>
      </c>
      <c r="I365" s="122">
        <v>2267.4237309754867</v>
      </c>
      <c r="J365" s="122">
        <v>1934.5453262566316</v>
      </c>
      <c r="K365" s="122">
        <v>1977.4631605846212</v>
      </c>
      <c r="L365" s="122">
        <v>2291.5906924544852</v>
      </c>
      <c r="M365" s="122">
        <v>1994.7398737785534</v>
      </c>
      <c r="N365" s="122">
        <v>1702.0298721593069</v>
      </c>
      <c r="O365" s="122">
        <v>1452.7787238798787</v>
      </c>
      <c r="P365" s="122">
        <v>1174.8326754274037</v>
      </c>
      <c r="Q365" s="122">
        <v>1069.618933711374</v>
      </c>
      <c r="R365" s="122">
        <v>1380.2637024722451</v>
      </c>
      <c r="S365" s="122">
        <v>1342.3266205260932</v>
      </c>
      <c r="T365" s="122">
        <v>1506.0533732867571</v>
      </c>
      <c r="U365" s="122">
        <v>1539.1771550666404</v>
      </c>
      <c r="V365" s="122">
        <v>1700.9450518740919</v>
      </c>
      <c r="W365" s="122">
        <v>1678.8369384590676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2518.4979990102688</v>
      </c>
      <c r="D366" s="98">
        <v>2511.1497221189238</v>
      </c>
      <c r="E366" s="98">
        <v>2928.7598950285296</v>
      </c>
      <c r="F366" s="98">
        <v>2918.0736547961242</v>
      </c>
      <c r="G366" s="98">
        <v>2678.9898903462572</v>
      </c>
      <c r="H366" s="98">
        <v>2626.5907244508835</v>
      </c>
      <c r="I366" s="98">
        <v>2630.3551051129034</v>
      </c>
      <c r="J366" s="98">
        <v>2369.4452963042681</v>
      </c>
      <c r="K366" s="98">
        <v>2354.7575724742401</v>
      </c>
      <c r="L366" s="98">
        <v>2400.9342647056637</v>
      </c>
      <c r="M366" s="98">
        <v>2177.8632468231972</v>
      </c>
      <c r="N366" s="98">
        <v>1867.4631591240518</v>
      </c>
      <c r="O366" s="98">
        <v>1738.5117075626445</v>
      </c>
      <c r="P366" s="98">
        <v>1568.0617781229719</v>
      </c>
      <c r="Q366" s="98">
        <v>1523.6184986153196</v>
      </c>
      <c r="R366" s="98">
        <v>1635.6950934697791</v>
      </c>
      <c r="S366" s="98">
        <v>1757.3265381607855</v>
      </c>
      <c r="T366" s="98">
        <v>1812.2864520012097</v>
      </c>
      <c r="U366" s="98">
        <v>1890.4830474047706</v>
      </c>
      <c r="V366" s="98">
        <v>2196.2968377657412</v>
      </c>
      <c r="W366" s="98">
        <v>2046.615709878376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2048.7116272811495</v>
      </c>
      <c r="D367" s="33">
        <v>2205.5340018389825</v>
      </c>
      <c r="E367" s="33">
        <v>1973.1560640715959</v>
      </c>
      <c r="F367" s="33">
        <v>2026.8428210438281</v>
      </c>
      <c r="G367" s="33">
        <v>2151.6514021340968</v>
      </c>
      <c r="H367" s="33">
        <v>2018.1150136535402</v>
      </c>
      <c r="I367" s="33">
        <v>2124.6359909226294</v>
      </c>
      <c r="J367" s="33">
        <v>1760.9649734731695</v>
      </c>
      <c r="K367" s="33">
        <v>1717.71462357473</v>
      </c>
      <c r="L367" s="33">
        <v>2164.7790226393709</v>
      </c>
      <c r="M367" s="33">
        <v>1728.3135996808014</v>
      </c>
      <c r="N367" s="33">
        <v>1357.1264108361258</v>
      </c>
      <c r="O367" s="33">
        <v>1071.0817063634954</v>
      </c>
      <c r="P367" s="33">
        <v>948.48857191646323</v>
      </c>
      <c r="Q367" s="33">
        <v>941.06025042817407</v>
      </c>
      <c r="R367" s="33">
        <v>1327.0505283635352</v>
      </c>
      <c r="S367" s="33">
        <v>1150.4573749951253</v>
      </c>
      <c r="T367" s="33">
        <v>1377.0002761260782</v>
      </c>
      <c r="U367" s="33">
        <v>1362.1116762229788</v>
      </c>
      <c r="V367" s="33">
        <v>1457.2510864675894</v>
      </c>
      <c r="W367" s="33">
        <v>1588.4937287532878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3929.1508993766874</v>
      </c>
      <c r="D369" s="117">
        <f t="shared" si="179"/>
        <v>4112.6933053174871</v>
      </c>
      <c r="E369" s="117">
        <f t="shared" si="179"/>
        <v>5014.6368175654097</v>
      </c>
      <c r="F369" s="117">
        <f t="shared" si="179"/>
        <v>4934.3238783816787</v>
      </c>
      <c r="G369" s="117">
        <f t="shared" si="179"/>
        <v>5149.4107730600226</v>
      </c>
      <c r="H369" s="117">
        <f t="shared" si="179"/>
        <v>5054.7423586490477</v>
      </c>
      <c r="I369" s="117">
        <f t="shared" si="179"/>
        <v>4880.4111797012129</v>
      </c>
      <c r="J369" s="117">
        <f t="shared" si="179"/>
        <v>4418.3392007107996</v>
      </c>
      <c r="K369" s="117">
        <f t="shared" si="179"/>
        <v>5158.9720753952233</v>
      </c>
      <c r="L369" s="117">
        <f t="shared" si="179"/>
        <v>5142.8287798951151</v>
      </c>
      <c r="M369" s="117">
        <f t="shared" si="179"/>
        <v>4807.5737423980536</v>
      </c>
      <c r="N369" s="117">
        <f t="shared" si="179"/>
        <v>4807.2672827490642</v>
      </c>
      <c r="O369" s="117">
        <f t="shared" si="179"/>
        <v>4991.7092945764171</v>
      </c>
      <c r="P369" s="117">
        <f t="shared" si="179"/>
        <v>4393.0851038320397</v>
      </c>
      <c r="Q369" s="117">
        <f t="shared" si="179"/>
        <v>4289.6466491019373</v>
      </c>
      <c r="R369" s="117">
        <f t="shared" ref="R369:V369" si="180">R370+R372+R374+R383</f>
        <v>4346.2089047877589</v>
      </c>
      <c r="S369" s="117">
        <f t="shared" si="180"/>
        <v>4281.7800912164594</v>
      </c>
      <c r="T369" s="117">
        <f t="shared" si="180"/>
        <v>4326.9422574989385</v>
      </c>
      <c r="U369" s="117">
        <f t="shared" si="180"/>
        <v>4305.539126665918</v>
      </c>
      <c r="V369" s="117">
        <f t="shared" si="180"/>
        <v>4362.1571435475444</v>
      </c>
      <c r="W369" s="117">
        <f t="shared" ref="W369" si="181">W370+W372+W374+W383</f>
        <v>4522.2804168615621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1381.4315615132368</v>
      </c>
      <c r="D370" s="122">
        <f t="shared" si="182"/>
        <v>1538.8846949978267</v>
      </c>
      <c r="E370" s="122">
        <f t="shared" si="182"/>
        <v>2046.6999903684666</v>
      </c>
      <c r="F370" s="122">
        <f t="shared" si="182"/>
        <v>2064.1327559562233</v>
      </c>
      <c r="G370" s="122">
        <f t="shared" si="182"/>
        <v>2118.8876602392456</v>
      </c>
      <c r="H370" s="122">
        <f t="shared" si="182"/>
        <v>1904.687508562019</v>
      </c>
      <c r="I370" s="122">
        <f t="shared" si="182"/>
        <v>2107.9375143142797</v>
      </c>
      <c r="J370" s="122">
        <f t="shared" si="182"/>
        <v>1968.5198880526143</v>
      </c>
      <c r="K370" s="122">
        <f t="shared" si="182"/>
        <v>2621.3624204651414</v>
      </c>
      <c r="L370" s="122">
        <f t="shared" si="182"/>
        <v>1827.4847087101462</v>
      </c>
      <c r="M370" s="122">
        <f t="shared" si="182"/>
        <v>1667.5528528538064</v>
      </c>
      <c r="N370" s="122">
        <f t="shared" si="182"/>
        <v>1894.0446395310273</v>
      </c>
      <c r="O370" s="122">
        <f t="shared" si="182"/>
        <v>2241.4869951030696</v>
      </c>
      <c r="P370" s="122">
        <f t="shared" si="182"/>
        <v>2343.9185796501488</v>
      </c>
      <c r="Q370" s="122">
        <f t="shared" si="182"/>
        <v>2208.125146726934</v>
      </c>
      <c r="R370" s="122">
        <f t="shared" si="182"/>
        <v>2118.5733187054429</v>
      </c>
      <c r="S370" s="122">
        <f t="shared" si="182"/>
        <v>2092.9032988982312</v>
      </c>
      <c r="T370" s="122">
        <f t="shared" si="182"/>
        <v>2078.274646786384</v>
      </c>
      <c r="U370" s="122">
        <f t="shared" si="182"/>
        <v>2078.1859122592355</v>
      </c>
      <c r="V370" s="122">
        <f t="shared" si="182"/>
        <v>2092.3660591623739</v>
      </c>
      <c r="W370" s="122">
        <f t="shared" si="182"/>
        <v>2095.0755259040834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1381.4315615132368</v>
      </c>
      <c r="D371" s="98">
        <v>1538.8846949978267</v>
      </c>
      <c r="E371" s="98">
        <v>2046.6999903684666</v>
      </c>
      <c r="F371" s="98">
        <v>2064.1327559562233</v>
      </c>
      <c r="G371" s="98">
        <v>2118.8876602392456</v>
      </c>
      <c r="H371" s="98">
        <v>1904.687508562019</v>
      </c>
      <c r="I371" s="98">
        <v>2107.9375143142797</v>
      </c>
      <c r="J371" s="98">
        <v>1968.5198880526143</v>
      </c>
      <c r="K371" s="98">
        <v>2621.3624204651414</v>
      </c>
      <c r="L371" s="98">
        <v>1827.4847087101462</v>
      </c>
      <c r="M371" s="98">
        <v>1667.5528528538064</v>
      </c>
      <c r="N371" s="98">
        <v>1894.0446395310273</v>
      </c>
      <c r="O371" s="98">
        <v>2241.4869951030696</v>
      </c>
      <c r="P371" s="98">
        <v>2343.9185796501488</v>
      </c>
      <c r="Q371" s="98">
        <v>2208.125146726934</v>
      </c>
      <c r="R371" s="98">
        <v>2118.5733187054429</v>
      </c>
      <c r="S371" s="98">
        <v>2092.9032988982312</v>
      </c>
      <c r="T371" s="98">
        <v>2078.274646786384</v>
      </c>
      <c r="U371" s="98">
        <v>2078.1859122592355</v>
      </c>
      <c r="V371" s="98">
        <v>2092.3660591623739</v>
      </c>
      <c r="W371" s="98">
        <v>2095.0755259040834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237.9561716264277</v>
      </c>
      <c r="D372" s="122">
        <f t="shared" si="183"/>
        <v>213.08909910322137</v>
      </c>
      <c r="E372" s="122">
        <f t="shared" si="183"/>
        <v>550.71360039648062</v>
      </c>
      <c r="F372" s="122">
        <f t="shared" si="183"/>
        <v>461.53263064261074</v>
      </c>
      <c r="G372" s="122">
        <f t="shared" si="183"/>
        <v>626.68828180495143</v>
      </c>
      <c r="H372" s="122">
        <f t="shared" si="183"/>
        <v>817.79987175307645</v>
      </c>
      <c r="I372" s="122">
        <f t="shared" si="183"/>
        <v>361.50458532683399</v>
      </c>
      <c r="J372" s="122">
        <f t="shared" si="183"/>
        <v>269.96199356521919</v>
      </c>
      <c r="K372" s="122">
        <f t="shared" si="183"/>
        <v>364.39870946679054</v>
      </c>
      <c r="L372" s="122">
        <f t="shared" si="183"/>
        <v>932.66650474596679</v>
      </c>
      <c r="M372" s="122">
        <f t="shared" si="183"/>
        <v>1075.7224665809176</v>
      </c>
      <c r="N372" s="122">
        <f t="shared" si="183"/>
        <v>1086.8581174914034</v>
      </c>
      <c r="O372" s="122">
        <f t="shared" si="183"/>
        <v>1054.2167465158959</v>
      </c>
      <c r="P372" s="122">
        <f t="shared" si="183"/>
        <v>534.17047875170863</v>
      </c>
      <c r="Q372" s="122">
        <f t="shared" si="183"/>
        <v>620.00279181864516</v>
      </c>
      <c r="R372" s="122">
        <f t="shared" si="183"/>
        <v>480.27429396742309</v>
      </c>
      <c r="S372" s="122">
        <f t="shared" si="183"/>
        <v>489.95246411485908</v>
      </c>
      <c r="T372" s="122">
        <f t="shared" si="183"/>
        <v>397.52330597962049</v>
      </c>
      <c r="U372" s="122">
        <f t="shared" si="183"/>
        <v>350.9268503963728</v>
      </c>
      <c r="V372" s="122">
        <f t="shared" si="183"/>
        <v>191.83104980210632</v>
      </c>
      <c r="W372" s="122">
        <f t="shared" si="183"/>
        <v>325.496001477047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237.9561716264277</v>
      </c>
      <c r="D373" s="98">
        <f>RES_hhdet_in_tesh!D147</f>
        <v>213.08909910322137</v>
      </c>
      <c r="E373" s="98">
        <f>RES_hhdet_in_tesh!E147</f>
        <v>550.71360039648062</v>
      </c>
      <c r="F373" s="98">
        <f>RES_hhdet_in_tesh!F147</f>
        <v>461.53263064261074</v>
      </c>
      <c r="G373" s="98">
        <f>RES_hhdet_in_tesh!G147</f>
        <v>626.68828180495143</v>
      </c>
      <c r="H373" s="98">
        <f>RES_hhdet_in_tesh!H147</f>
        <v>817.79987175307645</v>
      </c>
      <c r="I373" s="98">
        <f>RES_hhdet_in_tesh!I147</f>
        <v>361.50458532683399</v>
      </c>
      <c r="J373" s="98">
        <f>RES_hhdet_in_tesh!J147</f>
        <v>269.96199356521919</v>
      </c>
      <c r="K373" s="98">
        <f>RES_hhdet_in_tesh!K147</f>
        <v>364.39870946679054</v>
      </c>
      <c r="L373" s="98">
        <f>RES_hhdet_in_tesh!L147</f>
        <v>932.66650474596679</v>
      </c>
      <c r="M373" s="98">
        <f>RES_hhdet_in_tesh!M147</f>
        <v>1075.7224665809176</v>
      </c>
      <c r="N373" s="98">
        <f>RES_hhdet_in_tesh!N147</f>
        <v>1086.8581174914034</v>
      </c>
      <c r="O373" s="98">
        <f>RES_hhdet_in_tesh!O147</f>
        <v>1054.2167465158959</v>
      </c>
      <c r="P373" s="98">
        <f>RES_hhdet_in_tesh!P147</f>
        <v>534.17047875170863</v>
      </c>
      <c r="Q373" s="98">
        <f>RES_hhdet_in_tesh!Q147</f>
        <v>620.00279181864516</v>
      </c>
      <c r="R373" s="98">
        <f>RES_hhdet_in_tesh!R147</f>
        <v>480.27429396742309</v>
      </c>
      <c r="S373" s="98">
        <f>RES_hhdet_in_tesh!S147</f>
        <v>489.95246411485908</v>
      </c>
      <c r="T373" s="98">
        <f>RES_hhdet_in_tesh!T147</f>
        <v>397.52330597962049</v>
      </c>
      <c r="U373" s="98">
        <f>RES_hhdet_in_tesh!U147</f>
        <v>350.9268503963728</v>
      </c>
      <c r="V373" s="98">
        <f>RES_hhdet_in_tesh!V147</f>
        <v>191.83104980210632</v>
      </c>
      <c r="W373" s="98">
        <f>RES_hhdet_in_tesh!W147</f>
        <v>325.496001477047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843.73292852607801</v>
      </c>
      <c r="D374" s="122">
        <v>836.55726400846879</v>
      </c>
      <c r="E374" s="122">
        <v>851.4700206061807</v>
      </c>
      <c r="F374" s="122">
        <v>840.15006756885737</v>
      </c>
      <c r="G374" s="122">
        <v>830.89685193801938</v>
      </c>
      <c r="H374" s="122">
        <v>833.35815972436569</v>
      </c>
      <c r="I374" s="122">
        <v>851.3091540401507</v>
      </c>
      <c r="J374" s="122">
        <v>853.69017167103561</v>
      </c>
      <c r="K374" s="122">
        <v>862.0107683644884</v>
      </c>
      <c r="L374" s="122">
        <v>891.20280753238808</v>
      </c>
      <c r="M374" s="122">
        <v>793.38969235240643</v>
      </c>
      <c r="N374" s="122">
        <v>769.23243248875451</v>
      </c>
      <c r="O374" s="122">
        <v>776.10125244200447</v>
      </c>
      <c r="P374" s="122">
        <v>723.45539054870437</v>
      </c>
      <c r="Q374" s="122">
        <v>698.38097766115698</v>
      </c>
      <c r="R374" s="122">
        <v>718.0647808072398</v>
      </c>
      <c r="S374" s="122">
        <v>743.90596148516011</v>
      </c>
      <c r="T374" s="122">
        <v>742.53284537036643</v>
      </c>
      <c r="U374" s="122">
        <v>746.21419493672761</v>
      </c>
      <c r="V374" s="122">
        <v>819.06094546315694</v>
      </c>
      <c r="W374" s="122">
        <v>767.57367083466261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843.41369897502443</v>
      </c>
      <c r="D375" s="98">
        <v>834.34345477547743</v>
      </c>
      <c r="E375" s="98">
        <v>854.82418037979892</v>
      </c>
      <c r="F375" s="98">
        <v>845.05289947229198</v>
      </c>
      <c r="G375" s="98">
        <v>828.62428902232273</v>
      </c>
      <c r="H375" s="98">
        <v>835.29790033466782</v>
      </c>
      <c r="I375" s="98">
        <v>853.04365224801359</v>
      </c>
      <c r="J375" s="98">
        <v>856.38370378109039</v>
      </c>
      <c r="K375" s="98">
        <v>863.88534267190914</v>
      </c>
      <c r="L375" s="98">
        <v>906.68581397858918</v>
      </c>
      <c r="M375" s="98">
        <v>794.09053238942795</v>
      </c>
      <c r="N375" s="98">
        <v>776.28802605323165</v>
      </c>
      <c r="O375" s="98">
        <v>787.92420234104111</v>
      </c>
      <c r="P375" s="98">
        <v>734.72191778711885</v>
      </c>
      <c r="Q375" s="98">
        <v>706.26752970891891</v>
      </c>
      <c r="R375" s="98">
        <v>726.57003249933894</v>
      </c>
      <c r="S375" s="98">
        <v>753.79044145493776</v>
      </c>
      <c r="T375" s="98">
        <v>750.7889430934091</v>
      </c>
      <c r="U375" s="98">
        <v>752.7252387734809</v>
      </c>
      <c r="V375" s="98">
        <v>870.35908930450012</v>
      </c>
      <c r="W375" s="98">
        <v>772.92504200673079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843.38076974340424</v>
      </c>
      <c r="D376" s="98">
        <v>834.28403235402448</v>
      </c>
      <c r="E376" s="98">
        <v>854.92739592467103</v>
      </c>
      <c r="F376" s="98">
        <v>845.12005710180563</v>
      </c>
      <c r="G376" s="98">
        <v>828.58870946226762</v>
      </c>
      <c r="H376" s="98">
        <v>835.27563012475787</v>
      </c>
      <c r="I376" s="98">
        <v>852.92164619689061</v>
      </c>
      <c r="J376" s="98">
        <v>856.50321975314648</v>
      </c>
      <c r="K376" s="98">
        <v>864.04128033223776</v>
      </c>
      <c r="L376" s="98">
        <v>907.33420202576121</v>
      </c>
      <c r="M376" s="98">
        <v>794.98083679336116</v>
      </c>
      <c r="N376" s="98">
        <v>777.03927604896057</v>
      </c>
      <c r="O376" s="98">
        <v>788.3439097309614</v>
      </c>
      <c r="P376" s="98">
        <v>734.96336764979912</v>
      </c>
      <c r="Q376" s="98">
        <v>706.07039466384765</v>
      </c>
      <c r="R376" s="98">
        <v>726.03699834661029</v>
      </c>
      <c r="S376" s="98">
        <v>753.60259143424537</v>
      </c>
      <c r="T376" s="98">
        <v>750.93105287029334</v>
      </c>
      <c r="U376" s="98">
        <v>752.88235270786845</v>
      </c>
      <c r="V376" s="98">
        <v>871.06062144183454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159.7902436059623</v>
      </c>
      <c r="D377" s="101">
        <v>163.99914196820924</v>
      </c>
      <c r="E377" s="101">
        <v>146.71774458151333</v>
      </c>
      <c r="F377" s="101">
        <v>145.34768508293527</v>
      </c>
      <c r="G377" s="101">
        <v>163.707296540225</v>
      </c>
      <c r="H377" s="101">
        <v>152.14077394205324</v>
      </c>
      <c r="I377" s="101">
        <v>158.33614985838949</v>
      </c>
      <c r="J377" s="101">
        <v>156.28040220621614</v>
      </c>
      <c r="K377" s="101">
        <v>165.11262283402385</v>
      </c>
      <c r="L377" s="101">
        <v>148.92173118853921</v>
      </c>
      <c r="M377" s="101">
        <v>87.303633805818848</v>
      </c>
      <c r="N377" s="101">
        <v>90.726015172038998</v>
      </c>
      <c r="O377" s="101">
        <v>87.178617205232442</v>
      </c>
      <c r="P377" s="101">
        <v>85.350400861987993</v>
      </c>
      <c r="Q377" s="101">
        <v>83.539330789510117</v>
      </c>
      <c r="R377" s="101">
        <v>91.482836257947085</v>
      </c>
      <c r="S377" s="101">
        <v>96.025616381066612</v>
      </c>
      <c r="T377" s="101">
        <v>72.370249186927225</v>
      </c>
      <c r="U377" s="101">
        <v>75.791810216268843</v>
      </c>
      <c r="V377" s="101">
        <v>127.35727440741464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683.59052613744211</v>
      </c>
      <c r="D378" s="104">
        <v>670.28489038581517</v>
      </c>
      <c r="E378" s="104">
        <v>708.2096513431577</v>
      </c>
      <c r="F378" s="104">
        <v>699.77237201887033</v>
      </c>
      <c r="G378" s="104">
        <v>664.88141292204261</v>
      </c>
      <c r="H378" s="104">
        <v>683.13485618270443</v>
      </c>
      <c r="I378" s="104">
        <v>694.58549633850112</v>
      </c>
      <c r="J378" s="104">
        <v>700.2228175469304</v>
      </c>
      <c r="K378" s="104">
        <v>698.92865749821374</v>
      </c>
      <c r="L378" s="104">
        <v>758.41247083722203</v>
      </c>
      <c r="M378" s="104">
        <v>707.6772029875425</v>
      </c>
      <c r="N378" s="104">
        <v>686.31326087692162</v>
      </c>
      <c r="O378" s="104">
        <v>701.16529252572877</v>
      </c>
      <c r="P378" s="104">
        <v>649.61296678781105</v>
      </c>
      <c r="Q378" s="104">
        <v>622.53106387433741</v>
      </c>
      <c r="R378" s="104">
        <v>634.55416208866325</v>
      </c>
      <c r="S378" s="104">
        <v>657.57697505317867</v>
      </c>
      <c r="T378" s="104">
        <v>678.56080368336609</v>
      </c>
      <c r="U378" s="104">
        <v>677.09054249159965</v>
      </c>
      <c r="V378" s="104">
        <v>743.70334703441983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847.20597791221837</v>
      </c>
      <c r="D379" s="101">
        <v>860.22930427775623</v>
      </c>
      <c r="E379" s="101">
        <v>792.92617642356436</v>
      </c>
      <c r="F379" s="101">
        <v>789.42828391038699</v>
      </c>
      <c r="G379" s="101">
        <v>848.53069731791754</v>
      </c>
      <c r="H379" s="101">
        <v>817.64107153229645</v>
      </c>
      <c r="I379" s="101">
        <v>842.6274009752284</v>
      </c>
      <c r="J379" s="101">
        <v>841.47519222455503</v>
      </c>
      <c r="K379" s="101">
        <v>853.67656267631389</v>
      </c>
      <c r="L379" s="101">
        <v>0</v>
      </c>
      <c r="M379" s="101">
        <v>789.48120769871491</v>
      </c>
      <c r="N379" s="101">
        <v>747.52972724393533</v>
      </c>
      <c r="O379" s="101">
        <v>736.62272794528701</v>
      </c>
      <c r="P379" s="101">
        <v>696.45461495063194</v>
      </c>
      <c r="Q379" s="101">
        <v>681.03516946350305</v>
      </c>
      <c r="R379" s="101">
        <v>698.20943527912846</v>
      </c>
      <c r="S379" s="101">
        <v>710.82625963167447</v>
      </c>
      <c r="T379" s="101">
        <v>728.60902273734655</v>
      </c>
      <c r="U379" s="101">
        <v>728.68562935810587</v>
      </c>
      <c r="V379" s="101">
        <v>723.4753534006685</v>
      </c>
      <c r="W379" s="101">
        <v>758.3338277606664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847.49115988694825</v>
      </c>
      <c r="D380" s="104">
        <v>860.38218604309407</v>
      </c>
      <c r="E380" s="104">
        <v>792.8320617503266</v>
      </c>
      <c r="F380" s="104">
        <v>789.28748435896443</v>
      </c>
      <c r="G380" s="104">
        <v>848.7601478146122</v>
      </c>
      <c r="H380" s="104">
        <v>817.46015792827859</v>
      </c>
      <c r="I380" s="104">
        <v>842.38425063514239</v>
      </c>
      <c r="J380" s="104">
        <v>841.71737935672331</v>
      </c>
      <c r="K380" s="104">
        <v>854.1719311910997</v>
      </c>
      <c r="L380" s="104">
        <v>839.76410396233757</v>
      </c>
      <c r="M380" s="104">
        <v>791.63441330103649</v>
      </c>
      <c r="N380" s="104">
        <v>749.8498977569933</v>
      </c>
      <c r="O380" s="104">
        <v>737.65351018347633</v>
      </c>
      <c r="P380" s="104">
        <v>697.71630614079459</v>
      </c>
      <c r="Q380" s="104">
        <v>681.61416272652309</v>
      </c>
      <c r="R380" s="104">
        <v>698.35241488286113</v>
      </c>
      <c r="S380" s="104">
        <v>711.59102437187403</v>
      </c>
      <c r="T380" s="104">
        <v>727.44212707147756</v>
      </c>
      <c r="U380" s="104">
        <v>728.29402336516443</v>
      </c>
      <c r="V380" s="104">
        <v>722.07371261872606</v>
      </c>
      <c r="W380" s="104">
        <v>756.49149754115274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161.22061210619978</v>
      </c>
      <c r="D381" s="98">
        <v>175.22672040497943</v>
      </c>
      <c r="E381" s="98">
        <v>116.26452090165746</v>
      </c>
      <c r="F381" s="98">
        <v>117.69603480073168</v>
      </c>
      <c r="G381" s="98">
        <v>173.74911112864424</v>
      </c>
      <c r="H381" s="98">
        <v>143.32406103141756</v>
      </c>
      <c r="I381" s="98">
        <v>153.68404489584361</v>
      </c>
      <c r="J381" s="98">
        <v>148.79746442465645</v>
      </c>
      <c r="K381" s="98">
        <v>162.81139162684204</v>
      </c>
      <c r="L381" s="98">
        <v>112.90029694794852</v>
      </c>
      <c r="M381" s="98">
        <v>81.218830370910595</v>
      </c>
      <c r="N381" s="98">
        <v>75.530456295582027</v>
      </c>
      <c r="O381" s="98">
        <v>64.518419334448197</v>
      </c>
      <c r="P381" s="98">
        <v>66.585590784367213</v>
      </c>
      <c r="Q381" s="98">
        <v>69.493604413811141</v>
      </c>
      <c r="R381" s="98">
        <v>76.755342742072997</v>
      </c>
      <c r="S381" s="98">
        <v>77.030396037336587</v>
      </c>
      <c r="T381" s="98">
        <v>60.156639248236893</v>
      </c>
      <c r="U381" s="98">
        <v>62.784061664168469</v>
      </c>
      <c r="V381" s="98">
        <v>57.194163330676204</v>
      </c>
      <c r="W381" s="98">
        <v>54.760980846595253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686.27054778074842</v>
      </c>
      <c r="D382" s="98">
        <v>685.15546563811449</v>
      </c>
      <c r="E382" s="98">
        <v>676.56754084866907</v>
      </c>
      <c r="F382" s="98">
        <v>671.59144955823274</v>
      </c>
      <c r="G382" s="98">
        <v>675.01103668596807</v>
      </c>
      <c r="H382" s="98">
        <v>674.13609689686098</v>
      </c>
      <c r="I382" s="98">
        <v>688.70020573929867</v>
      </c>
      <c r="J382" s="98">
        <v>692.91991493206706</v>
      </c>
      <c r="K382" s="98">
        <v>691.36053956425758</v>
      </c>
      <c r="L382" s="98">
        <v>726.86380701438907</v>
      </c>
      <c r="M382" s="98">
        <v>710.41558293012599</v>
      </c>
      <c r="N382" s="98">
        <v>674.31944146141109</v>
      </c>
      <c r="O382" s="98">
        <v>673.13509084902807</v>
      </c>
      <c r="P382" s="98">
        <v>631.13071535642746</v>
      </c>
      <c r="Q382" s="98">
        <v>612.12055831271198</v>
      </c>
      <c r="R382" s="98">
        <v>621.59707214078821</v>
      </c>
      <c r="S382" s="98">
        <v>634.56062833453757</v>
      </c>
      <c r="T382" s="98">
        <v>667.28548782324071</v>
      </c>
      <c r="U382" s="98">
        <v>665.50996170099586</v>
      </c>
      <c r="V382" s="98">
        <v>664.87954928804982</v>
      </c>
      <c r="W382" s="98">
        <v>701.73051669455754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1466.0302377109447</v>
      </c>
      <c r="D383" s="122">
        <v>1524.1622472079707</v>
      </c>
      <c r="E383" s="122">
        <v>1565.7532061942825</v>
      </c>
      <c r="F383" s="122">
        <v>1568.5084242139876</v>
      </c>
      <c r="G383" s="122">
        <v>1572.9379790778053</v>
      </c>
      <c r="H383" s="122">
        <v>1498.8968186095865</v>
      </c>
      <c r="I383" s="122">
        <v>1559.6599260199484</v>
      </c>
      <c r="J383" s="122">
        <v>1326.1671474219304</v>
      </c>
      <c r="K383" s="122">
        <v>1311.2001770988029</v>
      </c>
      <c r="L383" s="122">
        <v>1491.4747589066142</v>
      </c>
      <c r="M383" s="122">
        <v>1270.9087306109227</v>
      </c>
      <c r="N383" s="122">
        <v>1057.1320932378787</v>
      </c>
      <c r="O383" s="122">
        <v>919.90430051544683</v>
      </c>
      <c r="P383" s="122">
        <v>791.54065488147762</v>
      </c>
      <c r="Q383" s="122">
        <v>763.13773289520145</v>
      </c>
      <c r="R383" s="122">
        <v>1029.296511307653</v>
      </c>
      <c r="S383" s="122">
        <v>955.01836671820934</v>
      </c>
      <c r="T383" s="122">
        <v>1108.6114593625671</v>
      </c>
      <c r="U383" s="122">
        <v>1130.2121690735821</v>
      </c>
      <c r="V383" s="122">
        <v>1258.8990891199076</v>
      </c>
      <c r="W383" s="122">
        <v>1334.1352186457693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1423.3351729443518</v>
      </c>
      <c r="D384" s="98">
        <v>1421.5585808884748</v>
      </c>
      <c r="E384" s="98">
        <v>1660.6995576522672</v>
      </c>
      <c r="F384" s="98">
        <v>1657.3572437244193</v>
      </c>
      <c r="G384" s="98">
        <v>1524.0281392995362</v>
      </c>
      <c r="H384" s="98">
        <v>1496.6037296864135</v>
      </c>
      <c r="I384" s="98">
        <v>1501.1008206735278</v>
      </c>
      <c r="J384" s="98">
        <v>1354.2654685466921</v>
      </c>
      <c r="K384" s="98">
        <v>1347.84144224221</v>
      </c>
      <c r="L384" s="98">
        <v>1376.1966468742505</v>
      </c>
      <c r="M384" s="98">
        <v>1249.2733092577823</v>
      </c>
      <c r="N384" s="98">
        <v>1071.2205571763759</v>
      </c>
      <c r="O384" s="98">
        <v>997.25098775520121</v>
      </c>
      <c r="P384" s="98">
        <v>899.47692057055849</v>
      </c>
      <c r="Q384" s="98">
        <v>873.98321569915231</v>
      </c>
      <c r="R384" s="98">
        <v>942.72949655076116</v>
      </c>
      <c r="S384" s="98">
        <v>1020.6608537643206</v>
      </c>
      <c r="T384" s="98">
        <v>1062.0016290516601</v>
      </c>
      <c r="U384" s="98">
        <v>1118.0021822282379</v>
      </c>
      <c r="V384" s="98">
        <v>1309.8638638750499</v>
      </c>
      <c r="W384" s="98">
        <v>1230.0926588400216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1506.6844457965874</v>
      </c>
      <c r="D385" s="33">
        <v>1625.2860955574038</v>
      </c>
      <c r="E385" s="33">
        <v>1457.0772341132392</v>
      </c>
      <c r="F385" s="33">
        <v>1499.8533100299885</v>
      </c>
      <c r="G385" s="33">
        <v>1595.6435408286541</v>
      </c>
      <c r="H385" s="33">
        <v>1499.9250198413615</v>
      </c>
      <c r="I385" s="33">
        <v>1582.6987782872829</v>
      </c>
      <c r="J385" s="33">
        <v>1314.9523467105744</v>
      </c>
      <c r="K385" s="33">
        <v>1285.9744787707396</v>
      </c>
      <c r="L385" s="33">
        <v>1625.1690363020591</v>
      </c>
      <c r="M385" s="33">
        <v>1302.3861144304462</v>
      </c>
      <c r="N385" s="33">
        <v>1027.7597700115987</v>
      </c>
      <c r="O385" s="33">
        <v>816.58056289975559</v>
      </c>
      <c r="P385" s="33">
        <v>729.41214728567149</v>
      </c>
      <c r="Q385" s="33">
        <v>731.74970872345693</v>
      </c>
      <c r="R385" s="33">
        <v>1047.3307302434698</v>
      </c>
      <c r="S385" s="33">
        <v>924.6695065639758</v>
      </c>
      <c r="T385" s="33">
        <v>1128.253827799731</v>
      </c>
      <c r="U385" s="33">
        <v>1136.366256478882</v>
      </c>
      <c r="V385" s="33">
        <v>1233.8263864268631</v>
      </c>
      <c r="W385" s="33">
        <v>1359.6928079611689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578.2632788123891</v>
      </c>
      <c r="D387" s="117">
        <f t="shared" si="184"/>
        <v>576.37700325311425</v>
      </c>
      <c r="E387" s="117">
        <f t="shared" si="184"/>
        <v>659.26866705201439</v>
      </c>
      <c r="F387" s="117">
        <f t="shared" si="184"/>
        <v>582.48517160079018</v>
      </c>
      <c r="G387" s="117">
        <f t="shared" si="184"/>
        <v>473.73045283873444</v>
      </c>
      <c r="H387" s="117">
        <f t="shared" si="184"/>
        <v>465.60151831396831</v>
      </c>
      <c r="I387" s="117">
        <f t="shared" si="184"/>
        <v>438.47017735660137</v>
      </c>
      <c r="J387" s="117">
        <f t="shared" si="184"/>
        <v>411.70083038276618</v>
      </c>
      <c r="K387" s="117">
        <f t="shared" si="184"/>
        <v>476.78003007882126</v>
      </c>
      <c r="L387" s="117">
        <f t="shared" si="184"/>
        <v>535.15172811969603</v>
      </c>
      <c r="M387" s="117">
        <f t="shared" si="184"/>
        <v>495.50221697603718</v>
      </c>
      <c r="N387" s="117">
        <f t="shared" si="184"/>
        <v>481.59625220804026</v>
      </c>
      <c r="O387" s="117">
        <f t="shared" si="184"/>
        <v>426.44597538046929</v>
      </c>
      <c r="P387" s="117">
        <f t="shared" si="184"/>
        <v>292.74185216609271</v>
      </c>
      <c r="Q387" s="117">
        <f t="shared" si="184"/>
        <v>225.2901901900828</v>
      </c>
      <c r="R387" s="117">
        <f t="shared" ref="R387:V387" si="185">R388+R390+R392+R401</f>
        <v>217.92091751850973</v>
      </c>
      <c r="S387" s="117">
        <f t="shared" si="185"/>
        <v>292.62992316312216</v>
      </c>
      <c r="T387" s="117">
        <f t="shared" si="185"/>
        <v>260.02834352776989</v>
      </c>
      <c r="U387" s="117">
        <f t="shared" si="185"/>
        <v>299.46363723593356</v>
      </c>
      <c r="V387" s="117">
        <f t="shared" si="185"/>
        <v>317.41766623563893</v>
      </c>
      <c r="W387" s="117">
        <f t="shared" ref="W387" si="186">W388+W390+W392+W401</f>
        <v>241.67681113149672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299.2164055754576</v>
      </c>
      <c r="D392" s="122">
        <v>293.23234746419627</v>
      </c>
      <c r="E392" s="122">
        <v>304.19066006066038</v>
      </c>
      <c r="F392" s="122">
        <v>293.54388744420322</v>
      </c>
      <c r="G392" s="122">
        <v>280.78757382584541</v>
      </c>
      <c r="H392" s="122">
        <v>280.8893238555525</v>
      </c>
      <c r="I392" s="122">
        <v>269.76523928765334</v>
      </c>
      <c r="J392" s="122">
        <v>258.15692779968691</v>
      </c>
      <c r="K392" s="122">
        <v>258.67661831252042</v>
      </c>
      <c r="L392" s="122">
        <v>242.28248785244381</v>
      </c>
      <c r="M392" s="122">
        <v>202.30364136878731</v>
      </c>
      <c r="N392" s="122">
        <v>194.89828501488429</v>
      </c>
      <c r="O392" s="122">
        <v>200.59471332288373</v>
      </c>
      <c r="P392" s="122">
        <v>162.61360318362964</v>
      </c>
      <c r="Q392" s="122">
        <v>148.91186043792493</v>
      </c>
      <c r="R392" s="122">
        <v>153.85976585789348</v>
      </c>
      <c r="S392" s="122">
        <v>166.41967370400374</v>
      </c>
      <c r="T392" s="122">
        <v>137.97427497158236</v>
      </c>
      <c r="U392" s="122">
        <v>155.55088881140495</v>
      </c>
      <c r="V392" s="122">
        <v>152.90613429807323</v>
      </c>
      <c r="W392" s="122">
        <v>149.9951339631231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327.88801699767703</v>
      </c>
      <c r="D393" s="98">
        <v>323.47995053793539</v>
      </c>
      <c r="E393" s="98">
        <v>330.37351666548216</v>
      </c>
      <c r="F393" s="98">
        <v>325.54879650240076</v>
      </c>
      <c r="G393" s="98">
        <v>318.06789748451013</v>
      </c>
      <c r="H393" s="98">
        <v>319.35973790234254</v>
      </c>
      <c r="I393" s="98">
        <v>324.71172983230224</v>
      </c>
      <c r="J393" s="98">
        <v>324.29906698773902</v>
      </c>
      <c r="K393" s="98">
        <v>325.10534165638825</v>
      </c>
      <c r="L393" s="98">
        <v>338.71179585857027</v>
      </c>
      <c r="M393" s="98">
        <v>292.14634388928766</v>
      </c>
      <c r="N393" s="98">
        <v>278.54719196011598</v>
      </c>
      <c r="O393" s="98">
        <v>272.81229645622335</v>
      </c>
      <c r="P393" s="98">
        <v>243.97139665688599</v>
      </c>
      <c r="Q393" s="98">
        <v>226.113608258547</v>
      </c>
      <c r="R393" s="98">
        <v>227.11750797880799</v>
      </c>
      <c r="S393" s="98">
        <v>230.38097694489116</v>
      </c>
      <c r="T393" s="98">
        <v>224.92882259874884</v>
      </c>
      <c r="U393" s="98">
        <v>221.85521395891354</v>
      </c>
      <c r="V393" s="98">
        <v>253.54784908853665</v>
      </c>
      <c r="W393" s="98">
        <v>223.9409422364173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62.120530144585921</v>
      </c>
      <c r="D394" s="98">
        <v>63.583448792579162</v>
      </c>
      <c r="E394" s="98">
        <v>56.703657134601151</v>
      </c>
      <c r="F394" s="98">
        <v>55.99384841198453</v>
      </c>
      <c r="G394" s="98">
        <v>62.839137475512544</v>
      </c>
      <c r="H394" s="98">
        <v>58.168035225428795</v>
      </c>
      <c r="I394" s="98">
        <v>60.270778617266274</v>
      </c>
      <c r="J394" s="98">
        <v>59.180935368312149</v>
      </c>
      <c r="K394" s="98">
        <v>62.136713064506971</v>
      </c>
      <c r="L394" s="98">
        <v>55.632884330567592</v>
      </c>
      <c r="M394" s="98">
        <v>32.119054924220066</v>
      </c>
      <c r="N394" s="98">
        <v>32.554252952201821</v>
      </c>
      <c r="O394" s="98">
        <v>30.18488160532883</v>
      </c>
      <c r="P394" s="98">
        <v>28.341411899403344</v>
      </c>
      <c r="Q394" s="98">
        <v>26.745360251950881</v>
      </c>
      <c r="R394" s="98">
        <v>28.596491548469118</v>
      </c>
      <c r="S394" s="98">
        <v>29.348309685256162</v>
      </c>
      <c r="T394" s="98">
        <v>21.681399400641368</v>
      </c>
      <c r="U394" s="98">
        <v>22.338573765989807</v>
      </c>
      <c r="V394" s="98">
        <v>37.100966013444214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62.120530144585921</v>
      </c>
      <c r="D395" s="101">
        <v>63.583448792579162</v>
      </c>
      <c r="E395" s="101">
        <v>56.703657134601151</v>
      </c>
      <c r="F395" s="101">
        <v>55.99384841198453</v>
      </c>
      <c r="G395" s="101">
        <v>62.839137475512544</v>
      </c>
      <c r="H395" s="101">
        <v>58.168035225428795</v>
      </c>
      <c r="I395" s="101">
        <v>60.270778617266274</v>
      </c>
      <c r="J395" s="101">
        <v>59.180935368312149</v>
      </c>
      <c r="K395" s="101">
        <v>62.136713064506971</v>
      </c>
      <c r="L395" s="101">
        <v>55.632884330567592</v>
      </c>
      <c r="M395" s="101">
        <v>32.119054924220066</v>
      </c>
      <c r="N395" s="101">
        <v>32.554252952201821</v>
      </c>
      <c r="O395" s="101">
        <v>30.18488160532883</v>
      </c>
      <c r="P395" s="101">
        <v>28.341411899403344</v>
      </c>
      <c r="Q395" s="101">
        <v>26.745360251950881</v>
      </c>
      <c r="R395" s="101">
        <v>28.596491548469118</v>
      </c>
      <c r="S395" s="101">
        <v>29.348309685256162</v>
      </c>
      <c r="T395" s="101">
        <v>21.681399400641368</v>
      </c>
      <c r="U395" s="101">
        <v>22.338573765989807</v>
      </c>
      <c r="V395" s="101">
        <v>37.100966013444214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279.0468732369315</v>
      </c>
      <c r="D401" s="122">
        <v>283.14465578891804</v>
      </c>
      <c r="E401" s="122">
        <v>355.07800699135402</v>
      </c>
      <c r="F401" s="122">
        <v>288.94128415658696</v>
      </c>
      <c r="G401" s="122">
        <v>192.94287901288899</v>
      </c>
      <c r="H401" s="122">
        <v>184.71219445841584</v>
      </c>
      <c r="I401" s="122">
        <v>168.70493806894802</v>
      </c>
      <c r="J401" s="122">
        <v>153.54390258307924</v>
      </c>
      <c r="K401" s="122">
        <v>218.10341176630081</v>
      </c>
      <c r="L401" s="122">
        <v>292.86924026725222</v>
      </c>
      <c r="M401" s="122">
        <v>293.19857560724989</v>
      </c>
      <c r="N401" s="122">
        <v>286.69796719315593</v>
      </c>
      <c r="O401" s="122">
        <v>225.85126205758556</v>
      </c>
      <c r="P401" s="122">
        <v>130.12824898246311</v>
      </c>
      <c r="Q401" s="122">
        <v>76.378329752157867</v>
      </c>
      <c r="R401" s="122">
        <v>64.061151660616247</v>
      </c>
      <c r="S401" s="122">
        <v>126.21024945911842</v>
      </c>
      <c r="T401" s="122">
        <v>122.05406855618754</v>
      </c>
      <c r="U401" s="122">
        <v>143.91274842452862</v>
      </c>
      <c r="V401" s="122">
        <v>164.51153193756571</v>
      </c>
      <c r="W401" s="122">
        <v>91.681677168373611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572.10200545517273</v>
      </c>
      <c r="D402" s="98">
        <v>570.43277087653485</v>
      </c>
      <c r="E402" s="98">
        <v>665.29709775468086</v>
      </c>
      <c r="F402" s="98">
        <v>662.86961142348753</v>
      </c>
      <c r="G402" s="98">
        <v>608.55934349105576</v>
      </c>
      <c r="H402" s="98">
        <v>596.65634896626273</v>
      </c>
      <c r="I402" s="98">
        <v>597.51146567744729</v>
      </c>
      <c r="J402" s="98">
        <v>538.24319350847759</v>
      </c>
      <c r="K402" s="98">
        <v>534.90673016324843</v>
      </c>
      <c r="L402" s="98">
        <v>545.3962275705386</v>
      </c>
      <c r="M402" s="98">
        <v>494.72341514835756</v>
      </c>
      <c r="N402" s="98">
        <v>424.21293122661967</v>
      </c>
      <c r="O402" s="98">
        <v>394.92031948993042</v>
      </c>
      <c r="P402" s="98">
        <v>356.20091351841444</v>
      </c>
      <c r="Q402" s="98">
        <v>346.10517814545608</v>
      </c>
      <c r="R402" s="98">
        <v>371.56449743259503</v>
      </c>
      <c r="S402" s="98">
        <v>399.19429640860403</v>
      </c>
      <c r="T402" s="98">
        <v>411.67899043659475</v>
      </c>
      <c r="U402" s="98">
        <v>429.44212904846773</v>
      </c>
      <c r="V402" s="98">
        <v>498.91078966686592</v>
      </c>
      <c r="W402" s="98">
        <v>464.90922465597197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43.000568733696717</v>
      </c>
      <c r="D405" s="118">
        <f t="shared" si="189"/>
        <v>43.676091696720448</v>
      </c>
      <c r="E405" s="118">
        <f t="shared" si="189"/>
        <v>48.146049696373169</v>
      </c>
      <c r="F405" s="118">
        <f t="shared" si="189"/>
        <v>45.571035064699856</v>
      </c>
      <c r="G405" s="118">
        <f t="shared" si="189"/>
        <v>44.458179091593038</v>
      </c>
      <c r="H405" s="118">
        <f t="shared" si="189"/>
        <v>42.288242098870612</v>
      </c>
      <c r="I405" s="118">
        <f t="shared" si="189"/>
        <v>41.323285515594932</v>
      </c>
      <c r="J405" s="118">
        <f t="shared" si="189"/>
        <v>36.481630491906799</v>
      </c>
      <c r="K405" s="118">
        <f t="shared" si="189"/>
        <v>38.643686983669937</v>
      </c>
      <c r="L405" s="118">
        <f t="shared" si="189"/>
        <v>39.250545913424816</v>
      </c>
      <c r="M405" s="118">
        <f t="shared" si="189"/>
        <v>33.967395624274232</v>
      </c>
      <c r="N405" s="118">
        <f t="shared" si="189"/>
        <v>30.832972966597033</v>
      </c>
      <c r="O405" s="118">
        <f t="shared" si="189"/>
        <v>28.810893257762878</v>
      </c>
      <c r="P405" s="118">
        <f t="shared" si="189"/>
        <v>23.908024219497605</v>
      </c>
      <c r="Q405" s="118">
        <f t="shared" si="189"/>
        <v>22.017911350243164</v>
      </c>
      <c r="R405" s="118">
        <f t="shared" ref="R405:V405" si="190">R406+R408+R410+R419</f>
        <v>23.817538947426282</v>
      </c>
      <c r="S405" s="118">
        <f t="shared" si="190"/>
        <v>23.428570914079401</v>
      </c>
      <c r="T405" s="118">
        <f t="shared" si="190"/>
        <v>24.044400180259238</v>
      </c>
      <c r="U405" s="118">
        <f t="shared" si="190"/>
        <v>23.998445842135688</v>
      </c>
      <c r="V405" s="118">
        <f t="shared" si="190"/>
        <v>25.374593980730509</v>
      </c>
      <c r="W405" s="118">
        <f t="shared" ref="W405" si="191">W406+W408+W410+W419</f>
        <v>24.721773201396601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8.2611960581047494</v>
      </c>
      <c r="D406" s="123">
        <f t="shared" si="192"/>
        <v>8.5318045623468901</v>
      </c>
      <c r="E406" s="123">
        <f t="shared" si="192"/>
        <v>10.522921277180703</v>
      </c>
      <c r="F406" s="123">
        <f t="shared" si="192"/>
        <v>9.7626256713240593</v>
      </c>
      <c r="G406" s="123">
        <f t="shared" si="192"/>
        <v>9.3630091955126531</v>
      </c>
      <c r="H406" s="123">
        <f t="shared" si="192"/>
        <v>7.8422115459346564</v>
      </c>
      <c r="I406" s="123">
        <f t="shared" si="192"/>
        <v>8.104374570334727</v>
      </c>
      <c r="J406" s="123">
        <f t="shared" si="192"/>
        <v>7.0734893839317641</v>
      </c>
      <c r="K406" s="123">
        <f t="shared" si="192"/>
        <v>8.8095434297736848</v>
      </c>
      <c r="L406" s="123">
        <f t="shared" si="192"/>
        <v>5.7298006959261176</v>
      </c>
      <c r="M406" s="123">
        <f t="shared" si="192"/>
        <v>4.8183818696159406</v>
      </c>
      <c r="N406" s="123">
        <f t="shared" si="192"/>
        <v>5.0717065048659826</v>
      </c>
      <c r="O406" s="123">
        <f t="shared" si="192"/>
        <v>5.5776094049944493</v>
      </c>
      <c r="P406" s="123">
        <f t="shared" si="192"/>
        <v>5.4661877000265395</v>
      </c>
      <c r="Q406" s="123">
        <f t="shared" si="192"/>
        <v>4.8849002985858316</v>
      </c>
      <c r="R406" s="123">
        <f t="shared" si="192"/>
        <v>4.5707343205212894</v>
      </c>
      <c r="S406" s="123">
        <f t="shared" si="192"/>
        <v>4.4363594887882813</v>
      </c>
      <c r="T406" s="123">
        <f t="shared" si="192"/>
        <v>4.3432742134684732</v>
      </c>
      <c r="U406" s="123">
        <f t="shared" si="192"/>
        <v>4.2854896517018597</v>
      </c>
      <c r="V406" s="123">
        <f t="shared" si="192"/>
        <v>4.2673174055287468</v>
      </c>
      <c r="W406" s="123">
        <f t="shared" si="192"/>
        <v>4.20086903243583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8.2611960581047494</v>
      </c>
      <c r="D407" s="99">
        <v>8.5318045623468901</v>
      </c>
      <c r="E407" s="99">
        <v>10.522921277180703</v>
      </c>
      <c r="F407" s="99">
        <v>9.7626256713240593</v>
      </c>
      <c r="G407" s="99">
        <v>9.3630091955126531</v>
      </c>
      <c r="H407" s="99">
        <v>7.8422115459346564</v>
      </c>
      <c r="I407" s="99">
        <v>8.104374570334727</v>
      </c>
      <c r="J407" s="99">
        <v>7.0734893839317641</v>
      </c>
      <c r="K407" s="99">
        <v>8.8095434297736848</v>
      </c>
      <c r="L407" s="99">
        <v>5.7298006959261176</v>
      </c>
      <c r="M407" s="99">
        <v>4.8183818696159406</v>
      </c>
      <c r="N407" s="99">
        <v>5.0717065048659826</v>
      </c>
      <c r="O407" s="99">
        <v>5.5776094049944493</v>
      </c>
      <c r="P407" s="99">
        <v>5.4661877000265395</v>
      </c>
      <c r="Q407" s="99">
        <v>4.8849002985858316</v>
      </c>
      <c r="R407" s="99">
        <v>4.5707343205212894</v>
      </c>
      <c r="S407" s="99">
        <v>4.4363594887882813</v>
      </c>
      <c r="T407" s="99">
        <v>4.3432742134684732</v>
      </c>
      <c r="U407" s="99">
        <v>4.2854896517018597</v>
      </c>
      <c r="V407" s="99">
        <v>4.2673174055287468</v>
      </c>
      <c r="W407" s="99">
        <v>4.20086903243583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0.95785371435818989</v>
      </c>
      <c r="D408" s="123">
        <f t="shared" si="193"/>
        <v>0.82955907228924908</v>
      </c>
      <c r="E408" s="123">
        <f t="shared" si="193"/>
        <v>2.0687218783414467</v>
      </c>
      <c r="F408" s="123">
        <f t="shared" si="193"/>
        <v>1.6556679189345045</v>
      </c>
      <c r="G408" s="123">
        <f t="shared" si="193"/>
        <v>2.1759433136611772</v>
      </c>
      <c r="H408" s="123">
        <f t="shared" si="193"/>
        <v>2.7357754579359446</v>
      </c>
      <c r="I408" s="123">
        <f t="shared" si="193"/>
        <v>1.1656668376899475</v>
      </c>
      <c r="J408" s="123">
        <f t="shared" si="193"/>
        <v>0.83841724101033688</v>
      </c>
      <c r="K408" s="123">
        <f t="shared" si="193"/>
        <v>1.0890242369983649</v>
      </c>
      <c r="L408" s="123">
        <f t="shared" si="193"/>
        <v>2.6714832249428255</v>
      </c>
      <c r="M408" s="123">
        <f t="shared" si="193"/>
        <v>2.910437586623015</v>
      </c>
      <c r="N408" s="123">
        <f t="shared" si="193"/>
        <v>2.7847615850934324</v>
      </c>
      <c r="O408" s="123">
        <f t="shared" si="193"/>
        <v>2.554279322093608</v>
      </c>
      <c r="P408" s="123">
        <f t="shared" si="193"/>
        <v>1.2281886548685046</v>
      </c>
      <c r="Q408" s="123">
        <f t="shared" si="193"/>
        <v>1.3626275697932491</v>
      </c>
      <c r="R408" s="123">
        <f t="shared" si="193"/>
        <v>1.0235570590538094</v>
      </c>
      <c r="S408" s="123">
        <f t="shared" si="193"/>
        <v>1.0186416419101263</v>
      </c>
      <c r="T408" s="123">
        <f t="shared" si="193"/>
        <v>0.80845884332529538</v>
      </c>
      <c r="U408" s="123">
        <f t="shared" si="193"/>
        <v>0.69877405577867024</v>
      </c>
      <c r="V408" s="123">
        <f t="shared" si="193"/>
        <v>0.37522918183459214</v>
      </c>
      <c r="W408" s="123">
        <f t="shared" si="193"/>
        <v>0.62255296307465191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0.95785371435818989</v>
      </c>
      <c r="D409" s="99">
        <f>RES_hhdet_in_fecs!D147</f>
        <v>0.82955907228924908</v>
      </c>
      <c r="E409" s="99">
        <f>RES_hhdet_in_fecs!E147</f>
        <v>2.0687218783414467</v>
      </c>
      <c r="F409" s="99">
        <f>RES_hhdet_in_fecs!F147</f>
        <v>1.6556679189345045</v>
      </c>
      <c r="G409" s="99">
        <f>RES_hhdet_in_fecs!G147</f>
        <v>2.1759433136611772</v>
      </c>
      <c r="H409" s="99">
        <f>RES_hhdet_in_fecs!H147</f>
        <v>2.7357754579359446</v>
      </c>
      <c r="I409" s="99">
        <f>RES_hhdet_in_fecs!I147</f>
        <v>1.1656668376899475</v>
      </c>
      <c r="J409" s="99">
        <f>RES_hhdet_in_fecs!J147</f>
        <v>0.83841724101033688</v>
      </c>
      <c r="K409" s="99">
        <f>RES_hhdet_in_fecs!K147</f>
        <v>1.0890242369983649</v>
      </c>
      <c r="L409" s="99">
        <f>RES_hhdet_in_fecs!L147</f>
        <v>2.6714832249428255</v>
      </c>
      <c r="M409" s="99">
        <f>RES_hhdet_in_fecs!M147</f>
        <v>2.910437586623015</v>
      </c>
      <c r="N409" s="99">
        <f>RES_hhdet_in_fecs!N147</f>
        <v>2.7847615850934324</v>
      </c>
      <c r="O409" s="99">
        <f>RES_hhdet_in_fecs!O147</f>
        <v>2.554279322093608</v>
      </c>
      <c r="P409" s="99">
        <f>RES_hhdet_in_fecs!P147</f>
        <v>1.2281886548685046</v>
      </c>
      <c r="Q409" s="99">
        <f>RES_hhdet_in_fecs!Q147</f>
        <v>1.3626275697932491</v>
      </c>
      <c r="R409" s="99">
        <f>RES_hhdet_in_fecs!R147</f>
        <v>1.0235570590538094</v>
      </c>
      <c r="S409" s="99">
        <f>RES_hhdet_in_fecs!S147</f>
        <v>1.0186416419101263</v>
      </c>
      <c r="T409" s="99">
        <f>RES_hhdet_in_fecs!T147</f>
        <v>0.80845884332529538</v>
      </c>
      <c r="U409" s="99">
        <f>RES_hhdet_in_fecs!U147</f>
        <v>0.69877405577867024</v>
      </c>
      <c r="V409" s="99">
        <f>RES_hhdet_in_fecs!V147</f>
        <v>0.37522918183459214</v>
      </c>
      <c r="W409" s="99">
        <f>RES_hhdet_in_fecs!W147</f>
        <v>0.62255296307465191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12.894059347893498</v>
      </c>
      <c r="D410" s="123">
        <v>12.722293963702841</v>
      </c>
      <c r="E410" s="123">
        <v>12.899975126203643</v>
      </c>
      <c r="F410" s="123">
        <v>12.452519419621543</v>
      </c>
      <c r="G410" s="123">
        <v>12.138709068963692</v>
      </c>
      <c r="H410" s="123">
        <v>12.089435392273892</v>
      </c>
      <c r="I410" s="123">
        <v>12.048690381152568</v>
      </c>
      <c r="J410" s="123">
        <v>11.653916262532292</v>
      </c>
      <c r="K410" s="123">
        <v>11.625457101643883</v>
      </c>
      <c r="L410" s="123">
        <v>11.286868941209706</v>
      </c>
      <c r="M410" s="123">
        <v>9.6163651150987057</v>
      </c>
      <c r="N410" s="123">
        <v>9.0194041716071869</v>
      </c>
      <c r="O410" s="123">
        <v>8.906946176367347</v>
      </c>
      <c r="P410" s="123">
        <v>7.7581731978031403</v>
      </c>
      <c r="Q410" s="123">
        <v>7.2263313284115283</v>
      </c>
      <c r="R410" s="123">
        <v>7.2843012534465181</v>
      </c>
      <c r="S410" s="123">
        <v>7.408600315504132</v>
      </c>
      <c r="T410" s="123">
        <v>7.1260730225850102</v>
      </c>
      <c r="U410" s="123">
        <v>7.0840560665018018</v>
      </c>
      <c r="V410" s="123">
        <v>7.6082048792917103</v>
      </c>
      <c r="W410" s="123">
        <v>7.069281173548525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13.235902366451741</v>
      </c>
      <c r="D411" s="99">
        <v>13.044120415957666</v>
      </c>
      <c r="E411" s="99">
        <v>13.268421577563279</v>
      </c>
      <c r="F411" s="99">
        <v>12.875756069921003</v>
      </c>
      <c r="G411" s="99">
        <v>12.547954381329479</v>
      </c>
      <c r="H411" s="99">
        <v>12.501560535191299</v>
      </c>
      <c r="I411" s="99">
        <v>12.611370855378203</v>
      </c>
      <c r="J411" s="99">
        <v>12.483249952449929</v>
      </c>
      <c r="K411" s="99">
        <v>12.390220497342606</v>
      </c>
      <c r="L411" s="99">
        <v>12.728680703316169</v>
      </c>
      <c r="M411" s="99">
        <v>10.71694788530149</v>
      </c>
      <c r="N411" s="99">
        <v>10.055298295399949</v>
      </c>
      <c r="O411" s="99">
        <v>9.7316171852916948</v>
      </c>
      <c r="P411" s="99">
        <v>8.6439922892658192</v>
      </c>
      <c r="Q411" s="99">
        <v>7.9511445538674677</v>
      </c>
      <c r="R411" s="99">
        <v>7.9237757835428058</v>
      </c>
      <c r="S411" s="99">
        <v>7.9822403195078566</v>
      </c>
      <c r="T411" s="99">
        <v>7.7361282175288366</v>
      </c>
      <c r="U411" s="99">
        <v>7.5699707943218204</v>
      </c>
      <c r="V411" s="99">
        <v>8.611896400218896</v>
      </c>
      <c r="W411" s="99">
        <v>7.5333526998606928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8.7760168007832746</v>
      </c>
      <c r="D412" s="99">
        <v>8.7038251396598927</v>
      </c>
      <c r="E412" s="99">
        <v>8.7384444329883006</v>
      </c>
      <c r="F412" s="99">
        <v>8.5016351104891328</v>
      </c>
      <c r="G412" s="99">
        <v>8.4374317175494227</v>
      </c>
      <c r="H412" s="99">
        <v>8.3516939878233458</v>
      </c>
      <c r="I412" s="99">
        <v>8.4688809365353208</v>
      </c>
      <c r="J412" s="99">
        <v>8.4008530088719908</v>
      </c>
      <c r="K412" s="99">
        <v>8.4190125674654332</v>
      </c>
      <c r="L412" s="99">
        <v>8.5649298389413122</v>
      </c>
      <c r="M412" s="99">
        <v>7.0753287047794107</v>
      </c>
      <c r="N412" s="99">
        <v>6.8031312038513239</v>
      </c>
      <c r="O412" s="99">
        <v>6.7583744715606082</v>
      </c>
      <c r="P412" s="99">
        <v>6.2324642876639933</v>
      </c>
      <c r="Q412" s="99">
        <v>5.9132249308650593</v>
      </c>
      <c r="R412" s="99">
        <v>6.0266926259931415</v>
      </c>
      <c r="S412" s="99">
        <v>6.1924118451598495</v>
      </c>
      <c r="T412" s="99">
        <v>6.0472079866857547</v>
      </c>
      <c r="U412" s="99">
        <v>6.0103323447508776</v>
      </c>
      <c r="V412" s="99">
        <v>6.9982863811993195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2.5076283039394722</v>
      </c>
      <c r="D413" s="102">
        <v>2.5639615720635387</v>
      </c>
      <c r="E413" s="102">
        <v>2.2773254813075643</v>
      </c>
      <c r="F413" s="102">
        <v>2.2146085051293674</v>
      </c>
      <c r="G413" s="102">
        <v>2.479038710416297</v>
      </c>
      <c r="H413" s="102">
        <v>2.2770284643902312</v>
      </c>
      <c r="I413" s="102">
        <v>2.3408367208579035</v>
      </c>
      <c r="J413" s="102">
        <v>2.2780528340229731</v>
      </c>
      <c r="K413" s="102">
        <v>2.3681172752401691</v>
      </c>
      <c r="L413" s="102">
        <v>2.0906659582177598</v>
      </c>
      <c r="M413" s="102">
        <v>1.178239074175949</v>
      </c>
      <c r="N413" s="102">
        <v>1.1751786902420631</v>
      </c>
      <c r="O413" s="102">
        <v>1.0767392686551767</v>
      </c>
      <c r="P413" s="102">
        <v>1.004146179766662</v>
      </c>
      <c r="Q413" s="102">
        <v>0.94048397682179019</v>
      </c>
      <c r="R413" s="102">
        <v>0.99768700899619389</v>
      </c>
      <c r="S413" s="102">
        <v>1.0168602633154589</v>
      </c>
      <c r="T413" s="102">
        <v>0.74570294620724809</v>
      </c>
      <c r="U413" s="102">
        <v>0.76221941318297493</v>
      </c>
      <c r="V413" s="102">
        <v>1.2601553387433941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6.2683884968438015</v>
      </c>
      <c r="D414" s="105">
        <v>6.139863567596354</v>
      </c>
      <c r="E414" s="105">
        <v>6.4611189516807368</v>
      </c>
      <c r="F414" s="105">
        <v>6.2870266053597668</v>
      </c>
      <c r="G414" s="105">
        <v>5.958393007133127</v>
      </c>
      <c r="H414" s="105">
        <v>6.0746655234331133</v>
      </c>
      <c r="I414" s="105">
        <v>6.1280442156774191</v>
      </c>
      <c r="J414" s="105">
        <v>6.1228001748490168</v>
      </c>
      <c r="K414" s="105">
        <v>6.0508952922252659</v>
      </c>
      <c r="L414" s="105">
        <v>6.4742638807235533</v>
      </c>
      <c r="M414" s="105">
        <v>5.897089630603463</v>
      </c>
      <c r="N414" s="105">
        <v>5.6279525136092596</v>
      </c>
      <c r="O414" s="105">
        <v>5.681635202905432</v>
      </c>
      <c r="P414" s="105">
        <v>5.2283181078973309</v>
      </c>
      <c r="Q414" s="105">
        <v>4.9727409540432692</v>
      </c>
      <c r="R414" s="105">
        <v>5.0290056169969466</v>
      </c>
      <c r="S414" s="105">
        <v>5.17555158184439</v>
      </c>
      <c r="T414" s="105">
        <v>5.3015050404785047</v>
      </c>
      <c r="U414" s="105">
        <v>5.2481129315679036</v>
      </c>
      <c r="V414" s="105">
        <v>5.7381310424559269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11.849073838567246</v>
      </c>
      <c r="D415" s="102">
        <v>11.997741682943749</v>
      </c>
      <c r="E415" s="102">
        <v>10.994079820027357</v>
      </c>
      <c r="F415" s="102">
        <v>10.758939099426398</v>
      </c>
      <c r="G415" s="102">
        <v>11.512167665564393</v>
      </c>
      <c r="H415" s="102">
        <v>10.984322136863813</v>
      </c>
      <c r="I415" s="102">
        <v>11.206206995386982</v>
      </c>
      <c r="J415" s="102">
        <v>11.063938406999732</v>
      </c>
      <c r="K415" s="102">
        <v>11.081973111183386</v>
      </c>
      <c r="L415" s="102">
        <v>0</v>
      </c>
      <c r="M415" s="102">
        <v>9.7774054584982792</v>
      </c>
      <c r="N415" s="102">
        <v>9.0272611484827028</v>
      </c>
      <c r="O415" s="102">
        <v>8.6703862066506279</v>
      </c>
      <c r="P415" s="102">
        <v>8.0003480845327655</v>
      </c>
      <c r="Q415" s="102">
        <v>7.6340103884604842</v>
      </c>
      <c r="R415" s="102">
        <v>7.6726776213707257</v>
      </c>
      <c r="S415" s="102">
        <v>7.6671267683663258</v>
      </c>
      <c r="T415" s="102">
        <v>7.7141667713852673</v>
      </c>
      <c r="U415" s="102">
        <v>7.5744397333038487</v>
      </c>
      <c r="V415" s="102">
        <v>7.4175808909499885</v>
      </c>
      <c r="W415" s="102">
        <v>7.6454428649100841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8.5478049517100079</v>
      </c>
      <c r="D416" s="105">
        <v>8.7199914759640844</v>
      </c>
      <c r="E416" s="105">
        <v>7.7844733189717443</v>
      </c>
      <c r="F416" s="105">
        <v>7.6378908334444677</v>
      </c>
      <c r="G416" s="105">
        <v>8.406455770038713</v>
      </c>
      <c r="H416" s="105">
        <v>7.9200840920613436</v>
      </c>
      <c r="I416" s="105">
        <v>8.1199839981432262</v>
      </c>
      <c r="J416" s="105">
        <v>8.0153714743891484</v>
      </c>
      <c r="K416" s="105">
        <v>8.0989056865847573</v>
      </c>
      <c r="L416" s="105">
        <v>7.6455362865001844</v>
      </c>
      <c r="M416" s="105">
        <v>6.9257709765252713</v>
      </c>
      <c r="N416" s="105">
        <v>6.4417150851207259</v>
      </c>
      <c r="O416" s="105">
        <v>6.2139140533165422</v>
      </c>
      <c r="P416" s="105">
        <v>5.8444516301140368</v>
      </c>
      <c r="Q416" s="105">
        <v>5.6685655728740318</v>
      </c>
      <c r="R416" s="105">
        <v>5.7697877455854387</v>
      </c>
      <c r="S416" s="105">
        <v>5.8252648244064877</v>
      </c>
      <c r="T416" s="105">
        <v>5.8503224673130561</v>
      </c>
      <c r="U416" s="105">
        <v>5.8109711274088154</v>
      </c>
      <c r="V416" s="105">
        <v>5.7163517222643456</v>
      </c>
      <c r="W416" s="105">
        <v>5.914467562610735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2.2548411920475178</v>
      </c>
      <c r="D417" s="99">
        <v>2.4439122416707861</v>
      </c>
      <c r="E417" s="99">
        <v>1.6120308056865842</v>
      </c>
      <c r="F417" s="99">
        <v>1.6040525738355553</v>
      </c>
      <c r="G417" s="99">
        <v>2.3572852524701431</v>
      </c>
      <c r="H417" s="99">
        <v>1.9254385709640016</v>
      </c>
      <c r="I417" s="99">
        <v>2.0438632982952325</v>
      </c>
      <c r="J417" s="99">
        <v>1.9564284208545117</v>
      </c>
      <c r="K417" s="99">
        <v>2.1135305138828464</v>
      </c>
      <c r="L417" s="99">
        <v>1.4405907286251163</v>
      </c>
      <c r="M417" s="99">
        <v>1.0058623658898267</v>
      </c>
      <c r="N417" s="99">
        <v>0.91211510230921078</v>
      </c>
      <c r="O417" s="99">
        <v>0.75941128592742879</v>
      </c>
      <c r="P417" s="99">
        <v>0.76488530947125077</v>
      </c>
      <c r="Q417" s="99">
        <v>0.77898311543076337</v>
      </c>
      <c r="R417" s="99">
        <v>0.84347041277422263</v>
      </c>
      <c r="S417" s="99">
        <v>0.83086661956151153</v>
      </c>
      <c r="T417" s="99">
        <v>0.63690996554436907</v>
      </c>
      <c r="U417" s="99">
        <v>0.6526190062320687</v>
      </c>
      <c r="V417" s="99">
        <v>0.58639500433755098</v>
      </c>
      <c r="W417" s="99">
        <v>0.55209451954082445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6.2929637596624914</v>
      </c>
      <c r="D418" s="99">
        <v>6.2760792342932987</v>
      </c>
      <c r="E418" s="99">
        <v>6.1724425132851595</v>
      </c>
      <c r="F418" s="99">
        <v>6.0338382596089124</v>
      </c>
      <c r="G418" s="99">
        <v>6.0491705175685704</v>
      </c>
      <c r="H418" s="99">
        <v>5.9946455210973424</v>
      </c>
      <c r="I418" s="99">
        <v>6.0761206998479915</v>
      </c>
      <c r="J418" s="99">
        <v>6.0589430535346382</v>
      </c>
      <c r="K418" s="99">
        <v>5.9853751727019109</v>
      </c>
      <c r="L418" s="99">
        <v>6.2049455578750665</v>
      </c>
      <c r="M418" s="99">
        <v>5.9199086106354448</v>
      </c>
      <c r="N418" s="99">
        <v>5.529599982811515</v>
      </c>
      <c r="O418" s="99">
        <v>5.4545027673891129</v>
      </c>
      <c r="P418" s="99">
        <v>5.0795663206427859</v>
      </c>
      <c r="Q418" s="99">
        <v>4.8895824574432671</v>
      </c>
      <c r="R418" s="99">
        <v>4.9263173328112169</v>
      </c>
      <c r="S418" s="99">
        <v>4.9943982048449769</v>
      </c>
      <c r="T418" s="99">
        <v>5.213412501768687</v>
      </c>
      <c r="U418" s="99">
        <v>5.1583521211767458</v>
      </c>
      <c r="V418" s="99">
        <v>5.1299567179267944</v>
      </c>
      <c r="W418" s="99">
        <v>5.362373043069911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20.88745961334028</v>
      </c>
      <c r="D419" s="123">
        <v>21.592434098381467</v>
      </c>
      <c r="E419" s="123">
        <v>22.654431414647377</v>
      </c>
      <c r="F419" s="123">
        <v>21.700222054819747</v>
      </c>
      <c r="G419" s="123">
        <v>20.780517513455518</v>
      </c>
      <c r="H419" s="123">
        <v>19.620819702726124</v>
      </c>
      <c r="I419" s="123">
        <v>20.004553726417694</v>
      </c>
      <c r="J419" s="123">
        <v>16.915807604432409</v>
      </c>
      <c r="K419" s="123">
        <v>17.119662215254007</v>
      </c>
      <c r="L419" s="123">
        <v>19.562393051346167</v>
      </c>
      <c r="M419" s="123">
        <v>16.622211052936571</v>
      </c>
      <c r="N419" s="123">
        <v>13.957100705030433</v>
      </c>
      <c r="O419" s="123">
        <v>11.772058354307475</v>
      </c>
      <c r="P419" s="123">
        <v>9.4554746667994234</v>
      </c>
      <c r="Q419" s="123">
        <v>8.5440521534525544</v>
      </c>
      <c r="R419" s="123">
        <v>10.938946314404665</v>
      </c>
      <c r="S419" s="123">
        <v>10.564969467876859</v>
      </c>
      <c r="T419" s="123">
        <v>11.766594100880457</v>
      </c>
      <c r="U419" s="123">
        <v>11.930126068153358</v>
      </c>
      <c r="V419" s="123">
        <v>13.123842514075458</v>
      </c>
      <c r="W419" s="123">
        <v>12.829070032337592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23.094123283894074</v>
      </c>
      <c r="D420" s="99">
        <v>23.002333653594725</v>
      </c>
      <c r="E420" s="99">
        <v>26.719582297138572</v>
      </c>
      <c r="F420" s="99">
        <v>26.217106358705912</v>
      </c>
      <c r="G420" s="99">
        <v>24.008002507796203</v>
      </c>
      <c r="H420" s="99">
        <v>23.356530520415497</v>
      </c>
      <c r="I420" s="99">
        <v>23.206549045488931</v>
      </c>
      <c r="J420" s="99">
        <v>20.718605151044827</v>
      </c>
      <c r="K420" s="99">
        <v>20.386045638216785</v>
      </c>
      <c r="L420" s="99">
        <v>20.495815387655604</v>
      </c>
      <c r="M420" s="99">
        <v>18.148182130913643</v>
      </c>
      <c r="N420" s="99">
        <v>15.313697956288914</v>
      </c>
      <c r="O420" s="99">
        <v>14.087390553474528</v>
      </c>
      <c r="P420" s="99">
        <v>12.620323497236955</v>
      </c>
      <c r="Q420" s="99">
        <v>12.170573560216273</v>
      </c>
      <c r="R420" s="99">
        <v>12.963306056772025</v>
      </c>
      <c r="S420" s="99">
        <v>13.831284381056149</v>
      </c>
      <c r="T420" s="99">
        <v>14.159152293975687</v>
      </c>
      <c r="U420" s="99">
        <v>14.653089809060457</v>
      </c>
      <c r="V420" s="99">
        <v>16.94578774384367</v>
      </c>
      <c r="W420" s="99">
        <v>15.639503557392191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18.786276150376722</v>
      </c>
      <c r="D421" s="110">
        <v>20.202869047505434</v>
      </c>
      <c r="E421" s="110">
        <v>18.001443521728319</v>
      </c>
      <c r="F421" s="110">
        <v>18.209942618942613</v>
      </c>
      <c r="G421" s="110">
        <v>19.282212465408747</v>
      </c>
      <c r="H421" s="110">
        <v>17.945759296002223</v>
      </c>
      <c r="I421" s="110">
        <v>18.744795800124724</v>
      </c>
      <c r="J421" s="110">
        <v>15.398008144403095</v>
      </c>
      <c r="K421" s="110">
        <v>14.870918823644589</v>
      </c>
      <c r="L421" s="110">
        <v>18.479852553783001</v>
      </c>
      <c r="M421" s="110">
        <v>14.402075076153062</v>
      </c>
      <c r="N421" s="110">
        <v>11.128799967221385</v>
      </c>
      <c r="O421" s="110">
        <v>8.6791168828989811</v>
      </c>
      <c r="P421" s="110">
        <v>7.6337761547551244</v>
      </c>
      <c r="Q421" s="110">
        <v>7.5171330702800381</v>
      </c>
      <c r="R421" s="110">
        <v>10.517218166550288</v>
      </c>
      <c r="S421" s="110">
        <v>9.0548357270554387</v>
      </c>
      <c r="T421" s="110">
        <v>10.758319468197792</v>
      </c>
      <c r="U421" s="110">
        <v>10.557695690032677</v>
      </c>
      <c r="V421" s="110">
        <v>11.243592931584988</v>
      </c>
      <c r="W421" s="110">
        <v>12.13869961117839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36.029528435951917</v>
      </c>
      <c r="D423" s="118">
        <f t="shared" si="194"/>
        <v>37.672601832754438</v>
      </c>
      <c r="E423" s="118">
        <f t="shared" si="194"/>
        <v>45.749397676689654</v>
      </c>
      <c r="F423" s="118">
        <f t="shared" si="194"/>
        <v>44.331880970589459</v>
      </c>
      <c r="G423" s="118">
        <f t="shared" si="194"/>
        <v>46.146895588814296</v>
      </c>
      <c r="H423" s="118">
        <f t="shared" si="194"/>
        <v>44.948473728165418</v>
      </c>
      <c r="I423" s="118">
        <f t="shared" si="194"/>
        <v>43.057875031298224</v>
      </c>
      <c r="J423" s="118">
        <f t="shared" si="194"/>
        <v>38.634285191429406</v>
      </c>
      <c r="K423" s="118">
        <f t="shared" si="194"/>
        <v>44.663213489440224</v>
      </c>
      <c r="L423" s="118">
        <f t="shared" si="194"/>
        <v>43.902272041577291</v>
      </c>
      <c r="M423" s="118">
        <f t="shared" si="194"/>
        <v>40.061617281115261</v>
      </c>
      <c r="N423" s="118">
        <f t="shared" si="194"/>
        <v>39.420878962720508</v>
      </c>
      <c r="O423" s="118">
        <f t="shared" si="194"/>
        <v>40.44848133964777</v>
      </c>
      <c r="P423" s="118">
        <f t="shared" si="194"/>
        <v>35.357124275817405</v>
      </c>
      <c r="Q423" s="118">
        <f t="shared" si="194"/>
        <v>34.265441209644706</v>
      </c>
      <c r="R423" s="118">
        <f t="shared" ref="R423:V423" si="195">R424+R426+R428+R437</f>
        <v>34.444828039384596</v>
      </c>
      <c r="S423" s="118">
        <f t="shared" si="195"/>
        <v>33.700349259359363</v>
      </c>
      <c r="T423" s="118">
        <f t="shared" si="195"/>
        <v>33.805822652105519</v>
      </c>
      <c r="U423" s="118">
        <f t="shared" si="195"/>
        <v>33.372132898027175</v>
      </c>
      <c r="V423" s="118">
        <f t="shared" si="195"/>
        <v>33.656738829094685</v>
      </c>
      <c r="W423" s="118">
        <f t="shared" ref="W423" si="196">W424+W426+W428+W437</f>
        <v>34.557645739577794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12.667451315183241</v>
      </c>
      <c r="D424" s="123">
        <f t="shared" si="197"/>
        <v>14.096307717917099</v>
      </c>
      <c r="E424" s="123">
        <f t="shared" si="197"/>
        <v>18.672397461817283</v>
      </c>
      <c r="F424" s="123">
        <f t="shared" si="197"/>
        <v>18.544969868203662</v>
      </c>
      <c r="G424" s="123">
        <f t="shared" si="197"/>
        <v>18.988597323219945</v>
      </c>
      <c r="H424" s="123">
        <f t="shared" si="197"/>
        <v>16.937123668128162</v>
      </c>
      <c r="I424" s="123">
        <f t="shared" si="197"/>
        <v>18.597471959460258</v>
      </c>
      <c r="J424" s="123">
        <f t="shared" si="197"/>
        <v>17.212883688918787</v>
      </c>
      <c r="K424" s="123">
        <f t="shared" si="197"/>
        <v>22.69414676168045</v>
      </c>
      <c r="L424" s="123">
        <f t="shared" si="197"/>
        <v>15.600505921422437</v>
      </c>
      <c r="M424" s="123">
        <f t="shared" si="197"/>
        <v>13.895754442185288</v>
      </c>
      <c r="N424" s="123">
        <f t="shared" si="197"/>
        <v>15.531673213361387</v>
      </c>
      <c r="O424" s="123">
        <f t="shared" si="197"/>
        <v>18.163065904698932</v>
      </c>
      <c r="P424" s="123">
        <f t="shared" si="197"/>
        <v>18.864697258151786</v>
      </c>
      <c r="Q424" s="123">
        <f t="shared" si="197"/>
        <v>17.638371779304993</v>
      </c>
      <c r="R424" s="123">
        <f t="shared" si="197"/>
        <v>16.790240701787184</v>
      </c>
      <c r="S424" s="123">
        <f t="shared" si="197"/>
        <v>16.472488226012015</v>
      </c>
      <c r="T424" s="123">
        <f t="shared" si="197"/>
        <v>16.237282577521192</v>
      </c>
      <c r="U424" s="123">
        <f t="shared" si="197"/>
        <v>16.107970316931798</v>
      </c>
      <c r="V424" s="123">
        <f t="shared" si="197"/>
        <v>16.143897542127267</v>
      </c>
      <c r="W424" s="123">
        <f t="shared" si="197"/>
        <v>16.009816098953625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12.667451315183241</v>
      </c>
      <c r="D425" s="99">
        <v>14.096307717917099</v>
      </c>
      <c r="E425" s="99">
        <v>18.672397461817283</v>
      </c>
      <c r="F425" s="99">
        <v>18.544969868203662</v>
      </c>
      <c r="G425" s="99">
        <v>18.988597323219945</v>
      </c>
      <c r="H425" s="99">
        <v>16.937123668128162</v>
      </c>
      <c r="I425" s="99">
        <v>18.597471959460258</v>
      </c>
      <c r="J425" s="99">
        <v>17.212883688918787</v>
      </c>
      <c r="K425" s="99">
        <v>22.69414676168045</v>
      </c>
      <c r="L425" s="99">
        <v>15.600505921422437</v>
      </c>
      <c r="M425" s="99">
        <v>13.895754442185288</v>
      </c>
      <c r="N425" s="99">
        <v>15.531673213361387</v>
      </c>
      <c r="O425" s="99">
        <v>18.163065904698932</v>
      </c>
      <c r="P425" s="99">
        <v>18.864697258151786</v>
      </c>
      <c r="Q425" s="99">
        <v>17.638371779304993</v>
      </c>
      <c r="R425" s="99">
        <v>16.790240701787184</v>
      </c>
      <c r="S425" s="99">
        <v>16.472488226012015</v>
      </c>
      <c r="T425" s="99">
        <v>16.237282577521192</v>
      </c>
      <c r="U425" s="99">
        <v>16.107970316931798</v>
      </c>
      <c r="V425" s="99">
        <v>16.143897542127267</v>
      </c>
      <c r="W425" s="99">
        <v>16.009816098953625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2.1820105340023228</v>
      </c>
      <c r="D426" s="123">
        <f t="shared" si="198"/>
        <v>1.9519133058224243</v>
      </c>
      <c r="E426" s="123">
        <f t="shared" si="198"/>
        <v>5.0242552805114498</v>
      </c>
      <c r="F426" s="123">
        <f t="shared" si="198"/>
        <v>4.1465882965918643</v>
      </c>
      <c r="G426" s="123">
        <f t="shared" si="198"/>
        <v>5.6161219179648132</v>
      </c>
      <c r="H426" s="123">
        <f t="shared" si="198"/>
        <v>7.2721522566808989</v>
      </c>
      <c r="I426" s="123">
        <f t="shared" si="198"/>
        <v>3.1894073439929</v>
      </c>
      <c r="J426" s="123">
        <f t="shared" si="198"/>
        <v>2.3605676650103322</v>
      </c>
      <c r="K426" s="123">
        <f t="shared" si="198"/>
        <v>3.1547403471737034</v>
      </c>
      <c r="L426" s="123">
        <f t="shared" si="198"/>
        <v>7.9618008624933347</v>
      </c>
      <c r="M426" s="123">
        <f t="shared" si="198"/>
        <v>8.9640188723066423</v>
      </c>
      <c r="N426" s="123">
        <f t="shared" si="198"/>
        <v>8.9125275919290612</v>
      </c>
      <c r="O426" s="123">
        <f t="shared" si="198"/>
        <v>8.5424578802541919</v>
      </c>
      <c r="P426" s="123">
        <f t="shared" si="198"/>
        <v>4.2991955665102761</v>
      </c>
      <c r="Q426" s="123">
        <f t="shared" si="198"/>
        <v>4.9525452678777322</v>
      </c>
      <c r="R426" s="123">
        <f t="shared" si="198"/>
        <v>3.806297817212859</v>
      </c>
      <c r="S426" s="123">
        <f t="shared" si="198"/>
        <v>3.8562394166449425</v>
      </c>
      <c r="T426" s="123">
        <f t="shared" si="198"/>
        <v>3.1057965607781224</v>
      </c>
      <c r="U426" s="123">
        <f t="shared" si="198"/>
        <v>2.7200257956969596</v>
      </c>
      <c r="V426" s="123">
        <f t="shared" si="198"/>
        <v>1.480095129550937</v>
      </c>
      <c r="W426" s="123">
        <f t="shared" si="198"/>
        <v>2.4873237552347964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2.1820105340023228</v>
      </c>
      <c r="D427" s="99">
        <f>RES_hhdet_in_tess!D147</f>
        <v>1.9519133058224243</v>
      </c>
      <c r="E427" s="99">
        <f>RES_hhdet_in_tess!E147</f>
        <v>5.0242552805114498</v>
      </c>
      <c r="F427" s="99">
        <f>RES_hhdet_in_tess!F147</f>
        <v>4.1465882965918643</v>
      </c>
      <c r="G427" s="99">
        <f>RES_hhdet_in_tess!G147</f>
        <v>5.6161219179648132</v>
      </c>
      <c r="H427" s="99">
        <f>RES_hhdet_in_tess!H147</f>
        <v>7.2721522566808989</v>
      </c>
      <c r="I427" s="99">
        <f>RES_hhdet_in_tess!I147</f>
        <v>3.1894073439929</v>
      </c>
      <c r="J427" s="99">
        <f>RES_hhdet_in_tess!J147</f>
        <v>2.3605676650103322</v>
      </c>
      <c r="K427" s="99">
        <f>RES_hhdet_in_tess!K147</f>
        <v>3.1547403471737034</v>
      </c>
      <c r="L427" s="99">
        <f>RES_hhdet_in_tess!L147</f>
        <v>7.9618008624933347</v>
      </c>
      <c r="M427" s="99">
        <f>RES_hhdet_in_tess!M147</f>
        <v>8.9640188723066423</v>
      </c>
      <c r="N427" s="99">
        <f>RES_hhdet_in_tess!N147</f>
        <v>8.9125275919290612</v>
      </c>
      <c r="O427" s="99">
        <f>RES_hhdet_in_tess!O147</f>
        <v>8.5424578802541919</v>
      </c>
      <c r="P427" s="99">
        <f>RES_hhdet_in_tess!P147</f>
        <v>4.2991955665102761</v>
      </c>
      <c r="Q427" s="99">
        <f>RES_hhdet_in_tess!Q147</f>
        <v>4.9525452678777322</v>
      </c>
      <c r="R427" s="99">
        <f>RES_hhdet_in_tess!R147</f>
        <v>3.806297817212859</v>
      </c>
      <c r="S427" s="99">
        <f>RES_hhdet_in_tess!S147</f>
        <v>3.8562394166449425</v>
      </c>
      <c r="T427" s="99">
        <f>RES_hhdet_in_tess!T147</f>
        <v>3.1057965607781224</v>
      </c>
      <c r="U427" s="99">
        <f>RES_hhdet_in_tess!U147</f>
        <v>2.7200257956969596</v>
      </c>
      <c r="V427" s="99">
        <f>RES_hhdet_in_tess!V147</f>
        <v>1.480095129550937</v>
      </c>
      <c r="W427" s="99">
        <f>RES_hhdet_in_tess!W147</f>
        <v>2.4873237552347964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7.7368623194140502</v>
      </c>
      <c r="D428" s="123">
        <v>7.6629318983114878</v>
      </c>
      <c r="E428" s="123">
        <v>7.7681080404549521</v>
      </c>
      <c r="F428" s="123">
        <v>7.5482343094816757</v>
      </c>
      <c r="G428" s="123">
        <v>7.4461549022380424</v>
      </c>
      <c r="H428" s="123">
        <v>7.4105018002409455</v>
      </c>
      <c r="I428" s="123">
        <v>7.5107530529641009</v>
      </c>
      <c r="J428" s="123">
        <v>7.4647300850403688</v>
      </c>
      <c r="K428" s="123">
        <v>7.4627601031761914</v>
      </c>
      <c r="L428" s="123">
        <v>7.6078418658344473</v>
      </c>
      <c r="M428" s="123">
        <v>6.6113336815816686</v>
      </c>
      <c r="N428" s="123">
        <v>6.307911924131127</v>
      </c>
      <c r="O428" s="123">
        <v>6.2888512079791568</v>
      </c>
      <c r="P428" s="123">
        <v>5.8226284142157896</v>
      </c>
      <c r="Q428" s="123">
        <v>5.5786255348077498</v>
      </c>
      <c r="R428" s="123">
        <v>5.6908488381212781</v>
      </c>
      <c r="S428" s="123">
        <v>5.8550159475955343</v>
      </c>
      <c r="T428" s="123">
        <v>5.8013100684323282</v>
      </c>
      <c r="U428" s="123">
        <v>5.7838887421995846</v>
      </c>
      <c r="V428" s="123">
        <v>6.319561496619059</v>
      </c>
      <c r="W428" s="123">
        <v>5.8655228226957554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7.7339350482346445</v>
      </c>
      <c r="D429" s="99">
        <v>7.6426532274803005</v>
      </c>
      <c r="E429" s="99">
        <v>7.7987086193078223</v>
      </c>
      <c r="F429" s="99">
        <v>7.5922832543257979</v>
      </c>
      <c r="G429" s="99">
        <v>7.4257891306553372</v>
      </c>
      <c r="H429" s="99">
        <v>7.4277506279111494</v>
      </c>
      <c r="I429" s="99">
        <v>7.526055822408364</v>
      </c>
      <c r="J429" s="99">
        <v>7.4882825292925865</v>
      </c>
      <c r="K429" s="99">
        <v>7.4789890168571675</v>
      </c>
      <c r="L429" s="99">
        <v>7.7400140982991807</v>
      </c>
      <c r="M429" s="99">
        <v>6.6171737969585438</v>
      </c>
      <c r="N429" s="99">
        <v>6.3657696806393833</v>
      </c>
      <c r="O429" s="99">
        <v>6.384654136425004</v>
      </c>
      <c r="P429" s="99">
        <v>5.9133054656068555</v>
      </c>
      <c r="Q429" s="99">
        <v>5.6416228414963943</v>
      </c>
      <c r="R429" s="99">
        <v>5.7582551543807918</v>
      </c>
      <c r="S429" s="99">
        <v>5.9328131301066085</v>
      </c>
      <c r="T429" s="99">
        <v>5.8658138585949819</v>
      </c>
      <c r="U429" s="99">
        <v>5.8343556904336085</v>
      </c>
      <c r="V429" s="99">
        <v>6.7153583862930777</v>
      </c>
      <c r="W429" s="99">
        <v>5.9064160827633518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7.7336330937621849</v>
      </c>
      <c r="D430" s="99">
        <v>7.6421089133150701</v>
      </c>
      <c r="E430" s="99">
        <v>7.799650272548238</v>
      </c>
      <c r="F430" s="99">
        <v>7.5928866245364386</v>
      </c>
      <c r="G430" s="99">
        <v>7.4254702813121174</v>
      </c>
      <c r="H430" s="99">
        <v>7.4275525936941644</v>
      </c>
      <c r="I430" s="99">
        <v>7.5249794128377596</v>
      </c>
      <c r="J430" s="99">
        <v>7.4893275858035491</v>
      </c>
      <c r="K430" s="99">
        <v>7.4803390294008514</v>
      </c>
      <c r="L430" s="99">
        <v>7.74554912768743</v>
      </c>
      <c r="M430" s="99">
        <v>6.6245927230541577</v>
      </c>
      <c r="N430" s="99">
        <v>6.371930131766919</v>
      </c>
      <c r="O430" s="99">
        <v>6.3880550809767529</v>
      </c>
      <c r="P430" s="99">
        <v>5.9152487406856196</v>
      </c>
      <c r="Q430" s="99">
        <v>5.6400481385313688</v>
      </c>
      <c r="R430" s="99">
        <v>5.754030721056929</v>
      </c>
      <c r="S430" s="99">
        <v>5.9313346302371972</v>
      </c>
      <c r="T430" s="99">
        <v>5.8669241433246091</v>
      </c>
      <c r="U430" s="99">
        <v>5.8355734768580865</v>
      </c>
      <c r="V430" s="99">
        <v>6.7207711403845725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1.4652445969183847</v>
      </c>
      <c r="D431" s="102">
        <v>1.5022453457187153</v>
      </c>
      <c r="E431" s="102">
        <v>1.3385313208675014</v>
      </c>
      <c r="F431" s="102">
        <v>1.3058600191766716</v>
      </c>
      <c r="G431" s="102">
        <v>1.4670772741789901</v>
      </c>
      <c r="H431" s="102">
        <v>1.3528870702610487</v>
      </c>
      <c r="I431" s="102">
        <v>1.3969351971603401</v>
      </c>
      <c r="J431" s="102">
        <v>1.3665274109545327</v>
      </c>
      <c r="K431" s="102">
        <v>1.4294437371755846</v>
      </c>
      <c r="L431" s="102">
        <v>1.2712852469638767</v>
      </c>
      <c r="M431" s="102">
        <v>0.72750309245069622</v>
      </c>
      <c r="N431" s="102">
        <v>0.74397761815765973</v>
      </c>
      <c r="O431" s="102">
        <v>0.70641987807131867</v>
      </c>
      <c r="P431" s="102">
        <v>0.68693063278828748</v>
      </c>
      <c r="Q431" s="102">
        <v>0.66730718448809867</v>
      </c>
      <c r="R431" s="102">
        <v>0.72502510405998211</v>
      </c>
      <c r="S431" s="102">
        <v>0.75578304839280652</v>
      </c>
      <c r="T431" s="102">
        <v>0.56541910284610397</v>
      </c>
      <c r="U431" s="102">
        <v>0.58746054529018288</v>
      </c>
      <c r="V431" s="102">
        <v>0.98264009792864537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6.2683884968438015</v>
      </c>
      <c r="D432" s="105">
        <v>6.139863567596354</v>
      </c>
      <c r="E432" s="105">
        <v>6.4611189516807368</v>
      </c>
      <c r="F432" s="105">
        <v>6.2870266053597668</v>
      </c>
      <c r="G432" s="105">
        <v>5.958393007133127</v>
      </c>
      <c r="H432" s="105">
        <v>6.0746655234331133</v>
      </c>
      <c r="I432" s="105">
        <v>6.1280442156774191</v>
      </c>
      <c r="J432" s="105">
        <v>6.1228001748490168</v>
      </c>
      <c r="K432" s="105">
        <v>6.0508952922252659</v>
      </c>
      <c r="L432" s="105">
        <v>6.4742638807235533</v>
      </c>
      <c r="M432" s="105">
        <v>5.897089630603463</v>
      </c>
      <c r="N432" s="105">
        <v>5.6279525136092596</v>
      </c>
      <c r="O432" s="105">
        <v>5.681635202905432</v>
      </c>
      <c r="P432" s="105">
        <v>5.2283181078973309</v>
      </c>
      <c r="Q432" s="105">
        <v>4.9727409540432692</v>
      </c>
      <c r="R432" s="105">
        <v>5.0290056169969466</v>
      </c>
      <c r="S432" s="105">
        <v>5.17555158184439</v>
      </c>
      <c r="T432" s="105">
        <v>5.3015050404785047</v>
      </c>
      <c r="U432" s="105">
        <v>5.2481129315679036</v>
      </c>
      <c r="V432" s="105">
        <v>5.7381310424559269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7.7687094881336991</v>
      </c>
      <c r="D433" s="102">
        <v>7.8797696932622472</v>
      </c>
      <c r="E433" s="102">
        <v>7.2340024398956286</v>
      </c>
      <c r="F433" s="102">
        <v>7.0925301175426627</v>
      </c>
      <c r="G433" s="102">
        <v>7.6041821518473975</v>
      </c>
      <c r="H433" s="102">
        <v>7.2707401515635048</v>
      </c>
      <c r="I433" s="102">
        <v>7.4341574906727903</v>
      </c>
      <c r="J433" s="102">
        <v>7.3579214001239048</v>
      </c>
      <c r="K433" s="102">
        <v>7.3906076661255744</v>
      </c>
      <c r="L433" s="102">
        <v>0</v>
      </c>
      <c r="M433" s="102">
        <v>6.5787641933667675</v>
      </c>
      <c r="N433" s="102">
        <v>6.1299439297802136</v>
      </c>
      <c r="O433" s="102">
        <v>5.9689514968406687</v>
      </c>
      <c r="P433" s="102">
        <v>5.6053164897252401</v>
      </c>
      <c r="Q433" s="102">
        <v>5.4400682550012842</v>
      </c>
      <c r="R433" s="102">
        <v>5.5334900968916596</v>
      </c>
      <c r="S433" s="102">
        <v>5.5946575260724831</v>
      </c>
      <c r="T433" s="102">
        <v>5.6925250996115695</v>
      </c>
      <c r="U433" s="102">
        <v>5.6480252410694654</v>
      </c>
      <c r="V433" s="102">
        <v>5.5820595676410401</v>
      </c>
      <c r="W433" s="102">
        <v>5.7949152543437572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7.7713245498432357</v>
      </c>
      <c r="D434" s="105">
        <v>7.8811701025428551</v>
      </c>
      <c r="E434" s="105">
        <v>7.2331438154787842</v>
      </c>
      <c r="F434" s="105">
        <v>7.0912651197216396</v>
      </c>
      <c r="G434" s="105">
        <v>7.6062383925670476</v>
      </c>
      <c r="H434" s="105">
        <v>7.2691314067847825</v>
      </c>
      <c r="I434" s="105">
        <v>7.4320122745072368</v>
      </c>
      <c r="J434" s="105">
        <v>7.3600391023438654</v>
      </c>
      <c r="K434" s="105">
        <v>7.3948962626538144</v>
      </c>
      <c r="L434" s="105">
        <v>7.1687302301473528</v>
      </c>
      <c r="M434" s="105">
        <v>6.5967069028060479</v>
      </c>
      <c r="N434" s="105">
        <v>6.148969949260418</v>
      </c>
      <c r="O434" s="105">
        <v>5.9773040617971134</v>
      </c>
      <c r="P434" s="105">
        <v>5.6154710328660897</v>
      </c>
      <c r="Q434" s="105">
        <v>5.4446932186026444</v>
      </c>
      <c r="R434" s="105">
        <v>5.5346232471777137</v>
      </c>
      <c r="S434" s="105">
        <v>5.6006767139562417</v>
      </c>
      <c r="T434" s="105">
        <v>5.6834082994357615</v>
      </c>
      <c r="U434" s="105">
        <v>5.6449899121929565</v>
      </c>
      <c r="V434" s="105">
        <v>5.5712450425843656</v>
      </c>
      <c r="W434" s="105">
        <v>5.7808368272688053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1.4783607901807438</v>
      </c>
      <c r="D435" s="99">
        <v>1.605090868249555</v>
      </c>
      <c r="E435" s="99">
        <v>1.0607013021936245</v>
      </c>
      <c r="F435" s="99">
        <v>1.0574268601127268</v>
      </c>
      <c r="G435" s="99">
        <v>1.5570678749984779</v>
      </c>
      <c r="H435" s="99">
        <v>1.2744858856874395</v>
      </c>
      <c r="I435" s="99">
        <v>1.3558915746592446</v>
      </c>
      <c r="J435" s="99">
        <v>1.3010960488092291</v>
      </c>
      <c r="K435" s="99">
        <v>1.4095210899519031</v>
      </c>
      <c r="L435" s="99">
        <v>0.96378467227228604</v>
      </c>
      <c r="M435" s="99">
        <v>0.67679829217060372</v>
      </c>
      <c r="N435" s="99">
        <v>0.61936996644890152</v>
      </c>
      <c r="O435" s="99">
        <v>0.52280129440800049</v>
      </c>
      <c r="P435" s="99">
        <v>0.53590471222330416</v>
      </c>
      <c r="Q435" s="99">
        <v>0.55511076115937796</v>
      </c>
      <c r="R435" s="99">
        <v>0.6083059143664975</v>
      </c>
      <c r="S435" s="99">
        <v>0.6062785091112658</v>
      </c>
      <c r="T435" s="99">
        <v>0.46999579766707472</v>
      </c>
      <c r="U435" s="99">
        <v>0.48663779101620985</v>
      </c>
      <c r="V435" s="99">
        <v>0.44128832465757145</v>
      </c>
      <c r="W435" s="99">
        <v>0.41846378419889452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6.2929637596624914</v>
      </c>
      <c r="D436" s="99">
        <v>6.2760792342932987</v>
      </c>
      <c r="E436" s="99">
        <v>6.1724425132851595</v>
      </c>
      <c r="F436" s="99">
        <v>6.0338382596089124</v>
      </c>
      <c r="G436" s="99">
        <v>6.0491705175685704</v>
      </c>
      <c r="H436" s="99">
        <v>5.9946455210973424</v>
      </c>
      <c r="I436" s="99">
        <v>6.0761206998479915</v>
      </c>
      <c r="J436" s="99">
        <v>6.0589430535346382</v>
      </c>
      <c r="K436" s="99">
        <v>5.9853751727019109</v>
      </c>
      <c r="L436" s="99">
        <v>6.2049455578750665</v>
      </c>
      <c r="M436" s="99">
        <v>5.9199086106354448</v>
      </c>
      <c r="N436" s="99">
        <v>5.529599982811515</v>
      </c>
      <c r="O436" s="99">
        <v>5.4545027673891129</v>
      </c>
      <c r="P436" s="99">
        <v>5.0795663206427859</v>
      </c>
      <c r="Q436" s="99">
        <v>4.8895824574432671</v>
      </c>
      <c r="R436" s="99">
        <v>4.9263173328112169</v>
      </c>
      <c r="S436" s="99">
        <v>4.9943982048449769</v>
      </c>
      <c r="T436" s="99">
        <v>5.213412501768687</v>
      </c>
      <c r="U436" s="99">
        <v>5.1583521211767458</v>
      </c>
      <c r="V436" s="99">
        <v>5.1299567179267944</v>
      </c>
      <c r="W436" s="99">
        <v>5.362373043069911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13.443204267352305</v>
      </c>
      <c r="D437" s="123">
        <v>13.96144891070343</v>
      </c>
      <c r="E437" s="123">
        <v>14.28463689390597</v>
      </c>
      <c r="F437" s="123">
        <v>14.092088496312256</v>
      </c>
      <c r="G437" s="123">
        <v>14.096021445391491</v>
      </c>
      <c r="H437" s="123">
        <v>13.328696003115409</v>
      </c>
      <c r="I437" s="123">
        <v>13.760242674880962</v>
      </c>
      <c r="J437" s="123">
        <v>11.59610375245992</v>
      </c>
      <c r="K437" s="123">
        <v>11.351566277409876</v>
      </c>
      <c r="L437" s="123">
        <v>12.732123391827072</v>
      </c>
      <c r="M437" s="123">
        <v>10.590510285041658</v>
      </c>
      <c r="N437" s="123">
        <v>8.6687662332989301</v>
      </c>
      <c r="O437" s="123">
        <v>7.454106346715494</v>
      </c>
      <c r="P437" s="123">
        <v>6.3706030369395519</v>
      </c>
      <c r="Q437" s="123">
        <v>6.0958986276542309</v>
      </c>
      <c r="R437" s="123">
        <v>8.1574406822632781</v>
      </c>
      <c r="S437" s="123">
        <v>7.5166056691068759</v>
      </c>
      <c r="T437" s="123">
        <v>8.6614334453738717</v>
      </c>
      <c r="U437" s="123">
        <v>8.760248043198839</v>
      </c>
      <c r="V437" s="123">
        <v>9.7131846607974257</v>
      </c>
      <c r="W437" s="123">
        <v>10.194983062693618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13.051699056817686</v>
      </c>
      <c r="D438" s="99">
        <v>13.021591065520205</v>
      </c>
      <c r="E438" s="99">
        <v>15.150848854777538</v>
      </c>
      <c r="F438" s="99">
        <v>14.890340777272312</v>
      </c>
      <c r="G438" s="99">
        <v>13.657711633068597</v>
      </c>
      <c r="H438" s="99">
        <v>13.308305083083011</v>
      </c>
      <c r="I438" s="99">
        <v>13.243599599715894</v>
      </c>
      <c r="J438" s="99">
        <v>11.841797553325135</v>
      </c>
      <c r="K438" s="99">
        <v>11.668783859460426</v>
      </c>
      <c r="L438" s="99">
        <v>11.748040263361055</v>
      </c>
      <c r="M438" s="99">
        <v>10.410221845090899</v>
      </c>
      <c r="N438" s="99">
        <v>8.7842954100690953</v>
      </c>
      <c r="O438" s="99">
        <v>8.0808567944829566</v>
      </c>
      <c r="P438" s="99">
        <v>7.2393128091466847</v>
      </c>
      <c r="Q438" s="99">
        <v>6.9813257234194799</v>
      </c>
      <c r="R438" s="99">
        <v>7.4713747331784823</v>
      </c>
      <c r="S438" s="99">
        <v>8.0332540472533687</v>
      </c>
      <c r="T438" s="99">
        <v>8.297277058816027</v>
      </c>
      <c r="U438" s="99">
        <v>8.6656087212234922</v>
      </c>
      <c r="V438" s="99">
        <v>10.106409401899366</v>
      </c>
      <c r="W438" s="99">
        <v>9.3999271191921974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13.815995230024454</v>
      </c>
      <c r="D439" s="110">
        <v>14.887751504125223</v>
      </c>
      <c r="E439" s="110">
        <v>13.293167233088083</v>
      </c>
      <c r="F439" s="110">
        <v>13.475264302148192</v>
      </c>
      <c r="G439" s="110">
        <v>14.299499325401275</v>
      </c>
      <c r="H439" s="110">
        <v>13.337839115221733</v>
      </c>
      <c r="I439" s="110">
        <v>13.963505061033468</v>
      </c>
      <c r="J439" s="110">
        <v>11.498040704476219</v>
      </c>
      <c r="K439" s="110">
        <v>11.133177665612594</v>
      </c>
      <c r="L439" s="110">
        <v>13.873417957098722</v>
      </c>
      <c r="M439" s="110">
        <v>10.852812013763453</v>
      </c>
      <c r="N439" s="110">
        <v>8.4279053178028924</v>
      </c>
      <c r="O439" s="110">
        <v>6.616860420268651</v>
      </c>
      <c r="P439" s="110">
        <v>5.8705705285276757</v>
      </c>
      <c r="Q439" s="110">
        <v>5.8451729653974143</v>
      </c>
      <c r="R439" s="110">
        <v>8.3003665249176741</v>
      </c>
      <c r="S439" s="110">
        <v>7.277740719241935</v>
      </c>
      <c r="T439" s="110">
        <v>8.814896649719449</v>
      </c>
      <c r="U439" s="110">
        <v>8.8079482304956578</v>
      </c>
      <c r="V439" s="110">
        <v>9.5197332608340908</v>
      </c>
      <c r="W439" s="110">
        <v>10.390284998023878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5.3025586904139814</v>
      </c>
      <c r="D441" s="118">
        <f t="shared" si="199"/>
        <v>5.2796597599525015</v>
      </c>
      <c r="E441" s="118">
        <f t="shared" si="199"/>
        <v>6.0146219002529584</v>
      </c>
      <c r="F441" s="118">
        <f t="shared" si="199"/>
        <v>5.2332728720289676</v>
      </c>
      <c r="G441" s="118">
        <f t="shared" si="199"/>
        <v>4.2453769388065048</v>
      </c>
      <c r="H441" s="118">
        <f t="shared" si="199"/>
        <v>4.1402857215699242</v>
      </c>
      <c r="I441" s="118">
        <f t="shared" si="199"/>
        <v>3.8684433352862593</v>
      </c>
      <c r="J441" s="118">
        <f t="shared" si="199"/>
        <v>3.5999425512638905</v>
      </c>
      <c r="K441" s="118">
        <f t="shared" si="199"/>
        <v>4.1276688378432</v>
      </c>
      <c r="L441" s="118">
        <f t="shared" si="199"/>
        <v>4.5683762296885675</v>
      </c>
      <c r="M441" s="118">
        <f t="shared" si="199"/>
        <v>4.1290308255441337</v>
      </c>
      <c r="N441" s="118">
        <f t="shared" si="199"/>
        <v>3.9492182253565726</v>
      </c>
      <c r="O441" s="118">
        <f t="shared" si="199"/>
        <v>3.4555482019528379</v>
      </c>
      <c r="P441" s="118">
        <f t="shared" si="199"/>
        <v>2.3560914034514999</v>
      </c>
      <c r="Q441" s="118">
        <f t="shared" si="199"/>
        <v>1.799604582508938</v>
      </c>
      <c r="R441" s="118">
        <f t="shared" ref="R441:V441" si="200">R442+R444+R446+R455</f>
        <v>1.7270795524442328</v>
      </c>
      <c r="S441" s="118">
        <f t="shared" si="200"/>
        <v>2.3031847512596055</v>
      </c>
      <c r="T441" s="118">
        <f t="shared" si="200"/>
        <v>2.0315667607040435</v>
      </c>
      <c r="U441" s="118">
        <f t="shared" si="200"/>
        <v>2.321135636201507</v>
      </c>
      <c r="V441" s="118">
        <f t="shared" si="200"/>
        <v>2.449073506679186</v>
      </c>
      <c r="W441" s="118">
        <f t="shared" ref="W441" si="201">W442+W444+W446+W455</f>
        <v>1.846807551210901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2.7437546353576008</v>
      </c>
      <c r="D446" s="123">
        <v>2.6860319139819215</v>
      </c>
      <c r="E446" s="123">
        <v>2.7751839231711903</v>
      </c>
      <c r="F446" s="123">
        <v>2.6373122232277435</v>
      </c>
      <c r="G446" s="123">
        <v>2.5163024320698799</v>
      </c>
      <c r="H446" s="123">
        <v>2.4977625956029552</v>
      </c>
      <c r="I446" s="123">
        <v>2.3800285536078869</v>
      </c>
      <c r="J446" s="123">
        <v>2.2573432956781221</v>
      </c>
      <c r="K446" s="123">
        <v>2.239463377504995</v>
      </c>
      <c r="L446" s="123">
        <v>2.0682686801066441</v>
      </c>
      <c r="M446" s="123">
        <v>1.6858006739694258</v>
      </c>
      <c r="N446" s="123">
        <v>1.5982181251257479</v>
      </c>
      <c r="O446" s="123">
        <v>1.6254455217350892</v>
      </c>
      <c r="P446" s="123">
        <v>1.3087725916547306</v>
      </c>
      <c r="Q446" s="123">
        <v>1.1894990465759643</v>
      </c>
      <c r="R446" s="123">
        <v>1.2193783808498089</v>
      </c>
      <c r="S446" s="123">
        <v>1.3098293251814797</v>
      </c>
      <c r="T446" s="123">
        <v>1.0779746048513796</v>
      </c>
      <c r="U446" s="123">
        <v>1.2056712948374162</v>
      </c>
      <c r="V446" s="123">
        <v>1.1797653450080567</v>
      </c>
      <c r="W446" s="123">
        <v>1.1462090415338346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3.0066675815631783</v>
      </c>
      <c r="D447" s="99">
        <v>2.9631023936889438</v>
      </c>
      <c r="E447" s="99">
        <v>3.0140546455592743</v>
      </c>
      <c r="F447" s="99">
        <v>2.9248567488432555</v>
      </c>
      <c r="G447" s="99">
        <v>2.8503933172628044</v>
      </c>
      <c r="H447" s="99">
        <v>2.8398544911740555</v>
      </c>
      <c r="I447" s="99">
        <v>2.8647990035077138</v>
      </c>
      <c r="J447" s="99">
        <v>2.8356950591985264</v>
      </c>
      <c r="K447" s="99">
        <v>2.8145624881763469</v>
      </c>
      <c r="L447" s="99">
        <v>2.8914471085653006</v>
      </c>
      <c r="M447" s="99">
        <v>2.4344618816250874</v>
      </c>
      <c r="N447" s="99">
        <v>2.2841615607830525</v>
      </c>
      <c r="O447" s="99">
        <v>2.2106341598108616</v>
      </c>
      <c r="P447" s="99">
        <v>1.9635692884296245</v>
      </c>
      <c r="Q447" s="99">
        <v>1.8061819968565338</v>
      </c>
      <c r="R447" s="99">
        <v>1.7999649069895842</v>
      </c>
      <c r="S447" s="99">
        <v>1.8132457109794049</v>
      </c>
      <c r="T447" s="99">
        <v>1.7573388858938506</v>
      </c>
      <c r="U447" s="99">
        <v>1.7195945656381451</v>
      </c>
      <c r="V447" s="99">
        <v>1.9562783862737247</v>
      </c>
      <c r="W447" s="99">
        <v>1.711276399300355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0.56963284552289051</v>
      </c>
      <c r="D448" s="99">
        <v>0.58242951070995352</v>
      </c>
      <c r="E448" s="99">
        <v>0.51731725633382641</v>
      </c>
      <c r="F448" s="99">
        <v>0.50307046802518718</v>
      </c>
      <c r="G448" s="99">
        <v>0.56313843345816617</v>
      </c>
      <c r="H448" s="99">
        <v>0.517249785970885</v>
      </c>
      <c r="I448" s="99">
        <v>0.53174446951008147</v>
      </c>
      <c r="J448" s="99">
        <v>0.51748248177665868</v>
      </c>
      <c r="K448" s="99">
        <v>0.5379415202435569</v>
      </c>
      <c r="L448" s="99">
        <v>0.47491567906874638</v>
      </c>
      <c r="M448" s="99">
        <v>0.26764878808980863</v>
      </c>
      <c r="N448" s="99">
        <v>0.26695359127538715</v>
      </c>
      <c r="O448" s="99">
        <v>0.24459209226771</v>
      </c>
      <c r="P448" s="99">
        <v>0.22810184619579504</v>
      </c>
      <c r="Q448" s="99">
        <v>0.21364034017483788</v>
      </c>
      <c r="R448" s="99">
        <v>0.22663458096357542</v>
      </c>
      <c r="S448" s="99">
        <v>0.23098997741473964</v>
      </c>
      <c r="T448" s="99">
        <v>0.16939388126043853</v>
      </c>
      <c r="U448" s="99">
        <v>0.17314576189864461</v>
      </c>
      <c r="V448" s="99">
        <v>0.28625688674894945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0.56963284552289051</v>
      </c>
      <c r="D449" s="102">
        <v>0.58242951070995352</v>
      </c>
      <c r="E449" s="102">
        <v>0.51731725633382641</v>
      </c>
      <c r="F449" s="102">
        <v>0.50307046802518718</v>
      </c>
      <c r="G449" s="102">
        <v>0.56313843345816617</v>
      </c>
      <c r="H449" s="102">
        <v>0.517249785970885</v>
      </c>
      <c r="I449" s="102">
        <v>0.53174446951008147</v>
      </c>
      <c r="J449" s="102">
        <v>0.51748248177665868</v>
      </c>
      <c r="K449" s="102">
        <v>0.5379415202435569</v>
      </c>
      <c r="L449" s="102">
        <v>0.47491567906874638</v>
      </c>
      <c r="M449" s="102">
        <v>0.26764878808980863</v>
      </c>
      <c r="N449" s="102">
        <v>0.26695359127538715</v>
      </c>
      <c r="O449" s="102">
        <v>0.24459209226771</v>
      </c>
      <c r="P449" s="102">
        <v>0.22810184619579504</v>
      </c>
      <c r="Q449" s="102">
        <v>0.21364034017483788</v>
      </c>
      <c r="R449" s="102">
        <v>0.22663458096357542</v>
      </c>
      <c r="S449" s="102">
        <v>0.23098997741473964</v>
      </c>
      <c r="T449" s="102">
        <v>0.16939388126043853</v>
      </c>
      <c r="U449" s="102">
        <v>0.17314576189864461</v>
      </c>
      <c r="V449" s="102">
        <v>0.28625688674894945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2.5588040550563811</v>
      </c>
      <c r="D455" s="123">
        <v>2.5936278459705799</v>
      </c>
      <c r="E455" s="123">
        <v>3.2394379770817676</v>
      </c>
      <c r="F455" s="123">
        <v>2.5959606488012246</v>
      </c>
      <c r="G455" s="123">
        <v>1.7290745067366244</v>
      </c>
      <c r="H455" s="123">
        <v>1.6425231259669693</v>
      </c>
      <c r="I455" s="123">
        <v>1.4884147816783726</v>
      </c>
      <c r="J455" s="123">
        <v>1.3425992555857684</v>
      </c>
      <c r="K455" s="123">
        <v>1.8882054603382048</v>
      </c>
      <c r="L455" s="123">
        <v>2.5001075495819234</v>
      </c>
      <c r="M455" s="123">
        <v>2.4432301515747077</v>
      </c>
      <c r="N455" s="123">
        <v>2.351000100230825</v>
      </c>
      <c r="O455" s="123">
        <v>1.8301026802177489</v>
      </c>
      <c r="P455" s="123">
        <v>1.0473188117967691</v>
      </c>
      <c r="Q455" s="123">
        <v>0.61010553593297379</v>
      </c>
      <c r="R455" s="123">
        <v>0.50770117159442407</v>
      </c>
      <c r="S455" s="123">
        <v>0.99335542607812577</v>
      </c>
      <c r="T455" s="123">
        <v>0.95359215585266388</v>
      </c>
      <c r="U455" s="123">
        <v>1.1154643413640908</v>
      </c>
      <c r="V455" s="123">
        <v>1.2693081616711293</v>
      </c>
      <c r="W455" s="123">
        <v>0.70059850967706638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5.2460610451693785</v>
      </c>
      <c r="D456" s="99">
        <v>5.2252101127505792</v>
      </c>
      <c r="E456" s="99">
        <v>6.0696203146179988</v>
      </c>
      <c r="F456" s="99">
        <v>5.9554778804436346</v>
      </c>
      <c r="G456" s="99">
        <v>5.4536578496709849</v>
      </c>
      <c r="H456" s="99">
        <v>5.3056694730175851</v>
      </c>
      <c r="I456" s="99">
        <v>5.2715996811732673</v>
      </c>
      <c r="J456" s="99">
        <v>4.7064383461113435</v>
      </c>
      <c r="K456" s="99">
        <v>4.6308941271773252</v>
      </c>
      <c r="L456" s="99">
        <v>4.6558294234598474</v>
      </c>
      <c r="M456" s="99">
        <v>4.1225410528583435</v>
      </c>
      <c r="N456" s="99">
        <v>3.4786596277505906</v>
      </c>
      <c r="O456" s="99">
        <v>3.2000916381272746</v>
      </c>
      <c r="P456" s="99">
        <v>2.8668326856323478</v>
      </c>
      <c r="Q456" s="99">
        <v>2.7646674899387289</v>
      </c>
      <c r="R456" s="99">
        <v>2.944744603856333</v>
      </c>
      <c r="S456" s="99">
        <v>3.1419145600007146</v>
      </c>
      <c r="T456" s="99">
        <v>3.2163930350995167</v>
      </c>
      <c r="U456" s="99">
        <v>3.3285958810261738</v>
      </c>
      <c r="V456" s="99">
        <v>3.8494051438915293</v>
      </c>
      <c r="W456" s="99">
        <v>3.5526696280972105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149865</v>
      </c>
      <c r="C5" s="120">
        <v>147828</v>
      </c>
      <c r="D5" s="120">
        <v>147835</v>
      </c>
      <c r="E5" s="120">
        <v>152987</v>
      </c>
      <c r="F5" s="120">
        <v>153698</v>
      </c>
      <c r="G5" s="120">
        <v>152563</v>
      </c>
      <c r="H5" s="120">
        <v>148210</v>
      </c>
      <c r="I5" s="120">
        <v>146138</v>
      </c>
      <c r="J5" s="120">
        <v>138912</v>
      </c>
      <c r="K5" s="120">
        <v>133714</v>
      </c>
      <c r="L5" s="120">
        <v>126374</v>
      </c>
      <c r="M5" s="120">
        <v>118503</v>
      </c>
      <c r="N5" s="120">
        <v>94176</v>
      </c>
      <c r="O5" s="120">
        <v>64772</v>
      </c>
      <c r="P5" s="120">
        <v>26441</v>
      </c>
      <c r="Q5" s="120">
        <v>9020</v>
      </c>
      <c r="R5" s="120">
        <v>1448</v>
      </c>
      <c r="S5" s="120">
        <v>1566</v>
      </c>
      <c r="T5" s="120">
        <v>1689</v>
      </c>
      <c r="U5" s="120">
        <v>1738</v>
      </c>
      <c r="V5" s="120">
        <v>1784</v>
      </c>
      <c r="W5" s="120">
        <v>1833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149865</v>
      </c>
      <c r="C7" s="52">
        <v>147828</v>
      </c>
      <c r="D7" s="52">
        <v>147835</v>
      </c>
      <c r="E7" s="52">
        <v>152987</v>
      </c>
      <c r="F7" s="52">
        <v>153698</v>
      </c>
      <c r="G7" s="52">
        <v>152563</v>
      </c>
      <c r="H7" s="52">
        <v>148210</v>
      </c>
      <c r="I7" s="52">
        <v>146138</v>
      </c>
      <c r="J7" s="52">
        <v>138912</v>
      </c>
      <c r="K7" s="52">
        <v>133714</v>
      </c>
      <c r="L7" s="52">
        <v>126374</v>
      </c>
      <c r="M7" s="52">
        <v>118503</v>
      </c>
      <c r="N7" s="52">
        <v>94176</v>
      </c>
      <c r="O7" s="52">
        <v>64772</v>
      </c>
      <c r="P7" s="52">
        <v>26441</v>
      </c>
      <c r="Q7" s="52">
        <v>9020</v>
      </c>
      <c r="R7" s="52">
        <v>1448</v>
      </c>
      <c r="S7" s="52">
        <v>1566</v>
      </c>
      <c r="T7" s="52">
        <v>1689</v>
      </c>
      <c r="U7" s="52">
        <v>1738</v>
      </c>
      <c r="V7" s="52">
        <v>1784</v>
      </c>
      <c r="W7" s="52">
        <v>1833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15037</v>
      </c>
      <c r="C9" s="52">
        <v>17459</v>
      </c>
      <c r="D9" s="52">
        <v>20255</v>
      </c>
      <c r="E9" s="52">
        <v>21951</v>
      </c>
      <c r="F9" s="52">
        <v>23079</v>
      </c>
      <c r="G9" s="52">
        <v>23606</v>
      </c>
      <c r="H9" s="52">
        <v>23172</v>
      </c>
      <c r="I9" s="52">
        <v>22266</v>
      </c>
      <c r="J9" s="52">
        <v>21256</v>
      </c>
      <c r="K9" s="52">
        <v>19315</v>
      </c>
      <c r="L9" s="52">
        <v>17116</v>
      </c>
      <c r="M9" s="52">
        <v>16636</v>
      </c>
      <c r="N9" s="52">
        <v>15791</v>
      </c>
      <c r="O9" s="52">
        <v>11466</v>
      </c>
      <c r="P9" s="52">
        <v>5317</v>
      </c>
      <c r="Q9" s="52">
        <v>2338</v>
      </c>
      <c r="R9" s="52">
        <v>997</v>
      </c>
      <c r="S9" s="52">
        <v>674</v>
      </c>
      <c r="T9" s="52">
        <v>539</v>
      </c>
      <c r="U9" s="52">
        <v>400</v>
      </c>
      <c r="V9" s="52">
        <v>353</v>
      </c>
      <c r="W9" s="52">
        <v>390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138591</v>
      </c>
      <c r="C11" s="52">
        <v>136407</v>
      </c>
      <c r="D11" s="52">
        <v>135936</v>
      </c>
      <c r="E11" s="52">
        <v>140442</v>
      </c>
      <c r="F11" s="52">
        <v>140479</v>
      </c>
      <c r="G11" s="52">
        <v>138392</v>
      </c>
      <c r="H11" s="52">
        <v>133275</v>
      </c>
      <c r="I11" s="52">
        <v>129874</v>
      </c>
      <c r="J11" s="52">
        <v>121940</v>
      </c>
      <c r="K11" s="52">
        <v>115177</v>
      </c>
      <c r="L11" s="52">
        <v>105135</v>
      </c>
      <c r="M11" s="52">
        <v>94463</v>
      </c>
      <c r="N11" s="52">
        <v>72843</v>
      </c>
      <c r="O11" s="52">
        <v>48731</v>
      </c>
      <c r="P11" s="52">
        <v>19641</v>
      </c>
      <c r="Q11" s="52">
        <v>6595</v>
      </c>
      <c r="R11" s="52">
        <v>1062</v>
      </c>
      <c r="S11" s="52">
        <v>1123</v>
      </c>
      <c r="T11" s="52">
        <v>1161</v>
      </c>
      <c r="U11" s="52">
        <v>1198</v>
      </c>
      <c r="V11" s="52">
        <v>1202</v>
      </c>
      <c r="W11" s="52">
        <v>1227</v>
      </c>
      <c r="DA11" s="63" t="s">
        <v>1129</v>
      </c>
    </row>
    <row r="12" spans="1:105" ht="12" customHeight="1" x14ac:dyDescent="0.25">
      <c r="A12" s="97" t="s">
        <v>123</v>
      </c>
      <c r="B12" s="52">
        <v>2285</v>
      </c>
      <c r="C12" s="52">
        <v>2127</v>
      </c>
      <c r="D12" s="52">
        <v>2012</v>
      </c>
      <c r="E12" s="52">
        <v>2524</v>
      </c>
      <c r="F12" s="52">
        <v>2468</v>
      </c>
      <c r="G12" s="52">
        <v>2202</v>
      </c>
      <c r="H12" s="52">
        <v>2107</v>
      </c>
      <c r="I12" s="52">
        <v>1935</v>
      </c>
      <c r="J12" s="52">
        <v>1975</v>
      </c>
      <c r="K12" s="52">
        <v>1941</v>
      </c>
      <c r="L12" s="52">
        <v>2666</v>
      </c>
      <c r="M12" s="52">
        <v>2857</v>
      </c>
      <c r="N12" s="52">
        <v>2622</v>
      </c>
      <c r="O12" s="52">
        <v>2060</v>
      </c>
      <c r="P12" s="52">
        <v>879</v>
      </c>
      <c r="Q12" s="52">
        <v>321</v>
      </c>
      <c r="R12" s="52">
        <v>47</v>
      </c>
      <c r="S12" s="52">
        <v>62</v>
      </c>
      <c r="T12" s="52">
        <v>53</v>
      </c>
      <c r="U12" s="52">
        <v>53</v>
      </c>
      <c r="V12" s="52">
        <v>60</v>
      </c>
      <c r="W12" s="52">
        <v>55</v>
      </c>
      <c r="DA12" s="63" t="s">
        <v>1130</v>
      </c>
    </row>
    <row r="13" spans="1:105" ht="12" customHeight="1" x14ac:dyDescent="0.25">
      <c r="A13" s="97" t="s">
        <v>122</v>
      </c>
      <c r="B13" s="52">
        <v>2882</v>
      </c>
      <c r="C13" s="52">
        <v>2912</v>
      </c>
      <c r="D13" s="52">
        <v>3115</v>
      </c>
      <c r="E13" s="52">
        <v>3251</v>
      </c>
      <c r="F13" s="52">
        <v>3521</v>
      </c>
      <c r="G13" s="52">
        <v>3651</v>
      </c>
      <c r="H13" s="52">
        <v>4234</v>
      </c>
      <c r="I13" s="52">
        <v>4936</v>
      </c>
      <c r="J13" s="52">
        <v>4794</v>
      </c>
      <c r="K13" s="52">
        <v>4915</v>
      </c>
      <c r="L13" s="52">
        <v>4199</v>
      </c>
      <c r="M13" s="52">
        <v>3887</v>
      </c>
      <c r="N13" s="52">
        <v>2962</v>
      </c>
      <c r="O13" s="52">
        <v>1939</v>
      </c>
      <c r="P13" s="52">
        <v>738</v>
      </c>
      <c r="Q13" s="52">
        <v>207</v>
      </c>
      <c r="R13" s="52">
        <v>27</v>
      </c>
      <c r="S13" s="52">
        <v>17</v>
      </c>
      <c r="T13" s="52">
        <v>51</v>
      </c>
      <c r="U13" s="52">
        <v>46</v>
      </c>
      <c r="V13" s="52">
        <v>56</v>
      </c>
      <c r="W13" s="52">
        <v>55</v>
      </c>
      <c r="DA13" s="63" t="s">
        <v>1131</v>
      </c>
    </row>
    <row r="14" spans="1:105" ht="12" customHeight="1" x14ac:dyDescent="0.25">
      <c r="A14" s="97" t="s">
        <v>121</v>
      </c>
      <c r="B14" s="52">
        <v>6107</v>
      </c>
      <c r="C14" s="52">
        <v>6382</v>
      </c>
      <c r="D14" s="52">
        <v>6772</v>
      </c>
      <c r="E14" s="52">
        <v>6770</v>
      </c>
      <c r="F14" s="52">
        <v>7230</v>
      </c>
      <c r="G14" s="52">
        <v>8318</v>
      </c>
      <c r="H14" s="52">
        <v>8594</v>
      </c>
      <c r="I14" s="52">
        <v>9393</v>
      </c>
      <c r="J14" s="52">
        <v>10203</v>
      </c>
      <c r="K14" s="52">
        <v>11681</v>
      </c>
      <c r="L14" s="52">
        <v>14374</v>
      </c>
      <c r="M14" s="52">
        <v>17296</v>
      </c>
      <c r="N14" s="52">
        <v>15749</v>
      </c>
      <c r="O14" s="52">
        <v>12042</v>
      </c>
      <c r="P14" s="52">
        <v>5183</v>
      </c>
      <c r="Q14" s="52">
        <v>1897</v>
      </c>
      <c r="R14" s="52">
        <v>312</v>
      </c>
      <c r="S14" s="52">
        <v>364</v>
      </c>
      <c r="T14" s="52">
        <v>424</v>
      </c>
      <c r="U14" s="52">
        <v>441</v>
      </c>
      <c r="V14" s="52">
        <v>466</v>
      </c>
      <c r="W14" s="52">
        <v>496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72077</v>
      </c>
      <c r="C16" s="52">
        <v>71243</v>
      </c>
      <c r="D16" s="52">
        <v>71606</v>
      </c>
      <c r="E16" s="52">
        <v>75608</v>
      </c>
      <c r="F16" s="52">
        <v>74794</v>
      </c>
      <c r="G16" s="52">
        <v>70086</v>
      </c>
      <c r="H16" s="52">
        <v>63672</v>
      </c>
      <c r="I16" s="52">
        <v>59164</v>
      </c>
      <c r="J16" s="52">
        <v>53558</v>
      </c>
      <c r="K16" s="52">
        <v>49999</v>
      </c>
      <c r="L16" s="52">
        <v>48233</v>
      </c>
      <c r="M16" s="52">
        <v>48021</v>
      </c>
      <c r="N16" s="52">
        <v>40657</v>
      </c>
      <c r="O16" s="52">
        <v>29958</v>
      </c>
      <c r="P16" s="52">
        <v>12651</v>
      </c>
      <c r="Q16" s="52">
        <v>4474</v>
      </c>
      <c r="R16" s="52">
        <v>729</v>
      </c>
      <c r="S16" s="52">
        <v>736</v>
      </c>
      <c r="T16" s="52">
        <v>686</v>
      </c>
      <c r="U16" s="52">
        <v>602</v>
      </c>
      <c r="V16" s="52">
        <v>570</v>
      </c>
      <c r="W16" s="52">
        <v>541</v>
      </c>
      <c r="DA16" s="63" t="s">
        <v>1133</v>
      </c>
    </row>
    <row r="17" spans="1:105" ht="12" customHeight="1" x14ac:dyDescent="0.25">
      <c r="A17" s="109" t="s">
        <v>120</v>
      </c>
      <c r="B17" s="36">
        <v>77788</v>
      </c>
      <c r="C17" s="36">
        <v>76585</v>
      </c>
      <c r="D17" s="36">
        <v>76229</v>
      </c>
      <c r="E17" s="36">
        <v>77379</v>
      </c>
      <c r="F17" s="36">
        <v>78904</v>
      </c>
      <c r="G17" s="36">
        <v>82477</v>
      </c>
      <c r="H17" s="36">
        <v>84538</v>
      </c>
      <c r="I17" s="36">
        <v>86974</v>
      </c>
      <c r="J17" s="36">
        <v>85354</v>
      </c>
      <c r="K17" s="36">
        <v>83715</v>
      </c>
      <c r="L17" s="36">
        <v>78141</v>
      </c>
      <c r="M17" s="36">
        <v>70482</v>
      </c>
      <c r="N17" s="36">
        <v>53519</v>
      </c>
      <c r="O17" s="36">
        <v>34814</v>
      </c>
      <c r="P17" s="36">
        <v>13790</v>
      </c>
      <c r="Q17" s="36">
        <v>4546</v>
      </c>
      <c r="R17" s="36">
        <v>719</v>
      </c>
      <c r="S17" s="36">
        <v>830</v>
      </c>
      <c r="T17" s="36">
        <v>1003</v>
      </c>
      <c r="U17" s="36">
        <v>1136</v>
      </c>
      <c r="V17" s="36">
        <v>1214</v>
      </c>
      <c r="W17" s="36">
        <v>1292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11708</v>
      </c>
      <c r="D21" s="52">
        <v>11710</v>
      </c>
      <c r="E21" s="52">
        <v>11729</v>
      </c>
      <c r="F21" s="52">
        <v>11777</v>
      </c>
      <c r="G21" s="52">
        <v>11881</v>
      </c>
      <c r="H21" s="52">
        <v>12060</v>
      </c>
      <c r="I21" s="52">
        <v>12329</v>
      </c>
      <c r="J21" s="52">
        <v>12696</v>
      </c>
      <c r="K21" s="52">
        <v>13184</v>
      </c>
      <c r="L21" s="52">
        <v>13789</v>
      </c>
      <c r="M21" s="52">
        <v>14543</v>
      </c>
      <c r="N21" s="52">
        <v>24328</v>
      </c>
      <c r="O21" s="52">
        <v>29404</v>
      </c>
      <c r="P21" s="52">
        <v>38331</v>
      </c>
      <c r="Q21" s="52">
        <v>17421</v>
      </c>
      <c r="R21" s="52">
        <v>7577</v>
      </c>
      <c r="S21" s="52">
        <v>95</v>
      </c>
      <c r="T21" s="52">
        <v>134</v>
      </c>
      <c r="U21" s="52">
        <v>215</v>
      </c>
      <c r="V21" s="52">
        <v>169</v>
      </c>
      <c r="W21" s="52">
        <v>157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2350</v>
      </c>
      <c r="D23" s="52">
        <v>2358</v>
      </c>
      <c r="E23" s="52">
        <v>2425</v>
      </c>
      <c r="F23" s="52">
        <v>2607</v>
      </c>
      <c r="G23" s="52">
        <v>2949</v>
      </c>
      <c r="H23" s="52">
        <v>3497</v>
      </c>
      <c r="I23" s="52">
        <v>2894</v>
      </c>
      <c r="J23" s="52">
        <v>3033</v>
      </c>
      <c r="K23" s="52">
        <v>4429</v>
      </c>
      <c r="L23" s="52">
        <v>4126</v>
      </c>
      <c r="M23" s="52">
        <v>3524</v>
      </c>
      <c r="N23" s="52">
        <v>3146</v>
      </c>
      <c r="O23" s="52">
        <v>4430</v>
      </c>
      <c r="P23" s="52">
        <v>6274</v>
      </c>
      <c r="Q23" s="52">
        <v>2997</v>
      </c>
      <c r="R23" s="52">
        <v>1341</v>
      </c>
      <c r="S23" s="52">
        <v>349</v>
      </c>
      <c r="T23" s="52">
        <v>218</v>
      </c>
      <c r="U23" s="52">
        <v>238</v>
      </c>
      <c r="V23" s="52">
        <v>146</v>
      </c>
      <c r="W23" s="52">
        <v>49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21655</v>
      </c>
      <c r="D25" s="52">
        <v>21693</v>
      </c>
      <c r="E25" s="52">
        <v>21964</v>
      </c>
      <c r="F25" s="52">
        <v>22718</v>
      </c>
      <c r="G25" s="52">
        <v>24255</v>
      </c>
      <c r="H25" s="52">
        <v>26843</v>
      </c>
      <c r="I25" s="52">
        <v>17753</v>
      </c>
      <c r="J25" s="52">
        <v>17864</v>
      </c>
      <c r="K25" s="52">
        <v>21547</v>
      </c>
      <c r="L25" s="52">
        <v>22638</v>
      </c>
      <c r="M25" s="52">
        <v>23143</v>
      </c>
      <c r="N25" s="52">
        <v>25286</v>
      </c>
      <c r="O25" s="52">
        <v>25558</v>
      </c>
      <c r="P25" s="52">
        <v>29115</v>
      </c>
      <c r="Q25" s="52">
        <v>13209</v>
      </c>
      <c r="R25" s="52">
        <v>5596</v>
      </c>
      <c r="S25" s="52">
        <v>292</v>
      </c>
      <c r="T25" s="52">
        <v>296</v>
      </c>
      <c r="U25" s="52">
        <v>370</v>
      </c>
      <c r="V25" s="52">
        <v>187</v>
      </c>
      <c r="W25" s="52">
        <v>152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357</v>
      </c>
      <c r="D26" s="52">
        <v>357</v>
      </c>
      <c r="E26" s="52">
        <v>361</v>
      </c>
      <c r="F26" s="52">
        <v>370</v>
      </c>
      <c r="G26" s="52">
        <v>391</v>
      </c>
      <c r="H26" s="52">
        <v>436</v>
      </c>
      <c r="I26" s="52">
        <v>282</v>
      </c>
      <c r="J26" s="52">
        <v>276</v>
      </c>
      <c r="K26" s="52">
        <v>335</v>
      </c>
      <c r="L26" s="52">
        <v>398</v>
      </c>
      <c r="M26" s="52">
        <v>460</v>
      </c>
      <c r="N26" s="52">
        <v>436</v>
      </c>
      <c r="O26" s="52">
        <v>627</v>
      </c>
      <c r="P26" s="52">
        <v>1181</v>
      </c>
      <c r="Q26" s="52">
        <v>564</v>
      </c>
      <c r="R26" s="52">
        <v>275</v>
      </c>
      <c r="S26" s="52">
        <v>6</v>
      </c>
      <c r="T26" s="52">
        <v>24</v>
      </c>
      <c r="U26" s="52">
        <v>16</v>
      </c>
      <c r="V26" s="52">
        <v>9</v>
      </c>
      <c r="W26" s="52">
        <v>5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450</v>
      </c>
      <c r="D27" s="52">
        <v>452</v>
      </c>
      <c r="E27" s="52">
        <v>457</v>
      </c>
      <c r="F27" s="52">
        <v>478</v>
      </c>
      <c r="G27" s="52">
        <v>519</v>
      </c>
      <c r="H27" s="52">
        <v>589</v>
      </c>
      <c r="I27" s="52">
        <v>421</v>
      </c>
      <c r="J27" s="52">
        <v>523</v>
      </c>
      <c r="K27" s="52">
        <v>630</v>
      </c>
      <c r="L27" s="52">
        <v>716</v>
      </c>
      <c r="M27" s="52">
        <v>782</v>
      </c>
      <c r="N27" s="52">
        <v>1027</v>
      </c>
      <c r="O27" s="52">
        <v>1103</v>
      </c>
      <c r="P27" s="52">
        <v>1201</v>
      </c>
      <c r="Q27" s="52">
        <v>537</v>
      </c>
      <c r="R27" s="52">
        <v>181</v>
      </c>
      <c r="S27" s="52">
        <v>14</v>
      </c>
      <c r="T27" s="52">
        <v>0</v>
      </c>
      <c r="U27" s="52">
        <v>14</v>
      </c>
      <c r="V27" s="52">
        <v>4</v>
      </c>
      <c r="W27" s="52">
        <v>6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954</v>
      </c>
      <c r="D28" s="52">
        <v>956</v>
      </c>
      <c r="E28" s="52">
        <v>975</v>
      </c>
      <c r="F28" s="52">
        <v>1019</v>
      </c>
      <c r="G28" s="52">
        <v>1109</v>
      </c>
      <c r="H28" s="52">
        <v>1256</v>
      </c>
      <c r="I28" s="52">
        <v>918</v>
      </c>
      <c r="J28" s="52">
        <v>1107</v>
      </c>
      <c r="K28" s="52">
        <v>1331</v>
      </c>
      <c r="L28" s="52">
        <v>1445</v>
      </c>
      <c r="M28" s="52">
        <v>1596</v>
      </c>
      <c r="N28" s="52">
        <v>2847</v>
      </c>
      <c r="O28" s="52">
        <v>4088</v>
      </c>
      <c r="P28" s="52">
        <v>6869</v>
      </c>
      <c r="Q28" s="52">
        <v>3352</v>
      </c>
      <c r="R28" s="52">
        <v>1605</v>
      </c>
      <c r="S28" s="52">
        <v>54</v>
      </c>
      <c r="T28" s="52">
        <v>98</v>
      </c>
      <c r="U28" s="52">
        <v>130</v>
      </c>
      <c r="V28" s="52">
        <v>69</v>
      </c>
      <c r="W28" s="52">
        <v>47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11262</v>
      </c>
      <c r="D30" s="52">
        <v>11283</v>
      </c>
      <c r="E30" s="52">
        <v>11425</v>
      </c>
      <c r="F30" s="52">
        <v>11839</v>
      </c>
      <c r="G30" s="52">
        <v>12680</v>
      </c>
      <c r="H30" s="52">
        <v>14084</v>
      </c>
      <c r="I30" s="52">
        <v>9395</v>
      </c>
      <c r="J30" s="52">
        <v>9180</v>
      </c>
      <c r="K30" s="52">
        <v>11160</v>
      </c>
      <c r="L30" s="52">
        <v>11360</v>
      </c>
      <c r="M30" s="52">
        <v>10937</v>
      </c>
      <c r="N30" s="52">
        <v>10927</v>
      </c>
      <c r="O30" s="52">
        <v>11831</v>
      </c>
      <c r="P30" s="52">
        <v>17312</v>
      </c>
      <c r="Q30" s="52">
        <v>8223</v>
      </c>
      <c r="R30" s="52">
        <v>3755</v>
      </c>
      <c r="S30" s="52">
        <v>148</v>
      </c>
      <c r="T30" s="52">
        <v>212</v>
      </c>
      <c r="U30" s="52">
        <v>278</v>
      </c>
      <c r="V30" s="52">
        <v>136</v>
      </c>
      <c r="W30" s="52">
        <v>80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12154</v>
      </c>
      <c r="D31" s="36">
        <v>12177</v>
      </c>
      <c r="E31" s="36">
        <v>12327</v>
      </c>
      <c r="F31" s="36">
        <v>12746</v>
      </c>
      <c r="G31" s="36">
        <v>13598</v>
      </c>
      <c r="H31" s="36">
        <v>15040</v>
      </c>
      <c r="I31" s="36">
        <v>9992</v>
      </c>
      <c r="J31" s="36">
        <v>10586</v>
      </c>
      <c r="K31" s="36">
        <v>12691</v>
      </c>
      <c r="L31" s="36">
        <v>13841</v>
      </c>
      <c r="M31" s="36">
        <v>15031</v>
      </c>
      <c r="N31" s="36">
        <v>18674</v>
      </c>
      <c r="O31" s="36">
        <v>19549</v>
      </c>
      <c r="P31" s="36">
        <v>21041</v>
      </c>
      <c r="Q31" s="36">
        <v>9429</v>
      </c>
      <c r="R31" s="36">
        <v>3893</v>
      </c>
      <c r="S31" s="36">
        <v>220</v>
      </c>
      <c r="T31" s="36">
        <v>206</v>
      </c>
      <c r="U31" s="36">
        <v>254</v>
      </c>
      <c r="V31" s="36">
        <v>138</v>
      </c>
      <c r="W31" s="36">
        <v>137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9671</v>
      </c>
      <c r="D35" s="52">
        <v>11717</v>
      </c>
      <c r="E35" s="52">
        <v>16881</v>
      </c>
      <c r="F35" s="52">
        <v>12488</v>
      </c>
      <c r="G35" s="52">
        <v>10746</v>
      </c>
      <c r="H35" s="52">
        <v>7707</v>
      </c>
      <c r="I35" s="52">
        <v>10257</v>
      </c>
      <c r="J35" s="52">
        <v>5470</v>
      </c>
      <c r="K35" s="52">
        <v>7986</v>
      </c>
      <c r="L35" s="52">
        <v>6449</v>
      </c>
      <c r="M35" s="52">
        <v>6672</v>
      </c>
      <c r="N35" s="52">
        <v>1</v>
      </c>
      <c r="O35" s="52">
        <v>0</v>
      </c>
      <c r="P35" s="52">
        <v>0</v>
      </c>
      <c r="Q35" s="52">
        <v>0</v>
      </c>
      <c r="R35" s="52">
        <v>5</v>
      </c>
      <c r="S35" s="52">
        <v>213</v>
      </c>
      <c r="T35" s="52">
        <v>257</v>
      </c>
      <c r="U35" s="52">
        <v>264</v>
      </c>
      <c r="V35" s="52">
        <v>215</v>
      </c>
      <c r="W35" s="52">
        <v>206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4772</v>
      </c>
      <c r="D37" s="52">
        <v>5154</v>
      </c>
      <c r="E37" s="52">
        <v>4121</v>
      </c>
      <c r="F37" s="52">
        <v>3735</v>
      </c>
      <c r="G37" s="52">
        <v>3476</v>
      </c>
      <c r="H37" s="52">
        <v>3063</v>
      </c>
      <c r="I37" s="52">
        <v>1988</v>
      </c>
      <c r="J37" s="52">
        <v>2023</v>
      </c>
      <c r="K37" s="52">
        <v>2488</v>
      </c>
      <c r="L37" s="52">
        <v>1927</v>
      </c>
      <c r="M37" s="52">
        <v>3044</v>
      </c>
      <c r="N37" s="52">
        <v>2301</v>
      </c>
      <c r="O37" s="52">
        <v>105</v>
      </c>
      <c r="P37" s="52">
        <v>125</v>
      </c>
      <c r="Q37" s="52">
        <v>18</v>
      </c>
      <c r="R37" s="52">
        <v>0</v>
      </c>
      <c r="S37" s="52">
        <v>26</v>
      </c>
      <c r="T37" s="52">
        <v>83</v>
      </c>
      <c r="U37" s="52">
        <v>99</v>
      </c>
      <c r="V37" s="52">
        <v>99</v>
      </c>
      <c r="W37" s="52">
        <v>86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19471</v>
      </c>
      <c r="D39" s="52">
        <v>21222</v>
      </c>
      <c r="E39" s="52">
        <v>26470</v>
      </c>
      <c r="F39" s="52">
        <v>22755</v>
      </c>
      <c r="G39" s="52">
        <v>22168</v>
      </c>
      <c r="H39" s="52">
        <v>21726</v>
      </c>
      <c r="I39" s="52">
        <v>14352</v>
      </c>
      <c r="J39" s="52">
        <v>9930</v>
      </c>
      <c r="K39" s="52">
        <v>14784</v>
      </c>
      <c r="L39" s="52">
        <v>12596</v>
      </c>
      <c r="M39" s="52">
        <v>12471</v>
      </c>
      <c r="N39" s="52">
        <v>3666</v>
      </c>
      <c r="O39" s="52">
        <v>1446</v>
      </c>
      <c r="P39" s="52">
        <v>25</v>
      </c>
      <c r="Q39" s="52">
        <v>163</v>
      </c>
      <c r="R39" s="52">
        <v>63</v>
      </c>
      <c r="S39" s="52">
        <v>353</v>
      </c>
      <c r="T39" s="52">
        <v>334</v>
      </c>
      <c r="U39" s="52">
        <v>407</v>
      </c>
      <c r="V39" s="52">
        <v>191</v>
      </c>
      <c r="W39" s="52">
        <v>177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199</v>
      </c>
      <c r="D40" s="52">
        <v>242</v>
      </c>
      <c r="E40" s="52">
        <v>873</v>
      </c>
      <c r="F40" s="52">
        <v>314</v>
      </c>
      <c r="G40" s="52">
        <v>125</v>
      </c>
      <c r="H40" s="52">
        <v>341</v>
      </c>
      <c r="I40" s="52">
        <v>110</v>
      </c>
      <c r="J40" s="52">
        <v>316</v>
      </c>
      <c r="K40" s="52">
        <v>301</v>
      </c>
      <c r="L40" s="52">
        <v>1123</v>
      </c>
      <c r="M40" s="52">
        <v>651</v>
      </c>
      <c r="N40" s="52">
        <v>201</v>
      </c>
      <c r="O40" s="52">
        <v>65</v>
      </c>
      <c r="P40" s="52">
        <v>0</v>
      </c>
      <c r="Q40" s="52">
        <v>6</v>
      </c>
      <c r="R40" s="52">
        <v>1</v>
      </c>
      <c r="S40" s="52">
        <v>21</v>
      </c>
      <c r="T40" s="52">
        <v>15</v>
      </c>
      <c r="U40" s="52">
        <v>16</v>
      </c>
      <c r="V40" s="52">
        <v>16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480</v>
      </c>
      <c r="D41" s="52">
        <v>655</v>
      </c>
      <c r="E41" s="52">
        <v>593</v>
      </c>
      <c r="F41" s="52">
        <v>748</v>
      </c>
      <c r="G41" s="52">
        <v>649</v>
      </c>
      <c r="H41" s="52">
        <v>1172</v>
      </c>
      <c r="I41" s="52">
        <v>1123</v>
      </c>
      <c r="J41" s="52">
        <v>381</v>
      </c>
      <c r="K41" s="52">
        <v>751</v>
      </c>
      <c r="L41" s="52">
        <v>0</v>
      </c>
      <c r="M41" s="52">
        <v>470</v>
      </c>
      <c r="N41" s="52">
        <v>102</v>
      </c>
      <c r="O41" s="52">
        <v>80</v>
      </c>
      <c r="P41" s="52">
        <v>0</v>
      </c>
      <c r="Q41" s="52">
        <v>6</v>
      </c>
      <c r="R41" s="52">
        <v>1</v>
      </c>
      <c r="S41" s="52">
        <v>4</v>
      </c>
      <c r="T41" s="52">
        <v>34</v>
      </c>
      <c r="U41" s="52">
        <v>9</v>
      </c>
      <c r="V41" s="52">
        <v>14</v>
      </c>
      <c r="W41" s="52">
        <v>5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1229</v>
      </c>
      <c r="D42" s="52">
        <v>1346</v>
      </c>
      <c r="E42" s="52">
        <v>973</v>
      </c>
      <c r="F42" s="52">
        <v>1479</v>
      </c>
      <c r="G42" s="52">
        <v>2197</v>
      </c>
      <c r="H42" s="52">
        <v>1532</v>
      </c>
      <c r="I42" s="52">
        <v>1717</v>
      </c>
      <c r="J42" s="52">
        <v>1917</v>
      </c>
      <c r="K42" s="52">
        <v>2809</v>
      </c>
      <c r="L42" s="52">
        <v>4138</v>
      </c>
      <c r="M42" s="52">
        <v>4518</v>
      </c>
      <c r="N42" s="52">
        <v>1300</v>
      </c>
      <c r="O42" s="52">
        <v>381</v>
      </c>
      <c r="P42" s="52">
        <v>10</v>
      </c>
      <c r="Q42" s="52">
        <v>66</v>
      </c>
      <c r="R42" s="52">
        <v>20</v>
      </c>
      <c r="S42" s="52">
        <v>106</v>
      </c>
      <c r="T42" s="52">
        <v>158</v>
      </c>
      <c r="U42" s="52">
        <v>147</v>
      </c>
      <c r="V42" s="52">
        <v>94</v>
      </c>
      <c r="W42" s="52">
        <v>77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10428</v>
      </c>
      <c r="D44" s="52">
        <v>11646</v>
      </c>
      <c r="E44" s="52">
        <v>15427</v>
      </c>
      <c r="F44" s="52">
        <v>11025</v>
      </c>
      <c r="G44" s="52">
        <v>7972</v>
      </c>
      <c r="H44" s="52">
        <v>7670</v>
      </c>
      <c r="I44" s="52">
        <v>4887</v>
      </c>
      <c r="J44" s="52">
        <v>3574</v>
      </c>
      <c r="K44" s="52">
        <v>7601</v>
      </c>
      <c r="L44" s="52">
        <v>9594</v>
      </c>
      <c r="M44" s="52">
        <v>10725</v>
      </c>
      <c r="N44" s="52">
        <v>3563</v>
      </c>
      <c r="O44" s="52">
        <v>1132</v>
      </c>
      <c r="P44" s="52">
        <v>5</v>
      </c>
      <c r="Q44" s="52">
        <v>46</v>
      </c>
      <c r="R44" s="52">
        <v>10</v>
      </c>
      <c r="S44" s="52">
        <v>155</v>
      </c>
      <c r="T44" s="52">
        <v>162</v>
      </c>
      <c r="U44" s="52">
        <v>194</v>
      </c>
      <c r="V44" s="52">
        <v>104</v>
      </c>
      <c r="W44" s="52">
        <v>51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10951</v>
      </c>
      <c r="D45" s="36">
        <v>11821</v>
      </c>
      <c r="E45" s="36">
        <v>13477</v>
      </c>
      <c r="F45" s="36">
        <v>14271</v>
      </c>
      <c r="G45" s="36">
        <v>17171</v>
      </c>
      <c r="H45" s="36">
        <v>17101</v>
      </c>
      <c r="I45" s="36">
        <v>12428</v>
      </c>
      <c r="J45" s="36">
        <v>8966</v>
      </c>
      <c r="K45" s="36">
        <v>11052</v>
      </c>
      <c r="L45" s="36">
        <v>8267</v>
      </c>
      <c r="M45" s="36">
        <v>7372</v>
      </c>
      <c r="N45" s="36">
        <v>1711</v>
      </c>
      <c r="O45" s="36">
        <v>844</v>
      </c>
      <c r="P45" s="36">
        <v>17</v>
      </c>
      <c r="Q45" s="36">
        <v>185</v>
      </c>
      <c r="R45" s="36">
        <v>66</v>
      </c>
      <c r="S45" s="36">
        <v>331</v>
      </c>
      <c r="T45" s="36">
        <v>379</v>
      </c>
      <c r="U45" s="36">
        <v>387</v>
      </c>
      <c r="V45" s="36">
        <v>216</v>
      </c>
      <c r="W45" s="36">
        <v>215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3844</v>
      </c>
      <c r="D49" s="52">
        <v>4572</v>
      </c>
      <c r="E49" s="52">
        <v>6486</v>
      </c>
      <c r="F49" s="52">
        <v>4633</v>
      </c>
      <c r="G49" s="52">
        <v>3585</v>
      </c>
      <c r="H49" s="52">
        <v>2665</v>
      </c>
      <c r="I49" s="52">
        <v>2953</v>
      </c>
      <c r="J49" s="52">
        <v>1782</v>
      </c>
      <c r="K49" s="52">
        <v>3047</v>
      </c>
      <c r="L49" s="52">
        <v>1991</v>
      </c>
      <c r="M49" s="52">
        <v>2649</v>
      </c>
      <c r="N49" s="52">
        <v>0</v>
      </c>
      <c r="O49" s="52">
        <v>0</v>
      </c>
      <c r="P49" s="52">
        <v>0</v>
      </c>
      <c r="Q49" s="52">
        <v>0</v>
      </c>
      <c r="R49" s="52">
        <v>1</v>
      </c>
      <c r="S49" s="52">
        <v>74</v>
      </c>
      <c r="T49" s="52">
        <v>89</v>
      </c>
      <c r="U49" s="52">
        <v>91</v>
      </c>
      <c r="V49" s="52">
        <v>66</v>
      </c>
      <c r="W49" s="52">
        <v>56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694</v>
      </c>
      <c r="D51" s="52">
        <v>1042</v>
      </c>
      <c r="E51" s="52">
        <v>1688</v>
      </c>
      <c r="F51" s="52">
        <v>1508</v>
      </c>
      <c r="G51" s="52">
        <v>1165</v>
      </c>
      <c r="H51" s="52">
        <v>789</v>
      </c>
      <c r="I51" s="52">
        <v>581</v>
      </c>
      <c r="J51" s="52">
        <v>281</v>
      </c>
      <c r="K51" s="52">
        <v>399</v>
      </c>
      <c r="L51" s="52">
        <v>437</v>
      </c>
      <c r="M51" s="52">
        <v>758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14</v>
      </c>
      <c r="T51" s="52">
        <v>13</v>
      </c>
      <c r="U51" s="52">
        <v>12</v>
      </c>
      <c r="V51" s="52">
        <v>5</v>
      </c>
      <c r="W51" s="52">
        <v>6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3501</v>
      </c>
      <c r="D53" s="52">
        <v>4135</v>
      </c>
      <c r="E53" s="52">
        <v>5939</v>
      </c>
      <c r="F53" s="52">
        <v>4167</v>
      </c>
      <c r="G53" s="52">
        <v>3161</v>
      </c>
      <c r="H53" s="52">
        <v>2337</v>
      </c>
      <c r="I53" s="52">
        <v>2450</v>
      </c>
      <c r="J53" s="52">
        <v>1410</v>
      </c>
      <c r="K53" s="52">
        <v>2415</v>
      </c>
      <c r="L53" s="52">
        <v>1403</v>
      </c>
      <c r="M53" s="52">
        <v>1823</v>
      </c>
      <c r="N53" s="52">
        <v>0</v>
      </c>
      <c r="O53" s="52">
        <v>0</v>
      </c>
      <c r="P53" s="52">
        <v>0</v>
      </c>
      <c r="Q53" s="52">
        <v>0</v>
      </c>
      <c r="R53" s="52">
        <v>1</v>
      </c>
      <c r="S53" s="52">
        <v>53</v>
      </c>
      <c r="T53" s="52">
        <v>54</v>
      </c>
      <c r="U53" s="52">
        <v>64</v>
      </c>
      <c r="V53" s="52">
        <v>39</v>
      </c>
      <c r="W53" s="52">
        <v>38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36</v>
      </c>
      <c r="D54" s="52">
        <v>47</v>
      </c>
      <c r="E54" s="52">
        <v>196</v>
      </c>
      <c r="F54" s="52">
        <v>58</v>
      </c>
      <c r="G54" s="52">
        <v>18</v>
      </c>
      <c r="H54" s="52">
        <v>37</v>
      </c>
      <c r="I54" s="52">
        <v>18</v>
      </c>
      <c r="J54" s="52">
        <v>45</v>
      </c>
      <c r="K54" s="52">
        <v>49</v>
      </c>
      <c r="L54" s="52">
        <v>126</v>
      </c>
      <c r="M54" s="52">
        <v>96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4</v>
      </c>
      <c r="T54" s="52">
        <v>3</v>
      </c>
      <c r="U54" s="52">
        <v>3</v>
      </c>
      <c r="V54" s="52">
        <v>4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86</v>
      </c>
      <c r="D55" s="52">
        <v>128</v>
      </c>
      <c r="E55" s="52">
        <v>133</v>
      </c>
      <c r="F55" s="52">
        <v>137</v>
      </c>
      <c r="G55" s="52">
        <v>93</v>
      </c>
      <c r="H55" s="52">
        <v>126</v>
      </c>
      <c r="I55" s="52">
        <v>192</v>
      </c>
      <c r="J55" s="52">
        <v>54</v>
      </c>
      <c r="K55" s="52">
        <v>123</v>
      </c>
      <c r="L55" s="52">
        <v>0</v>
      </c>
      <c r="M55" s="52">
        <v>70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</v>
      </c>
      <c r="T55" s="52">
        <v>6</v>
      </c>
      <c r="U55" s="52">
        <v>2</v>
      </c>
      <c r="V55" s="52">
        <v>4</v>
      </c>
      <c r="W55" s="52">
        <v>2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221</v>
      </c>
      <c r="D56" s="52">
        <v>262</v>
      </c>
      <c r="E56" s="52">
        <v>218</v>
      </c>
      <c r="F56" s="52">
        <v>271</v>
      </c>
      <c r="G56" s="52">
        <v>313</v>
      </c>
      <c r="H56" s="52">
        <v>165</v>
      </c>
      <c r="I56" s="52">
        <v>293</v>
      </c>
      <c r="J56" s="52">
        <v>273</v>
      </c>
      <c r="K56" s="52">
        <v>460</v>
      </c>
      <c r="L56" s="52">
        <v>462</v>
      </c>
      <c r="M56" s="52">
        <v>660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16</v>
      </c>
      <c r="T56" s="52">
        <v>26</v>
      </c>
      <c r="U56" s="52">
        <v>22</v>
      </c>
      <c r="V56" s="52">
        <v>19</v>
      </c>
      <c r="W56" s="52">
        <v>16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1875</v>
      </c>
      <c r="D58" s="52">
        <v>2269</v>
      </c>
      <c r="E58" s="52">
        <v>3462</v>
      </c>
      <c r="F58" s="52">
        <v>2020</v>
      </c>
      <c r="G58" s="52">
        <v>1137</v>
      </c>
      <c r="H58" s="52">
        <v>825</v>
      </c>
      <c r="I58" s="52">
        <v>834</v>
      </c>
      <c r="J58" s="52">
        <v>508</v>
      </c>
      <c r="K58" s="52">
        <v>1242</v>
      </c>
      <c r="L58" s="52">
        <v>1069</v>
      </c>
      <c r="M58" s="52">
        <v>1570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23</v>
      </c>
      <c r="T58" s="52">
        <v>26</v>
      </c>
      <c r="U58" s="52">
        <v>30</v>
      </c>
      <c r="V58" s="52">
        <v>22</v>
      </c>
      <c r="W58" s="52">
        <v>11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1969</v>
      </c>
      <c r="D59" s="36">
        <v>2303</v>
      </c>
      <c r="E59" s="36">
        <v>3024</v>
      </c>
      <c r="F59" s="36">
        <v>2613</v>
      </c>
      <c r="G59" s="36">
        <v>2448</v>
      </c>
      <c r="H59" s="36">
        <v>1840</v>
      </c>
      <c r="I59" s="36">
        <v>2119</v>
      </c>
      <c r="J59" s="36">
        <v>1274</v>
      </c>
      <c r="K59" s="36">
        <v>1805</v>
      </c>
      <c r="L59" s="36">
        <v>922</v>
      </c>
      <c r="M59" s="36">
        <v>1079</v>
      </c>
      <c r="N59" s="36">
        <v>0</v>
      </c>
      <c r="O59" s="36">
        <v>0</v>
      </c>
      <c r="P59" s="36">
        <v>0</v>
      </c>
      <c r="Q59" s="36">
        <v>0</v>
      </c>
      <c r="R59" s="36">
        <v>1</v>
      </c>
      <c r="S59" s="36">
        <v>51</v>
      </c>
      <c r="T59" s="36">
        <v>63</v>
      </c>
      <c r="U59" s="36">
        <v>61</v>
      </c>
      <c r="V59" s="36">
        <v>44</v>
      </c>
      <c r="W59" s="36">
        <v>45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5827</v>
      </c>
      <c r="D63" s="52">
        <v>7145</v>
      </c>
      <c r="E63" s="52">
        <v>10395</v>
      </c>
      <c r="F63" s="52">
        <v>7855</v>
      </c>
      <c r="G63" s="52">
        <v>7161</v>
      </c>
      <c r="H63" s="52">
        <v>5042</v>
      </c>
      <c r="I63" s="52">
        <v>7304</v>
      </c>
      <c r="J63" s="52">
        <v>3688</v>
      </c>
      <c r="K63" s="52">
        <v>4939</v>
      </c>
      <c r="L63" s="52">
        <v>4458</v>
      </c>
      <c r="M63" s="52">
        <v>4023</v>
      </c>
      <c r="N63" s="52">
        <v>1</v>
      </c>
      <c r="O63" s="52">
        <v>0</v>
      </c>
      <c r="P63" s="52">
        <v>0</v>
      </c>
      <c r="Q63" s="52">
        <v>0</v>
      </c>
      <c r="R63" s="52">
        <v>4</v>
      </c>
      <c r="S63" s="52">
        <v>139</v>
      </c>
      <c r="T63" s="52">
        <v>168</v>
      </c>
      <c r="U63" s="52">
        <v>173</v>
      </c>
      <c r="V63" s="52">
        <v>149</v>
      </c>
      <c r="W63" s="52">
        <v>150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4078</v>
      </c>
      <c r="D65" s="52">
        <v>4112</v>
      </c>
      <c r="E65" s="52">
        <v>2433</v>
      </c>
      <c r="F65" s="52">
        <v>2227</v>
      </c>
      <c r="G65" s="52">
        <v>2311</v>
      </c>
      <c r="H65" s="52">
        <v>2274</v>
      </c>
      <c r="I65" s="52">
        <v>1407</v>
      </c>
      <c r="J65" s="52">
        <v>1742</v>
      </c>
      <c r="K65" s="52">
        <v>2089</v>
      </c>
      <c r="L65" s="52">
        <v>1490</v>
      </c>
      <c r="M65" s="52">
        <v>2286</v>
      </c>
      <c r="N65" s="52">
        <v>2301</v>
      </c>
      <c r="O65" s="52">
        <v>105</v>
      </c>
      <c r="P65" s="52">
        <v>125</v>
      </c>
      <c r="Q65" s="52">
        <v>18</v>
      </c>
      <c r="R65" s="52">
        <v>0</v>
      </c>
      <c r="S65" s="52">
        <v>12</v>
      </c>
      <c r="T65" s="52">
        <v>70</v>
      </c>
      <c r="U65" s="52">
        <v>87</v>
      </c>
      <c r="V65" s="52">
        <v>94</v>
      </c>
      <c r="W65" s="52">
        <v>80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15970</v>
      </c>
      <c r="D67" s="52">
        <f t="shared" si="0"/>
        <v>17087</v>
      </c>
      <c r="E67" s="52">
        <f t="shared" si="0"/>
        <v>20531</v>
      </c>
      <c r="F67" s="52">
        <f t="shared" si="0"/>
        <v>18588</v>
      </c>
      <c r="G67" s="52">
        <f t="shared" si="0"/>
        <v>19007</v>
      </c>
      <c r="H67" s="52">
        <f t="shared" si="0"/>
        <v>19389</v>
      </c>
      <c r="I67" s="52">
        <f t="shared" si="0"/>
        <v>11902</v>
      </c>
      <c r="J67" s="52">
        <f t="shared" si="0"/>
        <v>8520</v>
      </c>
      <c r="K67" s="52">
        <f t="shared" si="0"/>
        <v>12369</v>
      </c>
      <c r="L67" s="52">
        <f t="shared" si="0"/>
        <v>11193</v>
      </c>
      <c r="M67" s="52">
        <f t="shared" si="0"/>
        <v>10648</v>
      </c>
      <c r="N67" s="52">
        <f t="shared" si="0"/>
        <v>3666</v>
      </c>
      <c r="O67" s="52">
        <f t="shared" si="0"/>
        <v>1446</v>
      </c>
      <c r="P67" s="52">
        <f t="shared" si="0"/>
        <v>25</v>
      </c>
      <c r="Q67" s="52">
        <f t="shared" si="0"/>
        <v>163</v>
      </c>
      <c r="R67" s="52">
        <f t="shared" ref="R67:V67" si="1">R39-R53</f>
        <v>62</v>
      </c>
      <c r="S67" s="52">
        <f t="shared" si="1"/>
        <v>300</v>
      </c>
      <c r="T67" s="52">
        <f t="shared" si="1"/>
        <v>280</v>
      </c>
      <c r="U67" s="52">
        <f t="shared" si="1"/>
        <v>343</v>
      </c>
      <c r="V67" s="52">
        <f t="shared" si="1"/>
        <v>152</v>
      </c>
      <c r="W67" s="52">
        <f t="shared" ref="W67" si="2">W39-W53</f>
        <v>139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163</v>
      </c>
      <c r="D68" s="52">
        <f t="shared" si="3"/>
        <v>195</v>
      </c>
      <c r="E68" s="52">
        <f t="shared" si="3"/>
        <v>677</v>
      </c>
      <c r="F68" s="52">
        <f t="shared" si="3"/>
        <v>256</v>
      </c>
      <c r="G68" s="52">
        <f t="shared" si="3"/>
        <v>107</v>
      </c>
      <c r="H68" s="52">
        <f t="shared" si="3"/>
        <v>304</v>
      </c>
      <c r="I68" s="52">
        <f t="shared" si="3"/>
        <v>92</v>
      </c>
      <c r="J68" s="52">
        <f t="shared" si="3"/>
        <v>271</v>
      </c>
      <c r="K68" s="52">
        <f t="shared" si="3"/>
        <v>252</v>
      </c>
      <c r="L68" s="52">
        <f t="shared" si="3"/>
        <v>997</v>
      </c>
      <c r="M68" s="52">
        <f t="shared" si="3"/>
        <v>555</v>
      </c>
      <c r="N68" s="52">
        <f t="shared" si="3"/>
        <v>201</v>
      </c>
      <c r="O68" s="52">
        <f t="shared" si="3"/>
        <v>65</v>
      </c>
      <c r="P68" s="52">
        <f t="shared" si="3"/>
        <v>0</v>
      </c>
      <c r="Q68" s="52">
        <f t="shared" si="3"/>
        <v>6</v>
      </c>
      <c r="R68" s="52">
        <f t="shared" ref="R68:V68" si="4">R40-R54</f>
        <v>1</v>
      </c>
      <c r="S68" s="52">
        <f t="shared" si="4"/>
        <v>17</v>
      </c>
      <c r="T68" s="52">
        <f t="shared" si="4"/>
        <v>12</v>
      </c>
      <c r="U68" s="52">
        <f t="shared" si="4"/>
        <v>13</v>
      </c>
      <c r="V68" s="52">
        <f t="shared" si="4"/>
        <v>12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394</v>
      </c>
      <c r="D69" s="52">
        <f t="shared" si="6"/>
        <v>527</v>
      </c>
      <c r="E69" s="52">
        <f t="shared" si="6"/>
        <v>460</v>
      </c>
      <c r="F69" s="52">
        <f t="shared" si="6"/>
        <v>611</v>
      </c>
      <c r="G69" s="52">
        <f t="shared" si="6"/>
        <v>556</v>
      </c>
      <c r="H69" s="52">
        <f t="shared" si="6"/>
        <v>1046</v>
      </c>
      <c r="I69" s="52">
        <f t="shared" si="6"/>
        <v>931</v>
      </c>
      <c r="J69" s="52">
        <f t="shared" si="6"/>
        <v>327</v>
      </c>
      <c r="K69" s="52">
        <f t="shared" si="6"/>
        <v>628</v>
      </c>
      <c r="L69" s="52">
        <f t="shared" si="6"/>
        <v>0</v>
      </c>
      <c r="M69" s="52">
        <f t="shared" si="6"/>
        <v>400</v>
      </c>
      <c r="N69" s="52">
        <f t="shared" si="6"/>
        <v>102</v>
      </c>
      <c r="O69" s="52">
        <f t="shared" si="6"/>
        <v>80</v>
      </c>
      <c r="P69" s="52">
        <f t="shared" si="6"/>
        <v>0</v>
      </c>
      <c r="Q69" s="52">
        <f t="shared" si="6"/>
        <v>6</v>
      </c>
      <c r="R69" s="52">
        <f t="shared" ref="R69:V69" si="7">R41-R55</f>
        <v>1</v>
      </c>
      <c r="S69" s="52">
        <f t="shared" si="7"/>
        <v>3</v>
      </c>
      <c r="T69" s="52">
        <f t="shared" si="7"/>
        <v>28</v>
      </c>
      <c r="U69" s="52">
        <f t="shared" si="7"/>
        <v>7</v>
      </c>
      <c r="V69" s="52">
        <f t="shared" si="7"/>
        <v>10</v>
      </c>
      <c r="W69" s="52">
        <f t="shared" ref="W69" si="8">W41-W55</f>
        <v>3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1008</v>
      </c>
      <c r="D70" s="52">
        <f t="shared" si="9"/>
        <v>1084</v>
      </c>
      <c r="E70" s="52">
        <f t="shared" si="9"/>
        <v>755</v>
      </c>
      <c r="F70" s="52">
        <f t="shared" si="9"/>
        <v>1208</v>
      </c>
      <c r="G70" s="52">
        <f t="shared" si="9"/>
        <v>1884</v>
      </c>
      <c r="H70" s="52">
        <f t="shared" si="9"/>
        <v>1367</v>
      </c>
      <c r="I70" s="52">
        <f t="shared" si="9"/>
        <v>1424</v>
      </c>
      <c r="J70" s="52">
        <f t="shared" si="9"/>
        <v>1644</v>
      </c>
      <c r="K70" s="52">
        <f t="shared" si="9"/>
        <v>2349</v>
      </c>
      <c r="L70" s="52">
        <f t="shared" si="9"/>
        <v>3676</v>
      </c>
      <c r="M70" s="52">
        <f t="shared" si="9"/>
        <v>3858</v>
      </c>
      <c r="N70" s="52">
        <f t="shared" si="9"/>
        <v>1300</v>
      </c>
      <c r="O70" s="52">
        <f t="shared" si="9"/>
        <v>381</v>
      </c>
      <c r="P70" s="52">
        <f t="shared" si="9"/>
        <v>10</v>
      </c>
      <c r="Q70" s="52">
        <f t="shared" si="9"/>
        <v>66</v>
      </c>
      <c r="R70" s="52">
        <f t="shared" ref="R70:V70" si="10">R42-R56</f>
        <v>20</v>
      </c>
      <c r="S70" s="52">
        <f t="shared" si="10"/>
        <v>90</v>
      </c>
      <c r="T70" s="52">
        <f t="shared" si="10"/>
        <v>132</v>
      </c>
      <c r="U70" s="52">
        <f t="shared" si="10"/>
        <v>125</v>
      </c>
      <c r="V70" s="52">
        <f t="shared" si="10"/>
        <v>75</v>
      </c>
      <c r="W70" s="52">
        <f t="shared" ref="W70" si="11">W42-W56</f>
        <v>61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8553</v>
      </c>
      <c r="D72" s="52">
        <v>9377</v>
      </c>
      <c r="E72" s="52">
        <v>11965</v>
      </c>
      <c r="F72" s="52">
        <v>9005</v>
      </c>
      <c r="G72" s="52">
        <v>6835</v>
      </c>
      <c r="H72" s="52">
        <v>6845</v>
      </c>
      <c r="I72" s="52">
        <v>4053</v>
      </c>
      <c r="J72" s="52">
        <v>3066</v>
      </c>
      <c r="K72" s="52">
        <v>6359</v>
      </c>
      <c r="L72" s="52">
        <v>8525</v>
      </c>
      <c r="M72" s="52">
        <v>9155</v>
      </c>
      <c r="N72" s="52">
        <v>3563</v>
      </c>
      <c r="O72" s="52">
        <v>1132</v>
      </c>
      <c r="P72" s="52">
        <v>5</v>
      </c>
      <c r="Q72" s="52">
        <v>46</v>
      </c>
      <c r="R72" s="52">
        <v>10</v>
      </c>
      <c r="S72" s="52">
        <v>132</v>
      </c>
      <c r="T72" s="52">
        <v>136</v>
      </c>
      <c r="U72" s="52">
        <v>164</v>
      </c>
      <c r="V72" s="52">
        <v>82</v>
      </c>
      <c r="W72" s="52">
        <v>40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8982</v>
      </c>
      <c r="D73" s="36">
        <v>9518</v>
      </c>
      <c r="E73" s="36">
        <v>10453</v>
      </c>
      <c r="F73" s="36">
        <v>11658</v>
      </c>
      <c r="G73" s="36">
        <v>14723</v>
      </c>
      <c r="H73" s="36">
        <v>15261</v>
      </c>
      <c r="I73" s="36">
        <v>10309</v>
      </c>
      <c r="J73" s="36">
        <v>7692</v>
      </c>
      <c r="K73" s="36">
        <v>9247</v>
      </c>
      <c r="L73" s="36">
        <v>7345</v>
      </c>
      <c r="M73" s="36">
        <v>6293</v>
      </c>
      <c r="N73" s="36">
        <v>1711</v>
      </c>
      <c r="O73" s="36">
        <v>844</v>
      </c>
      <c r="P73" s="36">
        <v>17</v>
      </c>
      <c r="Q73" s="36">
        <v>185</v>
      </c>
      <c r="R73" s="36">
        <v>65</v>
      </c>
      <c r="S73" s="36">
        <v>280</v>
      </c>
      <c r="T73" s="36">
        <v>316</v>
      </c>
      <c r="U73" s="36">
        <v>326</v>
      </c>
      <c r="V73" s="36">
        <v>172</v>
      </c>
      <c r="W73" s="36">
        <v>170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113</v>
      </c>
      <c r="I79" s="138">
        <f>RES_hhdet_numvin!I163</f>
        <v>154</v>
      </c>
      <c r="J79" s="138">
        <f>RES_hhdet_numvin!J163</f>
        <v>83</v>
      </c>
      <c r="K79" s="138">
        <f>RES_hhdet_numvin!K163</f>
        <v>123</v>
      </c>
      <c r="L79" s="138">
        <f>RES_hhdet_numvin!L163</f>
        <v>100</v>
      </c>
      <c r="M79" s="138">
        <f>RES_hhdet_numvin!M163</f>
        <v>104</v>
      </c>
      <c r="N79" s="138">
        <f>RES_hhdet_numvin!N163</f>
        <v>0</v>
      </c>
      <c r="O79" s="138">
        <f>RES_hhdet_numvin!O163</f>
        <v>0</v>
      </c>
      <c r="P79" s="138">
        <f>RES_hhdet_numvin!P163</f>
        <v>0</v>
      </c>
      <c r="Q79" s="138">
        <f>RES_hhdet_numvin!Q163</f>
        <v>0</v>
      </c>
      <c r="R79" s="138">
        <f>RES_hhdet_numvin!R163</f>
        <v>5</v>
      </c>
      <c r="S79" s="138">
        <f>RES_hhdet_numvin!S163</f>
        <v>211</v>
      </c>
      <c r="T79" s="138">
        <f>RES_hhdet_numvin!T163</f>
        <v>255</v>
      </c>
      <c r="U79" s="138">
        <f>RES_hhdet_numvin!U163</f>
        <v>264</v>
      </c>
      <c r="V79" s="138">
        <f>RES_hhdet_numvin!V163</f>
        <v>215</v>
      </c>
      <c r="W79" s="138">
        <f>RES_hhdet_numvin!W163</f>
        <v>206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14</v>
      </c>
      <c r="Q81" s="138">
        <f>RES_hhdet_numvin!Q165</f>
        <v>6</v>
      </c>
      <c r="R81" s="138">
        <f>RES_hhdet_numvin!R165</f>
        <v>0</v>
      </c>
      <c r="S81" s="138">
        <f>RES_hhdet_numvin!S165</f>
        <v>18</v>
      </c>
      <c r="T81" s="138">
        <f>RES_hhdet_numvin!T165</f>
        <v>75</v>
      </c>
      <c r="U81" s="138">
        <f>RES_hhdet_numvin!U165</f>
        <v>94</v>
      </c>
      <c r="V81" s="138">
        <f>RES_hhdet_numvin!V165</f>
        <v>97</v>
      </c>
      <c r="W81" s="138">
        <f>RES_hhdet_numvin!W165</f>
        <v>86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25</v>
      </c>
      <c r="R83" s="138">
        <f>RES_hhdet_numvin!R167</f>
        <v>47</v>
      </c>
      <c r="S83" s="138">
        <f>RES_hhdet_numvin!S167</f>
        <v>225</v>
      </c>
      <c r="T83" s="138">
        <f>RES_hhdet_numvin!T167</f>
        <v>244</v>
      </c>
      <c r="U83" s="138">
        <f>RES_hhdet_numvin!U167</f>
        <v>340</v>
      </c>
      <c r="V83" s="138">
        <f>RES_hhdet_numvin!V167</f>
        <v>169</v>
      </c>
      <c r="W83" s="138">
        <f>RES_hhdet_numvin!W167</f>
        <v>177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1</v>
      </c>
      <c r="R84" s="138">
        <f>RES_hhdet_numvin!R168</f>
        <v>1</v>
      </c>
      <c r="S84" s="138">
        <f>RES_hhdet_numvin!S168</f>
        <v>15</v>
      </c>
      <c r="T84" s="138">
        <f>RES_hhdet_numvin!T168</f>
        <v>11</v>
      </c>
      <c r="U84" s="138">
        <f>RES_hhdet_numvin!U168</f>
        <v>13</v>
      </c>
      <c r="V84" s="138">
        <f>RES_hhdet_numvin!V168</f>
        <v>14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1</v>
      </c>
      <c r="R87" s="138">
        <f>RES_hhdet_numvin!R171</f>
        <v>1</v>
      </c>
      <c r="S87" s="138">
        <f>RES_hhdet_numvin!S171</f>
        <v>4</v>
      </c>
      <c r="T87" s="138">
        <f>RES_hhdet_numvin!T171</f>
        <v>25</v>
      </c>
      <c r="U87" s="138">
        <f>RES_hhdet_numvin!U171</f>
        <v>7</v>
      </c>
      <c r="V87" s="138">
        <f>RES_hhdet_numvin!V171</f>
        <v>12</v>
      </c>
      <c r="W87" s="138">
        <f>RES_hhdet_numvin!W171</f>
        <v>5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11</v>
      </c>
      <c r="R88" s="138">
        <f>RES_hhdet_numvin!R172</f>
        <v>16</v>
      </c>
      <c r="S88" s="138">
        <f>RES_hhdet_numvin!S172</f>
        <v>67</v>
      </c>
      <c r="T88" s="138">
        <f>RES_hhdet_numvin!T172</f>
        <v>117</v>
      </c>
      <c r="U88" s="138">
        <f>RES_hhdet_numvin!U172</f>
        <v>124</v>
      </c>
      <c r="V88" s="138">
        <f>RES_hhdet_numvin!V172</f>
        <v>84</v>
      </c>
      <c r="W88" s="138">
        <f>RES_hhdet_numvin!W172</f>
        <v>77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7</v>
      </c>
      <c r="R92" s="138">
        <f>RES_hhdet_numvin!R176</f>
        <v>8</v>
      </c>
      <c r="S92" s="138">
        <f>RES_hhdet_numvin!S176</f>
        <v>99</v>
      </c>
      <c r="T92" s="138">
        <f>RES_hhdet_numvin!T176</f>
        <v>121</v>
      </c>
      <c r="U92" s="138">
        <f>RES_hhdet_numvin!U176</f>
        <v>163</v>
      </c>
      <c r="V92" s="138">
        <f>RES_hhdet_numvin!V176</f>
        <v>92</v>
      </c>
      <c r="W92" s="138">
        <f>RES_hhdet_numvin!W176</f>
        <v>51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28</v>
      </c>
      <c r="R93" s="39">
        <f>RES_hhdet_numvin!R177</f>
        <v>49</v>
      </c>
      <c r="S93" s="39">
        <f>RES_hhdet_numvin!S177</f>
        <v>212</v>
      </c>
      <c r="T93" s="39">
        <f>RES_hhdet_numvin!T177</f>
        <v>275</v>
      </c>
      <c r="U93" s="39">
        <f>RES_hhdet_numvin!U177</f>
        <v>322</v>
      </c>
      <c r="V93" s="39">
        <f>RES_hhdet_numvin!V177</f>
        <v>191</v>
      </c>
      <c r="W93" s="39">
        <f>RES_hhdet_numvin!W177</f>
        <v>215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74.090094903015284</v>
      </c>
      <c r="C97" s="117">
        <f t="shared" si="12"/>
        <v>75.287956485275615</v>
      </c>
      <c r="D97" s="117">
        <f t="shared" si="12"/>
        <v>80.906128938465784</v>
      </c>
      <c r="E97" s="117">
        <f t="shared" si="12"/>
        <v>89.392669552893238</v>
      </c>
      <c r="F97" s="117">
        <f t="shared" si="12"/>
        <v>91.074512328313773</v>
      </c>
      <c r="G97" s="117">
        <f t="shared" si="12"/>
        <v>90.943751584834018</v>
      </c>
      <c r="H97" s="117">
        <f t="shared" si="12"/>
        <v>84.571427233035564</v>
      </c>
      <c r="I97" s="117">
        <f t="shared" si="12"/>
        <v>88.851413738428164</v>
      </c>
      <c r="J97" s="117">
        <f t="shared" si="12"/>
        <v>78.046514889210783</v>
      </c>
      <c r="K97" s="117">
        <f t="shared" si="12"/>
        <v>79.840502626033953</v>
      </c>
      <c r="L97" s="117">
        <f t="shared" si="12"/>
        <v>68.870546874431383</v>
      </c>
      <c r="M97" s="117">
        <f t="shared" si="12"/>
        <v>61.780664973914682</v>
      </c>
      <c r="N97" s="117">
        <f t="shared" si="12"/>
        <v>47.070108705907501</v>
      </c>
      <c r="O97" s="117">
        <f t="shared" si="12"/>
        <v>36.519650603074567</v>
      </c>
      <c r="P97" s="117">
        <f t="shared" si="12"/>
        <v>5.945352467746865</v>
      </c>
      <c r="Q97" s="117">
        <f t="shared" si="12"/>
        <v>2.2066939484803259</v>
      </c>
      <c r="R97" s="117">
        <f t="shared" ref="R97:V97" si="13">R98+R100+R102+R111</f>
        <v>0.80896083664396878</v>
      </c>
      <c r="S97" s="117">
        <f t="shared" si="13"/>
        <v>0.78837645107012644</v>
      </c>
      <c r="T97" s="117">
        <f t="shared" si="13"/>
        <v>0.88041531826450903</v>
      </c>
      <c r="U97" s="117">
        <f t="shared" si="13"/>
        <v>0.87528016699405797</v>
      </c>
      <c r="V97" s="117">
        <f t="shared" si="13"/>
        <v>0.94452153301154285</v>
      </c>
      <c r="W97" s="117">
        <f t="shared" ref="W97" si="14">W98+W100+W102+W111</f>
        <v>0.98203962036739112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24.564501881142444</v>
      </c>
      <c r="C98" s="122">
        <f t="shared" si="15"/>
        <v>26.502289058303518</v>
      </c>
      <c r="D98" s="122">
        <f t="shared" si="15"/>
        <v>31.598546394477015</v>
      </c>
      <c r="E98" s="122">
        <f t="shared" si="15"/>
        <v>36.093260768806104</v>
      </c>
      <c r="F98" s="122">
        <f t="shared" si="15"/>
        <v>38.156217493394259</v>
      </c>
      <c r="G98" s="122">
        <f t="shared" si="15"/>
        <v>39.49295884557467</v>
      </c>
      <c r="H98" s="122">
        <f t="shared" si="15"/>
        <v>35.944679336690143</v>
      </c>
      <c r="I98" s="122">
        <f t="shared" si="15"/>
        <v>40.85805119295788</v>
      </c>
      <c r="J98" s="122">
        <f t="shared" si="15"/>
        <v>36.45753148829742</v>
      </c>
      <c r="K98" s="122">
        <f t="shared" si="15"/>
        <v>39.910712483927348</v>
      </c>
      <c r="L98" s="122">
        <f t="shared" si="15"/>
        <v>27.115940551469791</v>
      </c>
      <c r="M98" s="122">
        <f t="shared" si="15"/>
        <v>28.297999562659154</v>
      </c>
      <c r="N98" s="122">
        <f t="shared" si="15"/>
        <v>23.559886881082413</v>
      </c>
      <c r="O98" s="122">
        <f t="shared" si="15"/>
        <v>21.501022142810136</v>
      </c>
      <c r="P98" s="122">
        <f t="shared" si="15"/>
        <v>0.29813157752607439</v>
      </c>
      <c r="Q98" s="122">
        <f t="shared" si="15"/>
        <v>0.30969136086647148</v>
      </c>
      <c r="R98" s="122">
        <f t="shared" si="15"/>
        <v>0.44248969455741755</v>
      </c>
      <c r="S98" s="122">
        <f t="shared" si="15"/>
        <v>0.41973630122296496</v>
      </c>
      <c r="T98" s="122">
        <f t="shared" si="15"/>
        <v>0.4791793376549649</v>
      </c>
      <c r="U98" s="122">
        <f t="shared" si="15"/>
        <v>0.47757100772455729</v>
      </c>
      <c r="V98" s="122">
        <f t="shared" si="15"/>
        <v>0.49947859139325784</v>
      </c>
      <c r="W98" s="122">
        <f t="shared" si="15"/>
        <v>0.53167882307768677</v>
      </c>
      <c r="DA98" s="130" t="s">
        <v>1722</v>
      </c>
    </row>
    <row r="99" spans="1:105" ht="12" customHeight="1" x14ac:dyDescent="0.25">
      <c r="A99" s="97" t="s">
        <v>53</v>
      </c>
      <c r="B99" s="98">
        <v>24.564501881142444</v>
      </c>
      <c r="C99" s="98">
        <v>26.502289058303518</v>
      </c>
      <c r="D99" s="98">
        <v>31.598546394477015</v>
      </c>
      <c r="E99" s="98">
        <v>36.093260768806104</v>
      </c>
      <c r="F99" s="98">
        <v>38.156217493394259</v>
      </c>
      <c r="G99" s="98">
        <v>39.49295884557467</v>
      </c>
      <c r="H99" s="98">
        <v>35.944679336690143</v>
      </c>
      <c r="I99" s="98">
        <v>40.85805119295788</v>
      </c>
      <c r="J99" s="98">
        <v>36.45753148829742</v>
      </c>
      <c r="K99" s="98">
        <v>39.910712483927348</v>
      </c>
      <c r="L99" s="98">
        <v>27.115940551469791</v>
      </c>
      <c r="M99" s="98">
        <v>28.297999562659154</v>
      </c>
      <c r="N99" s="98">
        <v>23.559886881082413</v>
      </c>
      <c r="O99" s="98">
        <v>21.501022142810136</v>
      </c>
      <c r="P99" s="98">
        <v>0.29813157752607439</v>
      </c>
      <c r="Q99" s="98">
        <v>0.30969136086647148</v>
      </c>
      <c r="R99" s="98">
        <v>0.44248969455741755</v>
      </c>
      <c r="S99" s="98">
        <v>0.41973630122296496</v>
      </c>
      <c r="T99" s="98">
        <v>0.4791793376549649</v>
      </c>
      <c r="U99" s="98">
        <v>0.47757100772455729</v>
      </c>
      <c r="V99" s="98">
        <v>0.49947859139325784</v>
      </c>
      <c r="W99" s="98">
        <v>0.53167882307768677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0.9501671448318374</v>
      </c>
      <c r="C100" s="122">
        <f t="shared" si="16"/>
        <v>1.0015258716317177</v>
      </c>
      <c r="D100" s="122">
        <f t="shared" si="16"/>
        <v>0.78381755537696884</v>
      </c>
      <c r="E100" s="122">
        <f t="shared" si="16"/>
        <v>1.6744938882362246</v>
      </c>
      <c r="F100" s="122">
        <f t="shared" si="16"/>
        <v>1.2138889927805734</v>
      </c>
      <c r="G100" s="122">
        <f t="shared" si="16"/>
        <v>1.4417550845907539</v>
      </c>
      <c r="H100" s="122">
        <f t="shared" si="16"/>
        <v>1.6149731117105275</v>
      </c>
      <c r="I100" s="122">
        <f t="shared" si="16"/>
        <v>0.71155701033417029</v>
      </c>
      <c r="J100" s="122">
        <f t="shared" si="16"/>
        <v>0.6262986711087285</v>
      </c>
      <c r="K100" s="122">
        <f t="shared" si="16"/>
        <v>0.90531837434130091</v>
      </c>
      <c r="L100" s="122">
        <f t="shared" si="16"/>
        <v>1.183554271299734</v>
      </c>
      <c r="M100" s="122">
        <f t="shared" si="16"/>
        <v>0.97175168150034597</v>
      </c>
      <c r="N100" s="122">
        <f t="shared" si="16"/>
        <v>0.77394605886107481</v>
      </c>
      <c r="O100" s="122">
        <f t="shared" si="16"/>
        <v>0.49990282180738815</v>
      </c>
      <c r="P100" s="122">
        <f t="shared" si="16"/>
        <v>0.20998998748775086</v>
      </c>
      <c r="Q100" s="122">
        <f t="shared" si="16"/>
        <v>8.8757641146099561E-2</v>
      </c>
      <c r="R100" s="122">
        <f t="shared" si="16"/>
        <v>3.9624235598274042E-2</v>
      </c>
      <c r="S100" s="122">
        <f t="shared" si="16"/>
        <v>2.5242601762757364E-2</v>
      </c>
      <c r="T100" s="122">
        <f t="shared" si="16"/>
        <v>2.0404074622910204E-2</v>
      </c>
      <c r="U100" s="122">
        <f t="shared" si="16"/>
        <v>1.4087484437739977E-2</v>
      </c>
      <c r="V100" s="122">
        <f t="shared" si="16"/>
        <v>1.1984549472869583E-2</v>
      </c>
      <c r="W100" s="122">
        <f t="shared" si="16"/>
        <v>1.3559922035522826E-2</v>
      </c>
      <c r="DA100" s="130" t="s">
        <v>1724</v>
      </c>
    </row>
    <row r="101" spans="1:105" ht="12" customHeight="1" x14ac:dyDescent="0.25">
      <c r="A101" s="97" t="s">
        <v>53</v>
      </c>
      <c r="B101" s="98">
        <v>0.9501671448318374</v>
      </c>
      <c r="C101" s="98">
        <v>1.0015258716317177</v>
      </c>
      <c r="D101" s="98">
        <v>0.78381755537696884</v>
      </c>
      <c r="E101" s="98">
        <v>1.6744938882362246</v>
      </c>
      <c r="F101" s="98">
        <v>1.2138889927805734</v>
      </c>
      <c r="G101" s="98">
        <v>1.4417550845907539</v>
      </c>
      <c r="H101" s="98">
        <v>1.6149731117105275</v>
      </c>
      <c r="I101" s="98">
        <v>0.71155701033417029</v>
      </c>
      <c r="J101" s="98">
        <v>0.6262986711087285</v>
      </c>
      <c r="K101" s="98">
        <v>0.90531837434130091</v>
      </c>
      <c r="L101" s="98">
        <v>1.183554271299734</v>
      </c>
      <c r="M101" s="98">
        <v>0.97175168150034597</v>
      </c>
      <c r="N101" s="98">
        <v>0.77394605886107481</v>
      </c>
      <c r="O101" s="98">
        <v>0.49990282180738815</v>
      </c>
      <c r="P101" s="98">
        <v>0.20998998748775086</v>
      </c>
      <c r="Q101" s="98">
        <v>8.8757641146099561E-2</v>
      </c>
      <c r="R101" s="98">
        <v>3.9624235598274042E-2</v>
      </c>
      <c r="S101" s="98">
        <v>2.5242601762757364E-2</v>
      </c>
      <c r="T101" s="98">
        <v>2.0404074622910204E-2</v>
      </c>
      <c r="U101" s="98">
        <v>1.4087484437739977E-2</v>
      </c>
      <c r="V101" s="98">
        <v>1.1984549472869583E-2</v>
      </c>
      <c r="W101" s="98">
        <v>1.3559922035522826E-2</v>
      </c>
      <c r="DA101" s="63" t="s">
        <v>1725</v>
      </c>
    </row>
    <row r="102" spans="1:105" ht="12" customHeight="1" x14ac:dyDescent="0.25">
      <c r="A102" s="121" t="s">
        <v>55</v>
      </c>
      <c r="B102" s="122">
        <v>19.213890728263738</v>
      </c>
      <c r="C102" s="122">
        <v>18.485771639007805</v>
      </c>
      <c r="D102" s="122">
        <v>18.236612785616288</v>
      </c>
      <c r="E102" s="122">
        <v>19.119916918514306</v>
      </c>
      <c r="F102" s="122">
        <v>18.889128022498713</v>
      </c>
      <c r="G102" s="122">
        <v>18.364637829656562</v>
      </c>
      <c r="H102" s="122">
        <v>17.797554262911021</v>
      </c>
      <c r="I102" s="122">
        <v>17.853937157681564</v>
      </c>
      <c r="J102" s="122">
        <v>16.975510574550601</v>
      </c>
      <c r="K102" s="122">
        <v>16.388451992623757</v>
      </c>
      <c r="L102" s="122">
        <v>15.900467639549024</v>
      </c>
      <c r="M102" s="122">
        <v>12.911468734901945</v>
      </c>
      <c r="N102" s="122">
        <v>9.8678005799772812</v>
      </c>
      <c r="O102" s="122">
        <v>6.7716295260943866</v>
      </c>
      <c r="P102" s="122">
        <v>2.5763668171234966</v>
      </c>
      <c r="Q102" s="122">
        <v>0.84121673391145158</v>
      </c>
      <c r="R102" s="122">
        <v>0.13812733754732034</v>
      </c>
      <c r="S102" s="122">
        <v>0.14607409597011889</v>
      </c>
      <c r="T102" s="122">
        <v>0.15015930736615063</v>
      </c>
      <c r="U102" s="122">
        <v>0.14809040657430303</v>
      </c>
      <c r="V102" s="122">
        <v>0.16698897783573022</v>
      </c>
      <c r="W102" s="122">
        <v>0.15732064603441936</v>
      </c>
      <c r="DA102" s="130" t="s">
        <v>1726</v>
      </c>
    </row>
    <row r="103" spans="1:105" ht="12" customHeight="1" x14ac:dyDescent="0.25">
      <c r="A103" s="97" t="s">
        <v>124</v>
      </c>
      <c r="B103" s="98">
        <v>18.223564404633901</v>
      </c>
      <c r="C103" s="98">
        <v>17.458586427568232</v>
      </c>
      <c r="D103" s="98">
        <v>17.149323099505391</v>
      </c>
      <c r="E103" s="98">
        <v>18.062564197193225</v>
      </c>
      <c r="F103" s="98">
        <v>17.780624280231326</v>
      </c>
      <c r="G103" s="98">
        <v>17.092372757187718</v>
      </c>
      <c r="H103" s="98">
        <v>16.499154101298618</v>
      </c>
      <c r="I103" s="98">
        <v>16.385996769778856</v>
      </c>
      <c r="J103" s="98">
        <v>15.455196763248674</v>
      </c>
      <c r="K103" s="98">
        <v>14.706322415955443</v>
      </c>
      <c r="L103" s="98">
        <v>14.063765592120726</v>
      </c>
      <c r="M103" s="98">
        <v>11.020457809319979</v>
      </c>
      <c r="N103" s="98">
        <v>8.2827661825071797</v>
      </c>
      <c r="O103" s="98">
        <v>5.6046263602604922</v>
      </c>
      <c r="P103" s="98">
        <v>2.108476153443505</v>
      </c>
      <c r="Q103" s="98">
        <v>0.67909176495842194</v>
      </c>
      <c r="R103" s="98">
        <v>0.11166265558286803</v>
      </c>
      <c r="S103" s="98">
        <v>0.11552191273983729</v>
      </c>
      <c r="T103" s="98">
        <v>0.11298606252220855</v>
      </c>
      <c r="U103" s="98">
        <v>0.11024953416660534</v>
      </c>
      <c r="V103" s="98">
        <v>0.1256890859103855</v>
      </c>
      <c r="W103" s="98">
        <v>0.11321225372329198</v>
      </c>
      <c r="DA103" s="63" t="s">
        <v>1727</v>
      </c>
    </row>
    <row r="104" spans="1:105" ht="12" customHeight="1" x14ac:dyDescent="0.25">
      <c r="A104" s="97" t="s">
        <v>123</v>
      </c>
      <c r="B104" s="98">
        <v>0.19324918391140272</v>
      </c>
      <c r="C104" s="98">
        <v>0.17692867149282421</v>
      </c>
      <c r="D104" s="98">
        <v>0.16645678112944265</v>
      </c>
      <c r="E104" s="98">
        <v>0.21017484402473227</v>
      </c>
      <c r="F104" s="98">
        <v>0.20333880510919622</v>
      </c>
      <c r="G104" s="98">
        <v>0.18095759502974665</v>
      </c>
      <c r="H104" s="98">
        <v>0.17287965568939673</v>
      </c>
      <c r="I104" s="98">
        <v>0.16271957285050781</v>
      </c>
      <c r="J104" s="98">
        <v>0.16672547067780216</v>
      </c>
      <c r="K104" s="98">
        <v>0.16638834680360284</v>
      </c>
      <c r="L104" s="98">
        <v>0.23594873762596555</v>
      </c>
      <c r="M104" s="98">
        <v>0.21453310536965878</v>
      </c>
      <c r="N104" s="98">
        <v>0.1937470907507966</v>
      </c>
      <c r="O104" s="98">
        <v>0.15433239514716646</v>
      </c>
      <c r="P104" s="98">
        <v>6.1830785248112918E-2</v>
      </c>
      <c r="Q104" s="98">
        <v>2.1804005190055559E-2</v>
      </c>
      <c r="R104" s="98">
        <v>3.3130758973744403E-3</v>
      </c>
      <c r="S104" s="98">
        <v>4.4952739856965731E-3</v>
      </c>
      <c r="T104" s="98">
        <v>3.7428181195147342E-3</v>
      </c>
      <c r="U104" s="98">
        <v>3.7386073935287956E-3</v>
      </c>
      <c r="V104" s="98">
        <v>4.9571743620788174E-3</v>
      </c>
      <c r="W104" s="98">
        <v>3.9750013424666147E-3</v>
      </c>
      <c r="DA104" s="63" t="s">
        <v>1728</v>
      </c>
    </row>
    <row r="105" spans="1:105" ht="12" customHeight="1" x14ac:dyDescent="0.25">
      <c r="A105" s="100" t="s">
        <v>50</v>
      </c>
      <c r="B105" s="101">
        <v>5.3971340200621692E-2</v>
      </c>
      <c r="C105" s="101">
        <v>5.1661126034197778E-2</v>
      </c>
      <c r="D105" s="101">
        <v>5.0032446707428145E-2</v>
      </c>
      <c r="E105" s="101">
        <v>5.558367551335805E-2</v>
      </c>
      <c r="F105" s="101">
        <v>5.3653755250399962E-2</v>
      </c>
      <c r="G105" s="101">
        <v>5.376612108765632E-2</v>
      </c>
      <c r="H105" s="101">
        <v>4.7535099102225198E-2</v>
      </c>
      <c r="I105" s="101">
        <v>4.5373640962760191E-2</v>
      </c>
      <c r="J105" s="101">
        <v>4.5677704007618031E-2</v>
      </c>
      <c r="K105" s="101">
        <v>4.734361655346439E-2</v>
      </c>
      <c r="L105" s="101">
        <v>5.8126916825949171E-2</v>
      </c>
      <c r="M105" s="101">
        <v>3.6274356950431491E-2</v>
      </c>
      <c r="N105" s="101">
        <v>3.4534944996429437E-2</v>
      </c>
      <c r="O105" s="101">
        <v>2.6061145939304326E-2</v>
      </c>
      <c r="P105" s="101">
        <v>1.0912344368600469E-2</v>
      </c>
      <c r="Q105" s="101">
        <v>3.9056364557542127E-3</v>
      </c>
      <c r="R105" s="101">
        <v>6.2710956054715182E-4</v>
      </c>
      <c r="S105" s="101">
        <v>8.1814748752512376E-4</v>
      </c>
      <c r="T105" s="101">
        <v>4.9464309822049566E-4</v>
      </c>
      <c r="U105" s="101">
        <v>4.9144816631255305E-4</v>
      </c>
      <c r="V105" s="101">
        <v>9.1215495944219581E-4</v>
      </c>
      <c r="W105" s="101">
        <v>4.3977608153725867E-4</v>
      </c>
      <c r="DA105" s="131" t="s">
        <v>1729</v>
      </c>
    </row>
    <row r="106" spans="1:105" ht="12" customHeight="1" x14ac:dyDescent="0.25">
      <c r="A106" s="103" t="s">
        <v>52</v>
      </c>
      <c r="B106" s="104">
        <v>0.13927784371078103</v>
      </c>
      <c r="C106" s="104">
        <v>0.12526754545862642</v>
      </c>
      <c r="D106" s="104">
        <v>0.11642433442201451</v>
      </c>
      <c r="E106" s="104">
        <v>0.15459116851137422</v>
      </c>
      <c r="F106" s="104">
        <v>0.14968504985879627</v>
      </c>
      <c r="G106" s="104">
        <v>0.12719147394209032</v>
      </c>
      <c r="H106" s="104">
        <v>0.12534455658717153</v>
      </c>
      <c r="I106" s="104">
        <v>0.11734593188774763</v>
      </c>
      <c r="J106" s="104">
        <v>0.12104776667018413</v>
      </c>
      <c r="K106" s="104">
        <v>0.11904473025013845</v>
      </c>
      <c r="L106" s="104">
        <v>0.17782182080001638</v>
      </c>
      <c r="M106" s="104">
        <v>0.17825874841922729</v>
      </c>
      <c r="N106" s="104">
        <v>0.15921214575436718</v>
      </c>
      <c r="O106" s="104">
        <v>0.12827124920786212</v>
      </c>
      <c r="P106" s="104">
        <v>5.0918440879512451E-2</v>
      </c>
      <c r="Q106" s="104">
        <v>1.7898368734301347E-2</v>
      </c>
      <c r="R106" s="104">
        <v>2.6859663368272884E-3</v>
      </c>
      <c r="S106" s="104">
        <v>3.6771264981714492E-3</v>
      </c>
      <c r="T106" s="104">
        <v>3.2481750212942384E-3</v>
      </c>
      <c r="U106" s="104">
        <v>3.2471592272162427E-3</v>
      </c>
      <c r="V106" s="104">
        <v>4.0450194026366215E-3</v>
      </c>
      <c r="W106" s="104">
        <v>3.5352252609293562E-3</v>
      </c>
      <c r="DA106" s="132" t="s">
        <v>1730</v>
      </c>
    </row>
    <row r="107" spans="1:105" ht="12" customHeight="1" x14ac:dyDescent="0.25">
      <c r="A107" s="106" t="s">
        <v>122</v>
      </c>
      <c r="B107" s="101">
        <v>0.3226638228408471</v>
      </c>
      <c r="C107" s="101">
        <v>0.33383945688491856</v>
      </c>
      <c r="D107" s="101">
        <v>0.36067840440641386</v>
      </c>
      <c r="E107" s="101">
        <v>0.34545292022720392</v>
      </c>
      <c r="F107" s="101">
        <v>0.3707269249273728</v>
      </c>
      <c r="G107" s="101">
        <v>0.41166071619073652</v>
      </c>
      <c r="H107" s="101">
        <v>0.45799965891986888</v>
      </c>
      <c r="I107" s="101">
        <v>0.54967749870168536</v>
      </c>
      <c r="J107" s="101">
        <v>0.53406895975389379</v>
      </c>
      <c r="K107" s="101">
        <v>0.55584671654869566</v>
      </c>
      <c r="L107" s="101">
        <v>0.46736950035382951</v>
      </c>
      <c r="M107" s="101">
        <v>0.40756857169664668</v>
      </c>
      <c r="N107" s="101">
        <v>0.2944137537148685</v>
      </c>
      <c r="O107" s="101">
        <v>0.18994904865499301</v>
      </c>
      <c r="P107" s="101">
        <v>6.8524735186136193E-2</v>
      </c>
      <c r="Q107" s="101">
        <v>1.8790222156139371E-2</v>
      </c>
      <c r="R107" s="101">
        <v>2.5201398769890242E-3</v>
      </c>
      <c r="S107" s="101">
        <v>1.5754806300714312E-3</v>
      </c>
      <c r="T107" s="101">
        <v>4.6427102774342123E-3</v>
      </c>
      <c r="U107" s="101">
        <v>4.1187828772704755E-3</v>
      </c>
      <c r="V107" s="101">
        <v>4.9575183608921124E-3</v>
      </c>
      <c r="W107" s="101">
        <v>5.1055325809800118E-3</v>
      </c>
      <c r="DA107" s="131" t="s">
        <v>1731</v>
      </c>
    </row>
    <row r="108" spans="1:105" ht="12" customHeight="1" x14ac:dyDescent="0.25">
      <c r="A108" s="107" t="s">
        <v>121</v>
      </c>
      <c r="B108" s="104">
        <v>0.47441331687758742</v>
      </c>
      <c r="C108" s="104">
        <v>0.51641708306182954</v>
      </c>
      <c r="D108" s="104">
        <v>0.5601545005750399</v>
      </c>
      <c r="E108" s="104">
        <v>0.50172495706914733</v>
      </c>
      <c r="F108" s="104">
        <v>0.53443801223081744</v>
      </c>
      <c r="G108" s="104">
        <v>0.67964676124836065</v>
      </c>
      <c r="H108" s="104">
        <v>0.66752084700313852</v>
      </c>
      <c r="I108" s="104">
        <v>0.75554331635051053</v>
      </c>
      <c r="J108" s="104">
        <v>0.81951938087022835</v>
      </c>
      <c r="K108" s="104">
        <v>0.95989451331601616</v>
      </c>
      <c r="L108" s="104">
        <v>1.1333838094485029</v>
      </c>
      <c r="M108" s="104">
        <v>1.2689092485156612</v>
      </c>
      <c r="N108" s="104">
        <v>1.0968735530044365</v>
      </c>
      <c r="O108" s="104">
        <v>0.82272172203173422</v>
      </c>
      <c r="P108" s="104">
        <v>0.33753514324574291</v>
      </c>
      <c r="Q108" s="104">
        <v>0.12153074160683475</v>
      </c>
      <c r="R108" s="104">
        <v>2.0631466190088845E-2</v>
      </c>
      <c r="S108" s="104">
        <v>2.4481428614513603E-2</v>
      </c>
      <c r="T108" s="104">
        <v>2.8787716446993114E-2</v>
      </c>
      <c r="U108" s="104">
        <v>2.9983482136898405E-2</v>
      </c>
      <c r="V108" s="104">
        <v>3.138519920237378E-2</v>
      </c>
      <c r="W108" s="104">
        <v>3.5027858387680771E-2</v>
      </c>
      <c r="DA108" s="132" t="s">
        <v>1732</v>
      </c>
    </row>
    <row r="109" spans="1:105" ht="12" customHeight="1" x14ac:dyDescent="0.25">
      <c r="A109" s="108" t="s">
        <v>53</v>
      </c>
      <c r="B109" s="98">
        <v>0.11331864759515643</v>
      </c>
      <c r="C109" s="98">
        <v>0.13909534548912458</v>
      </c>
      <c r="D109" s="98">
        <v>0.15963648167918654</v>
      </c>
      <c r="E109" s="98">
        <v>0.10553141758448729</v>
      </c>
      <c r="F109" s="98">
        <v>0.11355776741467413</v>
      </c>
      <c r="G109" s="98">
        <v>0.19189872355997076</v>
      </c>
      <c r="H109" s="98">
        <v>0.16301723597436824</v>
      </c>
      <c r="I109" s="98">
        <v>0.19089296616769885</v>
      </c>
      <c r="J109" s="98">
        <v>0.2009006561249897</v>
      </c>
      <c r="K109" s="98">
        <v>0.25159357212870354</v>
      </c>
      <c r="L109" s="98">
        <v>0.21457777358318911</v>
      </c>
      <c r="M109" s="98">
        <v>0.18555011250939157</v>
      </c>
      <c r="N109" s="98">
        <v>0.15729203383204288</v>
      </c>
      <c r="O109" s="98">
        <v>0.10290727380889755</v>
      </c>
      <c r="P109" s="98">
        <v>4.5862479878987637E-2</v>
      </c>
      <c r="Q109" s="98">
        <v>1.7547672962694723E-2</v>
      </c>
      <c r="R109" s="98">
        <v>3.1860563604163062E-3</v>
      </c>
      <c r="S109" s="98">
        <v>3.6524067700229516E-3</v>
      </c>
      <c r="T109" s="98">
        <v>3.2333253587366385E-3</v>
      </c>
      <c r="U109" s="98">
        <v>3.4251856912582124E-3</v>
      </c>
      <c r="V109" s="98">
        <v>3.2714494016437045E-3</v>
      </c>
      <c r="W109" s="98">
        <v>3.3291558077573487E-3</v>
      </c>
      <c r="DA109" s="63" t="s">
        <v>1733</v>
      </c>
    </row>
    <row r="110" spans="1:105" ht="12" customHeight="1" x14ac:dyDescent="0.25">
      <c r="A110" s="108" t="s">
        <v>52</v>
      </c>
      <c r="B110" s="98">
        <v>0.361094669282431</v>
      </c>
      <c r="C110" s="98">
        <v>0.37732173757270493</v>
      </c>
      <c r="D110" s="98">
        <v>0.40051801889585342</v>
      </c>
      <c r="E110" s="98">
        <v>0.39619353948466002</v>
      </c>
      <c r="F110" s="98">
        <v>0.42088024481614328</v>
      </c>
      <c r="G110" s="98">
        <v>0.48774803768838992</v>
      </c>
      <c r="H110" s="98">
        <v>0.50450361102877028</v>
      </c>
      <c r="I110" s="98">
        <v>0.56465035018281173</v>
      </c>
      <c r="J110" s="98">
        <v>0.6186187247452386</v>
      </c>
      <c r="K110" s="98">
        <v>0.70830094118731268</v>
      </c>
      <c r="L110" s="98">
        <v>0.91880603586531384</v>
      </c>
      <c r="M110" s="98">
        <v>1.0833591360062695</v>
      </c>
      <c r="N110" s="98">
        <v>0.93958151917239352</v>
      </c>
      <c r="O110" s="98">
        <v>0.71981444822283669</v>
      </c>
      <c r="P110" s="98">
        <v>0.29167266336675529</v>
      </c>
      <c r="Q110" s="98">
        <v>0.10398306864414003</v>
      </c>
      <c r="R110" s="98">
        <v>1.7445409829672538E-2</v>
      </c>
      <c r="S110" s="98">
        <v>2.0829021844490651E-2</v>
      </c>
      <c r="T110" s="98">
        <v>2.5554391088256474E-2</v>
      </c>
      <c r="U110" s="98">
        <v>2.6558296445640193E-2</v>
      </c>
      <c r="V110" s="98">
        <v>2.8113749800730076E-2</v>
      </c>
      <c r="W110" s="98">
        <v>3.1698702579923424E-2</v>
      </c>
      <c r="DA110" s="63" t="s">
        <v>1734</v>
      </c>
    </row>
    <row r="111" spans="1:105" ht="12" customHeight="1" x14ac:dyDescent="0.25">
      <c r="A111" s="121" t="s">
        <v>54</v>
      </c>
      <c r="B111" s="122">
        <v>29.361535148777261</v>
      </c>
      <c r="C111" s="122">
        <v>29.298369916332572</v>
      </c>
      <c r="D111" s="122">
        <v>30.287152202995511</v>
      </c>
      <c r="E111" s="122">
        <v>32.5049979773366</v>
      </c>
      <c r="F111" s="122">
        <v>32.815277819640229</v>
      </c>
      <c r="G111" s="122">
        <v>31.644399825012023</v>
      </c>
      <c r="H111" s="122">
        <v>29.214220521723874</v>
      </c>
      <c r="I111" s="122">
        <v>29.427868377454548</v>
      </c>
      <c r="J111" s="122">
        <v>23.987174155254031</v>
      </c>
      <c r="K111" s="122">
        <v>22.636019775141541</v>
      </c>
      <c r="L111" s="122">
        <v>24.670584412112827</v>
      </c>
      <c r="M111" s="122">
        <v>19.599444994853236</v>
      </c>
      <c r="N111" s="122">
        <v>12.868475185986732</v>
      </c>
      <c r="O111" s="122">
        <v>7.7470961123626561</v>
      </c>
      <c r="P111" s="122">
        <v>2.8608640856095429</v>
      </c>
      <c r="Q111" s="122">
        <v>0.96702821255630333</v>
      </c>
      <c r="R111" s="122">
        <v>0.18871956894095687</v>
      </c>
      <c r="S111" s="122">
        <v>0.19732345211428515</v>
      </c>
      <c r="T111" s="122">
        <v>0.23067259862048325</v>
      </c>
      <c r="U111" s="122">
        <v>0.23553126825745763</v>
      </c>
      <c r="V111" s="122">
        <v>0.26606941430968528</v>
      </c>
      <c r="W111" s="122">
        <v>0.27948022921976229</v>
      </c>
      <c r="DA111" s="130" t="s">
        <v>1735</v>
      </c>
    </row>
    <row r="112" spans="1:105" ht="12" customHeight="1" x14ac:dyDescent="0.25">
      <c r="A112" s="97" t="s">
        <v>50</v>
      </c>
      <c r="B112" s="98">
        <v>16.49640443268726</v>
      </c>
      <c r="C112" s="98">
        <v>15.583141133529347</v>
      </c>
      <c r="D112" s="98">
        <v>15.609259867958636</v>
      </c>
      <c r="E112" s="98">
        <v>19.199814287807413</v>
      </c>
      <c r="F112" s="98">
        <v>18.908757259079774</v>
      </c>
      <c r="G112" s="98">
        <v>16.25339156044928</v>
      </c>
      <c r="H112" s="98">
        <v>14.45693728637343</v>
      </c>
      <c r="I112" s="98">
        <v>13.449899966081661</v>
      </c>
      <c r="J112" s="98">
        <v>10.975754022899634</v>
      </c>
      <c r="K112" s="98">
        <v>10.179864309497717</v>
      </c>
      <c r="L112" s="98">
        <v>10.005093533272357</v>
      </c>
      <c r="M112" s="98">
        <v>9.0226538104600014</v>
      </c>
      <c r="N112" s="98">
        <v>6.5425673528597565</v>
      </c>
      <c r="O112" s="98">
        <v>4.4846015853103944</v>
      </c>
      <c r="P112" s="98">
        <v>1.7076560877806257</v>
      </c>
      <c r="Q112" s="98">
        <v>0.58662053759332933</v>
      </c>
      <c r="R112" s="98">
        <v>0.10307578458968135</v>
      </c>
      <c r="S112" s="98">
        <v>0.11232565975115118</v>
      </c>
      <c r="T112" s="98">
        <v>0.10838320773873161</v>
      </c>
      <c r="U112" s="98">
        <v>9.9150199618253776E-2</v>
      </c>
      <c r="V112" s="98">
        <v>0.10928211167196777</v>
      </c>
      <c r="W112" s="98">
        <v>9.7070393224551452E-2</v>
      </c>
      <c r="DA112" s="63" t="s">
        <v>1736</v>
      </c>
    </row>
    <row r="113" spans="1:105" ht="12" customHeight="1" x14ac:dyDescent="0.25">
      <c r="A113" s="109" t="s">
        <v>120</v>
      </c>
      <c r="B113" s="33">
        <v>12.86513071609</v>
      </c>
      <c r="C113" s="33">
        <v>13.715228782803225</v>
      </c>
      <c r="D113" s="33">
        <v>14.677892335036875</v>
      </c>
      <c r="E113" s="33">
        <v>13.305183689529191</v>
      </c>
      <c r="F113" s="33">
        <v>13.906520560560452</v>
      </c>
      <c r="G113" s="33">
        <v>15.391008264562741</v>
      </c>
      <c r="H113" s="33">
        <v>14.757283235350446</v>
      </c>
      <c r="I113" s="33">
        <v>15.977968411372887</v>
      </c>
      <c r="J113" s="33">
        <v>13.011420132354397</v>
      </c>
      <c r="K113" s="33">
        <v>12.456155465643826</v>
      </c>
      <c r="L113" s="33">
        <v>14.665490878840471</v>
      </c>
      <c r="M113" s="33">
        <v>10.576791184393237</v>
      </c>
      <c r="N113" s="33">
        <v>6.3259078331269762</v>
      </c>
      <c r="O113" s="33">
        <v>3.2624945270522616</v>
      </c>
      <c r="P113" s="33">
        <v>1.1532079978289169</v>
      </c>
      <c r="Q113" s="33">
        <v>0.38040767496297401</v>
      </c>
      <c r="R113" s="33">
        <v>8.5643784351275537E-2</v>
      </c>
      <c r="S113" s="33">
        <v>8.4997792363133956E-2</v>
      </c>
      <c r="T113" s="33">
        <v>0.12228939088175164</v>
      </c>
      <c r="U113" s="33">
        <v>0.13638106863920385</v>
      </c>
      <c r="V113" s="33">
        <v>0.15678730263771751</v>
      </c>
      <c r="W113" s="33">
        <v>0.18240983599521082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47.928645703323411</v>
      </c>
      <c r="C115" s="117">
        <f t="shared" si="17"/>
        <v>49.29335481793774</v>
      </c>
      <c r="D115" s="117">
        <f t="shared" si="17"/>
        <v>53.220983632230926</v>
      </c>
      <c r="E115" s="117">
        <f t="shared" si="17"/>
        <v>60.068721206049183</v>
      </c>
      <c r="F115" s="117">
        <f t="shared" si="17"/>
        <v>61.059366785683338</v>
      </c>
      <c r="G115" s="117">
        <f t="shared" si="17"/>
        <v>62.225164130245339</v>
      </c>
      <c r="H115" s="117">
        <f t="shared" si="17"/>
        <v>58.80534530757761</v>
      </c>
      <c r="I115" s="117">
        <f t="shared" si="17"/>
        <v>60.738268365617358</v>
      </c>
      <c r="J115" s="117">
        <f t="shared" si="17"/>
        <v>53.527309743711726</v>
      </c>
      <c r="K115" s="117">
        <f t="shared" si="17"/>
        <v>55.798798520375271</v>
      </c>
      <c r="L115" s="117">
        <f t="shared" si="17"/>
        <v>49.110063044012506</v>
      </c>
      <c r="M115" s="117">
        <f t="shared" si="17"/>
        <v>44.383812280204666</v>
      </c>
      <c r="N115" s="117">
        <f t="shared" si="17"/>
        <v>34.170433219102243</v>
      </c>
      <c r="O115" s="117">
        <f t="shared" si="17"/>
        <v>26.598718846402932</v>
      </c>
      <c r="P115" s="117">
        <f t="shared" si="17"/>
        <v>4.3989429271031772</v>
      </c>
      <c r="Q115" s="117">
        <f t="shared" si="17"/>
        <v>1.6832766554393541</v>
      </c>
      <c r="R115" s="117">
        <f t="shared" ref="R115:V115" si="18">R116+R118+R120+R129</f>
        <v>0.66439826101588062</v>
      </c>
      <c r="S115" s="117">
        <f t="shared" si="18"/>
        <v>0.62730549244159328</v>
      </c>
      <c r="T115" s="117">
        <f t="shared" si="18"/>
        <v>0.70209446899288297</v>
      </c>
      <c r="U115" s="117">
        <f t="shared" si="18"/>
        <v>0.7027509035593632</v>
      </c>
      <c r="V115" s="117">
        <f t="shared" si="18"/>
        <v>0.76198293096178982</v>
      </c>
      <c r="W115" s="117">
        <f t="shared" ref="W115" si="19">W116+W118+W120+W129</f>
        <v>0.81014531693368719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16.642581010681489</v>
      </c>
      <c r="C116" s="122">
        <f t="shared" si="20"/>
        <v>18.015673402461204</v>
      </c>
      <c r="D116" s="122">
        <f t="shared" si="20"/>
        <v>21.573830121640199</v>
      </c>
      <c r="E116" s="122">
        <f t="shared" si="20"/>
        <v>24.796996734961642</v>
      </c>
      <c r="F116" s="122">
        <f t="shared" si="20"/>
        <v>26.347042919139984</v>
      </c>
      <c r="G116" s="122">
        <f t="shared" si="20"/>
        <v>27.401992109603089</v>
      </c>
      <c r="H116" s="122">
        <f t="shared" si="20"/>
        <v>25.047542190684318</v>
      </c>
      <c r="I116" s="122">
        <f t="shared" si="20"/>
        <v>28.628469343416214</v>
      </c>
      <c r="J116" s="122">
        <f t="shared" si="20"/>
        <v>25.661380922683374</v>
      </c>
      <c r="K116" s="122">
        <f t="shared" si="20"/>
        <v>28.260138146889314</v>
      </c>
      <c r="L116" s="122">
        <f t="shared" si="20"/>
        <v>19.321109602758192</v>
      </c>
      <c r="M116" s="122">
        <f t="shared" si="20"/>
        <v>20.314767628167406</v>
      </c>
      <c r="N116" s="122">
        <f t="shared" si="20"/>
        <v>17.02652973774039</v>
      </c>
      <c r="O116" s="122">
        <f t="shared" si="20"/>
        <v>15.644280855162314</v>
      </c>
      <c r="P116" s="122">
        <f t="shared" si="20"/>
        <v>0.21692284196082084</v>
      </c>
      <c r="Q116" s="122">
        <f t="shared" si="20"/>
        <v>0.22533562254593428</v>
      </c>
      <c r="R116" s="122">
        <f t="shared" si="20"/>
        <v>0.32205458062823583</v>
      </c>
      <c r="S116" s="122">
        <f t="shared" si="20"/>
        <v>0.30993091882313178</v>
      </c>
      <c r="T116" s="122">
        <f t="shared" si="20"/>
        <v>0.36007949839187897</v>
      </c>
      <c r="U116" s="122">
        <f t="shared" si="20"/>
        <v>0.36624216373562513</v>
      </c>
      <c r="V116" s="122">
        <f t="shared" si="20"/>
        <v>0.38947137283360006</v>
      </c>
      <c r="W116" s="122">
        <f t="shared" si="20"/>
        <v>0.42091346997417645</v>
      </c>
      <c r="DA116" s="130" t="s">
        <v>1890</v>
      </c>
    </row>
    <row r="117" spans="1:105" ht="12" customHeight="1" x14ac:dyDescent="0.25">
      <c r="A117" s="97" t="s">
        <v>53</v>
      </c>
      <c r="B117" s="98">
        <v>16.642581010681489</v>
      </c>
      <c r="C117" s="98">
        <v>18.015673402461204</v>
      </c>
      <c r="D117" s="98">
        <v>21.573830121640199</v>
      </c>
      <c r="E117" s="98">
        <v>24.796996734961642</v>
      </c>
      <c r="F117" s="98">
        <v>26.347042919139984</v>
      </c>
      <c r="G117" s="98">
        <v>27.401992109603089</v>
      </c>
      <c r="H117" s="98">
        <v>25.047542190684318</v>
      </c>
      <c r="I117" s="98">
        <v>28.628469343416214</v>
      </c>
      <c r="J117" s="98">
        <v>25.661380922683374</v>
      </c>
      <c r="K117" s="98">
        <v>28.260138146889314</v>
      </c>
      <c r="L117" s="98">
        <v>19.321109602758192</v>
      </c>
      <c r="M117" s="98">
        <v>20.314767628167406</v>
      </c>
      <c r="N117" s="98">
        <v>17.02652973774039</v>
      </c>
      <c r="O117" s="98">
        <v>15.644280855162314</v>
      </c>
      <c r="P117" s="98">
        <v>0.21692284196082084</v>
      </c>
      <c r="Q117" s="98">
        <v>0.22533562254593428</v>
      </c>
      <c r="R117" s="98">
        <v>0.32205458062823583</v>
      </c>
      <c r="S117" s="98">
        <v>0.30993091882313178</v>
      </c>
      <c r="T117" s="98">
        <v>0.36007949839187897</v>
      </c>
      <c r="U117" s="98">
        <v>0.36624216373562513</v>
      </c>
      <c r="V117" s="98">
        <v>0.38947137283360006</v>
      </c>
      <c r="W117" s="98">
        <v>0.42091346997417645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1.6862347563276776</v>
      </c>
      <c r="C118" s="122">
        <f t="shared" si="21"/>
        <v>1.8922397736249925</v>
      </c>
      <c r="D118" s="122">
        <f t="shared" si="21"/>
        <v>1.571722821878873</v>
      </c>
      <c r="E118" s="122">
        <f t="shared" si="21"/>
        <v>3.522667463265309</v>
      </c>
      <c r="F118" s="122">
        <f t="shared" si="21"/>
        <v>2.6713248427282692</v>
      </c>
      <c r="G118" s="122">
        <f t="shared" si="21"/>
        <v>3.319331591314866</v>
      </c>
      <c r="H118" s="122">
        <f t="shared" si="21"/>
        <v>3.9000182095498688</v>
      </c>
      <c r="I118" s="122">
        <f t="shared" si="21"/>
        <v>1.7675661390552908</v>
      </c>
      <c r="J118" s="122">
        <f t="shared" si="21"/>
        <v>1.5851205221897435</v>
      </c>
      <c r="K118" s="122">
        <f t="shared" si="21"/>
        <v>2.3647716320462666</v>
      </c>
      <c r="L118" s="122">
        <f t="shared" si="21"/>
        <v>3.1887485515356935</v>
      </c>
      <c r="M118" s="122">
        <f t="shared" si="21"/>
        <v>2.7199827691308665</v>
      </c>
      <c r="N118" s="122">
        <f t="shared" si="21"/>
        <v>2.2426978127176431</v>
      </c>
      <c r="O118" s="122">
        <f t="shared" si="21"/>
        <v>1.4710295041336818</v>
      </c>
      <c r="P118" s="122">
        <f t="shared" si="21"/>
        <v>0.62590389035164062</v>
      </c>
      <c r="Q118" s="122">
        <f t="shared" si="21"/>
        <v>0.26982792525952215</v>
      </c>
      <c r="R118" s="122">
        <f t="shared" si="21"/>
        <v>0.12471981892550021</v>
      </c>
      <c r="S118" s="122">
        <f t="shared" si="21"/>
        <v>8.1820392789428639E-2</v>
      </c>
      <c r="T118" s="122">
        <f t="shared" si="21"/>
        <v>6.8519921666608669E-2</v>
      </c>
      <c r="U118" s="122">
        <f t="shared" si="21"/>
        <v>5.0334970997889826E-2</v>
      </c>
      <c r="V118" s="122">
        <f t="shared" si="21"/>
        <v>4.5640868677311756E-2</v>
      </c>
      <c r="W118" s="122">
        <f t="shared" si="21"/>
        <v>5.2750617765779682E-2</v>
      </c>
      <c r="DA118" s="130" t="s">
        <v>1892</v>
      </c>
    </row>
    <row r="119" spans="1:105" ht="12" customHeight="1" x14ac:dyDescent="0.25">
      <c r="A119" s="97" t="s">
        <v>53</v>
      </c>
      <c r="B119" s="98">
        <v>1.6862347563276776</v>
      </c>
      <c r="C119" s="98">
        <v>1.8922397736249925</v>
      </c>
      <c r="D119" s="98">
        <v>1.571722821878873</v>
      </c>
      <c r="E119" s="98">
        <v>3.522667463265309</v>
      </c>
      <c r="F119" s="98">
        <v>2.6713248427282692</v>
      </c>
      <c r="G119" s="98">
        <v>3.319331591314866</v>
      </c>
      <c r="H119" s="98">
        <v>3.9000182095498688</v>
      </c>
      <c r="I119" s="98">
        <v>1.7675661390552908</v>
      </c>
      <c r="J119" s="98">
        <v>1.5851205221897435</v>
      </c>
      <c r="K119" s="98">
        <v>2.3647716320462666</v>
      </c>
      <c r="L119" s="98">
        <v>3.1887485515356935</v>
      </c>
      <c r="M119" s="98">
        <v>2.7199827691308665</v>
      </c>
      <c r="N119" s="98">
        <v>2.2426978127176431</v>
      </c>
      <c r="O119" s="98">
        <v>1.4710295041336818</v>
      </c>
      <c r="P119" s="98">
        <v>0.62590389035164062</v>
      </c>
      <c r="Q119" s="98">
        <v>0.26982792525952215</v>
      </c>
      <c r="R119" s="98">
        <v>0.12471981892550021</v>
      </c>
      <c r="S119" s="98">
        <v>8.1820392789428639E-2</v>
      </c>
      <c r="T119" s="98">
        <v>6.8519921666608669E-2</v>
      </c>
      <c r="U119" s="98">
        <v>5.0334970997889826E-2</v>
      </c>
      <c r="V119" s="98">
        <v>4.5640868677311756E-2</v>
      </c>
      <c r="W119" s="98">
        <v>5.2750617765779682E-2</v>
      </c>
      <c r="DA119" s="63" t="s">
        <v>1893</v>
      </c>
    </row>
    <row r="120" spans="1:105" ht="12" customHeight="1" x14ac:dyDescent="0.25">
      <c r="A120" s="121" t="s">
        <v>55</v>
      </c>
      <c r="B120" s="122">
        <v>11.10410998138814</v>
      </c>
      <c r="C120" s="122">
        <v>10.744676722900033</v>
      </c>
      <c r="D120" s="122">
        <v>10.669922733308116</v>
      </c>
      <c r="E120" s="122">
        <v>11.258141147682856</v>
      </c>
      <c r="F120" s="122">
        <v>11.20653614662417</v>
      </c>
      <c r="G120" s="122">
        <v>11.003674609217988</v>
      </c>
      <c r="H120" s="122">
        <v>10.761274674846236</v>
      </c>
      <c r="I120" s="122">
        <v>10.86976749216678</v>
      </c>
      <c r="J120" s="122">
        <v>10.3936034350761</v>
      </c>
      <c r="K120" s="122">
        <v>10.122635279620191</v>
      </c>
      <c r="L120" s="122">
        <v>9.9733410432556191</v>
      </c>
      <c r="M120" s="122">
        <v>8.2978037830650671</v>
      </c>
      <c r="N120" s="122">
        <v>6.4268041790164627</v>
      </c>
      <c r="O120" s="122">
        <v>4.4701599223638215</v>
      </c>
      <c r="P120" s="122">
        <v>1.7127906545321123</v>
      </c>
      <c r="Q120" s="122">
        <v>0.56586589500321582</v>
      </c>
      <c r="R120" s="122">
        <v>9.3782021562698381E-2</v>
      </c>
      <c r="S120" s="122">
        <v>0.10497102701831568</v>
      </c>
      <c r="T120" s="122">
        <v>0.11354907242428619</v>
      </c>
      <c r="U120" s="122">
        <v>0.11730451851962213</v>
      </c>
      <c r="V120" s="122">
        <v>0.13387949121089618</v>
      </c>
      <c r="W120" s="122">
        <v>0.12820923982844479</v>
      </c>
      <c r="DA120" s="130" t="s">
        <v>1894</v>
      </c>
    </row>
    <row r="121" spans="1:105" ht="12" customHeight="1" x14ac:dyDescent="0.25">
      <c r="A121" s="97" t="s">
        <v>124</v>
      </c>
      <c r="B121" s="98">
        <v>10.297245121085659</v>
      </c>
      <c r="C121" s="98">
        <v>9.9116226307616024</v>
      </c>
      <c r="D121" s="98">
        <v>9.7907564754664804</v>
      </c>
      <c r="E121" s="98">
        <v>10.384281277908995</v>
      </c>
      <c r="F121" s="98">
        <v>10.290201405233585</v>
      </c>
      <c r="G121" s="98">
        <v>9.9627430862903328</v>
      </c>
      <c r="H121" s="98">
        <v>9.6947957688996205</v>
      </c>
      <c r="I121" s="98">
        <v>9.672015468870379</v>
      </c>
      <c r="J121" s="98">
        <v>9.1410514337473785</v>
      </c>
      <c r="K121" s="98">
        <v>8.7322337069569187</v>
      </c>
      <c r="L121" s="98">
        <v>8.3892916692521098</v>
      </c>
      <c r="M121" s="98">
        <v>6.6195012685928782</v>
      </c>
      <c r="N121" s="98">
        <v>5.0056844631633082</v>
      </c>
      <c r="O121" s="98">
        <v>3.4102675335070045</v>
      </c>
      <c r="P121" s="98">
        <v>1.2868975739215172</v>
      </c>
      <c r="Q121" s="98">
        <v>0.41715332669949173</v>
      </c>
      <c r="R121" s="98">
        <v>6.9411647857763201E-2</v>
      </c>
      <c r="S121" s="98">
        <v>7.630965791769298E-2</v>
      </c>
      <c r="T121" s="98">
        <v>7.8745325805209293E-2</v>
      </c>
      <c r="U121" s="98">
        <v>8.1602059447662634E-2</v>
      </c>
      <c r="V121" s="98">
        <v>9.4939826988421808E-2</v>
      </c>
      <c r="W121" s="98">
        <v>8.6376810571735199E-2</v>
      </c>
      <c r="DA121" s="63" t="s">
        <v>1895</v>
      </c>
    </row>
    <row r="122" spans="1:105" ht="12" customHeight="1" x14ac:dyDescent="0.25">
      <c r="A122" s="97" t="s">
        <v>123</v>
      </c>
      <c r="B122" s="98">
        <v>0.16977440888427628</v>
      </c>
      <c r="C122" s="98">
        <v>0.15454900978472852</v>
      </c>
      <c r="D122" s="98">
        <v>0.14490996974409381</v>
      </c>
      <c r="E122" s="98">
        <v>0.18661737365160813</v>
      </c>
      <c r="F122" s="98">
        <v>0.18077569641537838</v>
      </c>
      <c r="G122" s="98">
        <v>0.15850859596918401</v>
      </c>
      <c r="H122" s="98">
        <v>0.15326000794498584</v>
      </c>
      <c r="I122" s="98">
        <v>0.14409584698761013</v>
      </c>
      <c r="J122" s="98">
        <v>0.14806401519469425</v>
      </c>
      <c r="K122" s="98">
        <v>0.14716746843707487</v>
      </c>
      <c r="L122" s="98">
        <v>0.21273888033544741</v>
      </c>
      <c r="M122" s="98">
        <v>0.20024989979301225</v>
      </c>
      <c r="N122" s="98">
        <v>0.18025892479055719</v>
      </c>
      <c r="O122" s="98">
        <v>0.14421971421651605</v>
      </c>
      <c r="P122" s="98">
        <v>5.7608438712873689E-2</v>
      </c>
      <c r="Q122" s="98">
        <v>2.0300205097264344E-2</v>
      </c>
      <c r="R122" s="98">
        <v>3.0731985594913574E-3</v>
      </c>
      <c r="S122" s="98">
        <v>4.2140953275157421E-3</v>
      </c>
      <c r="T122" s="98">
        <v>3.5946012139328378E-3</v>
      </c>
      <c r="U122" s="98">
        <v>3.6106380538227052E-3</v>
      </c>
      <c r="V122" s="98">
        <v>4.7377185118972747E-3</v>
      </c>
      <c r="W122" s="98">
        <v>3.8697683784788667E-3</v>
      </c>
      <c r="DA122" s="63" t="s">
        <v>1896</v>
      </c>
    </row>
    <row r="123" spans="1:105" ht="12" customHeight="1" x14ac:dyDescent="0.25">
      <c r="A123" s="100" t="s">
        <v>50</v>
      </c>
      <c r="B123" s="101">
        <v>3.0496565173495253E-2</v>
      </c>
      <c r="C123" s="101">
        <v>2.9281464326102097E-2</v>
      </c>
      <c r="D123" s="101">
        <v>2.8485635322079306E-2</v>
      </c>
      <c r="E123" s="101">
        <v>3.2026205140233896E-2</v>
      </c>
      <c r="F123" s="101">
        <v>3.1090646556582117E-2</v>
      </c>
      <c r="G123" s="101">
        <v>3.1317122027093684E-2</v>
      </c>
      <c r="H123" s="101">
        <v>2.7915451357814303E-2</v>
      </c>
      <c r="I123" s="101">
        <v>2.6749915099862517E-2</v>
      </c>
      <c r="J123" s="101">
        <v>2.7016248524510122E-2</v>
      </c>
      <c r="K123" s="101">
        <v>2.8122738186936422E-2</v>
      </c>
      <c r="L123" s="101">
        <v>3.491705953543104E-2</v>
      </c>
      <c r="M123" s="101">
        <v>2.1991151373784969E-2</v>
      </c>
      <c r="N123" s="101">
        <v>2.1046779036190018E-2</v>
      </c>
      <c r="O123" s="101">
        <v>1.5948465008653941E-2</v>
      </c>
      <c r="P123" s="101">
        <v>6.6899978333612407E-3</v>
      </c>
      <c r="Q123" s="101">
        <v>2.4018363629629978E-3</v>
      </c>
      <c r="R123" s="101">
        <v>3.8723222266406887E-4</v>
      </c>
      <c r="S123" s="101">
        <v>5.3696882934429265E-4</v>
      </c>
      <c r="T123" s="101">
        <v>3.4642619263859935E-4</v>
      </c>
      <c r="U123" s="101">
        <v>3.634788266064624E-4</v>
      </c>
      <c r="V123" s="101">
        <v>6.9269910926065279E-4</v>
      </c>
      <c r="W123" s="101">
        <v>3.3454311754951062E-4</v>
      </c>
      <c r="DA123" s="131" t="s">
        <v>1897</v>
      </c>
    </row>
    <row r="124" spans="1:105" ht="12" customHeight="1" x14ac:dyDescent="0.25">
      <c r="A124" s="103" t="s">
        <v>52</v>
      </c>
      <c r="B124" s="104">
        <v>0.13927784371078103</v>
      </c>
      <c r="C124" s="104">
        <v>0.12526754545862642</v>
      </c>
      <c r="D124" s="104">
        <v>0.11642433442201451</v>
      </c>
      <c r="E124" s="104">
        <v>0.15459116851137422</v>
      </c>
      <c r="F124" s="104">
        <v>0.14968504985879627</v>
      </c>
      <c r="G124" s="104">
        <v>0.12719147394209032</v>
      </c>
      <c r="H124" s="104">
        <v>0.12534455658717153</v>
      </c>
      <c r="I124" s="104">
        <v>0.11734593188774763</v>
      </c>
      <c r="J124" s="104">
        <v>0.12104776667018413</v>
      </c>
      <c r="K124" s="104">
        <v>0.11904473025013845</v>
      </c>
      <c r="L124" s="104">
        <v>0.17782182080001638</v>
      </c>
      <c r="M124" s="104">
        <v>0.17825874841922729</v>
      </c>
      <c r="N124" s="104">
        <v>0.15921214575436718</v>
      </c>
      <c r="O124" s="104">
        <v>0.12827124920786212</v>
      </c>
      <c r="P124" s="104">
        <v>5.0918440879512451E-2</v>
      </c>
      <c r="Q124" s="104">
        <v>1.7898368734301347E-2</v>
      </c>
      <c r="R124" s="104">
        <v>2.6859663368272884E-3</v>
      </c>
      <c r="S124" s="104">
        <v>3.6771264981714492E-3</v>
      </c>
      <c r="T124" s="104">
        <v>3.2481750212942384E-3</v>
      </c>
      <c r="U124" s="104">
        <v>3.2471592272162427E-3</v>
      </c>
      <c r="V124" s="104">
        <v>4.0450194026366215E-3</v>
      </c>
      <c r="W124" s="104">
        <v>3.5352252609293562E-3</v>
      </c>
      <c r="DA124" s="132" t="s">
        <v>1898</v>
      </c>
    </row>
    <row r="125" spans="1:105" ht="12" customHeight="1" x14ac:dyDescent="0.25">
      <c r="A125" s="106" t="s">
        <v>122</v>
      </c>
      <c r="B125" s="101">
        <v>0.20426017143033334</v>
      </c>
      <c r="C125" s="101">
        <v>0.21254185828683844</v>
      </c>
      <c r="D125" s="101">
        <v>0.23130683220095324</v>
      </c>
      <c r="E125" s="101">
        <v>0.2229652114512139</v>
      </c>
      <c r="F125" s="101">
        <v>0.24091976708411189</v>
      </c>
      <c r="G125" s="101">
        <v>0.26912762648876987</v>
      </c>
      <c r="H125" s="101">
        <v>0.30145577858798062</v>
      </c>
      <c r="I125" s="101">
        <v>0.36300361348717708</v>
      </c>
      <c r="J125" s="101">
        <v>0.3530272175910853</v>
      </c>
      <c r="K125" s="101">
        <v>0.36813240522011947</v>
      </c>
      <c r="L125" s="101">
        <v>0.30979068764978146</v>
      </c>
      <c r="M125" s="101">
        <v>0.27083757796876345</v>
      </c>
      <c r="N125" s="101">
        <v>0.1960368355811086</v>
      </c>
      <c r="O125" s="101">
        <v>0.12686570018493806</v>
      </c>
      <c r="P125" s="101">
        <v>4.5839911614594886E-2</v>
      </c>
      <c r="Q125" s="101">
        <v>1.262417196031365E-2</v>
      </c>
      <c r="R125" s="101">
        <v>1.6975910592214403E-3</v>
      </c>
      <c r="S125" s="101">
        <v>1.0897814718807115E-3</v>
      </c>
      <c r="T125" s="101">
        <v>3.3509933121048459E-3</v>
      </c>
      <c r="U125" s="101">
        <v>3.028020796900979E-3</v>
      </c>
      <c r="V125" s="101">
        <v>3.6697993752228294E-3</v>
      </c>
      <c r="W125" s="101">
        <v>3.7902849956017119E-3</v>
      </c>
      <c r="DA125" s="131" t="s">
        <v>1899</v>
      </c>
    </row>
    <row r="126" spans="1:105" ht="12" customHeight="1" x14ac:dyDescent="0.25">
      <c r="A126" s="107" t="s">
        <v>121</v>
      </c>
      <c r="B126" s="104">
        <v>0.43283027998787138</v>
      </c>
      <c r="C126" s="104">
        <v>0.46596322406686397</v>
      </c>
      <c r="D126" s="104">
        <v>0.50294945589658868</v>
      </c>
      <c r="E126" s="104">
        <v>0.46427728467103913</v>
      </c>
      <c r="F126" s="104">
        <v>0.49463927789109619</v>
      </c>
      <c r="G126" s="104">
        <v>0.61329530046970082</v>
      </c>
      <c r="H126" s="104">
        <v>0.61176311941364858</v>
      </c>
      <c r="I126" s="104">
        <v>0.69065256282161269</v>
      </c>
      <c r="J126" s="104">
        <v>0.7514607685429413</v>
      </c>
      <c r="K126" s="104">
        <v>0.8751016990060777</v>
      </c>
      <c r="L126" s="104">
        <v>1.06151980601828</v>
      </c>
      <c r="M126" s="104">
        <v>1.2072150367104122</v>
      </c>
      <c r="N126" s="104">
        <v>1.0448239554814884</v>
      </c>
      <c r="O126" s="104">
        <v>0.78880697445536274</v>
      </c>
      <c r="P126" s="104">
        <v>0.32244473028312659</v>
      </c>
      <c r="Q126" s="104">
        <v>0.1157881912461462</v>
      </c>
      <c r="R126" s="104">
        <v>1.9599584086222387E-2</v>
      </c>
      <c r="S126" s="104">
        <v>2.3357492301226239E-2</v>
      </c>
      <c r="T126" s="104">
        <v>2.7858152093039205E-2</v>
      </c>
      <c r="U126" s="104">
        <v>2.9063800221235812E-2</v>
      </c>
      <c r="V126" s="104">
        <v>3.0532146335354279E-2</v>
      </c>
      <c r="W126" s="104">
        <v>3.4172375882628989E-2</v>
      </c>
      <c r="DA126" s="132" t="s">
        <v>1900</v>
      </c>
    </row>
    <row r="127" spans="1:105" ht="12" customHeight="1" x14ac:dyDescent="0.25">
      <c r="A127" s="108" t="s">
        <v>53</v>
      </c>
      <c r="B127" s="98">
        <v>7.1735610705440364E-2</v>
      </c>
      <c r="C127" s="98">
        <v>8.8641486494159052E-2</v>
      </c>
      <c r="D127" s="98">
        <v>0.10243143700073525</v>
      </c>
      <c r="E127" s="98">
        <v>6.8083745186379094E-2</v>
      </c>
      <c r="F127" s="98">
        <v>7.375903307495292E-2</v>
      </c>
      <c r="G127" s="98">
        <v>0.12554726278131087</v>
      </c>
      <c r="H127" s="98">
        <v>0.10725950838487827</v>
      </c>
      <c r="I127" s="98">
        <v>0.1260022126388009</v>
      </c>
      <c r="J127" s="98">
        <v>0.13284204379770265</v>
      </c>
      <c r="K127" s="98">
        <v>0.16680075781876505</v>
      </c>
      <c r="L127" s="98">
        <v>0.14271377015296607</v>
      </c>
      <c r="M127" s="98">
        <v>0.12385590070414264</v>
      </c>
      <c r="N127" s="98">
        <v>0.10524243630909491</v>
      </c>
      <c r="O127" s="98">
        <v>6.8992526232526108E-2</v>
      </c>
      <c r="P127" s="98">
        <v>3.0772066916371289E-2</v>
      </c>
      <c r="Q127" s="98">
        <v>1.1805122602006175E-2</v>
      </c>
      <c r="R127" s="98">
        <v>2.1541742565498495E-3</v>
      </c>
      <c r="S127" s="98">
        <v>2.5284704567355874E-3</v>
      </c>
      <c r="T127" s="98">
        <v>2.3037610047827325E-3</v>
      </c>
      <c r="U127" s="98">
        <v>2.505503775595619E-3</v>
      </c>
      <c r="V127" s="98">
        <v>2.4183965346242032E-3</v>
      </c>
      <c r="W127" s="98">
        <v>2.4736733027055629E-3</v>
      </c>
      <c r="DA127" s="63" t="s">
        <v>1901</v>
      </c>
    </row>
    <row r="128" spans="1:105" ht="12" customHeight="1" x14ac:dyDescent="0.25">
      <c r="A128" s="108" t="s">
        <v>52</v>
      </c>
      <c r="B128" s="98">
        <v>0.361094669282431</v>
      </c>
      <c r="C128" s="98">
        <v>0.37732173757270493</v>
      </c>
      <c r="D128" s="98">
        <v>0.40051801889585342</v>
      </c>
      <c r="E128" s="98">
        <v>0.39619353948466002</v>
      </c>
      <c r="F128" s="98">
        <v>0.42088024481614328</v>
      </c>
      <c r="G128" s="98">
        <v>0.48774803768838992</v>
      </c>
      <c r="H128" s="98">
        <v>0.50450361102877028</v>
      </c>
      <c r="I128" s="98">
        <v>0.56465035018281173</v>
      </c>
      <c r="J128" s="98">
        <v>0.6186187247452386</v>
      </c>
      <c r="K128" s="98">
        <v>0.70830094118731268</v>
      </c>
      <c r="L128" s="98">
        <v>0.91880603586531384</v>
      </c>
      <c r="M128" s="98">
        <v>1.0833591360062695</v>
      </c>
      <c r="N128" s="98">
        <v>0.93958151917239352</v>
      </c>
      <c r="O128" s="98">
        <v>0.71981444822283669</v>
      </c>
      <c r="P128" s="98">
        <v>0.29167266336675529</v>
      </c>
      <c r="Q128" s="98">
        <v>0.10398306864414003</v>
      </c>
      <c r="R128" s="98">
        <v>1.7445409829672538E-2</v>
      </c>
      <c r="S128" s="98">
        <v>2.0829021844490651E-2</v>
      </c>
      <c r="T128" s="98">
        <v>2.5554391088256474E-2</v>
      </c>
      <c r="U128" s="98">
        <v>2.6558296445640193E-2</v>
      </c>
      <c r="V128" s="98">
        <v>2.8113749800730076E-2</v>
      </c>
      <c r="W128" s="98">
        <v>3.1698702579923424E-2</v>
      </c>
      <c r="DA128" s="63" t="s">
        <v>1902</v>
      </c>
    </row>
    <row r="129" spans="1:105" ht="12" customHeight="1" x14ac:dyDescent="0.25">
      <c r="A129" s="121" t="s">
        <v>54</v>
      </c>
      <c r="B129" s="122">
        <v>18.495719954926106</v>
      </c>
      <c r="C129" s="122">
        <v>18.640764918951515</v>
      </c>
      <c r="D129" s="122">
        <v>19.405507955403735</v>
      </c>
      <c r="E129" s="122">
        <v>20.490915860139374</v>
      </c>
      <c r="F129" s="122">
        <v>20.834462877190916</v>
      </c>
      <c r="G129" s="122">
        <v>20.500165820109395</v>
      </c>
      <c r="H129" s="122">
        <v>19.096510232497192</v>
      </c>
      <c r="I129" s="122">
        <v>19.472465390979075</v>
      </c>
      <c r="J129" s="122">
        <v>15.887204863762504</v>
      </c>
      <c r="K129" s="122">
        <v>15.051253461819496</v>
      </c>
      <c r="L129" s="122">
        <v>16.626863846462999</v>
      </c>
      <c r="M129" s="122">
        <v>13.051258099841327</v>
      </c>
      <c r="N129" s="122">
        <v>8.4744014896277449</v>
      </c>
      <c r="O129" s="122">
        <v>5.0132485647431135</v>
      </c>
      <c r="P129" s="122">
        <v>1.8433255402586033</v>
      </c>
      <c r="Q129" s="122">
        <v>0.62224721263068183</v>
      </c>
      <c r="R129" s="122">
        <v>0.12384183989944622</v>
      </c>
      <c r="S129" s="122">
        <v>0.13058315381071714</v>
      </c>
      <c r="T129" s="122">
        <v>0.15994597651010928</v>
      </c>
      <c r="U129" s="122">
        <v>0.16886925030622615</v>
      </c>
      <c r="V129" s="122">
        <v>0.19299119823998176</v>
      </c>
      <c r="W129" s="122">
        <v>0.20827198936528621</v>
      </c>
      <c r="DA129" s="130" t="s">
        <v>1903</v>
      </c>
    </row>
    <row r="130" spans="1:105" ht="12" customHeight="1" x14ac:dyDescent="0.25">
      <c r="A130" s="97" t="s">
        <v>50</v>
      </c>
      <c r="B130" s="98">
        <v>9.2142981667387875</v>
      </c>
      <c r="C130" s="98">
        <v>8.7190599936435476</v>
      </c>
      <c r="D130" s="98">
        <v>8.7525471834135953</v>
      </c>
      <c r="E130" s="98">
        <v>10.796403452706157</v>
      </c>
      <c r="F130" s="98">
        <v>10.658673919787116</v>
      </c>
      <c r="G130" s="98">
        <v>9.1842679424718288</v>
      </c>
      <c r="H130" s="98">
        <v>8.1936158793287479</v>
      </c>
      <c r="I130" s="98">
        <v>7.6363825412148358</v>
      </c>
      <c r="J130" s="98">
        <v>6.2366079075170813</v>
      </c>
      <c r="K130" s="98">
        <v>5.7945592666094772</v>
      </c>
      <c r="L130" s="98">
        <v>5.707488638752003</v>
      </c>
      <c r="M130" s="98">
        <v>5.1583279091889853</v>
      </c>
      <c r="N130" s="98">
        <v>3.7448507474737642</v>
      </c>
      <c r="O130" s="98">
        <v>2.5688430860851499</v>
      </c>
      <c r="P130" s="98">
        <v>0.9784421773119637</v>
      </c>
      <c r="Q130" s="98">
        <v>0.33621675898865039</v>
      </c>
      <c r="R130" s="98">
        <v>5.9092846344411462E-2</v>
      </c>
      <c r="S130" s="98">
        <v>6.4592122817759196E-2</v>
      </c>
      <c r="T130" s="98">
        <v>6.2642572444491715E-2</v>
      </c>
      <c r="U130" s="98">
        <v>5.787079223571797E-2</v>
      </c>
      <c r="V130" s="98">
        <v>6.4197970972379947E-2</v>
      </c>
      <c r="W130" s="98">
        <v>5.7220991266762861E-2</v>
      </c>
      <c r="DA130" s="63" t="s">
        <v>1904</v>
      </c>
    </row>
    <row r="131" spans="1:105" ht="12" customHeight="1" x14ac:dyDescent="0.25">
      <c r="A131" s="109" t="s">
        <v>120</v>
      </c>
      <c r="B131" s="33">
        <v>9.281421788187318</v>
      </c>
      <c r="C131" s="33">
        <v>9.9217049253079672</v>
      </c>
      <c r="D131" s="33">
        <v>10.65296077199014</v>
      </c>
      <c r="E131" s="33">
        <v>9.6945124074332174</v>
      </c>
      <c r="F131" s="33">
        <v>10.175788957403801</v>
      </c>
      <c r="G131" s="33">
        <v>11.315897877637564</v>
      </c>
      <c r="H131" s="33">
        <v>10.902894353168444</v>
      </c>
      <c r="I131" s="33">
        <v>11.836082849764239</v>
      </c>
      <c r="J131" s="33">
        <v>9.6505969562454226</v>
      </c>
      <c r="K131" s="33">
        <v>9.2566941952100183</v>
      </c>
      <c r="L131" s="33">
        <v>10.919375207710996</v>
      </c>
      <c r="M131" s="33">
        <v>7.8929301906523408</v>
      </c>
      <c r="N131" s="33">
        <v>4.7295507421539815</v>
      </c>
      <c r="O131" s="33">
        <v>2.4444054786579641</v>
      </c>
      <c r="P131" s="33">
        <v>0.86488336294663959</v>
      </c>
      <c r="Q131" s="33">
        <v>0.28603045364203145</v>
      </c>
      <c r="R131" s="33">
        <v>6.4748993555034759E-2</v>
      </c>
      <c r="S131" s="33">
        <v>6.5991030992957944E-2</v>
      </c>
      <c r="T131" s="33">
        <v>9.7303404065617563E-2</v>
      </c>
      <c r="U131" s="33">
        <v>0.11099845807050818</v>
      </c>
      <c r="V131" s="33">
        <v>0.12879322726760181</v>
      </c>
      <c r="W131" s="33">
        <v>0.15105099809852335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0.64689680538353356</v>
      </c>
      <c r="C133" s="154">
        <f t="shared" si="22"/>
        <v>0.65473094395354259</v>
      </c>
      <c r="D133" s="154">
        <f t="shared" si="22"/>
        <v>0.65781151972687812</v>
      </c>
      <c r="E133" s="154">
        <f t="shared" si="22"/>
        <v>0.67196473163279669</v>
      </c>
      <c r="F133" s="154">
        <f t="shared" si="22"/>
        <v>0.67043309071555524</v>
      </c>
      <c r="G133" s="154">
        <f t="shared" si="22"/>
        <v>0.68421593617897492</v>
      </c>
      <c r="H133" s="154">
        <f t="shared" si="22"/>
        <v>0.69533348592474598</v>
      </c>
      <c r="I133" s="154">
        <f t="shared" si="22"/>
        <v>0.68359371910981881</v>
      </c>
      <c r="J133" s="154">
        <f t="shared" si="22"/>
        <v>0.68583856460080561</v>
      </c>
      <c r="K133" s="154">
        <f t="shared" si="22"/>
        <v>0.69887834726857923</v>
      </c>
      <c r="L133" s="154">
        <f t="shared" si="22"/>
        <v>0.71307787251279864</v>
      </c>
      <c r="M133" s="154">
        <f t="shared" si="22"/>
        <v>0.71840942953502696</v>
      </c>
      <c r="N133" s="154">
        <f t="shared" si="22"/>
        <v>0.72594761640764405</v>
      </c>
      <c r="O133" s="154">
        <f t="shared" si="22"/>
        <v>0.72833990487750178</v>
      </c>
      <c r="P133" s="154">
        <f t="shared" si="22"/>
        <v>0.73989607024430348</v>
      </c>
      <c r="Q133" s="154">
        <f t="shared" si="22"/>
        <v>0.7628047634782199</v>
      </c>
      <c r="R133" s="154">
        <f t="shared" ref="R133:V133" si="23">IF(R115=0,"",R115/R97)</f>
        <v>0.82129842499197336</v>
      </c>
      <c r="S133" s="154">
        <f t="shared" si="23"/>
        <v>0.7956928337853082</v>
      </c>
      <c r="T133" s="154">
        <f t="shared" si="23"/>
        <v>0.79745826137698805</v>
      </c>
      <c r="U133" s="154">
        <f t="shared" si="23"/>
        <v>0.80288681277081186</v>
      </c>
      <c r="V133" s="154">
        <f t="shared" si="23"/>
        <v>0.80673960765326225</v>
      </c>
      <c r="W133" s="154">
        <f t="shared" ref="W133" si="24">IF(W115=0,"",W115/W97)</f>
        <v>0.82496194667848888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0.67750533233721233</v>
      </c>
      <c r="C134" s="155">
        <f t="shared" si="25"/>
        <v>0.67977801324360154</v>
      </c>
      <c r="D134" s="155">
        <f t="shared" si="25"/>
        <v>0.68274754959649042</v>
      </c>
      <c r="E134" s="155">
        <f t="shared" si="25"/>
        <v>0.6870256720166622</v>
      </c>
      <c r="F134" s="155">
        <f t="shared" si="25"/>
        <v>0.69050457959312339</v>
      </c>
      <c r="G134" s="155">
        <f t="shared" si="25"/>
        <v>0.69384500201036681</v>
      </c>
      <c r="H134" s="155">
        <f t="shared" si="25"/>
        <v>0.69683587815783654</v>
      </c>
      <c r="I134" s="155">
        <f t="shared" si="25"/>
        <v>0.70068122456977333</v>
      </c>
      <c r="J134" s="155">
        <f t="shared" si="25"/>
        <v>0.70387050014399566</v>
      </c>
      <c r="K134" s="155">
        <f t="shared" si="25"/>
        <v>0.70808403027808897</v>
      </c>
      <c r="L134" s="155">
        <f t="shared" si="25"/>
        <v>0.71253695095267167</v>
      </c>
      <c r="M134" s="155">
        <f t="shared" si="25"/>
        <v>0.71788705711105871</v>
      </c>
      <c r="N134" s="155">
        <f t="shared" si="25"/>
        <v>0.72269148929623972</v>
      </c>
      <c r="O134" s="155">
        <f t="shared" si="25"/>
        <v>0.72760637848995036</v>
      </c>
      <c r="P134" s="155">
        <f t="shared" si="25"/>
        <v>0.72760773535251866</v>
      </c>
      <c r="Q134" s="155">
        <f t="shared" si="25"/>
        <v>0.72761352436657556</v>
      </c>
      <c r="R134" s="155">
        <f t="shared" ref="R134:V134" si="26">IF(R116=0,"",R116/R98)</f>
        <v>0.72782391226163567</v>
      </c>
      <c r="S134" s="155">
        <f t="shared" si="26"/>
        <v>0.73839436312775752</v>
      </c>
      <c r="T134" s="155">
        <f t="shared" si="26"/>
        <v>0.75145038630850924</v>
      </c>
      <c r="U134" s="155">
        <f t="shared" si="26"/>
        <v>0.76688525436380361</v>
      </c>
      <c r="V134" s="155">
        <f t="shared" si="26"/>
        <v>0.77975588853007505</v>
      </c>
      <c r="W134" s="155">
        <f t="shared" ref="W134" si="27">IF(W116=0,"",W116/W98)</f>
        <v>0.79166867609597136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0.67750533233721233</v>
      </c>
      <c r="C135" s="156">
        <f t="shared" si="28"/>
        <v>0.67977801324360154</v>
      </c>
      <c r="D135" s="156">
        <f t="shared" si="28"/>
        <v>0.68274754959649042</v>
      </c>
      <c r="E135" s="156">
        <f t="shared" si="28"/>
        <v>0.6870256720166622</v>
      </c>
      <c r="F135" s="156">
        <f t="shared" si="28"/>
        <v>0.69050457959312339</v>
      </c>
      <c r="G135" s="156">
        <f t="shared" si="28"/>
        <v>0.69384500201036681</v>
      </c>
      <c r="H135" s="156">
        <f t="shared" si="28"/>
        <v>0.69683587815783654</v>
      </c>
      <c r="I135" s="156">
        <f t="shared" si="28"/>
        <v>0.70068122456977333</v>
      </c>
      <c r="J135" s="156">
        <f t="shared" si="28"/>
        <v>0.70387050014399566</v>
      </c>
      <c r="K135" s="156">
        <f t="shared" si="28"/>
        <v>0.70808403027808897</v>
      </c>
      <c r="L135" s="156">
        <f t="shared" si="28"/>
        <v>0.71253695095267167</v>
      </c>
      <c r="M135" s="156">
        <f t="shared" si="28"/>
        <v>0.71788705711105871</v>
      </c>
      <c r="N135" s="156">
        <f t="shared" si="28"/>
        <v>0.72269148929623972</v>
      </c>
      <c r="O135" s="156">
        <f t="shared" si="28"/>
        <v>0.72760637848995036</v>
      </c>
      <c r="P135" s="156">
        <f t="shared" si="28"/>
        <v>0.72760773535251866</v>
      </c>
      <c r="Q135" s="156">
        <f t="shared" si="28"/>
        <v>0.72761352436657556</v>
      </c>
      <c r="R135" s="156">
        <f t="shared" ref="R135:V135" si="29">IF(R117=0,"",R117/R99)</f>
        <v>0.72782391226163567</v>
      </c>
      <c r="S135" s="156">
        <f t="shared" si="29"/>
        <v>0.73839436312775752</v>
      </c>
      <c r="T135" s="156">
        <f t="shared" si="29"/>
        <v>0.75145038630850924</v>
      </c>
      <c r="U135" s="156">
        <f t="shared" si="29"/>
        <v>0.76688525436380361</v>
      </c>
      <c r="V135" s="156">
        <f t="shared" si="29"/>
        <v>0.77975588853007505</v>
      </c>
      <c r="W135" s="156">
        <f t="shared" ref="W135" si="30">IF(W117=0,"",W117/W99)</f>
        <v>0.79166867609597136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1.7746717148656104</v>
      </c>
      <c r="C136" s="155">
        <f t="shared" si="31"/>
        <v>1.8893568575937989</v>
      </c>
      <c r="D136" s="155">
        <f t="shared" si="31"/>
        <v>2.0052151308641837</v>
      </c>
      <c r="E136" s="155">
        <f t="shared" si="31"/>
        <v>2.1037207051115607</v>
      </c>
      <c r="F136" s="155">
        <f t="shared" si="31"/>
        <v>2.2006335493736096</v>
      </c>
      <c r="G136" s="155">
        <f t="shared" si="31"/>
        <v>2.30228533735816</v>
      </c>
      <c r="H136" s="155">
        <f t="shared" si="31"/>
        <v>2.4149121624812038</v>
      </c>
      <c r="I136" s="155">
        <f t="shared" si="31"/>
        <v>2.4840822497485959</v>
      </c>
      <c r="J136" s="155">
        <f t="shared" si="31"/>
        <v>2.5309338743823693</v>
      </c>
      <c r="K136" s="155">
        <f t="shared" si="31"/>
        <v>2.6120884089719785</v>
      </c>
      <c r="L136" s="155">
        <f t="shared" si="31"/>
        <v>2.6942140541083357</v>
      </c>
      <c r="M136" s="155">
        <f t="shared" si="31"/>
        <v>2.7990512606382336</v>
      </c>
      <c r="N136" s="155">
        <f t="shared" si="31"/>
        <v>2.8977443415345472</v>
      </c>
      <c r="O136" s="155">
        <f t="shared" si="31"/>
        <v>2.942630927377456</v>
      </c>
      <c r="P136" s="155">
        <f t="shared" si="31"/>
        <v>2.9806368286399887</v>
      </c>
      <c r="Q136" s="155">
        <f t="shared" si="31"/>
        <v>3.0400529100967404</v>
      </c>
      <c r="R136" s="155">
        <f t="shared" ref="R136:V136" si="32">IF(R118=0,"",R118/R100)</f>
        <v>3.1475640360601123</v>
      </c>
      <c r="S136" s="155">
        <f t="shared" si="32"/>
        <v>3.2413613128479284</v>
      </c>
      <c r="T136" s="155">
        <f t="shared" si="32"/>
        <v>3.3581489449010733</v>
      </c>
      <c r="U136" s="155">
        <f t="shared" si="32"/>
        <v>3.573027620392172</v>
      </c>
      <c r="V136" s="155">
        <f t="shared" si="32"/>
        <v>3.8083090883501938</v>
      </c>
      <c r="W136" s="155">
        <f t="shared" ref="W136" si="33">IF(W118=0,"",W118/W100)</f>
        <v>3.8901859190332573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1.7746717148656104</v>
      </c>
      <c r="C137" s="156">
        <f t="shared" si="34"/>
        <v>1.8893568575937989</v>
      </c>
      <c r="D137" s="156">
        <f t="shared" si="34"/>
        <v>2.0052151308641837</v>
      </c>
      <c r="E137" s="156">
        <f t="shared" si="34"/>
        <v>2.1037207051115607</v>
      </c>
      <c r="F137" s="156">
        <f t="shared" si="34"/>
        <v>2.2006335493736096</v>
      </c>
      <c r="G137" s="156">
        <f t="shared" si="34"/>
        <v>2.30228533735816</v>
      </c>
      <c r="H137" s="156">
        <f t="shared" si="34"/>
        <v>2.4149121624812038</v>
      </c>
      <c r="I137" s="156">
        <f t="shared" si="34"/>
        <v>2.4840822497485959</v>
      </c>
      <c r="J137" s="156">
        <f t="shared" si="34"/>
        <v>2.5309338743823693</v>
      </c>
      <c r="K137" s="156">
        <f t="shared" si="34"/>
        <v>2.6120884089719785</v>
      </c>
      <c r="L137" s="156">
        <f t="shared" si="34"/>
        <v>2.6942140541083357</v>
      </c>
      <c r="M137" s="156">
        <f t="shared" si="34"/>
        <v>2.7990512606382336</v>
      </c>
      <c r="N137" s="156">
        <f t="shared" si="34"/>
        <v>2.8977443415345472</v>
      </c>
      <c r="O137" s="156">
        <f t="shared" si="34"/>
        <v>2.942630927377456</v>
      </c>
      <c r="P137" s="156">
        <f t="shared" si="34"/>
        <v>2.9806368286399887</v>
      </c>
      <c r="Q137" s="156">
        <f t="shared" si="34"/>
        <v>3.0400529100967404</v>
      </c>
      <c r="R137" s="156">
        <f t="shared" ref="R137:V137" si="35">IF(R119=0,"",R119/R101)</f>
        <v>3.1475640360601123</v>
      </c>
      <c r="S137" s="156">
        <f t="shared" si="35"/>
        <v>3.2413613128479284</v>
      </c>
      <c r="T137" s="156">
        <f t="shared" si="35"/>
        <v>3.3581489449010733</v>
      </c>
      <c r="U137" s="156">
        <f t="shared" si="35"/>
        <v>3.573027620392172</v>
      </c>
      <c r="V137" s="156">
        <f t="shared" si="35"/>
        <v>3.8083090883501938</v>
      </c>
      <c r="W137" s="156">
        <f t="shared" ref="W137" si="36">IF(W119=0,"",W119/W101)</f>
        <v>3.8901859190332573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0.57792094992264809</v>
      </c>
      <c r="C138" s="155">
        <f t="shared" si="37"/>
        <v>0.58124036868588824</v>
      </c>
      <c r="D138" s="155">
        <f t="shared" si="37"/>
        <v>0.58508248536832308</v>
      </c>
      <c r="E138" s="155">
        <f t="shared" si="37"/>
        <v>0.58881747215027436</v>
      </c>
      <c r="F138" s="155">
        <f t="shared" si="37"/>
        <v>0.5932796968328099</v>
      </c>
      <c r="G138" s="155">
        <f t="shared" si="37"/>
        <v>0.59917732716996186</v>
      </c>
      <c r="H138" s="155">
        <f t="shared" si="37"/>
        <v>0.60464907233192444</v>
      </c>
      <c r="I138" s="155">
        <f t="shared" si="37"/>
        <v>0.60881627375338432</v>
      </c>
      <c r="J138" s="155">
        <f t="shared" si="37"/>
        <v>0.612270446266165</v>
      </c>
      <c r="K138" s="155">
        <f t="shared" si="37"/>
        <v>0.61766878800854808</v>
      </c>
      <c r="L138" s="155">
        <f t="shared" si="37"/>
        <v>0.62723570585113231</v>
      </c>
      <c r="M138" s="155">
        <f t="shared" si="37"/>
        <v>0.64266923875474069</v>
      </c>
      <c r="N138" s="155">
        <f t="shared" si="37"/>
        <v>0.65129043974166523</v>
      </c>
      <c r="O138" s="155">
        <f t="shared" si="37"/>
        <v>0.66013060890855269</v>
      </c>
      <c r="P138" s="155">
        <f t="shared" si="37"/>
        <v>0.66480853702518816</v>
      </c>
      <c r="Q138" s="155">
        <f t="shared" si="37"/>
        <v>0.67267550940419141</v>
      </c>
      <c r="R138" s="155">
        <f t="shared" ref="R138:V138" si="38">IF(R120=0,"",R120/R102)</f>
        <v>0.67895337177964554</v>
      </c>
      <c r="S138" s="155">
        <f t="shared" si="38"/>
        <v>0.71861493525716358</v>
      </c>
      <c r="T138" s="155">
        <f t="shared" si="38"/>
        <v>0.75619070449896586</v>
      </c>
      <c r="U138" s="155">
        <f t="shared" si="38"/>
        <v>0.79211423098339351</v>
      </c>
      <c r="V138" s="155">
        <f t="shared" si="38"/>
        <v>0.80172651480384305</v>
      </c>
      <c r="W138" s="155">
        <f t="shared" ref="W138" si="39">IF(W120=0,"",W120/W102)</f>
        <v>0.81495495384880734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0.56505110045690443</v>
      </c>
      <c r="C139" s="156">
        <f t="shared" si="40"/>
        <v>0.56772194426408495</v>
      </c>
      <c r="D139" s="156">
        <f t="shared" si="40"/>
        <v>0.57091212397466917</v>
      </c>
      <c r="E139" s="156">
        <f t="shared" si="40"/>
        <v>0.57490626272888912</v>
      </c>
      <c r="F139" s="156">
        <f t="shared" si="40"/>
        <v>0.57873116506231637</v>
      </c>
      <c r="G139" s="156">
        <f t="shared" si="40"/>
        <v>0.58287653960160568</v>
      </c>
      <c r="H139" s="156">
        <f t="shared" si="40"/>
        <v>0.58759350384736153</v>
      </c>
      <c r="I139" s="156">
        <f t="shared" si="40"/>
        <v>0.59026103841963051</v>
      </c>
      <c r="J139" s="156">
        <f t="shared" si="40"/>
        <v>0.59145487267325703</v>
      </c>
      <c r="K139" s="156">
        <f t="shared" si="40"/>
        <v>0.5937741238069818</v>
      </c>
      <c r="L139" s="156">
        <f t="shared" si="40"/>
        <v>0.59651816679540226</v>
      </c>
      <c r="M139" s="156">
        <f t="shared" si="40"/>
        <v>0.60065574254045773</v>
      </c>
      <c r="N139" s="156">
        <f t="shared" si="40"/>
        <v>0.60434936262417782</v>
      </c>
      <c r="O139" s="156">
        <f t="shared" si="40"/>
        <v>0.60847366341625342</v>
      </c>
      <c r="P139" s="156">
        <f t="shared" si="40"/>
        <v>0.61034485584282827</v>
      </c>
      <c r="Q139" s="156">
        <f t="shared" si="40"/>
        <v>0.61428123300101034</v>
      </c>
      <c r="R139" s="156">
        <f t="shared" ref="R139:V139" si="41">IF(R121=0,"",R121/R103)</f>
        <v>0.62161917514357201</v>
      </c>
      <c r="S139" s="156">
        <f t="shared" si="41"/>
        <v>0.66056435621480047</v>
      </c>
      <c r="T139" s="156">
        <f t="shared" si="41"/>
        <v>0.69694725214210473</v>
      </c>
      <c r="U139" s="156">
        <f t="shared" si="41"/>
        <v>0.74015786156836172</v>
      </c>
      <c r="V139" s="156">
        <f t="shared" si="41"/>
        <v>0.75535458230726993</v>
      </c>
      <c r="W139" s="156">
        <f t="shared" ref="W139" si="42">IF(W121=0,"",W121/W103)</f>
        <v>0.76296344018425166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0.87852587756391909</v>
      </c>
      <c r="C140" s="156">
        <f t="shared" si="43"/>
        <v>0.87351025970370577</v>
      </c>
      <c r="D140" s="156">
        <f t="shared" si="43"/>
        <v>0.87055612129977888</v>
      </c>
      <c r="E140" s="156">
        <f t="shared" si="43"/>
        <v>0.88791489065954998</v>
      </c>
      <c r="F140" s="156">
        <f t="shared" si="43"/>
        <v>0.8890368777287686</v>
      </c>
      <c r="G140" s="156">
        <f t="shared" si="43"/>
        <v>0.87594331668216319</v>
      </c>
      <c r="H140" s="156">
        <f t="shared" si="43"/>
        <v>0.88651268614474554</v>
      </c>
      <c r="I140" s="156">
        <f t="shared" si="43"/>
        <v>0.88554710698504913</v>
      </c>
      <c r="J140" s="156">
        <f t="shared" si="43"/>
        <v>0.88807075843155803</v>
      </c>
      <c r="K140" s="156">
        <f t="shared" si="43"/>
        <v>0.8844818237829154</v>
      </c>
      <c r="L140" s="156">
        <f t="shared" si="43"/>
        <v>0.9016317801737459</v>
      </c>
      <c r="M140" s="156">
        <f t="shared" si="43"/>
        <v>0.93342190450263907</v>
      </c>
      <c r="N140" s="156">
        <f t="shared" si="43"/>
        <v>0.93038261422160762</v>
      </c>
      <c r="O140" s="156">
        <f t="shared" si="43"/>
        <v>0.93447467123796479</v>
      </c>
      <c r="P140" s="156">
        <f t="shared" si="43"/>
        <v>0.93171125810070321</v>
      </c>
      <c r="Q140" s="156">
        <f t="shared" si="43"/>
        <v>0.93103101564674584</v>
      </c>
      <c r="R140" s="156">
        <f t="shared" ref="R140:V140" si="44">IF(R122=0,"",R122/R104)</f>
        <v>0.92759678760357345</v>
      </c>
      <c r="S140" s="156">
        <f t="shared" si="44"/>
        <v>0.93745016230923672</v>
      </c>
      <c r="T140" s="156">
        <f t="shared" si="44"/>
        <v>0.96039965051758558</v>
      </c>
      <c r="U140" s="156">
        <f t="shared" si="44"/>
        <v>0.96577085362651494</v>
      </c>
      <c r="V140" s="156">
        <f t="shared" si="44"/>
        <v>0.95572964875709698</v>
      </c>
      <c r="W140" s="156">
        <f t="shared" ref="W140" si="45">IF(W122=0,"",W122/W104)</f>
        <v>0.97352630730875489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0.56505110045690443</v>
      </c>
      <c r="C141" s="157">
        <f t="shared" si="46"/>
        <v>0.56679880161185103</v>
      </c>
      <c r="D141" s="157">
        <f t="shared" si="46"/>
        <v>0.56934324017078586</v>
      </c>
      <c r="E141" s="157">
        <f t="shared" si="46"/>
        <v>0.57618005366588709</v>
      </c>
      <c r="F141" s="157">
        <f t="shared" si="46"/>
        <v>0.57946822941811427</v>
      </c>
      <c r="G141" s="157">
        <f t="shared" si="46"/>
        <v>0.58246943230359793</v>
      </c>
      <c r="H141" s="157">
        <f t="shared" si="46"/>
        <v>0.58725976983410844</v>
      </c>
      <c r="I141" s="157">
        <f t="shared" si="46"/>
        <v>0.58954746703746241</v>
      </c>
      <c r="J141" s="157">
        <f t="shared" si="46"/>
        <v>0.59145373243813681</v>
      </c>
      <c r="K141" s="157">
        <f t="shared" si="46"/>
        <v>0.59401330600035307</v>
      </c>
      <c r="L141" s="157">
        <f t="shared" si="46"/>
        <v>0.60070379511068916</v>
      </c>
      <c r="M141" s="157">
        <f t="shared" si="46"/>
        <v>0.60624510598039361</v>
      </c>
      <c r="N141" s="157">
        <f t="shared" si="46"/>
        <v>0.60943427123935023</v>
      </c>
      <c r="O141" s="157">
        <f t="shared" si="46"/>
        <v>0.61196330528970089</v>
      </c>
      <c r="P141" s="157">
        <f t="shared" si="46"/>
        <v>0.61306696410821271</v>
      </c>
      <c r="Q141" s="157">
        <f t="shared" si="46"/>
        <v>0.61496670009425702</v>
      </c>
      <c r="R141" s="157">
        <f t="shared" ref="R141:V141" si="47">IF(R123=0,"",R123/R105)</f>
        <v>0.61748735312886882</v>
      </c>
      <c r="S141" s="157">
        <f t="shared" si="47"/>
        <v>0.65632277496641866</v>
      </c>
      <c r="T141" s="157">
        <f t="shared" si="47"/>
        <v>0.70035586038678321</v>
      </c>
      <c r="U141" s="157">
        <f t="shared" si="47"/>
        <v>0.73960765655862837</v>
      </c>
      <c r="V141" s="157">
        <f t="shared" si="47"/>
        <v>0.75940946446671143</v>
      </c>
      <c r="W141" s="157">
        <f t="shared" ref="W141" si="48">IF(W123=0,"",W123/W105)</f>
        <v>0.76071239795511136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0.63304330070831649</v>
      </c>
      <c r="C143" s="157">
        <f t="shared" si="52"/>
        <v>0.63665889068381176</v>
      </c>
      <c r="D143" s="157">
        <f t="shared" si="52"/>
        <v>0.64131045655928931</v>
      </c>
      <c r="E143" s="157">
        <f t="shared" si="52"/>
        <v>0.64542864858276483</v>
      </c>
      <c r="F143" s="157">
        <f t="shared" si="52"/>
        <v>0.64985775481861541</v>
      </c>
      <c r="G143" s="157">
        <f t="shared" si="52"/>
        <v>0.653760769254635</v>
      </c>
      <c r="H143" s="157">
        <f t="shared" si="52"/>
        <v>0.65820088010310718</v>
      </c>
      <c r="I143" s="157">
        <f t="shared" si="52"/>
        <v>0.66039380244702761</v>
      </c>
      <c r="J143" s="157">
        <f t="shared" si="52"/>
        <v>0.66101429626946495</v>
      </c>
      <c r="K143" s="157">
        <f t="shared" si="52"/>
        <v>0.66229122932647344</v>
      </c>
      <c r="L143" s="157">
        <f t="shared" si="52"/>
        <v>0.66283890458245454</v>
      </c>
      <c r="M143" s="157">
        <f t="shared" si="52"/>
        <v>0.66452027162277838</v>
      </c>
      <c r="N143" s="157">
        <f t="shared" si="52"/>
        <v>0.66585488316203056</v>
      </c>
      <c r="O143" s="157">
        <f t="shared" si="52"/>
        <v>0.66789331709350086</v>
      </c>
      <c r="P143" s="157">
        <f t="shared" si="52"/>
        <v>0.66895423222108474</v>
      </c>
      <c r="Q143" s="157">
        <f t="shared" si="52"/>
        <v>0.67184793534699783</v>
      </c>
      <c r="R143" s="157">
        <f t="shared" ref="R143:V143" si="53">IF(R125=0,"",R125/R107)</f>
        <v>0.67360985583453536</v>
      </c>
      <c r="S143" s="157">
        <f t="shared" si="53"/>
        <v>0.69171365936203333</v>
      </c>
      <c r="T143" s="157">
        <f t="shared" si="53"/>
        <v>0.72177523727730175</v>
      </c>
      <c r="U143" s="157">
        <f t="shared" si="53"/>
        <v>0.73517368774429148</v>
      </c>
      <c r="V143" s="157">
        <f t="shared" si="53"/>
        <v>0.7402492755594039</v>
      </c>
      <c r="W143" s="157">
        <f t="shared" ref="W143" si="54">IF(W125=0,"",W125/W107)</f>
        <v>0.74238777943008705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0.91234850411999358</v>
      </c>
      <c r="C144" s="158">
        <f t="shared" si="55"/>
        <v>0.90230017431680343</v>
      </c>
      <c r="D144" s="158">
        <f t="shared" si="55"/>
        <v>0.89787630980430211</v>
      </c>
      <c r="E144" s="158">
        <f t="shared" si="55"/>
        <v>0.92536214937988981</v>
      </c>
      <c r="F144" s="158">
        <f t="shared" si="55"/>
        <v>0.92553161745812973</v>
      </c>
      <c r="G144" s="158">
        <f t="shared" si="55"/>
        <v>0.90237360852454163</v>
      </c>
      <c r="H144" s="158">
        <f t="shared" si="55"/>
        <v>0.91647043258676264</v>
      </c>
      <c r="I144" s="158">
        <f t="shared" si="55"/>
        <v>0.91411378788665798</v>
      </c>
      <c r="J144" s="158">
        <f t="shared" si="55"/>
        <v>0.91695301671204255</v>
      </c>
      <c r="K144" s="158">
        <f t="shared" si="55"/>
        <v>0.91166444527637069</v>
      </c>
      <c r="L144" s="158">
        <f t="shared" si="55"/>
        <v>0.93659340919543266</v>
      </c>
      <c r="M144" s="158">
        <f t="shared" si="55"/>
        <v>0.95138012282799778</v>
      </c>
      <c r="N144" s="158">
        <f t="shared" si="55"/>
        <v>0.9525473128781532</v>
      </c>
      <c r="O144" s="158">
        <f t="shared" si="55"/>
        <v>0.95877737676280372</v>
      </c>
      <c r="P144" s="158">
        <f t="shared" si="55"/>
        <v>0.9552923206232492</v>
      </c>
      <c r="Q144" s="158">
        <f t="shared" si="55"/>
        <v>0.95274816655635719</v>
      </c>
      <c r="R144" s="158">
        <f t="shared" ref="R144:V144" si="56">IF(R126=0,"",R126/R108)</f>
        <v>0.94998503284453117</v>
      </c>
      <c r="S144" s="158">
        <f t="shared" si="56"/>
        <v>0.95409024812297727</v>
      </c>
      <c r="T144" s="158">
        <f t="shared" si="56"/>
        <v>0.96770968771817945</v>
      </c>
      <c r="U144" s="158">
        <f t="shared" si="56"/>
        <v>0.96932704775704459</v>
      </c>
      <c r="V144" s="158">
        <f t="shared" si="56"/>
        <v>0.97281989954822456</v>
      </c>
      <c r="W144" s="158">
        <f t="shared" ref="W144" si="57">IF(W126=0,"",W126/W108)</f>
        <v>0.97557708223027828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0.63304330070831649</v>
      </c>
      <c r="C145" s="156">
        <f t="shared" si="58"/>
        <v>0.63727140676385641</v>
      </c>
      <c r="D145" s="156">
        <f t="shared" si="58"/>
        <v>0.64165431311989563</v>
      </c>
      <c r="E145" s="156">
        <f t="shared" si="58"/>
        <v>0.64515143210193304</v>
      </c>
      <c r="F145" s="156">
        <f t="shared" si="58"/>
        <v>0.64952873549908885</v>
      </c>
      <c r="G145" s="156">
        <f t="shared" si="58"/>
        <v>0.65423709158792698</v>
      </c>
      <c r="H145" s="156">
        <f t="shared" si="58"/>
        <v>0.65796421920528114</v>
      </c>
      <c r="I145" s="156">
        <f t="shared" si="58"/>
        <v>0.66006734123513155</v>
      </c>
      <c r="J145" s="156">
        <f t="shared" si="58"/>
        <v>0.66123250346706386</v>
      </c>
      <c r="K145" s="156">
        <f t="shared" si="58"/>
        <v>0.66297702444257023</v>
      </c>
      <c r="L145" s="156">
        <f t="shared" si="58"/>
        <v>0.66509111251281461</v>
      </c>
      <c r="M145" s="156">
        <f t="shared" si="58"/>
        <v>0.66750647051142964</v>
      </c>
      <c r="N145" s="156">
        <f t="shared" si="58"/>
        <v>0.66908942395311166</v>
      </c>
      <c r="O145" s="156">
        <f t="shared" si="58"/>
        <v>0.67043391277323772</v>
      </c>
      <c r="P145" s="156">
        <f t="shared" si="58"/>
        <v>0.67096386845120914</v>
      </c>
      <c r="Q145" s="156">
        <f t="shared" si="58"/>
        <v>0.6727457610535108</v>
      </c>
      <c r="R145" s="156">
        <f t="shared" ref="R145:V145" si="59">IF(R127=0,"",R127/R109)</f>
        <v>0.67612559630563918</v>
      </c>
      <c r="S145" s="156">
        <f t="shared" si="59"/>
        <v>0.69227515332847178</v>
      </c>
      <c r="T145" s="156">
        <f t="shared" si="59"/>
        <v>0.7125051608424845</v>
      </c>
      <c r="U145" s="156">
        <f t="shared" si="59"/>
        <v>0.73149429007314459</v>
      </c>
      <c r="V145" s="156">
        <f t="shared" si="59"/>
        <v>0.73924314201806263</v>
      </c>
      <c r="W145" s="156">
        <f t="shared" ref="W145" si="60">IF(W127=0,"",W127/W109)</f>
        <v>0.74303320287431285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0.62993027650655198</v>
      </c>
      <c r="C147" s="155">
        <f t="shared" si="64"/>
        <v>0.63623897753301617</v>
      </c>
      <c r="D147" s="155">
        <f t="shared" si="64"/>
        <v>0.64071748394635986</v>
      </c>
      <c r="E147" s="155">
        <f t="shared" si="64"/>
        <v>0.63039277450274622</v>
      </c>
      <c r="F147" s="155">
        <f t="shared" si="64"/>
        <v>0.63490131004532613</v>
      </c>
      <c r="G147" s="155">
        <f t="shared" si="64"/>
        <v>0.64782918726446748</v>
      </c>
      <c r="H147" s="155">
        <f t="shared" si="64"/>
        <v>0.6536717355952355</v>
      </c>
      <c r="I147" s="155">
        <f t="shared" si="64"/>
        <v>0.66170152527586523</v>
      </c>
      <c r="J147" s="155">
        <f t="shared" si="64"/>
        <v>0.66232082032400008</v>
      </c>
      <c r="K147" s="155">
        <f t="shared" si="64"/>
        <v>0.66492491221219485</v>
      </c>
      <c r="L147" s="155">
        <f t="shared" si="64"/>
        <v>0.67395500522879781</v>
      </c>
      <c r="M147" s="155">
        <f t="shared" si="64"/>
        <v>0.66589937129691956</v>
      </c>
      <c r="N147" s="155">
        <f t="shared" si="64"/>
        <v>0.65853967677973513</v>
      </c>
      <c r="O147" s="155">
        <f t="shared" si="64"/>
        <v>0.64711325276358389</v>
      </c>
      <c r="P147" s="155">
        <f t="shared" si="64"/>
        <v>0.64432475122838972</v>
      </c>
      <c r="Q147" s="155">
        <f t="shared" si="64"/>
        <v>0.64346334941541605</v>
      </c>
      <c r="R147" s="155">
        <f t="shared" ref="R147:V147" si="65">IF(R129=0,"",R129/R111)</f>
        <v>0.65622150683372737</v>
      </c>
      <c r="S147" s="155">
        <f t="shared" si="65"/>
        <v>0.66177209252900371</v>
      </c>
      <c r="T147" s="155">
        <f t="shared" si="65"/>
        <v>0.69338958101938342</v>
      </c>
      <c r="U147" s="155">
        <f t="shared" si="65"/>
        <v>0.71697168514218812</v>
      </c>
      <c r="V147" s="155">
        <f t="shared" si="65"/>
        <v>0.7253415381873024</v>
      </c>
      <c r="W147" s="155">
        <f t="shared" ref="W147" si="66">IF(W129=0,"",W129/W111)</f>
        <v>0.74521188832114749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0.5585640315947189</v>
      </c>
      <c r="C148" s="156">
        <f t="shared" si="67"/>
        <v>0.55951877217381085</v>
      </c>
      <c r="D148" s="156">
        <f t="shared" si="67"/>
        <v>0.56072787931348889</v>
      </c>
      <c r="E148" s="156">
        <f t="shared" si="67"/>
        <v>0.56231811885609062</v>
      </c>
      <c r="F148" s="156">
        <f t="shared" si="67"/>
        <v>0.56368981703802556</v>
      </c>
      <c r="G148" s="156">
        <f t="shared" si="67"/>
        <v>0.56506778344162123</v>
      </c>
      <c r="H148" s="156">
        <f t="shared" si="67"/>
        <v>0.56676014545983711</v>
      </c>
      <c r="I148" s="156">
        <f t="shared" si="67"/>
        <v>0.5677650064664036</v>
      </c>
      <c r="J148" s="156">
        <f t="shared" si="67"/>
        <v>0.56821680720113843</v>
      </c>
      <c r="K148" s="156">
        <f t="shared" si="67"/>
        <v>0.56921773124256758</v>
      </c>
      <c r="L148" s="156">
        <f t="shared" si="67"/>
        <v>0.57045829904253376</v>
      </c>
      <c r="M148" s="156">
        <f t="shared" si="67"/>
        <v>0.57170850367869741</v>
      </c>
      <c r="N148" s="156">
        <f t="shared" si="67"/>
        <v>0.57238245256075049</v>
      </c>
      <c r="O148" s="156">
        <f t="shared" si="67"/>
        <v>0.57281411452459086</v>
      </c>
      <c r="P148" s="156">
        <f t="shared" si="67"/>
        <v>0.57297378805565413</v>
      </c>
      <c r="Q148" s="156">
        <f t="shared" si="67"/>
        <v>0.57314181390241459</v>
      </c>
      <c r="R148" s="156">
        <f t="shared" ref="R148:V148" si="68">IF(R130=0,"",R130/R112)</f>
        <v>0.57329513987834435</v>
      </c>
      <c r="S148" s="156">
        <f t="shared" si="68"/>
        <v>0.5750433423748238</v>
      </c>
      <c r="T148" s="156">
        <f t="shared" si="68"/>
        <v>0.57797304353177847</v>
      </c>
      <c r="U148" s="156">
        <f t="shared" si="68"/>
        <v>0.58366793469434253</v>
      </c>
      <c r="V148" s="156">
        <f t="shared" si="68"/>
        <v>0.58745177952895955</v>
      </c>
      <c r="W148" s="156">
        <f t="shared" ref="W148" si="69">IF(W130=0,"",W130/W112)</f>
        <v>0.58947933933258534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0.72144014647121668</v>
      </c>
      <c r="C149" s="159">
        <f t="shared" si="70"/>
        <v>0.72340790536051802</v>
      </c>
      <c r="D149" s="159">
        <f t="shared" si="70"/>
        <v>0.7257827301649421</v>
      </c>
      <c r="E149" s="159">
        <f t="shared" si="70"/>
        <v>0.72862672426405728</v>
      </c>
      <c r="F149" s="159">
        <f t="shared" si="70"/>
        <v>0.73172789074664868</v>
      </c>
      <c r="G149" s="159">
        <f t="shared" si="70"/>
        <v>0.73522784752783377</v>
      </c>
      <c r="H149" s="159">
        <f t="shared" si="70"/>
        <v>0.73881446735744849</v>
      </c>
      <c r="I149" s="159">
        <f t="shared" si="70"/>
        <v>0.74077520652372086</v>
      </c>
      <c r="J149" s="159">
        <f t="shared" si="70"/>
        <v>0.74170204774558779</v>
      </c>
      <c r="K149" s="159">
        <f t="shared" si="70"/>
        <v>0.74314215335072997</v>
      </c>
      <c r="L149" s="159">
        <f t="shared" si="70"/>
        <v>0.74456254467865024</v>
      </c>
      <c r="M149" s="159">
        <f t="shared" si="70"/>
        <v>0.74624997818798655</v>
      </c>
      <c r="N149" s="159">
        <f t="shared" si="70"/>
        <v>0.74764774747217666</v>
      </c>
      <c r="O149" s="159">
        <f t="shared" si="70"/>
        <v>0.74924431547369996</v>
      </c>
      <c r="P149" s="159">
        <f t="shared" si="70"/>
        <v>0.74998037177587151</v>
      </c>
      <c r="Q149" s="159">
        <f t="shared" si="70"/>
        <v>0.75190505467554369</v>
      </c>
      <c r="R149" s="159">
        <f t="shared" ref="R149:V149" si="71">IF(R131=0,"",R131/R113)</f>
        <v>0.75602676884829201</v>
      </c>
      <c r="S149" s="159">
        <f t="shared" si="71"/>
        <v>0.77638523493676281</v>
      </c>
      <c r="T149" s="159">
        <f t="shared" si="71"/>
        <v>0.79568148442006381</v>
      </c>
      <c r="U149" s="159">
        <f t="shared" si="71"/>
        <v>0.81388464819963113</v>
      </c>
      <c r="V149" s="159">
        <f t="shared" si="71"/>
        <v>0.82145189757616699</v>
      </c>
      <c r="W149" s="159">
        <f t="shared" ref="W149" si="72">IF(W131=0,"",W131/W113)</f>
        <v>0.82808581716223462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91.868257155941635</v>
      </c>
      <c r="C151" s="117">
        <f t="shared" si="73"/>
        <v>87.428457245583786</v>
      </c>
      <c r="D151" s="117">
        <f t="shared" si="73"/>
        <v>86.676123051129494</v>
      </c>
      <c r="E151" s="117">
        <f t="shared" si="73"/>
        <v>98.589234547366857</v>
      </c>
      <c r="F151" s="117">
        <f t="shared" si="73"/>
        <v>97.070352048071442</v>
      </c>
      <c r="G151" s="117">
        <f t="shared" si="73"/>
        <v>88.237244199777876</v>
      </c>
      <c r="H151" s="117">
        <f t="shared" si="73"/>
        <v>81.907575509515539</v>
      </c>
      <c r="I151" s="117">
        <f t="shared" si="73"/>
        <v>78.942455675434431</v>
      </c>
      <c r="J151" s="117">
        <f t="shared" si="73"/>
        <v>69.947831690591045</v>
      </c>
      <c r="K151" s="117">
        <f t="shared" si="73"/>
        <v>65.871165751461319</v>
      </c>
      <c r="L151" s="117">
        <f t="shared" si="73"/>
        <v>63.74037991694604</v>
      </c>
      <c r="M151" s="117">
        <f t="shared" si="73"/>
        <v>53.047143493853561</v>
      </c>
      <c r="N151" s="117">
        <f t="shared" si="73"/>
        <v>39.257852630112353</v>
      </c>
      <c r="O151" s="117">
        <f t="shared" si="73"/>
        <v>26.723286884419306</v>
      </c>
      <c r="P151" s="117">
        <f t="shared" si="73"/>
        <v>10.110557340975541</v>
      </c>
      <c r="Q151" s="117">
        <f t="shared" si="73"/>
        <v>3.3541665602201105</v>
      </c>
      <c r="R151" s="117">
        <f t="shared" ref="R151:V151" si="74">R152+R154+R156+R165</f>
        <v>0.5689679571658155</v>
      </c>
      <c r="S151" s="117">
        <f t="shared" si="74"/>
        <v>0.6041052885722118</v>
      </c>
      <c r="T151" s="117">
        <f t="shared" si="74"/>
        <v>0.58613579427729645</v>
      </c>
      <c r="U151" s="117">
        <f t="shared" si="74"/>
        <v>0.55450538477428746</v>
      </c>
      <c r="V151" s="117">
        <f t="shared" si="74"/>
        <v>0.62317334128627533</v>
      </c>
      <c r="W151" s="117">
        <f t="shared" ref="W151" si="75">W152+W154+W156+W165</f>
        <v>0.55670141630656844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48.286887980234589</v>
      </c>
      <c r="C156" s="122">
        <v>46.259811712633699</v>
      </c>
      <c r="D156" s="122">
        <v>45.438475196357707</v>
      </c>
      <c r="E156" s="122">
        <v>47.865805814985649</v>
      </c>
      <c r="F156" s="122">
        <v>47.115858381020537</v>
      </c>
      <c r="G156" s="122">
        <v>45.297883635260476</v>
      </c>
      <c r="H156" s="122">
        <v>43.714215035214337</v>
      </c>
      <c r="I156" s="122">
        <v>43.409557692122291</v>
      </c>
      <c r="J156" s="122">
        <v>40.951307629509962</v>
      </c>
      <c r="K156" s="122">
        <v>38.977279484237137</v>
      </c>
      <c r="L156" s="122">
        <v>37.30821546012497</v>
      </c>
      <c r="M156" s="122">
        <v>29.210457853490546</v>
      </c>
      <c r="N156" s="122">
        <v>21.973234983558864</v>
      </c>
      <c r="O156" s="122">
        <v>14.875548906554064</v>
      </c>
      <c r="P156" s="122">
        <v>5.5991505862256679</v>
      </c>
      <c r="Q156" s="122">
        <v>1.804390891271991</v>
      </c>
      <c r="R156" s="122">
        <v>0.29665505167124639</v>
      </c>
      <c r="S156" s="122">
        <v>0.30735540798491018</v>
      </c>
      <c r="T156" s="122">
        <v>0.2998013625420074</v>
      </c>
      <c r="U156" s="122">
        <v>0.29256336758865165</v>
      </c>
      <c r="V156" s="122">
        <v>0.33446412149776444</v>
      </c>
      <c r="W156" s="122">
        <v>0.30025397890210809</v>
      </c>
      <c r="DA156" s="130" t="s">
        <v>2230</v>
      </c>
    </row>
    <row r="157" spans="1:105" ht="12" customHeight="1" x14ac:dyDescent="0.25">
      <c r="A157" s="97" t="s">
        <v>124</v>
      </c>
      <c r="B157" s="98">
        <v>48.144302672521697</v>
      </c>
      <c r="C157" s="98">
        <v>46.123329692268833</v>
      </c>
      <c r="D157" s="98">
        <v>45.306295936348796</v>
      </c>
      <c r="E157" s="98">
        <v>47.718960925690233</v>
      </c>
      <c r="F157" s="98">
        <v>46.974112091714161</v>
      </c>
      <c r="G157" s="98">
        <v>45.15584048992973</v>
      </c>
      <c r="H157" s="98">
        <v>43.588633444921065</v>
      </c>
      <c r="I157" s="98">
        <v>43.289686394973089</v>
      </c>
      <c r="J157" s="98">
        <v>40.830633037081192</v>
      </c>
      <c r="K157" s="98">
        <v>38.852203766098143</v>
      </c>
      <c r="L157" s="98">
        <v>37.154651655868463</v>
      </c>
      <c r="M157" s="98">
        <v>29.114625689074423</v>
      </c>
      <c r="N157" s="98">
        <v>21.881998120793192</v>
      </c>
      <c r="O157" s="98">
        <v>14.806698726082477</v>
      </c>
      <c r="P157" s="98">
        <v>5.5703215822787175</v>
      </c>
      <c r="Q157" s="98">
        <v>1.7940727043641185</v>
      </c>
      <c r="R157" s="98">
        <v>0.29499830923483605</v>
      </c>
      <c r="S157" s="98">
        <v>0.30519396802752419</v>
      </c>
      <c r="T157" s="98">
        <v>0.29849457938439716</v>
      </c>
      <c r="U157" s="98">
        <v>0.29126502502835699</v>
      </c>
      <c r="V157" s="98">
        <v>0.3320543259453389</v>
      </c>
      <c r="W157" s="98">
        <v>0.29909214731375638</v>
      </c>
      <c r="DA157" s="63" t="s">
        <v>2231</v>
      </c>
    </row>
    <row r="158" spans="1:105" ht="12" customHeight="1" x14ac:dyDescent="0.25">
      <c r="A158" s="97" t="s">
        <v>123</v>
      </c>
      <c r="B158" s="98">
        <v>0.1425853077128886</v>
      </c>
      <c r="C158" s="98">
        <v>0.13648202036486692</v>
      </c>
      <c r="D158" s="98">
        <v>0.13217926000891059</v>
      </c>
      <c r="E158" s="98">
        <v>0.14684488929541567</v>
      </c>
      <c r="F158" s="98">
        <v>0.14174628930637836</v>
      </c>
      <c r="G158" s="98">
        <v>0.1420431453307435</v>
      </c>
      <c r="H158" s="98">
        <v>0.12558159029327498</v>
      </c>
      <c r="I158" s="98">
        <v>0.11987129714920006</v>
      </c>
      <c r="J158" s="98">
        <v>0.12067459242876907</v>
      </c>
      <c r="K158" s="98">
        <v>0.12507571813899424</v>
      </c>
      <c r="L158" s="98">
        <v>0.15356380425650382</v>
      </c>
      <c r="M158" s="98">
        <v>9.5832164416122023E-2</v>
      </c>
      <c r="N158" s="98">
        <v>9.1236862765673055E-2</v>
      </c>
      <c r="O158" s="98">
        <v>6.8850180471586683E-2</v>
      </c>
      <c r="P158" s="98">
        <v>2.8829003946950024E-2</v>
      </c>
      <c r="Q158" s="98">
        <v>1.0318186907872548E-2</v>
      </c>
      <c r="R158" s="98">
        <v>1.6567424364103526E-3</v>
      </c>
      <c r="S158" s="98">
        <v>2.1614399573859889E-3</v>
      </c>
      <c r="T158" s="98">
        <v>1.3067831576102596E-3</v>
      </c>
      <c r="U158" s="98">
        <v>1.2983425602946777E-3</v>
      </c>
      <c r="V158" s="98">
        <v>2.4097955524255217E-3</v>
      </c>
      <c r="W158" s="98">
        <v>1.161831588351703E-3</v>
      </c>
      <c r="DA158" s="63" t="s">
        <v>2232</v>
      </c>
    </row>
    <row r="159" spans="1:105" ht="12" customHeight="1" x14ac:dyDescent="0.25">
      <c r="A159" s="100" t="s">
        <v>50</v>
      </c>
      <c r="B159" s="101">
        <v>0.1425853077128886</v>
      </c>
      <c r="C159" s="101">
        <v>0.13648202036486692</v>
      </c>
      <c r="D159" s="101">
        <v>0.13217926000891059</v>
      </c>
      <c r="E159" s="101">
        <v>0.14684488929541567</v>
      </c>
      <c r="F159" s="101">
        <v>0.14174628930637836</v>
      </c>
      <c r="G159" s="101">
        <v>0.1420431453307435</v>
      </c>
      <c r="H159" s="101">
        <v>0.12558159029327498</v>
      </c>
      <c r="I159" s="101">
        <v>0.11987129714920006</v>
      </c>
      <c r="J159" s="101">
        <v>0.12067459242876907</v>
      </c>
      <c r="K159" s="101">
        <v>0.12507571813899424</v>
      </c>
      <c r="L159" s="101">
        <v>0.15356380425650382</v>
      </c>
      <c r="M159" s="101">
        <v>9.5832164416122023E-2</v>
      </c>
      <c r="N159" s="101">
        <v>9.1236862765673055E-2</v>
      </c>
      <c r="O159" s="101">
        <v>6.8850180471586683E-2</v>
      </c>
      <c r="P159" s="101">
        <v>2.8829003946950024E-2</v>
      </c>
      <c r="Q159" s="101">
        <v>1.0318186907872548E-2</v>
      </c>
      <c r="R159" s="101">
        <v>1.6567424364103526E-3</v>
      </c>
      <c r="S159" s="101">
        <v>2.1614399573859889E-3</v>
      </c>
      <c r="T159" s="101">
        <v>1.3067831576102596E-3</v>
      </c>
      <c r="U159" s="101">
        <v>1.2983425602946777E-3</v>
      </c>
      <c r="V159" s="101">
        <v>2.4097955524255217E-3</v>
      </c>
      <c r="W159" s="101">
        <v>1.161831588351703E-3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43.581369175707046</v>
      </c>
      <c r="C165" s="122">
        <v>41.168645532950087</v>
      </c>
      <c r="D165" s="122">
        <v>41.237647854771787</v>
      </c>
      <c r="E165" s="122">
        <v>50.723428732381208</v>
      </c>
      <c r="F165" s="122">
        <v>49.954493667050897</v>
      </c>
      <c r="G165" s="122">
        <v>42.939360564517393</v>
      </c>
      <c r="H165" s="122">
        <v>38.193360474301208</v>
      </c>
      <c r="I165" s="122">
        <v>35.532897983312139</v>
      </c>
      <c r="J165" s="122">
        <v>28.996524061081079</v>
      </c>
      <c r="K165" s="122">
        <v>26.893886267224183</v>
      </c>
      <c r="L165" s="122">
        <v>26.43216445682107</v>
      </c>
      <c r="M165" s="122">
        <v>23.836685640363015</v>
      </c>
      <c r="N165" s="122">
        <v>17.284617646553489</v>
      </c>
      <c r="O165" s="122">
        <v>11.847737977865242</v>
      </c>
      <c r="P165" s="122">
        <v>4.5114067547498733</v>
      </c>
      <c r="Q165" s="122">
        <v>1.5497756689481192</v>
      </c>
      <c r="R165" s="122">
        <v>0.27231290549456916</v>
      </c>
      <c r="S165" s="122">
        <v>0.29674988058730162</v>
      </c>
      <c r="T165" s="122">
        <v>0.28633443173528911</v>
      </c>
      <c r="U165" s="122">
        <v>0.26194201718563581</v>
      </c>
      <c r="V165" s="122">
        <v>0.28870921978851088</v>
      </c>
      <c r="W165" s="122">
        <v>0.25644743740446035</v>
      </c>
      <c r="DA165" s="130" t="s">
        <v>2239</v>
      </c>
    </row>
    <row r="166" spans="1:105" ht="12" customHeight="1" x14ac:dyDescent="0.25">
      <c r="A166" s="97" t="s">
        <v>50</v>
      </c>
      <c r="B166" s="98">
        <v>43.581369175707046</v>
      </c>
      <c r="C166" s="98">
        <v>41.168645532950087</v>
      </c>
      <c r="D166" s="98">
        <v>41.237647854771787</v>
      </c>
      <c r="E166" s="98">
        <v>50.723428732381208</v>
      </c>
      <c r="F166" s="98">
        <v>49.954493667050897</v>
      </c>
      <c r="G166" s="98">
        <v>42.939360564517393</v>
      </c>
      <c r="H166" s="98">
        <v>38.193360474301208</v>
      </c>
      <c r="I166" s="98">
        <v>35.532897983312139</v>
      </c>
      <c r="J166" s="98">
        <v>28.996524061081079</v>
      </c>
      <c r="K166" s="98">
        <v>26.893886267224183</v>
      </c>
      <c r="L166" s="98">
        <v>26.43216445682107</v>
      </c>
      <c r="M166" s="98">
        <v>23.836685640363015</v>
      </c>
      <c r="N166" s="98">
        <v>17.284617646553489</v>
      </c>
      <c r="O166" s="98">
        <v>11.847737977865242</v>
      </c>
      <c r="P166" s="98">
        <v>4.5114067547498733</v>
      </c>
      <c r="Q166" s="98">
        <v>1.5497756689481192</v>
      </c>
      <c r="R166" s="98">
        <v>0.27231290549456916</v>
      </c>
      <c r="S166" s="98">
        <v>0.29674988058730162</v>
      </c>
      <c r="T166" s="98">
        <v>0.28633443173528911</v>
      </c>
      <c r="U166" s="98">
        <v>0.26194201718563581</v>
      </c>
      <c r="V166" s="98">
        <v>0.28870921978851088</v>
      </c>
      <c r="W166" s="98">
        <v>0.25644743740446035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5749.6266888337359</v>
      </c>
      <c r="C169" s="117">
        <f t="shared" si="78"/>
        <v>5923.0926071093118</v>
      </c>
      <c r="D169" s="117">
        <f t="shared" si="78"/>
        <v>6364.7869554189265</v>
      </c>
      <c r="E169" s="117">
        <f t="shared" si="78"/>
        <v>6795.5888206197151</v>
      </c>
      <c r="F169" s="117">
        <f t="shared" si="78"/>
        <v>6891.414191325126</v>
      </c>
      <c r="G169" s="117">
        <f t="shared" si="78"/>
        <v>6932.7152122835778</v>
      </c>
      <c r="H169" s="117">
        <f t="shared" si="78"/>
        <v>6636.2978120248536</v>
      </c>
      <c r="I169" s="117">
        <f t="shared" si="78"/>
        <v>7071.0009838503302</v>
      </c>
      <c r="J169" s="117">
        <f t="shared" si="78"/>
        <v>6534.2156772742546</v>
      </c>
      <c r="K169" s="117">
        <f t="shared" si="78"/>
        <v>6944.2619736211236</v>
      </c>
      <c r="L169" s="117">
        <f t="shared" si="78"/>
        <v>6338.0478591295432</v>
      </c>
      <c r="M169" s="117">
        <f t="shared" si="78"/>
        <v>6063.2147173204703</v>
      </c>
      <c r="N169" s="117">
        <f t="shared" si="78"/>
        <v>5812.790565002806</v>
      </c>
      <c r="O169" s="117">
        <f t="shared" si="78"/>
        <v>6557.2089253652375</v>
      </c>
      <c r="P169" s="117">
        <f t="shared" si="78"/>
        <v>2615.0466775044833</v>
      </c>
      <c r="Q169" s="117">
        <f t="shared" si="78"/>
        <v>2845.2162550805087</v>
      </c>
      <c r="R169" s="117">
        <f t="shared" ref="R169:V169" si="79">R170+R172+R174+R183</f>
        <v>6497.3857252550815</v>
      </c>
      <c r="S169" s="117">
        <f t="shared" si="79"/>
        <v>5854.9285606293552</v>
      </c>
      <c r="T169" s="117">
        <f t="shared" si="79"/>
        <v>6062.3032275999049</v>
      </c>
      <c r="U169" s="117">
        <f t="shared" si="79"/>
        <v>5857.0243625666826</v>
      </c>
      <c r="V169" s="117">
        <f t="shared" si="79"/>
        <v>6157.3909354956522</v>
      </c>
      <c r="W169" s="117">
        <f t="shared" ref="W169" si="80">W170+W172+W174+W183</f>
        <v>6230.8351254079425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1906.2833675487047</v>
      </c>
      <c r="C170" s="122">
        <f t="shared" si="81"/>
        <v>2085.0016353334272</v>
      </c>
      <c r="D170" s="122">
        <f t="shared" si="81"/>
        <v>2485.8192888542476</v>
      </c>
      <c r="E170" s="122">
        <f t="shared" si="81"/>
        <v>2743.7927584776157</v>
      </c>
      <c r="F170" s="122">
        <f t="shared" si="81"/>
        <v>2887.1996346613178</v>
      </c>
      <c r="G170" s="122">
        <f t="shared" si="81"/>
        <v>3010.5799661387978</v>
      </c>
      <c r="H170" s="122">
        <f t="shared" si="81"/>
        <v>2820.5696018197582</v>
      </c>
      <c r="I170" s="122">
        <f t="shared" si="81"/>
        <v>3251.5782026173902</v>
      </c>
      <c r="J170" s="122">
        <f t="shared" si="81"/>
        <v>3052.2999539917282</v>
      </c>
      <c r="K170" s="122">
        <f t="shared" si="81"/>
        <v>3471.3013311102432</v>
      </c>
      <c r="L170" s="122">
        <f t="shared" si="81"/>
        <v>2495.4372625191386</v>
      </c>
      <c r="M170" s="122">
        <f t="shared" si="81"/>
        <v>2777.1932770792805</v>
      </c>
      <c r="N170" s="122">
        <f t="shared" si="81"/>
        <v>2909.4619056552465</v>
      </c>
      <c r="O170" s="122">
        <f t="shared" si="81"/>
        <v>3860.5707330464074</v>
      </c>
      <c r="P170" s="122">
        <f t="shared" si="81"/>
        <v>131.13234169011176</v>
      </c>
      <c r="Q170" s="122">
        <f t="shared" si="81"/>
        <v>399.30271916597155</v>
      </c>
      <c r="R170" s="122">
        <f t="shared" si="81"/>
        <v>3553.9745495184848</v>
      </c>
      <c r="S170" s="122">
        <f t="shared" si="81"/>
        <v>3117.1987121475622</v>
      </c>
      <c r="T170" s="122">
        <f t="shared" si="81"/>
        <v>3299.5001165939857</v>
      </c>
      <c r="U170" s="122">
        <f t="shared" si="81"/>
        <v>3195.7139354640972</v>
      </c>
      <c r="V170" s="122">
        <f t="shared" si="81"/>
        <v>3256.130054878693</v>
      </c>
      <c r="W170" s="122">
        <f t="shared" si="81"/>
        <v>3373.3904595709205</v>
      </c>
      <c r="DA170" s="130" t="s">
        <v>2394</v>
      </c>
    </row>
    <row r="171" spans="1:105" ht="12" customHeight="1" x14ac:dyDescent="0.25">
      <c r="A171" s="97" t="s">
        <v>53</v>
      </c>
      <c r="B171" s="98">
        <v>1906.2833675487047</v>
      </c>
      <c r="C171" s="98">
        <v>2085.0016353334272</v>
      </c>
      <c r="D171" s="98">
        <v>2485.8192888542476</v>
      </c>
      <c r="E171" s="98">
        <v>2743.7927584776157</v>
      </c>
      <c r="F171" s="98">
        <v>2887.1996346613178</v>
      </c>
      <c r="G171" s="98">
        <v>3010.5799661387978</v>
      </c>
      <c r="H171" s="98">
        <v>2820.5696018197582</v>
      </c>
      <c r="I171" s="98">
        <v>3251.5782026173902</v>
      </c>
      <c r="J171" s="98">
        <v>3052.2999539917282</v>
      </c>
      <c r="K171" s="98">
        <v>3471.3013311102432</v>
      </c>
      <c r="L171" s="98">
        <v>2495.4372625191386</v>
      </c>
      <c r="M171" s="98">
        <v>2777.1932770792805</v>
      </c>
      <c r="N171" s="98">
        <v>2909.4619056552465</v>
      </c>
      <c r="O171" s="98">
        <v>3860.5707330464074</v>
      </c>
      <c r="P171" s="98">
        <v>131.13234169011176</v>
      </c>
      <c r="Q171" s="98">
        <v>399.30271916597155</v>
      </c>
      <c r="R171" s="98">
        <v>3553.9745495184848</v>
      </c>
      <c r="S171" s="98">
        <v>3117.1987121475622</v>
      </c>
      <c r="T171" s="98">
        <v>3299.5001165939857</v>
      </c>
      <c r="U171" s="98">
        <v>3195.7139354640972</v>
      </c>
      <c r="V171" s="98">
        <v>3256.130054878693</v>
      </c>
      <c r="W171" s="98">
        <v>3373.3904595709205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73.735988352145398</v>
      </c>
      <c r="C172" s="122">
        <f t="shared" si="82"/>
        <v>78.792555450096586</v>
      </c>
      <c r="D172" s="122">
        <f t="shared" si="82"/>
        <v>61.661975641993763</v>
      </c>
      <c r="E172" s="122">
        <f t="shared" si="82"/>
        <v>127.29424016542119</v>
      </c>
      <c r="F172" s="122">
        <f t="shared" si="82"/>
        <v>91.852392262996702</v>
      </c>
      <c r="G172" s="122">
        <f t="shared" si="82"/>
        <v>109.90614784574548</v>
      </c>
      <c r="H172" s="122">
        <f t="shared" si="82"/>
        <v>126.72651838063179</v>
      </c>
      <c r="I172" s="122">
        <f t="shared" si="82"/>
        <v>56.627352435276251</v>
      </c>
      <c r="J172" s="122">
        <f t="shared" si="82"/>
        <v>52.435020336576486</v>
      </c>
      <c r="K172" s="122">
        <f t="shared" si="82"/>
        <v>78.741587968270565</v>
      </c>
      <c r="L172" s="122">
        <f t="shared" si="82"/>
        <v>108.92063379505203</v>
      </c>
      <c r="M172" s="122">
        <f t="shared" si="82"/>
        <v>95.368657804857463</v>
      </c>
      <c r="N172" s="122">
        <f t="shared" si="82"/>
        <v>95.576289761237462</v>
      </c>
      <c r="O172" s="122">
        <f t="shared" si="82"/>
        <v>89.758997987092016</v>
      </c>
      <c r="P172" s="122">
        <f t="shared" si="82"/>
        <v>92.363509492172852</v>
      </c>
      <c r="Q172" s="122">
        <f t="shared" si="82"/>
        <v>114.44028453759843</v>
      </c>
      <c r="R172" s="122">
        <f t="shared" si="82"/>
        <v>318.25266575133088</v>
      </c>
      <c r="S172" s="122">
        <f t="shared" si="82"/>
        <v>187.46581002609713</v>
      </c>
      <c r="T172" s="122">
        <f t="shared" si="82"/>
        <v>140.49697327675884</v>
      </c>
      <c r="U172" s="122">
        <f t="shared" si="82"/>
        <v>94.267804379123092</v>
      </c>
      <c r="V172" s="122">
        <f t="shared" si="82"/>
        <v>78.127976664502938</v>
      </c>
      <c r="W172" s="122">
        <f t="shared" si="82"/>
        <v>86.034857213928248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73.735988352145398</v>
      </c>
      <c r="C173" s="98">
        <f>RES_hhdet_fech!C165</f>
        <v>78.792555450096586</v>
      </c>
      <c r="D173" s="98">
        <f>RES_hhdet_fech!D165</f>
        <v>61.661975641993763</v>
      </c>
      <c r="E173" s="98">
        <f>RES_hhdet_fech!E165</f>
        <v>127.29424016542119</v>
      </c>
      <c r="F173" s="98">
        <f>RES_hhdet_fech!F165</f>
        <v>91.852392262996702</v>
      </c>
      <c r="G173" s="98">
        <f>RES_hhdet_fech!G165</f>
        <v>109.90614784574548</v>
      </c>
      <c r="H173" s="98">
        <f>RES_hhdet_fech!H165</f>
        <v>126.72651838063179</v>
      </c>
      <c r="I173" s="98">
        <f>RES_hhdet_fech!I165</f>
        <v>56.627352435276251</v>
      </c>
      <c r="J173" s="98">
        <f>RES_hhdet_fech!J165</f>
        <v>52.435020336576486</v>
      </c>
      <c r="K173" s="98">
        <f>RES_hhdet_fech!K165</f>
        <v>78.741587968270565</v>
      </c>
      <c r="L173" s="98">
        <f>RES_hhdet_fech!L165</f>
        <v>108.92063379505203</v>
      </c>
      <c r="M173" s="98">
        <f>RES_hhdet_fech!M165</f>
        <v>95.368657804857463</v>
      </c>
      <c r="N173" s="98">
        <f>RES_hhdet_fech!N165</f>
        <v>95.576289761237462</v>
      </c>
      <c r="O173" s="98">
        <f>RES_hhdet_fech!O165</f>
        <v>89.758997987092016</v>
      </c>
      <c r="P173" s="98">
        <f>RES_hhdet_fech!P165</f>
        <v>92.363509492172852</v>
      </c>
      <c r="Q173" s="98">
        <f>RES_hhdet_fech!Q165</f>
        <v>114.44028453759843</v>
      </c>
      <c r="R173" s="98">
        <f>RES_hhdet_fech!R165</f>
        <v>318.25266575133088</v>
      </c>
      <c r="S173" s="98">
        <f>RES_hhdet_fech!S165</f>
        <v>187.46581002609713</v>
      </c>
      <c r="T173" s="98">
        <f>RES_hhdet_fech!T165</f>
        <v>140.49697327675884</v>
      </c>
      <c r="U173" s="98">
        <f>RES_hhdet_fech!U165</f>
        <v>94.267804379123092</v>
      </c>
      <c r="V173" s="98">
        <f>RES_hhdet_fech!V165</f>
        <v>78.127976664502938</v>
      </c>
      <c r="W173" s="98">
        <f>RES_hhdet_fech!W165</f>
        <v>86.034857213928248</v>
      </c>
      <c r="DA173" s="63" t="s">
        <v>2397</v>
      </c>
    </row>
    <row r="174" spans="1:105" ht="12" customHeight="1" x14ac:dyDescent="0.25">
      <c r="A174" s="121" t="s">
        <v>55</v>
      </c>
      <c r="B174" s="122">
        <v>1491.0589475174811</v>
      </c>
      <c r="C174" s="122">
        <v>1454.3220781019888</v>
      </c>
      <c r="D174" s="122">
        <v>1434.6521912721439</v>
      </c>
      <c r="E174" s="122">
        <v>1453.4871182670513</v>
      </c>
      <c r="F174" s="122">
        <v>1429.3000488077921</v>
      </c>
      <c r="G174" s="122">
        <v>1399.9510887889319</v>
      </c>
      <c r="H174" s="122">
        <v>1396.5694357847321</v>
      </c>
      <c r="I174" s="122">
        <v>1420.8576081774527</v>
      </c>
      <c r="J174" s="122">
        <v>1421.2248616535899</v>
      </c>
      <c r="K174" s="122">
        <v>1425.4131704549584</v>
      </c>
      <c r="L174" s="122">
        <v>1463.2949708639051</v>
      </c>
      <c r="M174" s="122">
        <v>1267.1441346371789</v>
      </c>
      <c r="N174" s="122">
        <v>1218.5962532400588</v>
      </c>
      <c r="O174" s="122">
        <v>1215.8656732612503</v>
      </c>
      <c r="P174" s="122">
        <v>1133.2077486912849</v>
      </c>
      <c r="Q174" s="122">
        <v>1084.6286713292884</v>
      </c>
      <c r="R174" s="122">
        <v>1109.4067235326904</v>
      </c>
      <c r="S174" s="122">
        <v>1084.8286948483287</v>
      </c>
      <c r="T174" s="122">
        <v>1033.9566279859869</v>
      </c>
      <c r="U174" s="122">
        <v>990.96169646671126</v>
      </c>
      <c r="V174" s="122">
        <v>1088.6108812945865</v>
      </c>
      <c r="W174" s="122">
        <v>998.16645574484289</v>
      </c>
      <c r="DA174" s="130" t="s">
        <v>2398</v>
      </c>
    </row>
    <row r="175" spans="1:105" ht="12" customHeight="1" x14ac:dyDescent="0.25">
      <c r="A175" s="97" t="s">
        <v>124</v>
      </c>
      <c r="B175" s="98">
        <v>1529.2483207848438</v>
      </c>
      <c r="C175" s="98">
        <v>1488.5112945275428</v>
      </c>
      <c r="D175" s="98">
        <v>1467.2097725933359</v>
      </c>
      <c r="E175" s="98">
        <v>1495.7606813727889</v>
      </c>
      <c r="F175" s="98">
        <v>1472.0254299866194</v>
      </c>
      <c r="G175" s="98">
        <v>1436.3857388150557</v>
      </c>
      <c r="H175" s="98">
        <v>1439.7686152549459</v>
      </c>
      <c r="I175" s="98">
        <v>1467.3386700380993</v>
      </c>
      <c r="J175" s="98">
        <v>1474.0359058273091</v>
      </c>
      <c r="K175" s="98">
        <v>1484.9712155861137</v>
      </c>
      <c r="L175" s="98">
        <v>1555.7292417973465</v>
      </c>
      <c r="M175" s="98">
        <v>1356.8055674961768</v>
      </c>
      <c r="N175" s="98">
        <v>1322.4135565882584</v>
      </c>
      <c r="O175" s="98">
        <v>1337.58397262173</v>
      </c>
      <c r="P175" s="98">
        <v>1248.4892655439114</v>
      </c>
      <c r="Q175" s="98">
        <v>1197.5492382814932</v>
      </c>
      <c r="R175" s="98">
        <v>1222.8217367502402</v>
      </c>
      <c r="S175" s="98">
        <v>1196.3667365666142</v>
      </c>
      <c r="T175" s="98">
        <v>1131.8069828882733</v>
      </c>
      <c r="U175" s="98">
        <v>1070.285544538915</v>
      </c>
      <c r="V175" s="98">
        <v>1216.1098744906683</v>
      </c>
      <c r="W175" s="98">
        <v>1073.0713209469322</v>
      </c>
      <c r="DA175" s="63" t="s">
        <v>2399</v>
      </c>
    </row>
    <row r="176" spans="1:105" ht="12" customHeight="1" x14ac:dyDescent="0.25">
      <c r="A176" s="97" t="s">
        <v>123</v>
      </c>
      <c r="B176" s="98">
        <v>983.58337369348521</v>
      </c>
      <c r="C176" s="98">
        <v>967.40970825648583</v>
      </c>
      <c r="D176" s="98">
        <v>962.17314340726534</v>
      </c>
      <c r="E176" s="98">
        <v>968.43638510603671</v>
      </c>
      <c r="F176" s="98">
        <v>958.19704352510223</v>
      </c>
      <c r="G176" s="98">
        <v>955.73879663758089</v>
      </c>
      <c r="H176" s="98">
        <v>954.2431873126169</v>
      </c>
      <c r="I176" s="98">
        <v>977.99929315318127</v>
      </c>
      <c r="J176" s="98">
        <v>981.78087290270332</v>
      </c>
      <c r="K176" s="98">
        <v>996.9585127902634</v>
      </c>
      <c r="L176" s="98">
        <v>1029.2887541597822</v>
      </c>
      <c r="M176" s="98">
        <v>873.30067044071814</v>
      </c>
      <c r="N176" s="98">
        <v>859.37401427603538</v>
      </c>
      <c r="O176" s="98">
        <v>871.30376483570194</v>
      </c>
      <c r="P176" s="98">
        <v>818.07967285045879</v>
      </c>
      <c r="Q176" s="98">
        <v>789.97065532818112</v>
      </c>
      <c r="R176" s="98">
        <v>819.81005715882418</v>
      </c>
      <c r="S176" s="98">
        <v>843.22639441372803</v>
      </c>
      <c r="T176" s="98">
        <v>821.3014099991766</v>
      </c>
      <c r="U176" s="98">
        <v>820.37743371207353</v>
      </c>
      <c r="V176" s="98">
        <v>960.86563051627741</v>
      </c>
      <c r="W176" s="98">
        <v>840.53210205248604</v>
      </c>
      <c r="DA176" s="63" t="s">
        <v>2400</v>
      </c>
    </row>
    <row r="177" spans="1:105" ht="12" customHeight="1" x14ac:dyDescent="0.25">
      <c r="A177" s="100" t="s">
        <v>50</v>
      </c>
      <c r="B177" s="101">
        <v>274.69876872351432</v>
      </c>
      <c r="C177" s="101">
        <v>282.47244747424548</v>
      </c>
      <c r="D177" s="101">
        <v>289.20345686251954</v>
      </c>
      <c r="E177" s="101">
        <v>256.11653970695488</v>
      </c>
      <c r="F177" s="101">
        <v>252.83353872048284</v>
      </c>
      <c r="G177" s="101">
        <v>283.96911364643188</v>
      </c>
      <c r="H177" s="101">
        <v>262.3793082861315</v>
      </c>
      <c r="I177" s="101">
        <v>272.71082397772665</v>
      </c>
      <c r="J177" s="101">
        <v>268.97807473853049</v>
      </c>
      <c r="K177" s="101">
        <v>283.67143766965006</v>
      </c>
      <c r="L177" s="101">
        <v>253.56940835926062</v>
      </c>
      <c r="M177" s="101">
        <v>147.66215307438512</v>
      </c>
      <c r="N177" s="101">
        <v>153.18131590712215</v>
      </c>
      <c r="O177" s="101">
        <v>147.13161518160646</v>
      </c>
      <c r="P177" s="101">
        <v>144.38062003051587</v>
      </c>
      <c r="Q177" s="101">
        <v>141.50327719757473</v>
      </c>
      <c r="R177" s="101">
        <v>155.17625934390159</v>
      </c>
      <c r="S177" s="101">
        <v>153.46863354705147</v>
      </c>
      <c r="T177" s="101">
        <v>108.54149494913896</v>
      </c>
      <c r="U177" s="101">
        <v>107.84041838141495</v>
      </c>
      <c r="V177" s="101">
        <v>176.80603630521227</v>
      </c>
      <c r="W177" s="101">
        <v>92.992651423242151</v>
      </c>
      <c r="DA177" s="131" t="s">
        <v>2401</v>
      </c>
    </row>
    <row r="178" spans="1:105" ht="12" customHeight="1" x14ac:dyDescent="0.25">
      <c r="A178" s="103" t="s">
        <v>52</v>
      </c>
      <c r="B178" s="104">
        <v>708.88460496997095</v>
      </c>
      <c r="C178" s="104">
        <v>684.9372607822404</v>
      </c>
      <c r="D178" s="104">
        <v>672.96968654474597</v>
      </c>
      <c r="E178" s="104">
        <v>712.31984539908171</v>
      </c>
      <c r="F178" s="104">
        <v>705.36350480461942</v>
      </c>
      <c r="G178" s="104">
        <v>671.76968299114912</v>
      </c>
      <c r="H178" s="104">
        <v>691.86387902648539</v>
      </c>
      <c r="I178" s="104">
        <v>705.28846917545468</v>
      </c>
      <c r="J178" s="104">
        <v>712.80279816417294</v>
      </c>
      <c r="K178" s="104">
        <v>713.28707512061328</v>
      </c>
      <c r="L178" s="104">
        <v>775.71934580052152</v>
      </c>
      <c r="M178" s="104">
        <v>725.63851736633296</v>
      </c>
      <c r="N178" s="104">
        <v>706.19269836891317</v>
      </c>
      <c r="O178" s="104">
        <v>724.17214965409539</v>
      </c>
      <c r="P178" s="104">
        <v>673.69905281994284</v>
      </c>
      <c r="Q178" s="104">
        <v>648.46737813060645</v>
      </c>
      <c r="R178" s="104">
        <v>664.63379781492267</v>
      </c>
      <c r="S178" s="104">
        <v>689.75776086667656</v>
      </c>
      <c r="T178" s="104">
        <v>712.75991505003765</v>
      </c>
      <c r="U178" s="104">
        <v>712.53701533065839</v>
      </c>
      <c r="V178" s="104">
        <v>784.05959421106513</v>
      </c>
      <c r="W178" s="104">
        <v>747.53945062924379</v>
      </c>
      <c r="DA178" s="132" t="s">
        <v>2402</v>
      </c>
    </row>
    <row r="179" spans="1:105" ht="12" customHeight="1" x14ac:dyDescent="0.25">
      <c r="A179" s="106" t="s">
        <v>122</v>
      </c>
      <c r="B179" s="101">
        <v>1302.0750380426966</v>
      </c>
      <c r="C179" s="101">
        <v>1333.2942594682702</v>
      </c>
      <c r="D179" s="101">
        <v>1346.609901523786</v>
      </c>
      <c r="E179" s="101">
        <v>1235.8097392317384</v>
      </c>
      <c r="F179" s="101">
        <v>1224.5254577975986</v>
      </c>
      <c r="G179" s="101">
        <v>1311.3158393038252</v>
      </c>
      <c r="H179" s="101">
        <v>1258.0387419079061</v>
      </c>
      <c r="I179" s="101">
        <v>1295.1274939020666</v>
      </c>
      <c r="J179" s="101">
        <v>1295.6241138793876</v>
      </c>
      <c r="K179" s="101">
        <v>1315.2588633695482</v>
      </c>
      <c r="L179" s="101">
        <v>1294.4766108871249</v>
      </c>
      <c r="M179" s="101">
        <v>1219.4552325268846</v>
      </c>
      <c r="N179" s="101">
        <v>1155.9864806562866</v>
      </c>
      <c r="O179" s="101">
        <v>1139.302442422676</v>
      </c>
      <c r="P179" s="101">
        <v>1079.8681168221733</v>
      </c>
      <c r="Q179" s="101">
        <v>1055.7018535067675</v>
      </c>
      <c r="R179" s="101">
        <v>1085.5269173845315</v>
      </c>
      <c r="S179" s="101">
        <v>1077.8141016312202</v>
      </c>
      <c r="T179" s="101">
        <v>1058.7200103247037</v>
      </c>
      <c r="U179" s="101">
        <v>1041.3357578838181</v>
      </c>
      <c r="V179" s="101">
        <v>1029.5703310209869</v>
      </c>
      <c r="W179" s="101">
        <v>1079.5880712145006</v>
      </c>
      <c r="DA179" s="131" t="s">
        <v>2403</v>
      </c>
    </row>
    <row r="180" spans="1:105" ht="12" customHeight="1" x14ac:dyDescent="0.25">
      <c r="A180" s="107" t="s">
        <v>121</v>
      </c>
      <c r="B180" s="104">
        <v>903.45945231477674</v>
      </c>
      <c r="C180" s="104">
        <v>941.07343716845469</v>
      </c>
      <c r="D180" s="104">
        <v>961.99008294266298</v>
      </c>
      <c r="E180" s="104">
        <v>861.89974161213922</v>
      </c>
      <c r="F180" s="104">
        <v>859.68382880282252</v>
      </c>
      <c r="G180" s="104">
        <v>950.26350484713089</v>
      </c>
      <c r="H180" s="104">
        <v>903.33575176245063</v>
      </c>
      <c r="I180" s="104">
        <v>935.48054606158178</v>
      </c>
      <c r="J180" s="104">
        <v>934.13803778503916</v>
      </c>
      <c r="K180" s="104">
        <v>955.70355191039027</v>
      </c>
      <c r="L180" s="104">
        <v>917.02057213622425</v>
      </c>
      <c r="M180" s="104">
        <v>853.22702129030654</v>
      </c>
      <c r="N180" s="104">
        <v>809.99678845905112</v>
      </c>
      <c r="O180" s="104">
        <v>794.57346181938783</v>
      </c>
      <c r="P180" s="104">
        <v>757.38640091606976</v>
      </c>
      <c r="Q180" s="104">
        <v>745.0724959870787</v>
      </c>
      <c r="R180" s="104">
        <v>769.05112753440153</v>
      </c>
      <c r="S180" s="104">
        <v>782.19509556811317</v>
      </c>
      <c r="T180" s="104">
        <v>789.62533556257063</v>
      </c>
      <c r="U180" s="104">
        <v>790.72085544700315</v>
      </c>
      <c r="V180" s="104">
        <v>783.28297580173194</v>
      </c>
      <c r="W180" s="104">
        <v>821.3185343724341</v>
      </c>
      <c r="DA180" s="132" t="s">
        <v>2404</v>
      </c>
    </row>
    <row r="181" spans="1:105" ht="12" customHeight="1" x14ac:dyDescent="0.25">
      <c r="A181" s="108" t="s">
        <v>53</v>
      </c>
      <c r="B181" s="98">
        <v>215.800863194968</v>
      </c>
      <c r="C181" s="98">
        <v>253.47522219343762</v>
      </c>
      <c r="D181" s="98">
        <v>274.15420583711455</v>
      </c>
      <c r="E181" s="98">
        <v>181.28956964661555</v>
      </c>
      <c r="F181" s="98">
        <v>182.66622891184787</v>
      </c>
      <c r="G181" s="98">
        <v>268.3075444821423</v>
      </c>
      <c r="H181" s="98">
        <v>220.60628978146411</v>
      </c>
      <c r="I181" s="98">
        <v>236.35528548177768</v>
      </c>
      <c r="J181" s="98">
        <v>228.99878768339019</v>
      </c>
      <c r="K181" s="98">
        <v>250.49509835260869</v>
      </c>
      <c r="L181" s="98">
        <v>173.61482585031928</v>
      </c>
      <c r="M181" s="98">
        <v>124.7657151066272</v>
      </c>
      <c r="N181" s="98">
        <v>116.1538099858187</v>
      </c>
      <c r="O181" s="98">
        <v>99.386446968732642</v>
      </c>
      <c r="P181" s="98">
        <v>102.90963553784029</v>
      </c>
      <c r="Q181" s="98">
        <v>107.58009307123859</v>
      </c>
      <c r="R181" s="98">
        <v>118.7622931783386</v>
      </c>
      <c r="S181" s="98">
        <v>116.6964031191399</v>
      </c>
      <c r="T181" s="98">
        <v>88.687674344592224</v>
      </c>
      <c r="U181" s="98">
        <v>90.328593173090724</v>
      </c>
      <c r="V181" s="98">
        <v>81.645829487374002</v>
      </c>
      <c r="W181" s="98">
        <v>78.060649282697511</v>
      </c>
      <c r="DA181" s="63" t="s">
        <v>2405</v>
      </c>
    </row>
    <row r="182" spans="1:105" ht="12" customHeight="1" x14ac:dyDescent="0.25">
      <c r="A182" s="108" t="s">
        <v>52</v>
      </c>
      <c r="B182" s="98">
        <v>687.65858911980888</v>
      </c>
      <c r="C182" s="98">
        <v>687.59821497501696</v>
      </c>
      <c r="D182" s="98">
        <v>687.83587710554866</v>
      </c>
      <c r="E182" s="98">
        <v>680.61017196552382</v>
      </c>
      <c r="F182" s="98">
        <v>677.01759989097457</v>
      </c>
      <c r="G182" s="98">
        <v>681.95596036498853</v>
      </c>
      <c r="H182" s="98">
        <v>682.72946198098657</v>
      </c>
      <c r="I182" s="98">
        <v>699.12526057980415</v>
      </c>
      <c r="J182" s="98">
        <v>705.13925010164894</v>
      </c>
      <c r="K182" s="98">
        <v>705.20845355778158</v>
      </c>
      <c r="L182" s="98">
        <v>743.40574628590525</v>
      </c>
      <c r="M182" s="98">
        <v>728.4613061836792</v>
      </c>
      <c r="N182" s="98">
        <v>693.84297847323239</v>
      </c>
      <c r="O182" s="98">
        <v>695.18701485065515</v>
      </c>
      <c r="P182" s="98">
        <v>654.47676537822952</v>
      </c>
      <c r="Q182" s="98">
        <v>637.49240291583999</v>
      </c>
      <c r="R182" s="98">
        <v>650.28883435606281</v>
      </c>
      <c r="S182" s="98">
        <v>665.49869244897332</v>
      </c>
      <c r="T182" s="98">
        <v>700.93766121797819</v>
      </c>
      <c r="U182" s="98">
        <v>700.39226227391248</v>
      </c>
      <c r="V182" s="98">
        <v>701.63714631435801</v>
      </c>
      <c r="W182" s="98">
        <v>743.25788508973676</v>
      </c>
      <c r="DA182" s="63" t="s">
        <v>2406</v>
      </c>
    </row>
    <row r="183" spans="1:105" ht="12" customHeight="1" x14ac:dyDescent="0.25">
      <c r="A183" s="121" t="s">
        <v>54</v>
      </c>
      <c r="B183" s="122">
        <v>2278.5483854154045</v>
      </c>
      <c r="C183" s="122">
        <v>2304.9763382237988</v>
      </c>
      <c r="D183" s="122">
        <v>2382.6534996505416</v>
      </c>
      <c r="E183" s="122">
        <v>2471.0147037096267</v>
      </c>
      <c r="F183" s="122">
        <v>2483.0621155930194</v>
      </c>
      <c r="G183" s="122">
        <v>2412.2780095101029</v>
      </c>
      <c r="H183" s="122">
        <v>2292.4322560397313</v>
      </c>
      <c r="I183" s="122">
        <v>2341.9378206202109</v>
      </c>
      <c r="J183" s="122">
        <v>2008.2558412923602</v>
      </c>
      <c r="K183" s="122">
        <v>1968.8058840876506</v>
      </c>
      <c r="L183" s="122">
        <v>2270.3949919514475</v>
      </c>
      <c r="M183" s="122">
        <v>1923.5086477991538</v>
      </c>
      <c r="N183" s="122">
        <v>1589.1561163462632</v>
      </c>
      <c r="O183" s="122">
        <v>1391.0135210704887</v>
      </c>
      <c r="P183" s="122">
        <v>1258.3430776309135</v>
      </c>
      <c r="Q183" s="122">
        <v>1246.8445800476504</v>
      </c>
      <c r="R183" s="122">
        <v>1515.7517864525751</v>
      </c>
      <c r="S183" s="122">
        <v>1465.4353436073668</v>
      </c>
      <c r="T183" s="122">
        <v>1588.3495097431735</v>
      </c>
      <c r="U183" s="122">
        <v>1576.0809262567504</v>
      </c>
      <c r="V183" s="122">
        <v>1734.5220226578697</v>
      </c>
      <c r="W183" s="122">
        <v>1773.2433528782517</v>
      </c>
      <c r="DA183" s="130" t="s">
        <v>2407</v>
      </c>
    </row>
    <row r="184" spans="1:105" ht="12" customHeight="1" x14ac:dyDescent="0.25">
      <c r="A184" s="97" t="s">
        <v>50</v>
      </c>
      <c r="B184" s="98">
        <v>2661.7809225155434</v>
      </c>
      <c r="C184" s="98">
        <v>2543.8559771899877</v>
      </c>
      <c r="D184" s="98">
        <v>2535.2022493137297</v>
      </c>
      <c r="E184" s="98">
        <v>2953.3097048883742</v>
      </c>
      <c r="F184" s="98">
        <v>2940.193690979193</v>
      </c>
      <c r="G184" s="98">
        <v>2697.0713672919719</v>
      </c>
      <c r="H184" s="98">
        <v>2640.6298002343733</v>
      </c>
      <c r="I184" s="98">
        <v>2643.8769624354286</v>
      </c>
      <c r="J184" s="98">
        <v>2383.3604556989198</v>
      </c>
      <c r="K184" s="98">
        <v>2367.8837960650899</v>
      </c>
      <c r="L184" s="98">
        <v>2412.4403995595862</v>
      </c>
      <c r="M184" s="98">
        <v>2185.1578229451657</v>
      </c>
      <c r="N184" s="98">
        <v>1871.5118752922983</v>
      </c>
      <c r="O184" s="98">
        <v>1740.9679029694869</v>
      </c>
      <c r="P184" s="98">
        <v>1569.8395621601992</v>
      </c>
      <c r="Q184" s="98">
        <v>1524.8987152906614</v>
      </c>
      <c r="R184" s="98">
        <v>1644.4051780219397</v>
      </c>
      <c r="S184" s="98">
        <v>1774.9285637308262</v>
      </c>
      <c r="T184" s="98">
        <v>1837.4587551041525</v>
      </c>
      <c r="U184" s="98">
        <v>1915.4764477745703</v>
      </c>
      <c r="V184" s="98">
        <v>2229.7385241140091</v>
      </c>
      <c r="W184" s="98">
        <v>2086.7443127569936</v>
      </c>
      <c r="DA184" s="63" t="s">
        <v>2408</v>
      </c>
    </row>
    <row r="185" spans="1:105" ht="12" customHeight="1" x14ac:dyDescent="0.25">
      <c r="A185" s="109" t="s">
        <v>120</v>
      </c>
      <c r="B185" s="33">
        <v>1923.4518206937664</v>
      </c>
      <c r="C185" s="33">
        <v>2082.759166207501</v>
      </c>
      <c r="D185" s="33">
        <v>2239.3562536105533</v>
      </c>
      <c r="E185" s="33">
        <v>1999.7581554326689</v>
      </c>
      <c r="F185" s="33">
        <v>2049.7418903898165</v>
      </c>
      <c r="G185" s="33">
        <v>2170.2708163107854</v>
      </c>
      <c r="H185" s="33">
        <v>2030.1781923765134</v>
      </c>
      <c r="I185" s="33">
        <v>2136.5439398471576</v>
      </c>
      <c r="J185" s="33">
        <v>1772.8848810750712</v>
      </c>
      <c r="K185" s="33">
        <v>1730.4555702734003</v>
      </c>
      <c r="L185" s="33">
        <v>2182.716613825196</v>
      </c>
      <c r="M185" s="33">
        <v>1745.2410753737597</v>
      </c>
      <c r="N185" s="33">
        <v>1374.6577495705587</v>
      </c>
      <c r="O185" s="33">
        <v>1089.8722166260068</v>
      </c>
      <c r="P185" s="33">
        <v>972.5749829405587</v>
      </c>
      <c r="Q185" s="33">
        <v>973.19429384500381</v>
      </c>
      <c r="R185" s="33">
        <v>1385.3090570310633</v>
      </c>
      <c r="S185" s="33">
        <v>1190.993162871383</v>
      </c>
      <c r="T185" s="33">
        <v>1417.971700852215</v>
      </c>
      <c r="U185" s="33">
        <v>1396.2252009453705</v>
      </c>
      <c r="V185" s="33">
        <v>1502.0068613481506</v>
      </c>
      <c r="W185" s="33">
        <v>1641.9708921240726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3719.4151371544476</v>
      </c>
      <c r="C187" s="117">
        <f t="shared" si="83"/>
        <v>3878.0320137769295</v>
      </c>
      <c r="D187" s="117">
        <f t="shared" si="83"/>
        <v>4186.8301798819339</v>
      </c>
      <c r="E187" s="117">
        <f t="shared" si="83"/>
        <v>4566.3960181345601</v>
      </c>
      <c r="F187" s="117">
        <f t="shared" si="83"/>
        <v>4620.232115691143</v>
      </c>
      <c r="G187" s="117">
        <f t="shared" si="83"/>
        <v>4743.4742292348301</v>
      </c>
      <c r="H187" s="117">
        <f t="shared" si="83"/>
        <v>4614.4400912700066</v>
      </c>
      <c r="I187" s="117">
        <f t="shared" si="83"/>
        <v>4833.6918603794347</v>
      </c>
      <c r="J187" s="117">
        <f t="shared" si="83"/>
        <v>4481.4171008938556</v>
      </c>
      <c r="K187" s="117">
        <f t="shared" si="83"/>
        <v>4853.1943311243722</v>
      </c>
      <c r="L187" s="117">
        <f t="shared" si="83"/>
        <v>4519.5216832723927</v>
      </c>
      <c r="M187" s="117">
        <f t="shared" si="83"/>
        <v>4355.8706262185788</v>
      </c>
      <c r="N187" s="117">
        <f t="shared" si="83"/>
        <v>4219.7814553406288</v>
      </c>
      <c r="O187" s="117">
        <f t="shared" si="83"/>
        <v>4775.8769249624229</v>
      </c>
      <c r="P187" s="117">
        <f t="shared" si="83"/>
        <v>1934.8627601909893</v>
      </c>
      <c r="Q187" s="117">
        <f t="shared" si="83"/>
        <v>2170.344512501074</v>
      </c>
      <c r="R187" s="117">
        <f t="shared" ref="R187:V187" si="84">R188+R190+R192+R201</f>
        <v>5336.2926627173283</v>
      </c>
      <c r="S187" s="117">
        <f t="shared" si="84"/>
        <v>4658.7246980177069</v>
      </c>
      <c r="T187" s="117">
        <f t="shared" si="84"/>
        <v>4834.4337918219244</v>
      </c>
      <c r="U187" s="117">
        <f t="shared" si="84"/>
        <v>4702.5276227821605</v>
      </c>
      <c r="V187" s="117">
        <f t="shared" si="84"/>
        <v>4967.4111474695146</v>
      </c>
      <c r="W187" s="117">
        <f t="shared" ref="W187" si="85">W188+W190+W192+W201</f>
        <v>5140.2018744892421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1291.5171464599853</v>
      </c>
      <c r="C188" s="122">
        <f t="shared" si="86"/>
        <v>1417.3382692766174</v>
      </c>
      <c r="D188" s="122">
        <f t="shared" si="86"/>
        <v>1697.1870282049279</v>
      </c>
      <c r="E188" s="122">
        <f t="shared" si="86"/>
        <v>1885.0560637675353</v>
      </c>
      <c r="F188" s="122">
        <f t="shared" si="86"/>
        <v>1993.6245699332328</v>
      </c>
      <c r="G188" s="122">
        <f t="shared" si="86"/>
        <v>2088.8758626579443</v>
      </c>
      <c r="H188" s="122">
        <f t="shared" si="86"/>
        <v>1965.4740953893706</v>
      </c>
      <c r="I188" s="122">
        <f t="shared" si="86"/>
        <v>2278.3197967943352</v>
      </c>
      <c r="J188" s="122">
        <f t="shared" si="86"/>
        <v>2148.4238952056526</v>
      </c>
      <c r="K188" s="122">
        <f t="shared" si="86"/>
        <v>2457.9730368422356</v>
      </c>
      <c r="L188" s="122">
        <f t="shared" si="86"/>
        <v>1778.0912583290692</v>
      </c>
      <c r="M188" s="122">
        <f t="shared" si="86"/>
        <v>1993.7111087110616</v>
      </c>
      <c r="N188" s="122">
        <f t="shared" si="86"/>
        <v>2102.6433576486656</v>
      </c>
      <c r="O188" s="122">
        <f t="shared" si="86"/>
        <v>2808.9758899761887</v>
      </c>
      <c r="P188" s="122">
        <f t="shared" si="86"/>
        <v>95.41290616861491</v>
      </c>
      <c r="Q188" s="122">
        <f t="shared" si="86"/>
        <v>290.53805878150951</v>
      </c>
      <c r="R188" s="122">
        <f t="shared" si="86"/>
        <v>2586.667660708828</v>
      </c>
      <c r="S188" s="122">
        <f t="shared" si="86"/>
        <v>2301.7219577988649</v>
      </c>
      <c r="T188" s="122">
        <f t="shared" si="86"/>
        <v>2479.4106372395222</v>
      </c>
      <c r="U188" s="122">
        <f t="shared" si="86"/>
        <v>2450.745894272336</v>
      </c>
      <c r="V188" s="122">
        <f t="shared" si="86"/>
        <v>2538.9865841114174</v>
      </c>
      <c r="W188" s="122">
        <f t="shared" si="86"/>
        <v>2670.6075590832907</v>
      </c>
      <c r="DA188" s="130" t="s">
        <v>2562</v>
      </c>
    </row>
    <row r="189" spans="1:105" ht="12" customHeight="1" x14ac:dyDescent="0.25">
      <c r="A189" s="97" t="s">
        <v>53</v>
      </c>
      <c r="B189" s="98">
        <v>1291.5171464599853</v>
      </c>
      <c r="C189" s="98">
        <v>1417.3382692766174</v>
      </c>
      <c r="D189" s="98">
        <v>1697.1870282049279</v>
      </c>
      <c r="E189" s="98">
        <v>1885.0560637675353</v>
      </c>
      <c r="F189" s="98">
        <v>1993.6245699332328</v>
      </c>
      <c r="G189" s="98">
        <v>2088.8758626579443</v>
      </c>
      <c r="H189" s="98">
        <v>1965.4740953893706</v>
      </c>
      <c r="I189" s="98">
        <v>2278.3197967943352</v>
      </c>
      <c r="J189" s="98">
        <v>2148.4238952056526</v>
      </c>
      <c r="K189" s="98">
        <v>2457.9730368422356</v>
      </c>
      <c r="L189" s="98">
        <v>1778.0912583290692</v>
      </c>
      <c r="M189" s="98">
        <v>1993.7111087110616</v>
      </c>
      <c r="N189" s="98">
        <v>2102.6433576486656</v>
      </c>
      <c r="O189" s="98">
        <v>2808.9758899761887</v>
      </c>
      <c r="P189" s="98">
        <v>95.41290616861491</v>
      </c>
      <c r="Q189" s="98">
        <v>290.53805878150951</v>
      </c>
      <c r="R189" s="98">
        <v>2586.667660708828</v>
      </c>
      <c r="S189" s="98">
        <v>2301.7219577988649</v>
      </c>
      <c r="T189" s="98">
        <v>2479.4106372395222</v>
      </c>
      <c r="U189" s="98">
        <v>2450.745894272336</v>
      </c>
      <c r="V189" s="98">
        <v>2538.9865841114174</v>
      </c>
      <c r="W189" s="98">
        <v>2670.6075590832907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130.85717289621255</v>
      </c>
      <c r="C190" s="122">
        <f t="shared" si="87"/>
        <v>148.86725496697963</v>
      </c>
      <c r="D190" s="122">
        <f t="shared" si="87"/>
        <v>123.64552655630463</v>
      </c>
      <c r="E190" s="122">
        <f t="shared" si="87"/>
        <v>267.79152867744017</v>
      </c>
      <c r="F190" s="122">
        <f t="shared" si="87"/>
        <v>202.13345600417554</v>
      </c>
      <c r="G190" s="122">
        <f t="shared" si="87"/>
        <v>253.03531267077793</v>
      </c>
      <c r="H190" s="122">
        <f t="shared" si="87"/>
        <v>306.03341054628555</v>
      </c>
      <c r="I190" s="122">
        <f t="shared" si="87"/>
        <v>140.66700103472766</v>
      </c>
      <c r="J190" s="122">
        <f t="shared" si="87"/>
        <v>132.70956917376984</v>
      </c>
      <c r="K190" s="122">
        <f t="shared" si="87"/>
        <v>205.6799892359669</v>
      </c>
      <c r="L190" s="122">
        <f t="shared" si="87"/>
        <v>293.45550235301658</v>
      </c>
      <c r="M190" s="122">
        <f t="shared" si="87"/>
        <v>266.94176185406258</v>
      </c>
      <c r="N190" s="122">
        <f t="shared" si="87"/>
        <v>276.95565284049218</v>
      </c>
      <c r="O190" s="122">
        <f t="shared" si="87"/>
        <v>264.12760348722782</v>
      </c>
      <c r="P190" s="122">
        <f t="shared" si="87"/>
        <v>275.30207801480958</v>
      </c>
      <c r="Q190" s="122">
        <f t="shared" si="87"/>
        <v>347.9045200408251</v>
      </c>
      <c r="R190" s="122">
        <f t="shared" si="87"/>
        <v>1001.7206450991489</v>
      </c>
      <c r="S190" s="122">
        <f t="shared" si="87"/>
        <v>607.64442410029062</v>
      </c>
      <c r="T190" s="122">
        <f t="shared" si="87"/>
        <v>471.80976257114196</v>
      </c>
      <c r="U190" s="122">
        <f t="shared" si="87"/>
        <v>336.82146876033295</v>
      </c>
      <c r="V190" s="122">
        <f t="shared" si="87"/>
        <v>297.53548358583845</v>
      </c>
      <c r="W190" s="122">
        <f t="shared" si="87"/>
        <v>334.69159007966044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130.85717289621255</v>
      </c>
      <c r="C191" s="98">
        <f>RES_hhdet_tesh!C165</f>
        <v>148.86725496697963</v>
      </c>
      <c r="D191" s="98">
        <f>RES_hhdet_tesh!D165</f>
        <v>123.64552655630463</v>
      </c>
      <c r="E191" s="98">
        <f>RES_hhdet_tesh!E165</f>
        <v>267.79152867744017</v>
      </c>
      <c r="F191" s="98">
        <f>RES_hhdet_tesh!F165</f>
        <v>202.13345600417554</v>
      </c>
      <c r="G191" s="98">
        <f>RES_hhdet_tesh!G165</f>
        <v>253.03531267077793</v>
      </c>
      <c r="H191" s="98">
        <f>RES_hhdet_tesh!H165</f>
        <v>306.03341054628555</v>
      </c>
      <c r="I191" s="98">
        <f>RES_hhdet_tesh!I165</f>
        <v>140.66700103472766</v>
      </c>
      <c r="J191" s="98">
        <f>RES_hhdet_tesh!J165</f>
        <v>132.70956917376984</v>
      </c>
      <c r="K191" s="98">
        <f>RES_hhdet_tesh!K165</f>
        <v>205.6799892359669</v>
      </c>
      <c r="L191" s="98">
        <f>RES_hhdet_tesh!L165</f>
        <v>293.45550235301658</v>
      </c>
      <c r="M191" s="98">
        <f>RES_hhdet_tesh!M165</f>
        <v>266.94176185406258</v>
      </c>
      <c r="N191" s="98">
        <f>RES_hhdet_tesh!N165</f>
        <v>276.95565284049218</v>
      </c>
      <c r="O191" s="98">
        <f>RES_hhdet_tesh!O165</f>
        <v>264.12760348722782</v>
      </c>
      <c r="P191" s="98">
        <f>RES_hhdet_tesh!P165</f>
        <v>275.30207801480958</v>
      </c>
      <c r="Q191" s="98">
        <f>RES_hhdet_tesh!Q165</f>
        <v>347.9045200408251</v>
      </c>
      <c r="R191" s="98">
        <f>RES_hhdet_tesh!R165</f>
        <v>1001.7206450991489</v>
      </c>
      <c r="S191" s="98">
        <f>RES_hhdet_tesh!S165</f>
        <v>607.64442410029062</v>
      </c>
      <c r="T191" s="98">
        <f>RES_hhdet_tesh!T165</f>
        <v>471.80976257114196</v>
      </c>
      <c r="U191" s="98">
        <f>RES_hhdet_tesh!U165</f>
        <v>336.82146876033295</v>
      </c>
      <c r="V191" s="98">
        <f>RES_hhdet_tesh!V165</f>
        <v>297.53548358583845</v>
      </c>
      <c r="W191" s="98">
        <f>RES_hhdet_tesh!W165</f>
        <v>334.69159007966044</v>
      </c>
      <c r="DA191" s="63" t="s">
        <v>2565</v>
      </c>
    </row>
    <row r="192" spans="1:105" ht="12" customHeight="1" x14ac:dyDescent="0.25">
      <c r="A192" s="121" t="s">
        <v>55</v>
      </c>
      <c r="B192" s="122">
        <v>861.7142033399665</v>
      </c>
      <c r="C192" s="122">
        <v>845.31070086402713</v>
      </c>
      <c r="D192" s="122">
        <v>839.38986970861697</v>
      </c>
      <c r="E192" s="122">
        <v>855.83861078099198</v>
      </c>
      <c r="F192" s="122">
        <v>847.97469963980734</v>
      </c>
      <c r="G192" s="122">
        <v>838.81895154923029</v>
      </c>
      <c r="H192" s="122">
        <v>844.43441379435751</v>
      </c>
      <c r="I192" s="122">
        <v>865.04123454474302</v>
      </c>
      <c r="J192" s="122">
        <v>870.17398028921218</v>
      </c>
      <c r="K192" s="122">
        <v>880.43322540633608</v>
      </c>
      <c r="L192" s="122">
        <v>917.83085391823352</v>
      </c>
      <c r="M192" s="122">
        <v>814.35455639981035</v>
      </c>
      <c r="N192" s="122">
        <v>793.66008964026344</v>
      </c>
      <c r="O192" s="122">
        <v>802.6301472409566</v>
      </c>
      <c r="P192" s="122">
        <v>753.36618555306029</v>
      </c>
      <c r="Q192" s="122">
        <v>729.60314400082041</v>
      </c>
      <c r="R192" s="122">
        <v>753.23543561752899</v>
      </c>
      <c r="S192" s="122">
        <v>779.57410231354481</v>
      </c>
      <c r="T192" s="122">
        <v>781.86839093809851</v>
      </c>
      <c r="U192" s="122">
        <v>784.95486213072797</v>
      </c>
      <c r="V192" s="122">
        <v>872.76820783784888</v>
      </c>
      <c r="W192" s="122">
        <v>813.46069787496617</v>
      </c>
      <c r="DA192" s="130" t="s">
        <v>2566</v>
      </c>
    </row>
    <row r="193" spans="1:105" ht="12" customHeight="1" x14ac:dyDescent="0.25">
      <c r="A193" s="97" t="s">
        <v>124</v>
      </c>
      <c r="B193" s="98">
        <v>864.10344653134916</v>
      </c>
      <c r="C193" s="98">
        <v>845.06052618822662</v>
      </c>
      <c r="D193" s="98">
        <v>837.64784758765279</v>
      </c>
      <c r="E193" s="98">
        <v>859.92218326484681</v>
      </c>
      <c r="F193" s="98">
        <v>851.90699209751347</v>
      </c>
      <c r="G193" s="98">
        <v>837.23554897361532</v>
      </c>
      <c r="H193" s="98">
        <v>845.99868536711745</v>
      </c>
      <c r="I193" s="98">
        <v>866.112847089968</v>
      </c>
      <c r="J193" s="98">
        <v>871.82571899690026</v>
      </c>
      <c r="K193" s="98">
        <v>881.73748241323324</v>
      </c>
      <c r="L193" s="98">
        <v>928.02075534695427</v>
      </c>
      <c r="M193" s="98">
        <v>814.97305562744327</v>
      </c>
      <c r="N193" s="98">
        <v>799.19979004968593</v>
      </c>
      <c r="O193" s="98">
        <v>813.88461994800957</v>
      </c>
      <c r="P193" s="98">
        <v>762.00900079971711</v>
      </c>
      <c r="Q193" s="98">
        <v>735.63202267097631</v>
      </c>
      <c r="R193" s="98">
        <v>760.12943934631448</v>
      </c>
      <c r="S193" s="98">
        <v>790.27722313692732</v>
      </c>
      <c r="T193" s="98">
        <v>788.80976667922835</v>
      </c>
      <c r="U193" s="98">
        <v>792.1802599134528</v>
      </c>
      <c r="V193" s="98">
        <v>918.5941662856452</v>
      </c>
      <c r="W193" s="98">
        <v>818.71418659273047</v>
      </c>
      <c r="DA193" s="63" t="s">
        <v>2567</v>
      </c>
    </row>
    <row r="194" spans="1:105" ht="12" customHeight="1" x14ac:dyDescent="0.25">
      <c r="A194" s="97" t="s">
        <v>123</v>
      </c>
      <c r="B194" s="98">
        <v>864.10344653134928</v>
      </c>
      <c r="C194" s="98">
        <v>845.04230549900922</v>
      </c>
      <c r="D194" s="98">
        <v>837.62571974344485</v>
      </c>
      <c r="E194" s="98">
        <v>859.88908699215631</v>
      </c>
      <c r="F194" s="98">
        <v>851.8725078244936</v>
      </c>
      <c r="G194" s="98">
        <v>837.17301140854215</v>
      </c>
      <c r="H194" s="98">
        <v>845.94869121983163</v>
      </c>
      <c r="I194" s="98">
        <v>866.06444468522261</v>
      </c>
      <c r="J194" s="98">
        <v>871.89088441230081</v>
      </c>
      <c r="K194" s="98">
        <v>881.79168362863516</v>
      </c>
      <c r="L194" s="98">
        <v>928.03945172590147</v>
      </c>
      <c r="M194" s="98">
        <v>815.1579750062067</v>
      </c>
      <c r="N194" s="98">
        <v>799.54664199625483</v>
      </c>
      <c r="O194" s="98">
        <v>814.21129919324358</v>
      </c>
      <c r="P194" s="98">
        <v>762.2140412181127</v>
      </c>
      <c r="Q194" s="98">
        <v>735.4871815613219</v>
      </c>
      <c r="R194" s="98">
        <v>760.4531754656274</v>
      </c>
      <c r="S194" s="98">
        <v>790.482720306582</v>
      </c>
      <c r="T194" s="98">
        <v>788.77758713280946</v>
      </c>
      <c r="U194" s="98">
        <v>792.29661445203897</v>
      </c>
      <c r="V194" s="98">
        <v>918.32777155608846</v>
      </c>
      <c r="W194" s="98">
        <v>818.28011348562211</v>
      </c>
      <c r="DA194" s="63" t="s">
        <v>2568</v>
      </c>
    </row>
    <row r="195" spans="1:105" ht="12" customHeight="1" x14ac:dyDescent="0.25">
      <c r="A195" s="100" t="s">
        <v>50</v>
      </c>
      <c r="B195" s="101">
        <v>155.21884156137847</v>
      </c>
      <c r="C195" s="101">
        <v>160.10504471676887</v>
      </c>
      <c r="D195" s="101">
        <v>164.65603319869896</v>
      </c>
      <c r="E195" s="101">
        <v>147.56924159307457</v>
      </c>
      <c r="F195" s="101">
        <v>146.5090030198744</v>
      </c>
      <c r="G195" s="101">
        <v>165.40332841739308</v>
      </c>
      <c r="H195" s="101">
        <v>154.08481219334615</v>
      </c>
      <c r="I195" s="101">
        <v>160.77597550976799</v>
      </c>
      <c r="J195" s="101">
        <v>159.08808624812798</v>
      </c>
      <c r="K195" s="101">
        <v>168.50460850802196</v>
      </c>
      <c r="L195" s="101">
        <v>152.32010592537995</v>
      </c>
      <c r="M195" s="101">
        <v>89.519457639873707</v>
      </c>
      <c r="N195" s="101">
        <v>93.353943627341692</v>
      </c>
      <c r="O195" s="101">
        <v>90.039149539148227</v>
      </c>
      <c r="P195" s="101">
        <v>88.514988398169763</v>
      </c>
      <c r="Q195" s="101">
        <v>87.019803430715456</v>
      </c>
      <c r="R195" s="101">
        <v>95.819377650704709</v>
      </c>
      <c r="S195" s="101">
        <v>100.72495943990523</v>
      </c>
      <c r="T195" s="101">
        <v>76.017672082771895</v>
      </c>
      <c r="U195" s="101">
        <v>79.759599121380333</v>
      </c>
      <c r="V195" s="101">
        <v>134.26817734502319</v>
      </c>
      <c r="W195" s="101">
        <v>70.740662856378336</v>
      </c>
      <c r="DA195" s="131" t="s">
        <v>2569</v>
      </c>
    </row>
    <row r="196" spans="1:105" ht="12" customHeight="1" x14ac:dyDescent="0.25">
      <c r="A196" s="103" t="s">
        <v>52</v>
      </c>
      <c r="B196" s="104">
        <v>708.88460496997095</v>
      </c>
      <c r="C196" s="104">
        <v>684.9372607822404</v>
      </c>
      <c r="D196" s="104">
        <v>672.96968654474597</v>
      </c>
      <c r="E196" s="104">
        <v>712.31984539908171</v>
      </c>
      <c r="F196" s="104">
        <v>705.36350480461942</v>
      </c>
      <c r="G196" s="104">
        <v>671.76968299114912</v>
      </c>
      <c r="H196" s="104">
        <v>691.86387902648539</v>
      </c>
      <c r="I196" s="104">
        <v>705.28846917545468</v>
      </c>
      <c r="J196" s="104">
        <v>712.80279816417294</v>
      </c>
      <c r="K196" s="104">
        <v>713.28707512061328</v>
      </c>
      <c r="L196" s="104">
        <v>775.71934580052152</v>
      </c>
      <c r="M196" s="104">
        <v>725.63851736633296</v>
      </c>
      <c r="N196" s="104">
        <v>706.19269836891317</v>
      </c>
      <c r="O196" s="104">
        <v>724.17214965409539</v>
      </c>
      <c r="P196" s="104">
        <v>673.69905281994284</v>
      </c>
      <c r="Q196" s="104">
        <v>648.46737813060645</v>
      </c>
      <c r="R196" s="104">
        <v>664.63379781492267</v>
      </c>
      <c r="S196" s="104">
        <v>689.75776086667656</v>
      </c>
      <c r="T196" s="104">
        <v>712.75991505003765</v>
      </c>
      <c r="U196" s="104">
        <v>712.53701533065839</v>
      </c>
      <c r="V196" s="104">
        <v>784.05959421106513</v>
      </c>
      <c r="W196" s="104">
        <v>747.53945062924379</v>
      </c>
      <c r="DA196" s="132" t="s">
        <v>2570</v>
      </c>
    </row>
    <row r="197" spans="1:105" ht="12" customHeight="1" x14ac:dyDescent="0.25">
      <c r="A197" s="106" t="s">
        <v>122</v>
      </c>
      <c r="B197" s="101">
        <v>824.26987985245546</v>
      </c>
      <c r="C197" s="101">
        <v>848.85364418816312</v>
      </c>
      <c r="D197" s="101">
        <v>863.59501075347873</v>
      </c>
      <c r="E197" s="101">
        <v>797.62700989775999</v>
      </c>
      <c r="F197" s="101">
        <v>795.76736472258483</v>
      </c>
      <c r="G197" s="101">
        <v>857.286851839056</v>
      </c>
      <c r="H197" s="101">
        <v>828.04220712758968</v>
      </c>
      <c r="I197" s="101">
        <v>855.29417035167523</v>
      </c>
      <c r="J197" s="101">
        <v>856.42606186573255</v>
      </c>
      <c r="K197" s="101">
        <v>871.08440950355839</v>
      </c>
      <c r="L197" s="101">
        <v>858.02945876803017</v>
      </c>
      <c r="M197" s="101">
        <v>810.35272235058369</v>
      </c>
      <c r="N197" s="101">
        <v>769.7192430142785</v>
      </c>
      <c r="O197" s="101">
        <v>760.93248744240827</v>
      </c>
      <c r="P197" s="101">
        <v>722.38234698880569</v>
      </c>
      <c r="Q197" s="101">
        <v>709.27111062052063</v>
      </c>
      <c r="R197" s="101">
        <v>731.22163032390176</v>
      </c>
      <c r="S197" s="101">
        <v>745.5387363513338</v>
      </c>
      <c r="T197" s="101">
        <v>764.15788666234027</v>
      </c>
      <c r="U197" s="101">
        <v>765.56264930344321</v>
      </c>
      <c r="V197" s="101">
        <v>762.13869167574114</v>
      </c>
      <c r="W197" s="101">
        <v>801.47299088814373</v>
      </c>
      <c r="DA197" s="131" t="s">
        <v>2571</v>
      </c>
    </row>
    <row r="198" spans="1:105" ht="12" customHeight="1" x14ac:dyDescent="0.25">
      <c r="A198" s="107" t="s">
        <v>121</v>
      </c>
      <c r="B198" s="104">
        <v>824.26987985245512</v>
      </c>
      <c r="C198" s="104">
        <v>849.13072640201005</v>
      </c>
      <c r="D198" s="104">
        <v>863.74810574089292</v>
      </c>
      <c r="E198" s="104">
        <v>797.56939744818101</v>
      </c>
      <c r="F198" s="104">
        <v>795.66456457447418</v>
      </c>
      <c r="G198" s="104">
        <v>857.49270791808385</v>
      </c>
      <c r="H198" s="104">
        <v>827.88050718882164</v>
      </c>
      <c r="I198" s="104">
        <v>855.13566545463163</v>
      </c>
      <c r="J198" s="104">
        <v>856.56069177245979</v>
      </c>
      <c r="K198" s="104">
        <v>871.2809485010431</v>
      </c>
      <c r="L198" s="104">
        <v>858.87542395941261</v>
      </c>
      <c r="M198" s="104">
        <v>811.74322831533846</v>
      </c>
      <c r="N198" s="104">
        <v>771.560264286603</v>
      </c>
      <c r="O198" s="104">
        <v>761.81905936853263</v>
      </c>
      <c r="P198" s="104">
        <v>723.52541253960305</v>
      </c>
      <c r="Q198" s="104">
        <v>709.86645450325796</v>
      </c>
      <c r="R198" s="104">
        <v>730.58706064989212</v>
      </c>
      <c r="S198" s="104">
        <v>746.28471281115708</v>
      </c>
      <c r="T198" s="104">
        <v>764.12808689161784</v>
      </c>
      <c r="U198" s="104">
        <v>766.46711241036837</v>
      </c>
      <c r="V198" s="104">
        <v>761.99326583727532</v>
      </c>
      <c r="W198" s="104">
        <v>801.25953934470795</v>
      </c>
      <c r="DA198" s="132" t="s">
        <v>2572</v>
      </c>
    </row>
    <row r="199" spans="1:105" ht="12" customHeight="1" x14ac:dyDescent="0.25">
      <c r="A199" s="108" t="s">
        <v>53</v>
      </c>
      <c r="B199" s="98">
        <v>136.61129073264638</v>
      </c>
      <c r="C199" s="98">
        <v>161.5325114269931</v>
      </c>
      <c r="D199" s="98">
        <v>175.91222863534421</v>
      </c>
      <c r="E199" s="98">
        <v>116.95922548265713</v>
      </c>
      <c r="F199" s="98">
        <v>118.64696468349965</v>
      </c>
      <c r="G199" s="98">
        <v>175.53674755309515</v>
      </c>
      <c r="H199" s="98">
        <v>145.15104520783504</v>
      </c>
      <c r="I199" s="98">
        <v>156.01040487482749</v>
      </c>
      <c r="J199" s="98">
        <v>151.42144167081071</v>
      </c>
      <c r="K199" s="98">
        <v>166.07249494326149</v>
      </c>
      <c r="L199" s="98">
        <v>115.46967767350741</v>
      </c>
      <c r="M199" s="98">
        <v>83.281922131659286</v>
      </c>
      <c r="N199" s="98">
        <v>77.717285813370623</v>
      </c>
      <c r="O199" s="98">
        <v>66.632044517877318</v>
      </c>
      <c r="P199" s="98">
        <v>69.048647161373353</v>
      </c>
      <c r="Q199" s="98">
        <v>72.374051587417924</v>
      </c>
      <c r="R199" s="98">
        <v>80.29822629382933</v>
      </c>
      <c r="S199" s="98">
        <v>80.786020362183734</v>
      </c>
      <c r="T199" s="98">
        <v>63.190425673639567</v>
      </c>
      <c r="U199" s="98">
        <v>66.074850136455893</v>
      </c>
      <c r="V199" s="98">
        <v>60.356119522917346</v>
      </c>
      <c r="W199" s="98">
        <v>58.001654254971164</v>
      </c>
      <c r="DA199" s="63" t="s">
        <v>2573</v>
      </c>
    </row>
    <row r="200" spans="1:105" ht="12" customHeight="1" x14ac:dyDescent="0.25">
      <c r="A200" s="108" t="s">
        <v>52</v>
      </c>
      <c r="B200" s="98">
        <v>687.65858911980888</v>
      </c>
      <c r="C200" s="98">
        <v>687.59821497501696</v>
      </c>
      <c r="D200" s="98">
        <v>687.83587710554866</v>
      </c>
      <c r="E200" s="98">
        <v>680.61017196552382</v>
      </c>
      <c r="F200" s="98">
        <v>677.01759989097457</v>
      </c>
      <c r="G200" s="98">
        <v>681.95596036498853</v>
      </c>
      <c r="H200" s="98">
        <v>682.72946198098657</v>
      </c>
      <c r="I200" s="98">
        <v>699.12526057980415</v>
      </c>
      <c r="J200" s="98">
        <v>705.13925010164894</v>
      </c>
      <c r="K200" s="98">
        <v>705.20845355778158</v>
      </c>
      <c r="L200" s="98">
        <v>743.40574628590525</v>
      </c>
      <c r="M200" s="98">
        <v>728.4613061836792</v>
      </c>
      <c r="N200" s="98">
        <v>693.84297847323239</v>
      </c>
      <c r="O200" s="98">
        <v>695.18701485065515</v>
      </c>
      <c r="P200" s="98">
        <v>654.47676537822952</v>
      </c>
      <c r="Q200" s="98">
        <v>637.49240291583999</v>
      </c>
      <c r="R200" s="98">
        <v>650.28883435606281</v>
      </c>
      <c r="S200" s="98">
        <v>665.49869244897332</v>
      </c>
      <c r="T200" s="98">
        <v>700.93766121797819</v>
      </c>
      <c r="U200" s="98">
        <v>700.39226227391248</v>
      </c>
      <c r="V200" s="98">
        <v>701.63714631435801</v>
      </c>
      <c r="W200" s="98">
        <v>743.25788508973676</v>
      </c>
      <c r="DA200" s="63" t="s">
        <v>2574</v>
      </c>
    </row>
    <row r="201" spans="1:105" ht="12" customHeight="1" x14ac:dyDescent="0.25">
      <c r="A201" s="121" t="s">
        <v>54</v>
      </c>
      <c r="B201" s="122">
        <v>1435.3266144582833</v>
      </c>
      <c r="C201" s="122">
        <v>1466.5157886693057</v>
      </c>
      <c r="D201" s="122">
        <v>1526.6077554120841</v>
      </c>
      <c r="E201" s="122">
        <v>1557.709814908593</v>
      </c>
      <c r="F201" s="122">
        <v>1576.4993901139269</v>
      </c>
      <c r="G201" s="122">
        <v>1562.7441023568774</v>
      </c>
      <c r="H201" s="122">
        <v>1498.4981715399929</v>
      </c>
      <c r="I201" s="122">
        <v>1549.6638280056293</v>
      </c>
      <c r="J201" s="122">
        <v>1330.1096562252212</v>
      </c>
      <c r="K201" s="122">
        <v>1309.1080796398337</v>
      </c>
      <c r="L201" s="122">
        <v>1530.1440686720739</v>
      </c>
      <c r="M201" s="122">
        <v>1280.8631992536446</v>
      </c>
      <c r="N201" s="122">
        <v>1046.5223552112075</v>
      </c>
      <c r="O201" s="122">
        <v>900.1432842580499</v>
      </c>
      <c r="P201" s="122">
        <v>810.78159045450468</v>
      </c>
      <c r="Q201" s="122">
        <v>802.2987896779191</v>
      </c>
      <c r="R201" s="122">
        <v>994.66892129182281</v>
      </c>
      <c r="S201" s="122">
        <v>969.78421380500652</v>
      </c>
      <c r="T201" s="122">
        <v>1101.3450010731622</v>
      </c>
      <c r="U201" s="122">
        <v>1130.005397618763</v>
      </c>
      <c r="V201" s="122">
        <v>1258.1208719344102</v>
      </c>
      <c r="W201" s="122">
        <v>1321.442027451325</v>
      </c>
      <c r="DA201" s="130" t="s">
        <v>2575</v>
      </c>
    </row>
    <row r="202" spans="1:105" ht="12" customHeight="1" x14ac:dyDescent="0.25">
      <c r="A202" s="97" t="s">
        <v>50</v>
      </c>
      <c r="B202" s="98">
        <v>1486.7750833021921</v>
      </c>
      <c r="C202" s="98">
        <v>1423.3351729443518</v>
      </c>
      <c r="D202" s="98">
        <v>1421.5585808884746</v>
      </c>
      <c r="E202" s="98">
        <v>1660.6995576522672</v>
      </c>
      <c r="F202" s="98">
        <v>1657.3572437244186</v>
      </c>
      <c r="G202" s="98">
        <v>1524.0281392995373</v>
      </c>
      <c r="H202" s="98">
        <v>1496.603729686414</v>
      </c>
      <c r="I202" s="98">
        <v>1501.1008206735269</v>
      </c>
      <c r="J202" s="98">
        <v>1354.2654685466907</v>
      </c>
      <c r="K202" s="98">
        <v>1347.841442242209</v>
      </c>
      <c r="L202" s="98">
        <v>1376.1966468742521</v>
      </c>
      <c r="M202" s="98">
        <v>1249.273309257781</v>
      </c>
      <c r="N202" s="98">
        <v>1071.2205571763752</v>
      </c>
      <c r="O202" s="98">
        <v>997.25098775520041</v>
      </c>
      <c r="P202" s="98">
        <v>899.4769205705586</v>
      </c>
      <c r="Q202" s="98">
        <v>873.98321569915163</v>
      </c>
      <c r="R202" s="98">
        <v>942.72949655076172</v>
      </c>
      <c r="S202" s="98">
        <v>1020.6608537643199</v>
      </c>
      <c r="T202" s="98">
        <v>1062.0016290516598</v>
      </c>
      <c r="U202" s="98">
        <v>1118.0021822282392</v>
      </c>
      <c r="V202" s="98">
        <v>1309.8638638750506</v>
      </c>
      <c r="W202" s="98">
        <v>1230.0926588400221</v>
      </c>
      <c r="DA202" s="63" t="s">
        <v>2576</v>
      </c>
    </row>
    <row r="203" spans="1:105" ht="12" customHeight="1" x14ac:dyDescent="0.25">
      <c r="A203" s="109" t="s">
        <v>120</v>
      </c>
      <c r="B203" s="33">
        <v>1387.6553632516393</v>
      </c>
      <c r="C203" s="33">
        <v>1506.6844457965876</v>
      </c>
      <c r="D203" s="33">
        <v>1625.2860955574035</v>
      </c>
      <c r="E203" s="33">
        <v>1457.077234113239</v>
      </c>
      <c r="F203" s="33">
        <v>1499.8533100299885</v>
      </c>
      <c r="G203" s="33">
        <v>1595.6435408286536</v>
      </c>
      <c r="H203" s="33">
        <v>1499.9250198413613</v>
      </c>
      <c r="I203" s="33">
        <v>1582.6987782872825</v>
      </c>
      <c r="J203" s="33">
        <v>1314.952346710573</v>
      </c>
      <c r="K203" s="33">
        <v>1285.9744787707402</v>
      </c>
      <c r="L203" s="33">
        <v>1625.169036302055</v>
      </c>
      <c r="M203" s="33">
        <v>1302.3861144304465</v>
      </c>
      <c r="N203" s="33">
        <v>1027.7597700115998</v>
      </c>
      <c r="O203" s="33">
        <v>816.5805628997565</v>
      </c>
      <c r="P203" s="33">
        <v>729.41214728567218</v>
      </c>
      <c r="Q203" s="33">
        <v>731.74970872345477</v>
      </c>
      <c r="R203" s="33">
        <v>1047.3307302434689</v>
      </c>
      <c r="S203" s="33">
        <v>924.66950656397705</v>
      </c>
      <c r="T203" s="33">
        <v>1128.253827799733</v>
      </c>
      <c r="U203" s="33">
        <v>1136.366256478882</v>
      </c>
      <c r="V203" s="33">
        <v>1233.8263864268608</v>
      </c>
      <c r="W203" s="33">
        <v>1359.692807961166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613.00675378468372</v>
      </c>
      <c r="C205" s="117">
        <f t="shared" si="88"/>
        <v>591.42014534177406</v>
      </c>
      <c r="D205" s="117">
        <f t="shared" si="88"/>
        <v>586.30312883369629</v>
      </c>
      <c r="E205" s="117">
        <f t="shared" si="88"/>
        <v>644.42883740034677</v>
      </c>
      <c r="F205" s="117">
        <f t="shared" si="88"/>
        <v>631.56548587536236</v>
      </c>
      <c r="G205" s="117">
        <f t="shared" si="88"/>
        <v>578.3659484919533</v>
      </c>
      <c r="H205" s="117">
        <f t="shared" si="88"/>
        <v>552.64540523254539</v>
      </c>
      <c r="I205" s="117">
        <f t="shared" si="88"/>
        <v>540.19115955764028</v>
      </c>
      <c r="J205" s="117">
        <f t="shared" si="88"/>
        <v>503.54059901657911</v>
      </c>
      <c r="K205" s="117">
        <f t="shared" si="88"/>
        <v>492.62729221668121</v>
      </c>
      <c r="L205" s="117">
        <f t="shared" si="88"/>
        <v>504.37890639645843</v>
      </c>
      <c r="M205" s="117">
        <f t="shared" si="88"/>
        <v>447.64388660079123</v>
      </c>
      <c r="N205" s="117">
        <f t="shared" si="88"/>
        <v>416.856233330279</v>
      </c>
      <c r="O205" s="117">
        <f t="shared" si="88"/>
        <v>412.5746755452866</v>
      </c>
      <c r="P205" s="117">
        <f t="shared" si="88"/>
        <v>382.38180632258775</v>
      </c>
      <c r="Q205" s="117">
        <f t="shared" si="88"/>
        <v>371.85882042351557</v>
      </c>
      <c r="R205" s="117">
        <f t="shared" ref="R205:V205" si="89">R206+R208+R210+R219</f>
        <v>392.93367207583947</v>
      </c>
      <c r="S205" s="117">
        <f t="shared" si="89"/>
        <v>385.76327495032683</v>
      </c>
      <c r="T205" s="117">
        <f t="shared" si="89"/>
        <v>347.03125771302336</v>
      </c>
      <c r="U205" s="117">
        <f t="shared" si="89"/>
        <v>319.04797743054513</v>
      </c>
      <c r="V205" s="117">
        <f t="shared" si="89"/>
        <v>349.31241103490765</v>
      </c>
      <c r="W205" s="117">
        <f t="shared" ref="W205" si="90">W206+W208+W210+W219</f>
        <v>303.71053808323427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322.20256884685944</v>
      </c>
      <c r="C210" s="122">
        <v>312.92997072701854</v>
      </c>
      <c r="D210" s="122">
        <v>307.35938848282007</v>
      </c>
      <c r="E210" s="122">
        <v>312.87498816883556</v>
      </c>
      <c r="F210" s="122">
        <v>306.54828547554644</v>
      </c>
      <c r="G210" s="122">
        <v>296.91264353257657</v>
      </c>
      <c r="H210" s="122">
        <v>294.94781077669751</v>
      </c>
      <c r="I210" s="122">
        <v>297.04496908485328</v>
      </c>
      <c r="J210" s="122">
        <v>294.80036015254234</v>
      </c>
      <c r="K210" s="122">
        <v>291.49737113718186</v>
      </c>
      <c r="L210" s="122">
        <v>295.22065820599943</v>
      </c>
      <c r="M210" s="122">
        <v>246.4955136451444</v>
      </c>
      <c r="N210" s="122">
        <v>233.32096270343681</v>
      </c>
      <c r="O210" s="122">
        <v>229.66017579438744</v>
      </c>
      <c r="P210" s="122">
        <v>211.76016740008578</v>
      </c>
      <c r="Q210" s="122">
        <v>200.04333606119633</v>
      </c>
      <c r="R210" s="122">
        <v>204.87227325362321</v>
      </c>
      <c r="S210" s="122">
        <v>196.26782119087497</v>
      </c>
      <c r="T210" s="122">
        <v>177.50228688099907</v>
      </c>
      <c r="U210" s="122">
        <v>168.33335304295261</v>
      </c>
      <c r="V210" s="122">
        <v>187.47988873193074</v>
      </c>
      <c r="W210" s="122">
        <v>163.80468025210479</v>
      </c>
      <c r="DA210" s="130" t="s">
        <v>2734</v>
      </c>
    </row>
    <row r="211" spans="1:105" ht="12" customHeight="1" x14ac:dyDescent="0.25">
      <c r="A211" s="97" t="s">
        <v>124</v>
      </c>
      <c r="B211" s="98">
        <v>347.38404854948516</v>
      </c>
      <c r="C211" s="98">
        <v>338.13022566487666</v>
      </c>
      <c r="D211" s="98">
        <v>333.29137194230225</v>
      </c>
      <c r="E211" s="98">
        <v>339.7769963806428</v>
      </c>
      <c r="F211" s="98">
        <v>334.38529667576051</v>
      </c>
      <c r="G211" s="98">
        <v>326.28938442922805</v>
      </c>
      <c r="H211" s="98">
        <v>327.05783864131354</v>
      </c>
      <c r="I211" s="98">
        <v>333.32065228585469</v>
      </c>
      <c r="J211" s="98">
        <v>334.84199636773161</v>
      </c>
      <c r="K211" s="98">
        <v>337.3260613325416</v>
      </c>
      <c r="L211" s="98">
        <v>353.39945456668534</v>
      </c>
      <c r="M211" s="98">
        <v>308.21195271243158</v>
      </c>
      <c r="N211" s="98">
        <v>300.39946351458883</v>
      </c>
      <c r="O211" s="98">
        <v>303.84557522075221</v>
      </c>
      <c r="P211" s="98">
        <v>283.60682156095498</v>
      </c>
      <c r="Q211" s="98">
        <v>272.03528496802403</v>
      </c>
      <c r="R211" s="98">
        <v>277.77618572018463</v>
      </c>
      <c r="S211" s="98">
        <v>271.76666787847211</v>
      </c>
      <c r="T211" s="98">
        <v>257.10127423290027</v>
      </c>
      <c r="U211" s="98">
        <v>243.12606429745992</v>
      </c>
      <c r="V211" s="98">
        <v>276.25151908930025</v>
      </c>
      <c r="W211" s="98">
        <v>243.75888126630514</v>
      </c>
      <c r="DA211" s="63" t="s">
        <v>2735</v>
      </c>
    </row>
    <row r="212" spans="1:105" ht="12" customHeight="1" x14ac:dyDescent="0.25">
      <c r="A212" s="97" t="s">
        <v>123</v>
      </c>
      <c r="B212" s="98">
        <v>62.400572303233524</v>
      </c>
      <c r="C212" s="98">
        <v>64.166441168249605</v>
      </c>
      <c r="D212" s="98">
        <v>65.695457260889953</v>
      </c>
      <c r="E212" s="98">
        <v>58.179433159831881</v>
      </c>
      <c r="F212" s="98">
        <v>57.433666655744879</v>
      </c>
      <c r="G212" s="98">
        <v>64.506423855923472</v>
      </c>
      <c r="H212" s="98">
        <v>59.602083670277636</v>
      </c>
      <c r="I212" s="98">
        <v>61.948990774780391</v>
      </c>
      <c r="J212" s="98">
        <v>61.101059457604592</v>
      </c>
      <c r="K212" s="98">
        <v>64.438803781037734</v>
      </c>
      <c r="L212" s="98">
        <v>57.600826802889657</v>
      </c>
      <c r="M212" s="98">
        <v>33.542934692377322</v>
      </c>
      <c r="N212" s="98">
        <v>34.79666772146188</v>
      </c>
      <c r="O212" s="98">
        <v>33.422417704653732</v>
      </c>
      <c r="P212" s="98">
        <v>32.797501646131991</v>
      </c>
      <c r="Q212" s="98">
        <v>32.143884448201085</v>
      </c>
      <c r="R212" s="98">
        <v>35.249839072560697</v>
      </c>
      <c r="S212" s="98">
        <v>34.861934796548205</v>
      </c>
      <c r="T212" s="98">
        <v>24.65628599264641</v>
      </c>
      <c r="U212" s="98">
        <v>24.497029439522219</v>
      </c>
      <c r="V212" s="98">
        <v>40.163259207092025</v>
      </c>
      <c r="W212" s="98">
        <v>21.124210697303692</v>
      </c>
      <c r="DA212" s="63" t="s">
        <v>2736</v>
      </c>
    </row>
    <row r="213" spans="1:105" ht="12" customHeight="1" x14ac:dyDescent="0.25">
      <c r="A213" s="100" t="s">
        <v>50</v>
      </c>
      <c r="B213" s="101">
        <v>62.400572303233524</v>
      </c>
      <c r="C213" s="101">
        <v>64.166441168249605</v>
      </c>
      <c r="D213" s="101">
        <v>65.695457260889953</v>
      </c>
      <c r="E213" s="101">
        <v>58.179433159831881</v>
      </c>
      <c r="F213" s="101">
        <v>57.433666655744879</v>
      </c>
      <c r="G213" s="101">
        <v>64.506423855923472</v>
      </c>
      <c r="H213" s="101">
        <v>59.602083670277636</v>
      </c>
      <c r="I213" s="101">
        <v>61.948990774780391</v>
      </c>
      <c r="J213" s="101">
        <v>61.101059457604592</v>
      </c>
      <c r="K213" s="101">
        <v>64.438803781037734</v>
      </c>
      <c r="L213" s="101">
        <v>57.600826802889657</v>
      </c>
      <c r="M213" s="101">
        <v>33.542934692377322</v>
      </c>
      <c r="N213" s="101">
        <v>34.79666772146188</v>
      </c>
      <c r="O213" s="101">
        <v>33.422417704653732</v>
      </c>
      <c r="P213" s="101">
        <v>32.797501646131991</v>
      </c>
      <c r="Q213" s="101">
        <v>32.143884448201085</v>
      </c>
      <c r="R213" s="101">
        <v>35.249839072560697</v>
      </c>
      <c r="S213" s="101">
        <v>34.861934796548205</v>
      </c>
      <c r="T213" s="101">
        <v>24.65628599264641</v>
      </c>
      <c r="U213" s="101">
        <v>24.497029439522219</v>
      </c>
      <c r="V213" s="101">
        <v>40.163259207092025</v>
      </c>
      <c r="W213" s="101">
        <v>21.124210697303692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290.80418493782435</v>
      </c>
      <c r="C219" s="122">
        <v>278.49017461475557</v>
      </c>
      <c r="D219" s="122">
        <v>278.94374035087623</v>
      </c>
      <c r="E219" s="122">
        <v>331.55384923151126</v>
      </c>
      <c r="F219" s="122">
        <v>325.01720039981586</v>
      </c>
      <c r="G219" s="122">
        <v>281.45330495937674</v>
      </c>
      <c r="H219" s="122">
        <v>257.69759445584788</v>
      </c>
      <c r="I219" s="122">
        <v>243.14619047278694</v>
      </c>
      <c r="J219" s="122">
        <v>208.7402388640368</v>
      </c>
      <c r="K219" s="122">
        <v>201.12992107949938</v>
      </c>
      <c r="L219" s="122">
        <v>209.15824819045903</v>
      </c>
      <c r="M219" s="122">
        <v>201.14837295564683</v>
      </c>
      <c r="N219" s="122">
        <v>183.53527062684219</v>
      </c>
      <c r="O219" s="122">
        <v>182.91449975089918</v>
      </c>
      <c r="P219" s="122">
        <v>170.62163892250194</v>
      </c>
      <c r="Q219" s="122">
        <v>171.81548436231921</v>
      </c>
      <c r="R219" s="122">
        <v>188.06139882221626</v>
      </c>
      <c r="S219" s="122">
        <v>189.49545375945186</v>
      </c>
      <c r="T219" s="122">
        <v>169.52897083202433</v>
      </c>
      <c r="U219" s="122">
        <v>150.71462438759252</v>
      </c>
      <c r="V219" s="122">
        <v>161.83252230297694</v>
      </c>
      <c r="W219" s="122">
        <v>139.90585783112948</v>
      </c>
      <c r="DA219" s="130" t="s">
        <v>2743</v>
      </c>
    </row>
    <row r="220" spans="1:105" ht="12" customHeight="1" x14ac:dyDescent="0.25">
      <c r="A220" s="97" t="s">
        <v>50</v>
      </c>
      <c r="B220" s="98">
        <v>604.65015435863097</v>
      </c>
      <c r="C220" s="98">
        <v>577.86232377847773</v>
      </c>
      <c r="D220" s="98">
        <v>575.89654295410696</v>
      </c>
      <c r="E220" s="98">
        <v>670.87383256244323</v>
      </c>
      <c r="F220" s="98">
        <v>667.89439884283365</v>
      </c>
      <c r="G220" s="98">
        <v>612.66673179404438</v>
      </c>
      <c r="H220" s="98">
        <v>599.84546542124031</v>
      </c>
      <c r="I220" s="98">
        <v>600.58309078683214</v>
      </c>
      <c r="J220" s="98">
        <v>541.40416111656668</v>
      </c>
      <c r="K220" s="98">
        <v>537.88848311414586</v>
      </c>
      <c r="L220" s="98">
        <v>548.00996116395561</v>
      </c>
      <c r="M220" s="98">
        <v>496.38045106022395</v>
      </c>
      <c r="N220" s="98">
        <v>425.13263759139852</v>
      </c>
      <c r="O220" s="98">
        <v>395.47826883854867</v>
      </c>
      <c r="P220" s="98">
        <v>356.60475494031095</v>
      </c>
      <c r="Q220" s="98">
        <v>346.39599216542678</v>
      </c>
      <c r="R220" s="98">
        <v>373.54308023946385</v>
      </c>
      <c r="S220" s="98">
        <v>403.19277253709458</v>
      </c>
      <c r="T220" s="98">
        <v>417.39713080945933</v>
      </c>
      <c r="U220" s="98">
        <v>435.11962987647144</v>
      </c>
      <c r="V220" s="98">
        <v>506.50740313773838</v>
      </c>
      <c r="W220" s="98">
        <v>474.02483808587868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56.376891041884278</v>
      </c>
      <c r="C223" s="118">
        <f t="shared" si="93"/>
        <v>57.932992411942863</v>
      </c>
      <c r="D223" s="118">
        <f t="shared" si="93"/>
        <v>62.104978708630796</v>
      </c>
      <c r="E223" s="118">
        <f t="shared" si="93"/>
        <v>66.149151263296815</v>
      </c>
      <c r="F223" s="118">
        <f t="shared" si="93"/>
        <v>66.897302989529948</v>
      </c>
      <c r="G223" s="118">
        <f t="shared" si="93"/>
        <v>67.121424808145917</v>
      </c>
      <c r="H223" s="118">
        <f t="shared" si="93"/>
        <v>64.039081944403108</v>
      </c>
      <c r="I223" s="118">
        <f t="shared" si="93"/>
        <v>68.040942423033954</v>
      </c>
      <c r="J223" s="118">
        <f t="shared" si="93"/>
        <v>62.662813528381392</v>
      </c>
      <c r="K223" s="118">
        <f t="shared" si="93"/>
        <v>66.319483606628367</v>
      </c>
      <c r="L223" s="118">
        <f t="shared" si="93"/>
        <v>60.311782352877344</v>
      </c>
      <c r="M223" s="118">
        <f t="shared" si="93"/>
        <v>57.320905332187706</v>
      </c>
      <c r="N223" s="118">
        <f t="shared" si="93"/>
        <v>54.631490272582752</v>
      </c>
      <c r="O223" s="118">
        <f t="shared" si="93"/>
        <v>61.344329955551139</v>
      </c>
      <c r="P223" s="118">
        <f t="shared" si="93"/>
        <v>24.291282990967307</v>
      </c>
      <c r="Q223" s="118">
        <f t="shared" si="93"/>
        <v>26.282165818117264</v>
      </c>
      <c r="R223" s="118">
        <f t="shared" ref="R223:V223" si="94">R224+R226+R228+R237</f>
        <v>59.700008515416911</v>
      </c>
      <c r="S223" s="118">
        <f t="shared" si="94"/>
        <v>53.464288883173126</v>
      </c>
      <c r="T223" s="118">
        <f t="shared" si="94"/>
        <v>55.008647244455062</v>
      </c>
      <c r="U223" s="118">
        <f t="shared" si="94"/>
        <v>52.79689908778149</v>
      </c>
      <c r="V223" s="118">
        <f t="shared" si="94"/>
        <v>55.161614419362905</v>
      </c>
      <c r="W223" s="118">
        <f t="shared" ref="W223" si="95">W224+W226+W228+W237</f>
        <v>55.48931815004574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18.691705657337039</v>
      </c>
      <c r="C224" s="123">
        <f t="shared" si="96"/>
        <v>20.393127700498688</v>
      </c>
      <c r="D224" s="123">
        <f t="shared" si="96"/>
        <v>24.255604325665207</v>
      </c>
      <c r="E224" s="123">
        <f t="shared" si="96"/>
        <v>26.708437930345912</v>
      </c>
      <c r="F224" s="123">
        <f t="shared" si="96"/>
        <v>28.027029487551228</v>
      </c>
      <c r="G224" s="123">
        <f t="shared" si="96"/>
        <v>29.147947180645001</v>
      </c>
      <c r="H224" s="123">
        <f t="shared" si="96"/>
        <v>27.217990056675212</v>
      </c>
      <c r="I224" s="123">
        <f t="shared" si="96"/>
        <v>31.288419528377911</v>
      </c>
      <c r="J224" s="123">
        <f t="shared" si="96"/>
        <v>29.271409499824951</v>
      </c>
      <c r="K224" s="123">
        <f t="shared" si="96"/>
        <v>33.151818378503108</v>
      </c>
      <c r="L224" s="123">
        <f t="shared" si="96"/>
        <v>23.746155345848766</v>
      </c>
      <c r="M224" s="123">
        <f t="shared" si="96"/>
        <v>26.255252427379201</v>
      </c>
      <c r="N224" s="123">
        <f t="shared" si="96"/>
        <v>27.344566782474118</v>
      </c>
      <c r="O224" s="123">
        <f t="shared" si="96"/>
        <v>36.116605031240724</v>
      </c>
      <c r="P224" s="123">
        <f t="shared" si="96"/>
        <v>1.2180940587655205</v>
      </c>
      <c r="Q224" s="123">
        <f t="shared" si="96"/>
        <v>3.6884859834488117</v>
      </c>
      <c r="R224" s="123">
        <f t="shared" si="96"/>
        <v>32.655027705238915</v>
      </c>
      <c r="S224" s="123">
        <f t="shared" si="96"/>
        <v>28.464704688830238</v>
      </c>
      <c r="T224" s="123">
        <f t="shared" si="96"/>
        <v>29.939287294379376</v>
      </c>
      <c r="U224" s="123">
        <f t="shared" si="96"/>
        <v>28.807082866593433</v>
      </c>
      <c r="V224" s="123">
        <f t="shared" si="96"/>
        <v>29.170373047307425</v>
      </c>
      <c r="W224" s="123">
        <f t="shared" si="96"/>
        <v>30.042062209631066</v>
      </c>
      <c r="DA224" s="130" t="s">
        <v>2898</v>
      </c>
    </row>
    <row r="225" spans="1:105" ht="12" customHeight="1" x14ac:dyDescent="0.25">
      <c r="A225" s="97" t="s">
        <v>53</v>
      </c>
      <c r="B225" s="99">
        <v>18.691705657337039</v>
      </c>
      <c r="C225" s="99">
        <v>20.393127700498688</v>
      </c>
      <c r="D225" s="99">
        <v>24.255604325665207</v>
      </c>
      <c r="E225" s="99">
        <v>26.708437930345912</v>
      </c>
      <c r="F225" s="99">
        <v>28.027029487551228</v>
      </c>
      <c r="G225" s="99">
        <v>29.147947180645001</v>
      </c>
      <c r="H225" s="99">
        <v>27.217990056675212</v>
      </c>
      <c r="I225" s="99">
        <v>31.288419528377911</v>
      </c>
      <c r="J225" s="99">
        <v>29.271409499824951</v>
      </c>
      <c r="K225" s="99">
        <v>33.151818378503108</v>
      </c>
      <c r="L225" s="99">
        <v>23.746155345848766</v>
      </c>
      <c r="M225" s="99">
        <v>26.255252427379201</v>
      </c>
      <c r="N225" s="99">
        <v>27.344566782474118</v>
      </c>
      <c r="O225" s="99">
        <v>36.116605031240724</v>
      </c>
      <c r="P225" s="99">
        <v>1.2180940587655205</v>
      </c>
      <c r="Q225" s="99">
        <v>3.6884859834488117</v>
      </c>
      <c r="R225" s="99">
        <v>32.655027705238915</v>
      </c>
      <c r="S225" s="99">
        <v>28.464704688830238</v>
      </c>
      <c r="T225" s="99">
        <v>29.939287294379376</v>
      </c>
      <c r="U225" s="99">
        <v>28.807082866593433</v>
      </c>
      <c r="V225" s="99">
        <v>29.170373047307425</v>
      </c>
      <c r="W225" s="99">
        <v>30.042062209631066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0.72300446727572909</v>
      </c>
      <c r="C226" s="123">
        <f t="shared" si="97"/>
        <v>0.77065965700572925</v>
      </c>
      <c r="D226" s="123">
        <f t="shared" si="97"/>
        <v>0.60167224939362907</v>
      </c>
      <c r="E226" s="123">
        <f t="shared" si="97"/>
        <v>1.2390987992238458</v>
      </c>
      <c r="F226" s="123">
        <f t="shared" si="97"/>
        <v>0.89164243287912248</v>
      </c>
      <c r="G226" s="123">
        <f t="shared" si="97"/>
        <v>1.0640935063235106</v>
      </c>
      <c r="H226" s="123">
        <f t="shared" si="97"/>
        <v>1.2228881410959489</v>
      </c>
      <c r="I226" s="123">
        <f t="shared" si="97"/>
        <v>0.54489858443202255</v>
      </c>
      <c r="J226" s="123">
        <f t="shared" si="97"/>
        <v>0.50284931872319483</v>
      </c>
      <c r="K226" s="123">
        <f t="shared" si="97"/>
        <v>0.75200236861146419</v>
      </c>
      <c r="L226" s="123">
        <f t="shared" si="97"/>
        <v>1.0364701727081684</v>
      </c>
      <c r="M226" s="123">
        <f t="shared" si="97"/>
        <v>0.90160386206904986</v>
      </c>
      <c r="N226" s="123">
        <f t="shared" si="97"/>
        <v>0.89827340001163025</v>
      </c>
      <c r="O226" s="123">
        <f t="shared" si="97"/>
        <v>0.8397178817499894</v>
      </c>
      <c r="P226" s="123">
        <f t="shared" si="97"/>
        <v>0.85796868041160224</v>
      </c>
      <c r="Q226" s="123">
        <f t="shared" si="97"/>
        <v>1.0571212395961007</v>
      </c>
      <c r="R226" s="123">
        <f t="shared" si="97"/>
        <v>2.9242048508152374</v>
      </c>
      <c r="S226" s="123">
        <f t="shared" si="97"/>
        <v>1.711844323831673</v>
      </c>
      <c r="T226" s="123">
        <f t="shared" si="97"/>
        <v>1.2748534924332093</v>
      </c>
      <c r="U226" s="123">
        <f t="shared" si="97"/>
        <v>0.84975705186417083</v>
      </c>
      <c r="V226" s="123">
        <f t="shared" si="97"/>
        <v>0.69991744381346122</v>
      </c>
      <c r="W226" s="123">
        <f t="shared" si="97"/>
        <v>0.76619192577734274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0.72300446727572909</v>
      </c>
      <c r="C227" s="99">
        <f>RES_hhdet_fecs!C165</f>
        <v>0.77065965700572925</v>
      </c>
      <c r="D227" s="99">
        <f>RES_hhdet_fecs!D165</f>
        <v>0.60167224939362907</v>
      </c>
      <c r="E227" s="99">
        <f>RES_hhdet_fecs!E165</f>
        <v>1.2390987992238458</v>
      </c>
      <c r="F227" s="99">
        <f>RES_hhdet_fecs!F165</f>
        <v>0.89164243287912248</v>
      </c>
      <c r="G227" s="99">
        <f>RES_hhdet_fecs!G165</f>
        <v>1.0640935063235106</v>
      </c>
      <c r="H227" s="99">
        <f>RES_hhdet_fecs!H165</f>
        <v>1.2228881410959489</v>
      </c>
      <c r="I227" s="99">
        <f>RES_hhdet_fecs!I165</f>
        <v>0.54489858443202255</v>
      </c>
      <c r="J227" s="99">
        <f>RES_hhdet_fecs!J165</f>
        <v>0.50284931872319483</v>
      </c>
      <c r="K227" s="99">
        <f>RES_hhdet_fecs!K165</f>
        <v>0.75200236861146419</v>
      </c>
      <c r="L227" s="99">
        <f>RES_hhdet_fecs!L165</f>
        <v>1.0364701727081684</v>
      </c>
      <c r="M227" s="99">
        <f>RES_hhdet_fecs!M165</f>
        <v>0.90160386206904986</v>
      </c>
      <c r="N227" s="99">
        <f>RES_hhdet_fecs!N165</f>
        <v>0.89827340001163025</v>
      </c>
      <c r="O227" s="99">
        <f>RES_hhdet_fecs!O165</f>
        <v>0.8397178817499894</v>
      </c>
      <c r="P227" s="99">
        <f>RES_hhdet_fecs!P165</f>
        <v>0.85796868041160224</v>
      </c>
      <c r="Q227" s="99">
        <f>RES_hhdet_fecs!Q165</f>
        <v>1.0571212395961007</v>
      </c>
      <c r="R227" s="99">
        <f>RES_hhdet_fecs!R165</f>
        <v>2.9242048508152374</v>
      </c>
      <c r="S227" s="99">
        <f>RES_hhdet_fecs!S165</f>
        <v>1.711844323831673</v>
      </c>
      <c r="T227" s="99">
        <f>RES_hhdet_fecs!T165</f>
        <v>1.2748534924332093</v>
      </c>
      <c r="U227" s="99">
        <f>RES_hhdet_fecs!U165</f>
        <v>0.84975705186417083</v>
      </c>
      <c r="V227" s="99">
        <f>RES_hhdet_fecs!V165</f>
        <v>0.69991744381346122</v>
      </c>
      <c r="W227" s="99">
        <f>RES_hhdet_fecs!W165</f>
        <v>0.76619192577734274</v>
      </c>
      <c r="DA227" s="63" t="s">
        <v>2901</v>
      </c>
    </row>
    <row r="228" spans="1:105" ht="12" customHeight="1" x14ac:dyDescent="0.25">
      <c r="A228" s="121" t="s">
        <v>55</v>
      </c>
      <c r="B228" s="123">
        <v>14.620300129132524</v>
      </c>
      <c r="C228" s="123">
        <v>14.224533618481138</v>
      </c>
      <c r="D228" s="123">
        <v>13.99874723495479</v>
      </c>
      <c r="E228" s="123">
        <v>14.148433900792217</v>
      </c>
      <c r="F228" s="123">
        <v>13.874702023919284</v>
      </c>
      <c r="G228" s="123">
        <v>13.554099492610842</v>
      </c>
      <c r="H228" s="123">
        <v>13.476644218288788</v>
      </c>
      <c r="I228" s="123">
        <v>13.672249647558262</v>
      </c>
      <c r="J228" s="123">
        <v>13.629477949042695</v>
      </c>
      <c r="K228" s="123">
        <v>13.613061510317015</v>
      </c>
      <c r="L228" s="123">
        <v>13.924465349954692</v>
      </c>
      <c r="M228" s="123">
        <v>11.979428796457645</v>
      </c>
      <c r="N228" s="123">
        <v>11.452972304887769</v>
      </c>
      <c r="O228" s="123">
        <v>11.37472755422567</v>
      </c>
      <c r="P228" s="123">
        <v>10.526416353411257</v>
      </c>
      <c r="Q228" s="123">
        <v>10.019059373802834</v>
      </c>
      <c r="R228" s="123">
        <v>10.193575330539916</v>
      </c>
      <c r="S228" s="123">
        <v>9.9061148448739136</v>
      </c>
      <c r="T228" s="123">
        <v>9.3820043768191894</v>
      </c>
      <c r="U228" s="123">
        <v>8.9328132255338648</v>
      </c>
      <c r="V228" s="123">
        <v>9.7524315600177189</v>
      </c>
      <c r="W228" s="123">
        <v>8.8892700440220391</v>
      </c>
      <c r="DA228" s="130" t="s">
        <v>2902</v>
      </c>
    </row>
    <row r="229" spans="1:105" ht="12" customHeight="1" x14ac:dyDescent="0.25">
      <c r="A229" s="97" t="s">
        <v>124</v>
      </c>
      <c r="B229" s="99">
        <v>14.994758898748517</v>
      </c>
      <c r="C229" s="99">
        <v>14.558933862936971</v>
      </c>
      <c r="D229" s="99">
        <v>14.31643075035284</v>
      </c>
      <c r="E229" s="99">
        <v>14.559930298548805</v>
      </c>
      <c r="F229" s="99">
        <v>14.289451840243061</v>
      </c>
      <c r="G229" s="99">
        <v>13.906853867665292</v>
      </c>
      <c r="H229" s="99">
        <v>13.893508541196548</v>
      </c>
      <c r="I229" s="99">
        <v>14.119515213076486</v>
      </c>
      <c r="J229" s="99">
        <v>14.135933318247366</v>
      </c>
      <c r="K229" s="99">
        <v>14.181856122721134</v>
      </c>
      <c r="L229" s="99">
        <v>14.804054105734497</v>
      </c>
      <c r="M229" s="99">
        <v>12.827077237832688</v>
      </c>
      <c r="N229" s="99">
        <v>12.42869884011521</v>
      </c>
      <c r="O229" s="99">
        <v>12.513432695785866</v>
      </c>
      <c r="P229" s="99">
        <v>11.597271406816061</v>
      </c>
      <c r="Q229" s="99">
        <v>11.062142499598375</v>
      </c>
      <c r="R229" s="99">
        <v>11.235667879939548</v>
      </c>
      <c r="S229" s="99">
        <v>10.924624639167428</v>
      </c>
      <c r="T229" s="99">
        <v>10.26988732385805</v>
      </c>
      <c r="U229" s="99">
        <v>9.6478611650113351</v>
      </c>
      <c r="V229" s="99">
        <v>10.894644288625813</v>
      </c>
      <c r="W229" s="99">
        <v>9.5563427256977409</v>
      </c>
      <c r="DA229" s="63" t="s">
        <v>2903</v>
      </c>
    </row>
    <row r="230" spans="1:105" ht="12" customHeight="1" x14ac:dyDescent="0.25">
      <c r="A230" s="97" t="s">
        <v>123</v>
      </c>
      <c r="B230" s="99">
        <v>9.6443431357061566</v>
      </c>
      <c r="C230" s="99">
        <v>9.4621075517870139</v>
      </c>
      <c r="D230" s="99">
        <v>9.3884906130988472</v>
      </c>
      <c r="E230" s="99">
        <v>9.4268865610114432</v>
      </c>
      <c r="F230" s="99">
        <v>9.3015448157303187</v>
      </c>
      <c r="G230" s="99">
        <v>9.2533080921993633</v>
      </c>
      <c r="H230" s="99">
        <v>9.2082753664961992</v>
      </c>
      <c r="I230" s="99">
        <v>9.4108307645813269</v>
      </c>
      <c r="J230" s="99">
        <v>9.4152312692098228</v>
      </c>
      <c r="K230" s="99">
        <v>9.521209596734872</v>
      </c>
      <c r="L230" s="99">
        <v>9.7945362198124499</v>
      </c>
      <c r="M230" s="99">
        <v>8.256079883476545</v>
      </c>
      <c r="N230" s="99">
        <v>8.076823442443942</v>
      </c>
      <c r="O230" s="99">
        <v>8.151264699655437</v>
      </c>
      <c r="P230" s="99">
        <v>7.5991778706345414</v>
      </c>
      <c r="Q230" s="99">
        <v>7.2972097350099414</v>
      </c>
      <c r="R230" s="99">
        <v>7.5326707483546835</v>
      </c>
      <c r="S230" s="99">
        <v>7.6999230781401797</v>
      </c>
      <c r="T230" s="99">
        <v>7.4523952114986374</v>
      </c>
      <c r="U230" s="99">
        <v>7.3951177083047988</v>
      </c>
      <c r="V230" s="99">
        <v>8.6080127077541704</v>
      </c>
      <c r="W230" s="99">
        <v>7.485441724485284</v>
      </c>
      <c r="DA230" s="63" t="s">
        <v>2904</v>
      </c>
    </row>
    <row r="231" spans="1:105" ht="12" customHeight="1" x14ac:dyDescent="0.25">
      <c r="A231" s="100" t="s">
        <v>50</v>
      </c>
      <c r="B231" s="102">
        <v>2.693507490450076</v>
      </c>
      <c r="C231" s="102">
        <v>2.7628259832484474</v>
      </c>
      <c r="D231" s="102">
        <v>2.8219286296169548</v>
      </c>
      <c r="E231" s="102">
        <v>2.4930719284694054</v>
      </c>
      <c r="F231" s="102">
        <v>2.4543412101089919</v>
      </c>
      <c r="G231" s="102">
        <v>2.749342923488773</v>
      </c>
      <c r="H231" s="102">
        <v>2.5319131991643737</v>
      </c>
      <c r="I231" s="102">
        <v>2.6241689846721998</v>
      </c>
      <c r="J231" s="102">
        <v>2.5794867774543055</v>
      </c>
      <c r="K231" s="102">
        <v>2.7091350141548514</v>
      </c>
      <c r="L231" s="102">
        <v>2.4129232388617448</v>
      </c>
      <c r="M231" s="102">
        <v>1.3959802995834543</v>
      </c>
      <c r="N231" s="102">
        <v>1.4396740216834789</v>
      </c>
      <c r="O231" s="102">
        <v>1.3764530688780683</v>
      </c>
      <c r="P231" s="102">
        <v>1.3411578958580832</v>
      </c>
      <c r="Q231" s="102">
        <v>1.3071106944763455</v>
      </c>
      <c r="R231" s="102">
        <v>1.4258079165921416</v>
      </c>
      <c r="S231" s="102">
        <v>1.4013990561113552</v>
      </c>
      <c r="T231" s="102">
        <v>0.98489313102321063</v>
      </c>
      <c r="U231" s="102">
        <v>0.97210449102052532</v>
      </c>
      <c r="V231" s="102">
        <v>1.5839349009758656</v>
      </c>
      <c r="W231" s="102">
        <v>0.82815524991166367</v>
      </c>
      <c r="DA231" s="131" t="s">
        <v>2905</v>
      </c>
    </row>
    <row r="232" spans="1:105" ht="12" customHeight="1" x14ac:dyDescent="0.25">
      <c r="A232" s="103" t="s">
        <v>52</v>
      </c>
      <c r="B232" s="105">
        <v>6.950835645256082</v>
      </c>
      <c r="C232" s="105">
        <v>6.6992815685385674</v>
      </c>
      <c r="D232" s="105">
        <v>6.5665619834818933</v>
      </c>
      <c r="E232" s="105">
        <v>6.9338146325420364</v>
      </c>
      <c r="F232" s="105">
        <v>6.8472036056213268</v>
      </c>
      <c r="G232" s="105">
        <v>6.5039651687105904</v>
      </c>
      <c r="H232" s="105">
        <v>6.676362167331825</v>
      </c>
      <c r="I232" s="105">
        <v>6.786661779909128</v>
      </c>
      <c r="J232" s="105">
        <v>6.835744491755519</v>
      </c>
      <c r="K232" s="105">
        <v>6.8120745825800189</v>
      </c>
      <c r="L232" s="105">
        <v>7.3816129809507034</v>
      </c>
      <c r="M232" s="105">
        <v>6.8600995838930894</v>
      </c>
      <c r="N232" s="105">
        <v>6.637149420760462</v>
      </c>
      <c r="O232" s="105">
        <v>6.7748116307773678</v>
      </c>
      <c r="P232" s="105">
        <v>6.2580199747764578</v>
      </c>
      <c r="Q232" s="105">
        <v>5.9900990405335968</v>
      </c>
      <c r="R232" s="105">
        <v>6.1068628317625429</v>
      </c>
      <c r="S232" s="105">
        <v>6.2985240220288246</v>
      </c>
      <c r="T232" s="105">
        <v>6.4675020804754269</v>
      </c>
      <c r="U232" s="105">
        <v>6.4230132172842715</v>
      </c>
      <c r="V232" s="105">
        <v>7.0240778067783047</v>
      </c>
      <c r="W232" s="105">
        <v>6.6572864745736187</v>
      </c>
      <c r="DA232" s="132" t="s">
        <v>2906</v>
      </c>
    </row>
    <row r="233" spans="1:105" ht="12" customHeight="1" x14ac:dyDescent="0.25">
      <c r="A233" s="106" t="s">
        <v>122</v>
      </c>
      <c r="B233" s="102">
        <v>12.767253688079082</v>
      </c>
      <c r="C233" s="102">
        <v>13.040776388326485</v>
      </c>
      <c r="D233" s="102">
        <v>13.139666708209809</v>
      </c>
      <c r="E233" s="102">
        <v>12.029533794783184</v>
      </c>
      <c r="F233" s="102">
        <v>11.886885375689078</v>
      </c>
      <c r="G233" s="102">
        <v>12.695947375944538</v>
      </c>
      <c r="H233" s="102">
        <v>12.139847903795742</v>
      </c>
      <c r="I233" s="102">
        <v>12.462407436279891</v>
      </c>
      <c r="J233" s="102">
        <v>12.424972829296896</v>
      </c>
      <c r="K233" s="102">
        <v>12.561059614262259</v>
      </c>
      <c r="L233" s="102">
        <v>12.318018631597534</v>
      </c>
      <c r="M233" s="102">
        <v>11.528583630864004</v>
      </c>
      <c r="N233" s="102">
        <v>10.864534592634273</v>
      </c>
      <c r="O233" s="102">
        <v>10.658459375419254</v>
      </c>
      <c r="P233" s="102">
        <v>10.030942179465319</v>
      </c>
      <c r="Q233" s="102">
        <v>9.7518531741881596</v>
      </c>
      <c r="R233" s="102">
        <v>9.9741602164194418</v>
      </c>
      <c r="S233" s="102">
        <v>9.8420610764506264</v>
      </c>
      <c r="T233" s="102">
        <v>9.6067044804775374</v>
      </c>
      <c r="U233" s="102">
        <v>9.3868994769550902</v>
      </c>
      <c r="V233" s="102">
        <v>9.2235107714212159</v>
      </c>
      <c r="W233" s="102">
        <v>9.6143782894100482</v>
      </c>
      <c r="DA233" s="131" t="s">
        <v>2907</v>
      </c>
    </row>
    <row r="234" spans="1:105" ht="12" customHeight="1" x14ac:dyDescent="0.25">
      <c r="A234" s="107" t="s">
        <v>121</v>
      </c>
      <c r="B234" s="105">
        <v>8.8587029837657507</v>
      </c>
      <c r="C234" s="105">
        <v>9.2045159363409752</v>
      </c>
      <c r="D234" s="105">
        <v>9.386704384221721</v>
      </c>
      <c r="E234" s="105">
        <v>8.3898449253877203</v>
      </c>
      <c r="F234" s="105">
        <v>8.3452435122845383</v>
      </c>
      <c r="G234" s="105">
        <v>9.2002972046954046</v>
      </c>
      <c r="H234" s="105">
        <v>8.7170277568923407</v>
      </c>
      <c r="I234" s="105">
        <v>9.0016927048686348</v>
      </c>
      <c r="J234" s="105">
        <v>8.9583387758498585</v>
      </c>
      <c r="K234" s="105">
        <v>9.1272141351353522</v>
      </c>
      <c r="L234" s="105">
        <v>8.7262113491498319</v>
      </c>
      <c r="M234" s="105">
        <v>8.066306010000595</v>
      </c>
      <c r="N234" s="105">
        <v>7.6127517712316832</v>
      </c>
      <c r="O234" s="105">
        <v>7.4334335188287541</v>
      </c>
      <c r="P234" s="105">
        <v>7.0353954124136022</v>
      </c>
      <c r="Q234" s="105">
        <v>6.8824711833711962</v>
      </c>
      <c r="R234" s="105">
        <v>7.0662818561217984</v>
      </c>
      <c r="S234" s="105">
        <v>7.1426156817120185</v>
      </c>
      <c r="T234" s="105">
        <v>7.1649701290911034</v>
      </c>
      <c r="U234" s="105">
        <v>7.1277847977645976</v>
      </c>
      <c r="V234" s="105">
        <v>7.0171203915848572</v>
      </c>
      <c r="W234" s="105">
        <v>7.3143333981795005</v>
      </c>
      <c r="DA234" s="132" t="s">
        <v>2908</v>
      </c>
    </row>
    <row r="235" spans="1:105" ht="12" customHeight="1" x14ac:dyDescent="0.25">
      <c r="A235" s="108" t="s">
        <v>53</v>
      </c>
      <c r="B235" s="99">
        <v>2.1159950740306401</v>
      </c>
      <c r="C235" s="99">
        <v>2.4792079236313969</v>
      </c>
      <c r="D235" s="99">
        <v>2.6750842150183045</v>
      </c>
      <c r="E235" s="99">
        <v>1.7646964055012302</v>
      </c>
      <c r="F235" s="99">
        <v>1.7732032529481445</v>
      </c>
      <c r="G235" s="99">
        <v>2.5977101497703536</v>
      </c>
      <c r="H235" s="99">
        <v>2.1288110734221837</v>
      </c>
      <c r="I235" s="99">
        <v>2.2743366048986804</v>
      </c>
      <c r="J235" s="99">
        <v>2.1960873407863475</v>
      </c>
      <c r="K235" s="99">
        <v>2.3922924612928749</v>
      </c>
      <c r="L235" s="99">
        <v>1.6520890694812822</v>
      </c>
      <c r="M235" s="99">
        <v>1.1795201189065325</v>
      </c>
      <c r="N235" s="99">
        <v>1.0916711464832585</v>
      </c>
      <c r="O235" s="99">
        <v>0.92978507553352463</v>
      </c>
      <c r="P235" s="99">
        <v>0.95593210662401229</v>
      </c>
      <c r="Q235" s="99">
        <v>0.99375147311843792</v>
      </c>
      <c r="R235" s="99">
        <v>1.0912250270902462</v>
      </c>
      <c r="S235" s="99">
        <v>1.0656133791183733</v>
      </c>
      <c r="T235" s="99">
        <v>0.80474182992727628</v>
      </c>
      <c r="U235" s="99">
        <v>0.81424787115125197</v>
      </c>
      <c r="V235" s="99">
        <v>0.73143248695951746</v>
      </c>
      <c r="W235" s="99">
        <v>0.69517682876629627</v>
      </c>
      <c r="DA235" s="63" t="s">
        <v>2909</v>
      </c>
    </row>
    <row r="236" spans="1:105" ht="12" customHeight="1" x14ac:dyDescent="0.25">
      <c r="A236" s="108" t="s">
        <v>52</v>
      </c>
      <c r="B236" s="99">
        <v>6.7427079097351124</v>
      </c>
      <c r="C236" s="99">
        <v>6.7253080127095775</v>
      </c>
      <c r="D236" s="99">
        <v>6.7116201692034183</v>
      </c>
      <c r="E236" s="99">
        <v>6.6251485198864914</v>
      </c>
      <c r="F236" s="99">
        <v>6.5720402593363927</v>
      </c>
      <c r="G236" s="99">
        <v>6.60258705492505</v>
      </c>
      <c r="H236" s="99">
        <v>6.5882166834701579</v>
      </c>
      <c r="I236" s="99">
        <v>6.7273560999699544</v>
      </c>
      <c r="J236" s="99">
        <v>6.7622514350635097</v>
      </c>
      <c r="K236" s="99">
        <v>6.7349216738424778</v>
      </c>
      <c r="L236" s="99">
        <v>7.0741222796685523</v>
      </c>
      <c r="M236" s="99">
        <v>6.8867858910940605</v>
      </c>
      <c r="N236" s="99">
        <v>6.5210806247484241</v>
      </c>
      <c r="O236" s="99">
        <v>6.5036484432952291</v>
      </c>
      <c r="P236" s="99">
        <v>6.0794633057895897</v>
      </c>
      <c r="Q236" s="99">
        <v>5.8887197102527571</v>
      </c>
      <c r="R236" s="99">
        <v>5.9750568290315513</v>
      </c>
      <c r="S236" s="99">
        <v>6.0770023025936464</v>
      </c>
      <c r="T236" s="99">
        <v>6.3602282991638255</v>
      </c>
      <c r="U236" s="99">
        <v>6.313536926613347</v>
      </c>
      <c r="V236" s="99">
        <v>6.2856879046253402</v>
      </c>
      <c r="W236" s="99">
        <v>6.6191565694132057</v>
      </c>
      <c r="DA236" s="63" t="s">
        <v>2910</v>
      </c>
    </row>
    <row r="237" spans="1:105" ht="12" customHeight="1" x14ac:dyDescent="0.25">
      <c r="A237" s="121" t="s">
        <v>54</v>
      </c>
      <c r="B237" s="123">
        <v>22.341880788138983</v>
      </c>
      <c r="C237" s="123">
        <v>22.544671435957305</v>
      </c>
      <c r="D237" s="123">
        <v>23.248954898617175</v>
      </c>
      <c r="E237" s="123">
        <v>24.053180632934843</v>
      </c>
      <c r="F237" s="123">
        <v>24.103929045180301</v>
      </c>
      <c r="G237" s="123">
        <v>23.355284628566572</v>
      </c>
      <c r="H237" s="123">
        <v>22.121559528343155</v>
      </c>
      <c r="I237" s="123">
        <v>22.535374662665763</v>
      </c>
      <c r="J237" s="123">
        <v>19.259076760790546</v>
      </c>
      <c r="K237" s="123">
        <v>18.802601349196781</v>
      </c>
      <c r="L237" s="123">
        <v>21.60469148436572</v>
      </c>
      <c r="M237" s="123">
        <v>18.18462024628181</v>
      </c>
      <c r="N237" s="123">
        <v>14.93567778520924</v>
      </c>
      <c r="O237" s="123">
        <v>13.013279488334755</v>
      </c>
      <c r="P237" s="123">
        <v>11.688803898378929</v>
      </c>
      <c r="Q237" s="123">
        <v>11.517499221269517</v>
      </c>
      <c r="R237" s="123">
        <v>13.927200628822844</v>
      </c>
      <c r="S237" s="123">
        <v>13.381625025637295</v>
      </c>
      <c r="T237" s="123">
        <v>14.412502080823289</v>
      </c>
      <c r="U237" s="123">
        <v>14.207245943790022</v>
      </c>
      <c r="V237" s="123">
        <v>15.538892368224296</v>
      </c>
      <c r="W237" s="123">
        <v>15.791793970615293</v>
      </c>
      <c r="DA237" s="130" t="s">
        <v>2911</v>
      </c>
    </row>
    <row r="238" spans="1:105" ht="12" customHeight="1" x14ac:dyDescent="0.25">
      <c r="A238" s="97" t="s">
        <v>50</v>
      </c>
      <c r="B238" s="99">
        <v>26.099595881148247</v>
      </c>
      <c r="C238" s="99">
        <v>24.881121873180813</v>
      </c>
      <c r="D238" s="99">
        <v>24.737462984782482</v>
      </c>
      <c r="E238" s="99">
        <v>28.747903316817812</v>
      </c>
      <c r="F238" s="99">
        <v>28.541460828306185</v>
      </c>
      <c r="G238" s="99">
        <v>26.11260775015468</v>
      </c>
      <c r="H238" s="99">
        <v>25.481603290260615</v>
      </c>
      <c r="I238" s="99">
        <v>25.440794108997487</v>
      </c>
      <c r="J238" s="99">
        <v>22.856311940514335</v>
      </c>
      <c r="K238" s="99">
        <v>22.613897803981029</v>
      </c>
      <c r="L238" s="99">
        <v>22.95637135461908</v>
      </c>
      <c r="M238" s="99">
        <v>20.658220192519181</v>
      </c>
      <c r="N238" s="99">
        <v>17.589397324175735</v>
      </c>
      <c r="O238" s="99">
        <v>16.287190281318576</v>
      </c>
      <c r="P238" s="99">
        <v>14.582308370587102</v>
      </c>
      <c r="Q238" s="99">
        <v>14.085973542270905</v>
      </c>
      <c r="R238" s="99">
        <v>15.10930815591241</v>
      </c>
      <c r="S238" s="99">
        <v>16.20776282675941</v>
      </c>
      <c r="T238" s="99">
        <v>16.672890927921529</v>
      </c>
      <c r="U238" s="99">
        <v>17.266654611260339</v>
      </c>
      <c r="V238" s="99">
        <v>19.975339882049482</v>
      </c>
      <c r="W238" s="99">
        <v>18.583707759526099</v>
      </c>
      <c r="DA238" s="63" t="s">
        <v>2912</v>
      </c>
    </row>
    <row r="239" spans="1:105" ht="12" customHeight="1" x14ac:dyDescent="0.25">
      <c r="A239" s="109" t="s">
        <v>120</v>
      </c>
      <c r="B239" s="110">
        <v>18.860047719300223</v>
      </c>
      <c r="C239" s="110">
        <v>20.371194403912988</v>
      </c>
      <c r="D239" s="110">
        <v>21.850719187562937</v>
      </c>
      <c r="E239" s="110">
        <v>19.465907694760105</v>
      </c>
      <c r="F239" s="110">
        <v>19.89754214227148</v>
      </c>
      <c r="G239" s="110">
        <v>21.012210216310738</v>
      </c>
      <c r="H239" s="110">
        <v>19.590854917294784</v>
      </c>
      <c r="I239" s="110">
        <v>20.558965205554784</v>
      </c>
      <c r="J239" s="110">
        <v>17.001880592413595</v>
      </c>
      <c r="K239" s="110">
        <v>16.526294696353713</v>
      </c>
      <c r="L239" s="110">
        <v>20.770358993331165</v>
      </c>
      <c r="M239" s="110">
        <v>16.499299979855422</v>
      </c>
      <c r="N239" s="110">
        <v>12.91971569145262</v>
      </c>
      <c r="O239" s="110">
        <v>10.196027246816707</v>
      </c>
      <c r="P239" s="110">
        <v>9.0342915649557511</v>
      </c>
      <c r="Q239" s="110">
        <v>8.9897046519425921</v>
      </c>
      <c r="R239" s="110">
        <v>12.728652106919789</v>
      </c>
      <c r="S239" s="110">
        <v>10.87555584295551</v>
      </c>
      <c r="T239" s="110">
        <v>12.866513298062181</v>
      </c>
      <c r="U239" s="110">
        <v>12.585974801345365</v>
      </c>
      <c r="V239" s="110">
        <v>13.455881591551847</v>
      </c>
      <c r="W239" s="110">
        <v>14.622734094608523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36.470030712450495</v>
      </c>
      <c r="C241" s="118">
        <f t="shared" si="98"/>
        <v>37.930522807924774</v>
      </c>
      <c r="D241" s="118">
        <f t="shared" si="98"/>
        <v>40.853370426929828</v>
      </c>
      <c r="E241" s="118">
        <f t="shared" si="98"/>
        <v>44.449896676378522</v>
      </c>
      <c r="F241" s="118">
        <f t="shared" si="98"/>
        <v>44.850165603805507</v>
      </c>
      <c r="G241" s="118">
        <f t="shared" si="98"/>
        <v>45.925548512772245</v>
      </c>
      <c r="H241" s="118">
        <f t="shared" si="98"/>
        <v>44.528518083822277</v>
      </c>
      <c r="I241" s="118">
        <f t="shared" si="98"/>
        <v>46.512360882698829</v>
      </c>
      <c r="J241" s="118">
        <f t="shared" si="98"/>
        <v>42.976574084153029</v>
      </c>
      <c r="K241" s="118">
        <f t="shared" si="98"/>
        <v>46.349251094706062</v>
      </c>
      <c r="L241" s="118">
        <f t="shared" si="98"/>
        <v>43.006997447644736</v>
      </c>
      <c r="M241" s="118">
        <f t="shared" si="98"/>
        <v>41.179878900128251</v>
      </c>
      <c r="N241" s="118">
        <f t="shared" si="98"/>
        <v>39.659600144178839</v>
      </c>
      <c r="O241" s="118">
        <f t="shared" si="98"/>
        <v>44.679523444600186</v>
      </c>
      <c r="P241" s="118">
        <f t="shared" si="98"/>
        <v>17.973024826209002</v>
      </c>
      <c r="Q241" s="118">
        <f t="shared" si="98"/>
        <v>20.048161280584296</v>
      </c>
      <c r="R241" s="118">
        <f t="shared" ref="R241:V241" si="99">R242+R244+R246+R255</f>
        <v>49.031522965719304</v>
      </c>
      <c r="S241" s="118">
        <f t="shared" si="99"/>
        <v>42.54115152776837</v>
      </c>
      <c r="T241" s="118">
        <f t="shared" si="99"/>
        <v>43.867100192263187</v>
      </c>
      <c r="U241" s="118">
        <f t="shared" si="99"/>
        <v>42.389934032771073</v>
      </c>
      <c r="V241" s="118">
        <f t="shared" si="99"/>
        <v>44.501059174197351</v>
      </c>
      <c r="W241" s="118">
        <f t="shared" ref="W241" si="100">W242+W244+W246+W255</f>
        <v>45.776575920923733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12.663730253323481</v>
      </c>
      <c r="C242" s="123">
        <f t="shared" si="101"/>
        <v>13.862799832068056</v>
      </c>
      <c r="D242" s="123">
        <f t="shared" si="101"/>
        <v>16.56045441732995</v>
      </c>
      <c r="E242" s="123">
        <f t="shared" si="101"/>
        <v>18.349382517611211</v>
      </c>
      <c r="F242" s="123">
        <f t="shared" si="101"/>
        <v>19.352792213545637</v>
      </c>
      <c r="G242" s="123">
        <f t="shared" si="101"/>
        <v>20.224157470152697</v>
      </c>
      <c r="H242" s="123">
        <f t="shared" si="101"/>
        <v>18.966472002834536</v>
      </c>
      <c r="I242" s="123">
        <f t="shared" si="101"/>
        <v>21.92320810999664</v>
      </c>
      <c r="J242" s="123">
        <f t="shared" si="101"/>
        <v>20.603281644561495</v>
      </c>
      <c r="K242" s="123">
        <f t="shared" si="101"/>
        <v>23.474273168497696</v>
      </c>
      <c r="L242" s="123">
        <f t="shared" si="101"/>
        <v>16.920013126979569</v>
      </c>
      <c r="M242" s="123">
        <f t="shared" si="101"/>
        <v>18.848305898799232</v>
      </c>
      <c r="N242" s="123">
        <f t="shared" si="101"/>
        <v>19.761685692186706</v>
      </c>
      <c r="O242" s="123">
        <f t="shared" si="101"/>
        <v>26.278672190132973</v>
      </c>
      <c r="P242" s="123">
        <f t="shared" si="101"/>
        <v>0.88629465954473841</v>
      </c>
      <c r="Q242" s="123">
        <f t="shared" si="101"/>
        <v>2.6837922859939041</v>
      </c>
      <c r="R242" s="123">
        <f t="shared" si="101"/>
        <v>23.767110019439095</v>
      </c>
      <c r="S242" s="123">
        <f t="shared" si="101"/>
        <v>21.018177490328494</v>
      </c>
      <c r="T242" s="123">
        <f t="shared" si="101"/>
        <v>22.497889003162825</v>
      </c>
      <c r="U242" s="123">
        <f t="shared" si="101"/>
        <v>22.091727071626675</v>
      </c>
      <c r="V242" s="123">
        <f t="shared" si="101"/>
        <v>22.745770154256956</v>
      </c>
      <c r="W242" s="123">
        <f t="shared" si="101"/>
        <v>23.783359616691435</v>
      </c>
      <c r="DA242" s="130" t="s">
        <v>3066</v>
      </c>
    </row>
    <row r="243" spans="1:105" ht="12" customHeight="1" x14ac:dyDescent="0.25">
      <c r="A243" s="97" t="s">
        <v>53</v>
      </c>
      <c r="B243" s="99">
        <v>12.663730253323481</v>
      </c>
      <c r="C243" s="99">
        <v>13.862799832068056</v>
      </c>
      <c r="D243" s="99">
        <v>16.56045441732995</v>
      </c>
      <c r="E243" s="99">
        <v>18.349382517611211</v>
      </c>
      <c r="F243" s="99">
        <v>19.352792213545637</v>
      </c>
      <c r="G243" s="99">
        <v>20.224157470152697</v>
      </c>
      <c r="H243" s="99">
        <v>18.966472002834536</v>
      </c>
      <c r="I243" s="99">
        <v>21.92320810999664</v>
      </c>
      <c r="J243" s="99">
        <v>20.603281644561495</v>
      </c>
      <c r="K243" s="99">
        <v>23.474273168497696</v>
      </c>
      <c r="L243" s="99">
        <v>16.920013126979569</v>
      </c>
      <c r="M243" s="99">
        <v>18.848305898799232</v>
      </c>
      <c r="N243" s="99">
        <v>19.761685692186706</v>
      </c>
      <c r="O243" s="99">
        <v>26.278672190132973</v>
      </c>
      <c r="P243" s="99">
        <v>0.88629465954473841</v>
      </c>
      <c r="Q243" s="99">
        <v>2.6837922859939041</v>
      </c>
      <c r="R243" s="99">
        <v>23.767110019439095</v>
      </c>
      <c r="S243" s="99">
        <v>21.018177490328494</v>
      </c>
      <c r="T243" s="99">
        <v>22.497889003162825</v>
      </c>
      <c r="U243" s="99">
        <v>22.091727071626675</v>
      </c>
      <c r="V243" s="99">
        <v>22.745770154256956</v>
      </c>
      <c r="W243" s="99">
        <v>23.783359616691435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1.2830955777957151</v>
      </c>
      <c r="C244" s="123">
        <f t="shared" si="102"/>
        <v>1.4560511078346594</v>
      </c>
      <c r="D244" s="123">
        <f t="shared" si="102"/>
        <v>1.2064822983051937</v>
      </c>
      <c r="E244" s="123">
        <f t="shared" si="102"/>
        <v>2.6067177996060766</v>
      </c>
      <c r="F244" s="123">
        <f t="shared" si="102"/>
        <v>1.9621782518389042</v>
      </c>
      <c r="G244" s="123">
        <f t="shared" si="102"/>
        <v>2.4498468771866513</v>
      </c>
      <c r="H244" s="123">
        <f t="shared" si="102"/>
        <v>2.9531674452866374</v>
      </c>
      <c r="I244" s="123">
        <f t="shared" si="102"/>
        <v>1.3535729015007236</v>
      </c>
      <c r="J244" s="123">
        <f t="shared" si="102"/>
        <v>1.2726783744666303</v>
      </c>
      <c r="K244" s="123">
        <f t="shared" si="102"/>
        <v>1.9642966705694782</v>
      </c>
      <c r="L244" s="123">
        <f t="shared" si="102"/>
        <v>2.792472505974442</v>
      </c>
      <c r="M244" s="123">
        <f t="shared" si="102"/>
        <v>2.523635426720674</v>
      </c>
      <c r="N244" s="123">
        <f t="shared" si="102"/>
        <v>2.6029666620347007</v>
      </c>
      <c r="O244" s="123">
        <f t="shared" si="102"/>
        <v>2.4709798091094046</v>
      </c>
      <c r="P244" s="123">
        <f t="shared" si="102"/>
        <v>2.5572930466544741</v>
      </c>
      <c r="Q244" s="123">
        <f t="shared" si="102"/>
        <v>3.2137045007591998</v>
      </c>
      <c r="R244" s="123">
        <f t="shared" si="102"/>
        <v>9.2041220224985665</v>
      </c>
      <c r="S244" s="123">
        <f t="shared" si="102"/>
        <v>5.5487059648863069</v>
      </c>
      <c r="T244" s="123">
        <f t="shared" si="102"/>
        <v>4.2811479105180306</v>
      </c>
      <c r="U244" s="123">
        <f t="shared" si="102"/>
        <v>3.0362054169337056</v>
      </c>
      <c r="V244" s="123">
        <f t="shared" si="102"/>
        <v>2.6655019623696408</v>
      </c>
      <c r="W244" s="123">
        <f t="shared" si="102"/>
        <v>2.9806290409359923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1.2830955777957151</v>
      </c>
      <c r="C245" s="99">
        <f>RES_hhdet_tess!C165</f>
        <v>1.4560511078346594</v>
      </c>
      <c r="D245" s="99">
        <f>RES_hhdet_tess!D165</f>
        <v>1.2064822983051937</v>
      </c>
      <c r="E245" s="99">
        <f>RES_hhdet_tess!E165</f>
        <v>2.6067177996060766</v>
      </c>
      <c r="F245" s="99">
        <f>RES_hhdet_tess!F165</f>
        <v>1.9621782518389042</v>
      </c>
      <c r="G245" s="99">
        <f>RES_hhdet_tess!G165</f>
        <v>2.4498468771866513</v>
      </c>
      <c r="H245" s="99">
        <f>RES_hhdet_tess!H165</f>
        <v>2.9531674452866374</v>
      </c>
      <c r="I245" s="99">
        <f>RES_hhdet_tess!I165</f>
        <v>1.3535729015007236</v>
      </c>
      <c r="J245" s="99">
        <f>RES_hhdet_tess!J165</f>
        <v>1.2726783744666303</v>
      </c>
      <c r="K245" s="99">
        <f>RES_hhdet_tess!K165</f>
        <v>1.9642966705694782</v>
      </c>
      <c r="L245" s="99">
        <f>RES_hhdet_tess!L165</f>
        <v>2.792472505974442</v>
      </c>
      <c r="M245" s="99">
        <f>RES_hhdet_tess!M165</f>
        <v>2.523635426720674</v>
      </c>
      <c r="N245" s="99">
        <f>RES_hhdet_tess!N165</f>
        <v>2.6029666620347007</v>
      </c>
      <c r="O245" s="99">
        <f>RES_hhdet_tess!O165</f>
        <v>2.4709798091094046</v>
      </c>
      <c r="P245" s="99">
        <f>RES_hhdet_tess!P165</f>
        <v>2.5572930466544741</v>
      </c>
      <c r="Q245" s="99">
        <f>RES_hhdet_tess!Q165</f>
        <v>3.2137045007591998</v>
      </c>
      <c r="R245" s="99">
        <f>RES_hhdet_tess!R165</f>
        <v>9.2041220224985665</v>
      </c>
      <c r="S245" s="99">
        <f>RES_hhdet_tess!S165</f>
        <v>5.5487059648863069</v>
      </c>
      <c r="T245" s="99">
        <f>RES_hhdet_tess!T165</f>
        <v>4.2811479105180306</v>
      </c>
      <c r="U245" s="99">
        <f>RES_hhdet_tess!U165</f>
        <v>3.0362054169337056</v>
      </c>
      <c r="V245" s="99">
        <f>RES_hhdet_tess!V165</f>
        <v>2.6655019623696408</v>
      </c>
      <c r="W245" s="99">
        <f>RES_hhdet_tess!W165</f>
        <v>2.9806290409359923</v>
      </c>
      <c r="DA245" s="63" t="s">
        <v>3069</v>
      </c>
    </row>
    <row r="246" spans="1:105" ht="12" customHeight="1" x14ac:dyDescent="0.25">
      <c r="A246" s="121" t="s">
        <v>55</v>
      </c>
      <c r="B246" s="123">
        <v>8.4493777387824824</v>
      </c>
      <c r="C246" s="123">
        <v>8.2678731647907888</v>
      </c>
      <c r="D246" s="123">
        <v>8.19042182427029</v>
      </c>
      <c r="E246" s="123">
        <v>8.3308450843497184</v>
      </c>
      <c r="F246" s="123">
        <v>8.2315790103964073</v>
      </c>
      <c r="G246" s="123">
        <v>8.1213091061783018</v>
      </c>
      <c r="H246" s="123">
        <v>8.14864042473571</v>
      </c>
      <c r="I246" s="123">
        <v>8.3238880842524452</v>
      </c>
      <c r="J246" s="123">
        <v>8.3449265462352269</v>
      </c>
      <c r="K246" s="123">
        <v>8.4083632041633258</v>
      </c>
      <c r="L246" s="123">
        <v>8.7339218523784652</v>
      </c>
      <c r="M246" s="123">
        <v>7.6988103853360537</v>
      </c>
      <c r="N246" s="123">
        <v>7.4592113687994681</v>
      </c>
      <c r="O246" s="123">
        <v>7.5088058265398834</v>
      </c>
      <c r="P246" s="123">
        <v>6.998051456029355</v>
      </c>
      <c r="Q246" s="123">
        <v>6.7395758680236613</v>
      </c>
      <c r="R246" s="123">
        <v>6.9209623411598891</v>
      </c>
      <c r="S246" s="123">
        <v>7.1186820778990922</v>
      </c>
      <c r="T246" s="123">
        <v>7.094584499319283</v>
      </c>
      <c r="U246" s="123">
        <v>7.0758084786620437</v>
      </c>
      <c r="V246" s="123">
        <v>7.8187829654760108</v>
      </c>
      <c r="W246" s="123">
        <v>7.2443546584755687</v>
      </c>
      <c r="DA246" s="130" t="s">
        <v>3070</v>
      </c>
    </row>
    <row r="247" spans="1:105" ht="12" customHeight="1" x14ac:dyDescent="0.25">
      <c r="A247" s="97" t="s">
        <v>124</v>
      </c>
      <c r="B247" s="99">
        <v>8.4728050168238092</v>
      </c>
      <c r="C247" s="99">
        <v>8.2654262390788027</v>
      </c>
      <c r="D247" s="99">
        <v>8.1734238874202081</v>
      </c>
      <c r="E247" s="99">
        <v>8.3705951135318131</v>
      </c>
      <c r="F247" s="99">
        <v>8.2697511116057267</v>
      </c>
      <c r="G247" s="99">
        <v>8.1059788591299515</v>
      </c>
      <c r="H247" s="99">
        <v>8.163735364454924</v>
      </c>
      <c r="I247" s="99">
        <v>8.3341997116522961</v>
      </c>
      <c r="J247" s="99">
        <v>8.3607666408616481</v>
      </c>
      <c r="K247" s="99">
        <v>8.4208191932254213</v>
      </c>
      <c r="L247" s="99">
        <v>8.830887216292691</v>
      </c>
      <c r="M247" s="99">
        <v>7.7046576029141978</v>
      </c>
      <c r="N247" s="99">
        <v>7.5112762222714835</v>
      </c>
      <c r="O247" s="99">
        <v>7.6140942343175491</v>
      </c>
      <c r="P247" s="99">
        <v>7.0783349449633031</v>
      </c>
      <c r="Q247" s="99">
        <v>6.795266534286168</v>
      </c>
      <c r="R247" s="99">
        <v>6.9843065997151488</v>
      </c>
      <c r="S247" s="99">
        <v>7.2164176416599792</v>
      </c>
      <c r="T247" s="99">
        <v>7.1575697501719038</v>
      </c>
      <c r="U247" s="99">
        <v>7.1409402886032316</v>
      </c>
      <c r="V247" s="99">
        <v>8.2293194860212342</v>
      </c>
      <c r="W247" s="99">
        <v>7.2911401215780947</v>
      </c>
      <c r="DA247" s="63" t="s">
        <v>3071</v>
      </c>
    </row>
    <row r="248" spans="1:105" ht="12" customHeight="1" x14ac:dyDescent="0.25">
      <c r="A248" s="97" t="s">
        <v>123</v>
      </c>
      <c r="B248" s="99">
        <v>8.4728050168238109</v>
      </c>
      <c r="C248" s="99">
        <v>8.2652480249058708</v>
      </c>
      <c r="D248" s="99">
        <v>8.1732079729987159</v>
      </c>
      <c r="E248" s="99">
        <v>8.3702729500804551</v>
      </c>
      <c r="F248" s="99">
        <v>8.2694163610310945</v>
      </c>
      <c r="G248" s="99">
        <v>8.1053733805630106</v>
      </c>
      <c r="H248" s="99">
        <v>8.1632529299130372</v>
      </c>
      <c r="I248" s="99">
        <v>8.3337339579008916</v>
      </c>
      <c r="J248" s="99">
        <v>8.3613915740556877</v>
      </c>
      <c r="K248" s="99">
        <v>8.4213368287394559</v>
      </c>
      <c r="L248" s="99">
        <v>8.8310651278457293</v>
      </c>
      <c r="M248" s="99">
        <v>7.7064058085606026</v>
      </c>
      <c r="N248" s="99">
        <v>7.5145361089873575</v>
      </c>
      <c r="O248" s="99">
        <v>7.6171504003841424</v>
      </c>
      <c r="P248" s="99">
        <v>7.0802395743799318</v>
      </c>
      <c r="Q248" s="99">
        <v>6.7939285909736276</v>
      </c>
      <c r="R248" s="99">
        <v>6.9872811882492112</v>
      </c>
      <c r="S248" s="99">
        <v>7.2182941393711504</v>
      </c>
      <c r="T248" s="99">
        <v>7.1572777566422188</v>
      </c>
      <c r="U248" s="99">
        <v>7.1419891418180832</v>
      </c>
      <c r="V248" s="99">
        <v>8.2269329616785214</v>
      </c>
      <c r="W248" s="99">
        <v>7.287274440613035</v>
      </c>
      <c r="DA248" s="63" t="s">
        <v>3072</v>
      </c>
    </row>
    <row r="249" spans="1:105" ht="12" customHeight="1" x14ac:dyDescent="0.25">
      <c r="A249" s="100" t="s">
        <v>50</v>
      </c>
      <c r="B249" s="102">
        <v>1.5219693715677305</v>
      </c>
      <c r="C249" s="102">
        <v>1.5659664563673039</v>
      </c>
      <c r="D249" s="102">
        <v>1.6066459895168224</v>
      </c>
      <c r="E249" s="102">
        <v>1.4364583175384185</v>
      </c>
      <c r="F249" s="102">
        <v>1.4222127554097692</v>
      </c>
      <c r="G249" s="102">
        <v>1.6014082118524202</v>
      </c>
      <c r="H249" s="102">
        <v>1.4868907625812111</v>
      </c>
      <c r="I249" s="102">
        <v>1.5470721779917647</v>
      </c>
      <c r="J249" s="102">
        <v>1.5256470823001704</v>
      </c>
      <c r="K249" s="102">
        <v>1.609262246159437</v>
      </c>
      <c r="L249" s="102">
        <v>1.4494521468950259</v>
      </c>
      <c r="M249" s="102">
        <v>0.84630622466751282</v>
      </c>
      <c r="N249" s="102">
        <v>0.87738668822689558</v>
      </c>
      <c r="O249" s="102">
        <v>0.84233876960677501</v>
      </c>
      <c r="P249" s="102">
        <v>0.82221959960347357</v>
      </c>
      <c r="Q249" s="102">
        <v>0.80382955044003079</v>
      </c>
      <c r="R249" s="102">
        <v>0.88041835648666866</v>
      </c>
      <c r="S249" s="102">
        <v>0.9197701173423245</v>
      </c>
      <c r="T249" s="102">
        <v>0.68977567616679347</v>
      </c>
      <c r="U249" s="102">
        <v>0.71897592453380887</v>
      </c>
      <c r="V249" s="102">
        <v>1.2028551549002158</v>
      </c>
      <c r="W249" s="102">
        <v>0.6299879660394162</v>
      </c>
      <c r="DA249" s="131" t="s">
        <v>3073</v>
      </c>
    </row>
    <row r="250" spans="1:105" ht="12" customHeight="1" x14ac:dyDescent="0.25">
      <c r="A250" s="103" t="s">
        <v>52</v>
      </c>
      <c r="B250" s="105">
        <v>6.950835645256082</v>
      </c>
      <c r="C250" s="105">
        <v>6.6992815685385674</v>
      </c>
      <c r="D250" s="105">
        <v>6.5665619834818933</v>
      </c>
      <c r="E250" s="105">
        <v>6.9338146325420364</v>
      </c>
      <c r="F250" s="105">
        <v>6.8472036056213268</v>
      </c>
      <c r="G250" s="105">
        <v>6.5039651687105904</v>
      </c>
      <c r="H250" s="105">
        <v>6.676362167331825</v>
      </c>
      <c r="I250" s="105">
        <v>6.786661779909128</v>
      </c>
      <c r="J250" s="105">
        <v>6.835744491755519</v>
      </c>
      <c r="K250" s="105">
        <v>6.8120745825800189</v>
      </c>
      <c r="L250" s="105">
        <v>7.3816129809507034</v>
      </c>
      <c r="M250" s="105">
        <v>6.8600995838930894</v>
      </c>
      <c r="N250" s="105">
        <v>6.637149420760462</v>
      </c>
      <c r="O250" s="105">
        <v>6.7748116307773678</v>
      </c>
      <c r="P250" s="105">
        <v>6.2580199747764578</v>
      </c>
      <c r="Q250" s="105">
        <v>5.9900990405335968</v>
      </c>
      <c r="R250" s="105">
        <v>6.1068628317625429</v>
      </c>
      <c r="S250" s="105">
        <v>6.2985240220288246</v>
      </c>
      <c r="T250" s="105">
        <v>6.4675020804754269</v>
      </c>
      <c r="U250" s="105">
        <v>6.4230132172842715</v>
      </c>
      <c r="V250" s="105">
        <v>7.0240778067783047</v>
      </c>
      <c r="W250" s="105">
        <v>6.6572864745736187</v>
      </c>
      <c r="DA250" s="132" t="s">
        <v>3074</v>
      </c>
    </row>
    <row r="251" spans="1:105" ht="12" customHeight="1" x14ac:dyDescent="0.25">
      <c r="A251" s="106" t="s">
        <v>122</v>
      </c>
      <c r="B251" s="102">
        <v>8.0822244156820098</v>
      </c>
      <c r="C251" s="102">
        <v>8.3025262290475847</v>
      </c>
      <c r="D251" s="102">
        <v>8.4266056556789266</v>
      </c>
      <c r="E251" s="102">
        <v>7.7642057402476095</v>
      </c>
      <c r="F251" s="102">
        <v>7.7247846420315396</v>
      </c>
      <c r="G251" s="102">
        <v>8.3001123229138649</v>
      </c>
      <c r="H251" s="102">
        <v>7.9904585745962198</v>
      </c>
      <c r="I251" s="102">
        <v>8.230096634488989</v>
      </c>
      <c r="J251" s="102">
        <v>8.2130846709249123</v>
      </c>
      <c r="K251" s="102">
        <v>8.3190796135728711</v>
      </c>
      <c r="L251" s="102">
        <v>8.1648619763943753</v>
      </c>
      <c r="M251" s="102">
        <v>7.660977525807664</v>
      </c>
      <c r="N251" s="102">
        <v>7.2342034117883314</v>
      </c>
      <c r="O251" s="102">
        <v>7.1187137873550883</v>
      </c>
      <c r="P251" s="102">
        <v>6.7102412241183167</v>
      </c>
      <c r="Q251" s="102">
        <v>6.5517624208853826</v>
      </c>
      <c r="R251" s="102">
        <v>6.7186926254528565</v>
      </c>
      <c r="S251" s="102">
        <v>6.8078880828562962</v>
      </c>
      <c r="T251" s="102">
        <v>6.9338814058495917</v>
      </c>
      <c r="U251" s="102">
        <v>6.9010015049580344</v>
      </c>
      <c r="V251" s="102">
        <v>6.827697166658913</v>
      </c>
      <c r="W251" s="102">
        <v>7.1375969488759639</v>
      </c>
      <c r="DA251" s="131" t="s">
        <v>3075</v>
      </c>
    </row>
    <row r="252" spans="1:105" ht="12" customHeight="1" x14ac:dyDescent="0.25">
      <c r="A252" s="107" t="s">
        <v>121</v>
      </c>
      <c r="B252" s="105">
        <v>8.0822244156820062</v>
      </c>
      <c r="C252" s="105">
        <v>8.3052363338622577</v>
      </c>
      <c r="D252" s="105">
        <v>8.4280994937288654</v>
      </c>
      <c r="E252" s="105">
        <v>7.7636449331207444</v>
      </c>
      <c r="F252" s="105">
        <v>7.7237867260066713</v>
      </c>
      <c r="G252" s="105">
        <v>8.3021053880992461</v>
      </c>
      <c r="H252" s="105">
        <v>7.9888981992299417</v>
      </c>
      <c r="I252" s="105">
        <v>8.2285714158391627</v>
      </c>
      <c r="J252" s="105">
        <v>8.2143757652439948</v>
      </c>
      <c r="K252" s="105">
        <v>8.320956611426821</v>
      </c>
      <c r="L252" s="105">
        <v>8.1729120368601187</v>
      </c>
      <c r="M252" s="105">
        <v>7.6741232025625816</v>
      </c>
      <c r="N252" s="105">
        <v>7.2515062432951405</v>
      </c>
      <c r="O252" s="105">
        <v>7.1270078895233322</v>
      </c>
      <c r="P252" s="105">
        <v>6.7208592100267532</v>
      </c>
      <c r="Q252" s="105">
        <v>6.557261801333869</v>
      </c>
      <c r="R252" s="105">
        <v>6.7128620011765809</v>
      </c>
      <c r="S252" s="105">
        <v>6.8146999680116895</v>
      </c>
      <c r="T252" s="105">
        <v>6.9336110061328355</v>
      </c>
      <c r="U252" s="105">
        <v>6.9091545950647006</v>
      </c>
      <c r="V252" s="105">
        <v>6.8263943544593788</v>
      </c>
      <c r="W252" s="105">
        <v>7.1356960350554344</v>
      </c>
      <c r="DA252" s="132" t="s">
        <v>3076</v>
      </c>
    </row>
    <row r="253" spans="1:105" ht="12" customHeight="1" x14ac:dyDescent="0.25">
      <c r="A253" s="108" t="s">
        <v>53</v>
      </c>
      <c r="B253" s="99">
        <v>1.3395165059468948</v>
      </c>
      <c r="C253" s="99">
        <v>1.57992832115268</v>
      </c>
      <c r="D253" s="99">
        <v>1.7164793245254453</v>
      </c>
      <c r="E253" s="99">
        <v>1.1384964132342521</v>
      </c>
      <c r="F253" s="99">
        <v>1.1517464666702792</v>
      </c>
      <c r="G253" s="99">
        <v>1.6995183331741948</v>
      </c>
      <c r="H253" s="99">
        <v>1.4006815157597836</v>
      </c>
      <c r="I253" s="99">
        <v>1.5012153158692079</v>
      </c>
      <c r="J253" s="99">
        <v>1.4521243301804834</v>
      </c>
      <c r="K253" s="99">
        <v>1.5860349375843428</v>
      </c>
      <c r="L253" s="99">
        <v>1.0987897571915666</v>
      </c>
      <c r="M253" s="99">
        <v>0.78733731146852137</v>
      </c>
      <c r="N253" s="99">
        <v>0.73042561854671639</v>
      </c>
      <c r="O253" s="99">
        <v>0.62335944622810135</v>
      </c>
      <c r="P253" s="99">
        <v>0.64139590423716109</v>
      </c>
      <c r="Q253" s="99">
        <v>0.66854209108111096</v>
      </c>
      <c r="R253" s="99">
        <v>0.73780517214502994</v>
      </c>
      <c r="S253" s="99">
        <v>0.73769766541804283</v>
      </c>
      <c r="T253" s="99">
        <v>0.57338270696900928</v>
      </c>
      <c r="U253" s="99">
        <v>0.59561766845135433</v>
      </c>
      <c r="V253" s="99">
        <v>0.54070644983403926</v>
      </c>
      <c r="W253" s="99">
        <v>0.51653946564222886</v>
      </c>
      <c r="DA253" s="63" t="s">
        <v>3077</v>
      </c>
    </row>
    <row r="254" spans="1:105" ht="12" customHeight="1" x14ac:dyDescent="0.25">
      <c r="A254" s="108" t="s">
        <v>52</v>
      </c>
      <c r="B254" s="99">
        <v>6.7427079097351124</v>
      </c>
      <c r="C254" s="99">
        <v>6.7253080127095775</v>
      </c>
      <c r="D254" s="99">
        <v>6.7116201692034183</v>
      </c>
      <c r="E254" s="99">
        <v>6.6251485198864914</v>
      </c>
      <c r="F254" s="99">
        <v>6.5720402593363927</v>
      </c>
      <c r="G254" s="99">
        <v>6.60258705492505</v>
      </c>
      <c r="H254" s="99">
        <v>6.5882166834701579</v>
      </c>
      <c r="I254" s="99">
        <v>6.7273560999699544</v>
      </c>
      <c r="J254" s="99">
        <v>6.7622514350635097</v>
      </c>
      <c r="K254" s="99">
        <v>6.7349216738424778</v>
      </c>
      <c r="L254" s="99">
        <v>7.0741222796685523</v>
      </c>
      <c r="M254" s="99">
        <v>6.8867858910940605</v>
      </c>
      <c r="N254" s="99">
        <v>6.5210806247484241</v>
      </c>
      <c r="O254" s="99">
        <v>6.5036484432952291</v>
      </c>
      <c r="P254" s="99">
        <v>6.0794633057895897</v>
      </c>
      <c r="Q254" s="99">
        <v>5.8887197102527571</v>
      </c>
      <c r="R254" s="99">
        <v>5.9750568290315513</v>
      </c>
      <c r="S254" s="99">
        <v>6.0770023025936464</v>
      </c>
      <c r="T254" s="99">
        <v>6.3602282991638255</v>
      </c>
      <c r="U254" s="99">
        <v>6.313536926613347</v>
      </c>
      <c r="V254" s="99">
        <v>6.2856879046253402</v>
      </c>
      <c r="W254" s="99">
        <v>6.6191565694132057</v>
      </c>
      <c r="DA254" s="63" t="s">
        <v>3078</v>
      </c>
    </row>
    <row r="255" spans="1:105" ht="12" customHeight="1" x14ac:dyDescent="0.25">
      <c r="A255" s="121" t="s">
        <v>54</v>
      </c>
      <c r="B255" s="123">
        <v>14.073827142548812</v>
      </c>
      <c r="C255" s="123">
        <v>14.343798703231274</v>
      </c>
      <c r="D255" s="123">
        <v>14.896011887024393</v>
      </c>
      <c r="E255" s="123">
        <v>15.162951274811517</v>
      </c>
      <c r="F255" s="123">
        <v>15.30361612802456</v>
      </c>
      <c r="G255" s="123">
        <v>15.130235059254595</v>
      </c>
      <c r="H255" s="123">
        <v>14.460238210965395</v>
      </c>
      <c r="I255" s="123">
        <v>14.911691786949023</v>
      </c>
      <c r="J255" s="123">
        <v>12.755687518889683</v>
      </c>
      <c r="K255" s="123">
        <v>12.502318051475564</v>
      </c>
      <c r="L255" s="123">
        <v>14.560589962312259</v>
      </c>
      <c r="M255" s="123">
        <v>12.109127189272295</v>
      </c>
      <c r="N255" s="123">
        <v>9.8357364211579643</v>
      </c>
      <c r="O255" s="123">
        <v>8.4210656188179289</v>
      </c>
      <c r="P255" s="123">
        <v>7.5313856639804353</v>
      </c>
      <c r="Q255" s="123">
        <v>7.4110886258075315</v>
      </c>
      <c r="R255" s="123">
        <v>9.1393285826217596</v>
      </c>
      <c r="S255" s="123">
        <v>8.8555859946544739</v>
      </c>
      <c r="T255" s="123">
        <v>9.9934787792630519</v>
      </c>
      <c r="U255" s="123">
        <v>10.186193065548649</v>
      </c>
      <c r="V255" s="123">
        <v>11.271004092094746</v>
      </c>
      <c r="W255" s="123">
        <v>11.768232604820735</v>
      </c>
      <c r="DA255" s="130" t="s">
        <v>3079</v>
      </c>
    </row>
    <row r="256" spans="1:105" ht="12" customHeight="1" x14ac:dyDescent="0.25">
      <c r="A256" s="97" t="s">
        <v>50</v>
      </c>
      <c r="B256" s="99">
        <v>14.578295498367085</v>
      </c>
      <c r="C256" s="99">
        <v>13.921454760789079</v>
      </c>
      <c r="D256" s="99">
        <v>13.87098515905301</v>
      </c>
      <c r="E256" s="99">
        <v>16.165466914169766</v>
      </c>
      <c r="F256" s="99">
        <v>16.088530832305889</v>
      </c>
      <c r="G256" s="99">
        <v>14.755393381260406</v>
      </c>
      <c r="H256" s="99">
        <v>14.441957187337971</v>
      </c>
      <c r="I256" s="99">
        <v>14.444392631805403</v>
      </c>
      <c r="J256" s="99">
        <v>12.987340595232313</v>
      </c>
      <c r="K256" s="99">
        <v>12.872231602533363</v>
      </c>
      <c r="L256" s="99">
        <v>13.095652555144747</v>
      </c>
      <c r="M256" s="99">
        <v>11.810480154930197</v>
      </c>
      <c r="N256" s="99">
        <v>10.06786237947721</v>
      </c>
      <c r="O256" s="99">
        <v>9.3295324790870211</v>
      </c>
      <c r="P256" s="99">
        <v>8.3552804656909636</v>
      </c>
      <c r="Q256" s="99">
        <v>8.0732604265985692</v>
      </c>
      <c r="R256" s="99">
        <v>8.6620929327088145</v>
      </c>
      <c r="S256" s="99">
        <v>9.3201661083181548</v>
      </c>
      <c r="T256" s="99">
        <v>9.6364815140841849</v>
      </c>
      <c r="U256" s="99">
        <v>10.077992636034869</v>
      </c>
      <c r="V256" s="99">
        <v>11.734548960405766</v>
      </c>
      <c r="W256" s="99">
        <v>10.954711772435282</v>
      </c>
      <c r="DA256" s="63" t="s">
        <v>3080</v>
      </c>
    </row>
    <row r="257" spans="1:105" ht="12" customHeight="1" x14ac:dyDescent="0.25">
      <c r="A257" s="109" t="s">
        <v>120</v>
      </c>
      <c r="B257" s="110">
        <v>13.606395589066091</v>
      </c>
      <c r="C257" s="110">
        <v>14.736683073426605</v>
      </c>
      <c r="D257" s="110">
        <v>15.858874628016912</v>
      </c>
      <c r="E257" s="110">
        <v>14.183380558459561</v>
      </c>
      <c r="F257" s="110">
        <v>14.55958654280686</v>
      </c>
      <c r="G257" s="110">
        <v>15.448762089140503</v>
      </c>
      <c r="H257" s="110">
        <v>14.474007040798195</v>
      </c>
      <c r="I257" s="110">
        <v>15.229571696058837</v>
      </c>
      <c r="J257" s="110">
        <v>12.610329650919128</v>
      </c>
      <c r="K257" s="110">
        <v>12.281386227557046</v>
      </c>
      <c r="L257" s="110">
        <v>15.464831345963745</v>
      </c>
      <c r="M257" s="110">
        <v>12.312602250084158</v>
      </c>
      <c r="N257" s="110">
        <v>9.6593963346954865</v>
      </c>
      <c r="O257" s="110">
        <v>7.639315455092377</v>
      </c>
      <c r="P257" s="110">
        <v>6.7755413466171355</v>
      </c>
      <c r="Q257" s="110">
        <v>6.7594043678358844</v>
      </c>
      <c r="R257" s="110">
        <v>9.6232017241885721</v>
      </c>
      <c r="S257" s="110">
        <v>8.4436209782008991</v>
      </c>
      <c r="T257" s="110">
        <v>10.237646400312606</v>
      </c>
      <c r="U257" s="110">
        <v>10.243531673442394</v>
      </c>
      <c r="V257" s="110">
        <v>11.053359466940478</v>
      </c>
      <c r="W257" s="110">
        <v>12.108878711879967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6.0107232758564351</v>
      </c>
      <c r="C259" s="118">
        <f t="shared" si="103"/>
        <v>5.7846029203106841</v>
      </c>
      <c r="D259" s="118">
        <f t="shared" si="103"/>
        <v>5.7209052852930391</v>
      </c>
      <c r="E259" s="118">
        <f t="shared" si="103"/>
        <v>6.272954672342669</v>
      </c>
      <c r="F259" s="118">
        <f t="shared" si="103"/>
        <v>6.130821119345562</v>
      </c>
      <c r="G259" s="118">
        <f t="shared" si="103"/>
        <v>5.599645353167106</v>
      </c>
      <c r="H259" s="118">
        <f t="shared" si="103"/>
        <v>5.3329289001703852</v>
      </c>
      <c r="I259" s="118">
        <f t="shared" si="103"/>
        <v>5.198007420567393</v>
      </c>
      <c r="J259" s="118">
        <f t="shared" si="103"/>
        <v>4.828930084124158</v>
      </c>
      <c r="K259" s="118">
        <f t="shared" si="103"/>
        <v>4.7047170389664252</v>
      </c>
      <c r="L259" s="118">
        <f t="shared" si="103"/>
        <v>4.7995836418539337</v>
      </c>
      <c r="M259" s="118">
        <f t="shared" si="103"/>
        <v>4.2319716590403411</v>
      </c>
      <c r="N259" s="118">
        <f t="shared" si="103"/>
        <v>3.9178217418259305</v>
      </c>
      <c r="O259" s="118">
        <f t="shared" si="103"/>
        <v>3.8597393061629175</v>
      </c>
      <c r="P259" s="118">
        <f t="shared" si="103"/>
        <v>3.5519613274525605</v>
      </c>
      <c r="Q259" s="118">
        <f t="shared" si="103"/>
        <v>3.4349779781585639</v>
      </c>
      <c r="R259" s="118">
        <f t="shared" ref="R259:V259" si="104">R260+R262+R264+R273</f>
        <v>3.6103972521964915</v>
      </c>
      <c r="S259" s="118">
        <f t="shared" si="104"/>
        <v>3.5225979205195035</v>
      </c>
      <c r="T259" s="118">
        <f t="shared" si="104"/>
        <v>3.1489220056537803</v>
      </c>
      <c r="U259" s="118">
        <f t="shared" si="104"/>
        <v>2.8759900635242581</v>
      </c>
      <c r="V259" s="118">
        <f t="shared" si="104"/>
        <v>3.1293508453925245</v>
      </c>
      <c r="W259" s="118">
        <f t="shared" ref="W259" si="105">W260+W262+W264+W273</f>
        <v>2.7047242197920935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3.1592971335986313</v>
      </c>
      <c r="C264" s="123">
        <v>3.0607270259185557</v>
      </c>
      <c r="D264" s="123">
        <v>2.9990867583354839</v>
      </c>
      <c r="E264" s="123">
        <v>3.0455660966543179</v>
      </c>
      <c r="F264" s="123">
        <v>2.9757685382186092</v>
      </c>
      <c r="G264" s="123">
        <v>2.8746600815433125</v>
      </c>
      <c r="H264" s="123">
        <v>2.8461933985883174</v>
      </c>
      <c r="I264" s="123">
        <v>2.858325106263655</v>
      </c>
      <c r="J264" s="123">
        <v>2.8271212504642098</v>
      </c>
      <c r="K264" s="123">
        <v>2.7838746867475748</v>
      </c>
      <c r="L264" s="123">
        <v>2.8092694279905261</v>
      </c>
      <c r="M264" s="123">
        <v>2.3303390463972415</v>
      </c>
      <c r="N264" s="123">
        <v>2.1928661908217744</v>
      </c>
      <c r="O264" s="123">
        <v>2.1485284001067657</v>
      </c>
      <c r="P264" s="123">
        <v>1.9670494591090431</v>
      </c>
      <c r="Q264" s="123">
        <v>1.84786380289429</v>
      </c>
      <c r="R264" s="123">
        <v>1.8824304073980391</v>
      </c>
      <c r="S264" s="123">
        <v>1.7922199019097791</v>
      </c>
      <c r="T264" s="123">
        <v>1.6106354825122497</v>
      </c>
      <c r="U264" s="123">
        <v>1.5174051708779248</v>
      </c>
      <c r="V264" s="123">
        <v>1.6795576961012542</v>
      </c>
      <c r="W264" s="123">
        <v>1.4587787726738248</v>
      </c>
      <c r="DA264" s="130" t="s">
        <v>3238</v>
      </c>
    </row>
    <row r="265" spans="1:105" ht="12" customHeight="1" x14ac:dyDescent="0.25">
      <c r="A265" s="97" t="s">
        <v>124</v>
      </c>
      <c r="B265" s="99">
        <v>3.4062094314397133</v>
      </c>
      <c r="C265" s="99">
        <v>3.3072074163047627</v>
      </c>
      <c r="D265" s="99">
        <v>3.2521204092501521</v>
      </c>
      <c r="E265" s="99">
        <v>3.3074337666183471</v>
      </c>
      <c r="F265" s="99">
        <v>3.2459918800296141</v>
      </c>
      <c r="G265" s="99">
        <v>3.159080924578848</v>
      </c>
      <c r="H265" s="99">
        <v>3.1560494002182082</v>
      </c>
      <c r="I265" s="99">
        <v>3.207389075802455</v>
      </c>
      <c r="J265" s="99">
        <v>3.2111186125730726</v>
      </c>
      <c r="K265" s="99">
        <v>3.2215504368373331</v>
      </c>
      <c r="L265" s="99">
        <v>3.3628889306586496</v>
      </c>
      <c r="M265" s="99">
        <v>2.9137988653460742</v>
      </c>
      <c r="N265" s="99">
        <v>2.8233032285205715</v>
      </c>
      <c r="O265" s="99">
        <v>2.8425513711747175</v>
      </c>
      <c r="P265" s="99">
        <v>2.6344361727723373</v>
      </c>
      <c r="Q265" s="99">
        <v>2.5128762902087671</v>
      </c>
      <c r="R265" s="99">
        <v>2.5522943156070683</v>
      </c>
      <c r="S265" s="99">
        <v>2.4816377330332733</v>
      </c>
      <c r="T265" s="99">
        <v>2.3329076044875956</v>
      </c>
      <c r="U265" s="99">
        <v>2.1916081422439748</v>
      </c>
      <c r="V265" s="99">
        <v>2.47482739660424</v>
      </c>
      <c r="W265" s="99">
        <v>2.170818813569499</v>
      </c>
      <c r="DA265" s="63" t="s">
        <v>3239</v>
      </c>
    </row>
    <row r="266" spans="1:105" ht="12" customHeight="1" x14ac:dyDescent="0.25">
      <c r="A266" s="97" t="s">
        <v>123</v>
      </c>
      <c r="B266" s="99">
        <v>0.61185716153063929</v>
      </c>
      <c r="C266" s="99">
        <v>0.62760355035471727</v>
      </c>
      <c r="D266" s="99">
        <v>0.64102930750378762</v>
      </c>
      <c r="E266" s="99">
        <v>0.56632621927111015</v>
      </c>
      <c r="F266" s="99">
        <v>0.55752814928835859</v>
      </c>
      <c r="G266" s="99">
        <v>0.6245407384997097</v>
      </c>
      <c r="H266" s="99">
        <v>0.57514940232217915</v>
      </c>
      <c r="I266" s="99">
        <v>0.59610622655813705</v>
      </c>
      <c r="J266" s="99">
        <v>0.58595621636652007</v>
      </c>
      <c r="K266" s="99">
        <v>0.61540710981541635</v>
      </c>
      <c r="L266" s="99">
        <v>0.54811964293983406</v>
      </c>
      <c r="M266" s="99">
        <v>0.31711088485337746</v>
      </c>
      <c r="N266" s="99">
        <v>0.32703635076561915</v>
      </c>
      <c r="O266" s="99">
        <v>0.31267507912634207</v>
      </c>
      <c r="P266" s="99">
        <v>0.30465742762312226</v>
      </c>
      <c r="Q266" s="99">
        <v>0.29692326535724672</v>
      </c>
      <c r="R266" s="99">
        <v>0.32388652633307102</v>
      </c>
      <c r="S266" s="99">
        <v>0.31834180958625535</v>
      </c>
      <c r="T266" s="99">
        <v>0.22372832364323256</v>
      </c>
      <c r="U266" s="99">
        <v>0.22082325618022253</v>
      </c>
      <c r="V266" s="99">
        <v>0.35980665210567769</v>
      </c>
      <c r="W266" s="99">
        <v>0.18812374656993358</v>
      </c>
      <c r="DA266" s="63" t="s">
        <v>3240</v>
      </c>
    </row>
    <row r="267" spans="1:105" ht="12" customHeight="1" x14ac:dyDescent="0.25">
      <c r="A267" s="100" t="s">
        <v>50</v>
      </c>
      <c r="B267" s="102">
        <v>0.61185716153063929</v>
      </c>
      <c r="C267" s="102">
        <v>0.62760355035471727</v>
      </c>
      <c r="D267" s="102">
        <v>0.64102930750378762</v>
      </c>
      <c r="E267" s="102">
        <v>0.56632621927111015</v>
      </c>
      <c r="F267" s="102">
        <v>0.55752814928835859</v>
      </c>
      <c r="G267" s="102">
        <v>0.6245407384997097</v>
      </c>
      <c r="H267" s="102">
        <v>0.57514940232217915</v>
      </c>
      <c r="I267" s="102">
        <v>0.59610622655813705</v>
      </c>
      <c r="J267" s="102">
        <v>0.58595621636652007</v>
      </c>
      <c r="K267" s="102">
        <v>0.61540710981541635</v>
      </c>
      <c r="L267" s="102">
        <v>0.54811964293983406</v>
      </c>
      <c r="M267" s="102">
        <v>0.31711088485337746</v>
      </c>
      <c r="N267" s="102">
        <v>0.32703635076561915</v>
      </c>
      <c r="O267" s="102">
        <v>0.31267507912634207</v>
      </c>
      <c r="P267" s="102">
        <v>0.30465742762312226</v>
      </c>
      <c r="Q267" s="102">
        <v>0.29692326535724672</v>
      </c>
      <c r="R267" s="102">
        <v>0.32388652633307102</v>
      </c>
      <c r="S267" s="102">
        <v>0.31834180958625535</v>
      </c>
      <c r="T267" s="102">
        <v>0.22372832364323256</v>
      </c>
      <c r="U267" s="102">
        <v>0.22082325618022253</v>
      </c>
      <c r="V267" s="102">
        <v>0.35980665210567769</v>
      </c>
      <c r="W267" s="102">
        <v>0.18812374656993358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2.8514261422578033</v>
      </c>
      <c r="C273" s="123">
        <v>2.723875894392128</v>
      </c>
      <c r="D273" s="123">
        <v>2.7218185269575552</v>
      </c>
      <c r="E273" s="123">
        <v>3.2273885756883516</v>
      </c>
      <c r="F273" s="123">
        <v>3.1550525811269532</v>
      </c>
      <c r="G273" s="123">
        <v>2.7249852716237934</v>
      </c>
      <c r="H273" s="123">
        <v>2.4867355015820678</v>
      </c>
      <c r="I273" s="123">
        <v>2.3396823143037375</v>
      </c>
      <c r="J273" s="123">
        <v>2.0018088336599487</v>
      </c>
      <c r="K273" s="123">
        <v>1.9208423522188507</v>
      </c>
      <c r="L273" s="123">
        <v>1.9903142138634071</v>
      </c>
      <c r="M273" s="123">
        <v>1.9016326126430994</v>
      </c>
      <c r="N273" s="123">
        <v>1.7249555510041559</v>
      </c>
      <c r="O273" s="123">
        <v>1.7112109060561518</v>
      </c>
      <c r="P273" s="123">
        <v>1.5849118683435173</v>
      </c>
      <c r="Q273" s="123">
        <v>1.5871141752642739</v>
      </c>
      <c r="R273" s="123">
        <v>1.7279668447984524</v>
      </c>
      <c r="S273" s="123">
        <v>1.7303780186097244</v>
      </c>
      <c r="T273" s="123">
        <v>1.5382865231415308</v>
      </c>
      <c r="U273" s="123">
        <v>1.3585848926463333</v>
      </c>
      <c r="V273" s="123">
        <v>1.4497931492912701</v>
      </c>
      <c r="W273" s="123">
        <v>1.2459454471182685</v>
      </c>
      <c r="DA273" s="130" t="s">
        <v>3247</v>
      </c>
    </row>
    <row r="274" spans="1:105" ht="12" customHeight="1" x14ac:dyDescent="0.25">
      <c r="A274" s="97" t="s">
        <v>50</v>
      </c>
      <c r="B274" s="99">
        <v>5.9287842003616369</v>
      </c>
      <c r="C274" s="99">
        <v>5.6519956447117545</v>
      </c>
      <c r="D274" s="99">
        <v>5.6193620916231897</v>
      </c>
      <c r="E274" s="99">
        <v>6.5303737174483354</v>
      </c>
      <c r="F274" s="99">
        <v>6.4834782417580348</v>
      </c>
      <c r="G274" s="99">
        <v>5.9317399765251375</v>
      </c>
      <c r="H274" s="99">
        <v>5.7884010034156024</v>
      </c>
      <c r="I274" s="99">
        <v>5.7791307897998712</v>
      </c>
      <c r="J274" s="99">
        <v>5.1920398204072367</v>
      </c>
      <c r="K274" s="99">
        <v>5.1369730251523311</v>
      </c>
      <c r="L274" s="99">
        <v>5.2147693169152696</v>
      </c>
      <c r="M274" s="99">
        <v>4.6927212989326588</v>
      </c>
      <c r="N274" s="99">
        <v>3.9956074961597605</v>
      </c>
      <c r="O274" s="99">
        <v>3.699798144304328</v>
      </c>
      <c r="P274" s="99">
        <v>3.3125171694625672</v>
      </c>
      <c r="Q274" s="99">
        <v>3.1997697498622601</v>
      </c>
      <c r="R274" s="99">
        <v>3.4322304406970634</v>
      </c>
      <c r="S274" s="99">
        <v>3.6817554037266689</v>
      </c>
      <c r="T274" s="99">
        <v>3.7874139031866552</v>
      </c>
      <c r="U274" s="99">
        <v>3.9222932614938988</v>
      </c>
      <c r="V274" s="99">
        <v>4.5375982076063615</v>
      </c>
      <c r="W274" s="99">
        <v>4.2214750546539488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1.9383105456730565</v>
      </c>
      <c r="D279" s="117">
        <f t="shared" si="108"/>
        <v>2.4708455638351938</v>
      </c>
      <c r="E279" s="117">
        <f t="shared" si="108"/>
        <v>3.784136864115589</v>
      </c>
      <c r="F279" s="117">
        <f t="shared" si="108"/>
        <v>2.7107535495270181</v>
      </c>
      <c r="G279" s="117">
        <f t="shared" si="108"/>
        <v>2.0944154670340263</v>
      </c>
      <c r="H279" s="117">
        <f t="shared" si="108"/>
        <v>1.4875733309965737</v>
      </c>
      <c r="I279" s="117">
        <f t="shared" si="108"/>
        <v>1.7258179817619053</v>
      </c>
      <c r="J279" s="117">
        <f t="shared" si="108"/>
        <v>0.94958592351077853</v>
      </c>
      <c r="K279" s="117">
        <f t="shared" si="108"/>
        <v>1.7388265117958117</v>
      </c>
      <c r="L279" s="117">
        <f t="shared" si="108"/>
        <v>1.0437130930004275</v>
      </c>
      <c r="M279" s="117">
        <f t="shared" si="108"/>
        <v>1.3476749498017497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4.5106654057447816E-4</v>
      </c>
      <c r="S279" s="117">
        <f t="shared" si="109"/>
        <v>3.0895239040871506E-2</v>
      </c>
      <c r="T279" s="117">
        <f t="shared" si="109"/>
        <v>3.8853120709908887E-2</v>
      </c>
      <c r="U279" s="117">
        <f t="shared" si="109"/>
        <v>3.905232999936141E-2</v>
      </c>
      <c r="V279" s="117">
        <f t="shared" si="109"/>
        <v>2.9544745174251368E-2</v>
      </c>
      <c r="W279" s="117">
        <f t="shared" ref="W279" si="110">W280+W282+W284+W293</f>
        <v>2.4928865219962119E-2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0.68613135318622109</v>
      </c>
      <c r="D280" s="122">
        <f t="shared" si="111"/>
        <v>0.96257193441447375</v>
      </c>
      <c r="E280" s="122">
        <f t="shared" si="111"/>
        <v>1.496422481649722</v>
      </c>
      <c r="F280" s="122">
        <f t="shared" si="111"/>
        <v>1.1251882505015816</v>
      </c>
      <c r="G280" s="122">
        <f t="shared" si="111"/>
        <v>0.89799367577750333</v>
      </c>
      <c r="H280" s="122">
        <f t="shared" si="111"/>
        <v>0.62042371529853702</v>
      </c>
      <c r="I280" s="122">
        <f t="shared" si="111"/>
        <v>0.78654807272257754</v>
      </c>
      <c r="J280" s="122">
        <f t="shared" si="111"/>
        <v>0.44163399634044237</v>
      </c>
      <c r="K280" s="122">
        <f t="shared" si="111"/>
        <v>0.85235613821159195</v>
      </c>
      <c r="L280" s="122">
        <f t="shared" si="111"/>
        <v>0.39825201735490712</v>
      </c>
      <c r="M280" s="122">
        <f t="shared" si="111"/>
        <v>0.59060428251583164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2.5099229545928606E-4</v>
      </c>
      <c r="S280" s="122">
        <f t="shared" si="111"/>
        <v>1.5959575685179497E-2</v>
      </c>
      <c r="T280" s="122">
        <f t="shared" si="111"/>
        <v>1.9961473921958701E-2</v>
      </c>
      <c r="U280" s="122">
        <f t="shared" si="111"/>
        <v>1.9508700918803131E-2</v>
      </c>
      <c r="V280" s="122">
        <f t="shared" si="111"/>
        <v>1.4127338405151752E-2</v>
      </c>
      <c r="W280" s="122">
        <f t="shared" si="111"/>
        <v>1.2199975185568816E-2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0.68613135318622109</v>
      </c>
      <c r="D281" s="98">
        <v>0.96257193441447375</v>
      </c>
      <c r="E281" s="98">
        <v>1.496422481649722</v>
      </c>
      <c r="F281" s="98">
        <v>1.1251882505015816</v>
      </c>
      <c r="G281" s="98">
        <v>0.89799367577750333</v>
      </c>
      <c r="H281" s="98">
        <v>0.62042371529853702</v>
      </c>
      <c r="I281" s="98">
        <v>0.78654807272257754</v>
      </c>
      <c r="J281" s="98">
        <v>0.44163399634044237</v>
      </c>
      <c r="K281" s="98">
        <v>0.85235613821159195</v>
      </c>
      <c r="L281" s="98">
        <v>0.39825201735490712</v>
      </c>
      <c r="M281" s="98">
        <v>0.59060428251583164</v>
      </c>
      <c r="N281" s="98">
        <v>0</v>
      </c>
      <c r="O281" s="98">
        <v>0</v>
      </c>
      <c r="P281" s="98">
        <v>0</v>
      </c>
      <c r="Q281" s="98">
        <v>0</v>
      </c>
      <c r="R281" s="98">
        <v>2.5099229545928606E-4</v>
      </c>
      <c r="S281" s="98">
        <v>1.5959575685179497E-2</v>
      </c>
      <c r="T281" s="98">
        <v>1.9961473921958701E-2</v>
      </c>
      <c r="U281" s="98">
        <v>1.9508700918803131E-2</v>
      </c>
      <c r="V281" s="98">
        <v>1.4127338405151752E-2</v>
      </c>
      <c r="W281" s="98">
        <v>1.2199975185568816E-2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3.4542657745553956E-2</v>
      </c>
      <c r="D282" s="122">
        <f t="shared" si="112"/>
        <v>3.5601033409889446E-2</v>
      </c>
      <c r="E282" s="122">
        <f t="shared" si="112"/>
        <v>0.11422477356594968</v>
      </c>
      <c r="F282" s="122">
        <f t="shared" si="112"/>
        <v>7.1222112308787E-2</v>
      </c>
      <c r="G282" s="122">
        <f t="shared" si="112"/>
        <v>6.4066491100070969E-2</v>
      </c>
      <c r="H282" s="122">
        <f t="shared" si="112"/>
        <v>5.0024654773204072E-2</v>
      </c>
      <c r="I282" s="122">
        <f t="shared" si="112"/>
        <v>1.6762005055848652E-2</v>
      </c>
      <c r="J282" s="122">
        <f t="shared" si="112"/>
        <v>7.3580544773669525E-3</v>
      </c>
      <c r="K282" s="122">
        <f t="shared" si="112"/>
        <v>1.6582886491728809E-2</v>
      </c>
      <c r="L282" s="122">
        <f t="shared" si="112"/>
        <v>2.6828906387378407E-2</v>
      </c>
      <c r="M282" s="122">
        <f t="shared" si="112"/>
        <v>3.9890230457840757E-2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4.2090897338025265E-4</v>
      </c>
      <c r="T282" s="122">
        <f t="shared" si="112"/>
        <v>4.0022332226192527E-4</v>
      </c>
      <c r="U282" s="122">
        <f t="shared" si="112"/>
        <v>3.6193937954101757E-4</v>
      </c>
      <c r="V282" s="122">
        <f t="shared" si="112"/>
        <v>1.5357919441138205E-4</v>
      </c>
      <c r="W282" s="122">
        <f t="shared" si="112"/>
        <v>1.8880828497508658E-4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3.4542657745553956E-2</v>
      </c>
      <c r="D283" s="98">
        <v>3.5601033409889446E-2</v>
      </c>
      <c r="E283" s="98">
        <v>0.11422477356594968</v>
      </c>
      <c r="F283" s="98">
        <v>7.1222112308787E-2</v>
      </c>
      <c r="G283" s="98">
        <v>6.4066491100070969E-2</v>
      </c>
      <c r="H283" s="98">
        <v>5.0024654773204072E-2</v>
      </c>
      <c r="I283" s="98">
        <v>1.6762005055848652E-2</v>
      </c>
      <c r="J283" s="98">
        <v>7.3580544773669525E-3</v>
      </c>
      <c r="K283" s="98">
        <v>1.6582886491728809E-2</v>
      </c>
      <c r="L283" s="98">
        <v>2.6828906387378407E-2</v>
      </c>
      <c r="M283" s="98">
        <v>3.9890230457840757E-2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4.2090897338025265E-4</v>
      </c>
      <c r="T283" s="98">
        <v>4.0022332226192527E-4</v>
      </c>
      <c r="U283" s="98">
        <v>3.6193937954101757E-4</v>
      </c>
      <c r="V283" s="98">
        <v>1.5357919441138205E-4</v>
      </c>
      <c r="W283" s="98">
        <v>1.8880828497508658E-4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0.46474771769391793</v>
      </c>
      <c r="D284" s="122">
        <v>0.546005052956401</v>
      </c>
      <c r="E284" s="122">
        <v>0.78860648814830281</v>
      </c>
      <c r="F284" s="122">
        <v>0.55212056641779406</v>
      </c>
      <c r="G284" s="122">
        <v>0.41754411032429706</v>
      </c>
      <c r="H284" s="122">
        <v>0.31151283944637226</v>
      </c>
      <c r="I284" s="122">
        <v>0.34677103189154324</v>
      </c>
      <c r="J284" s="122">
        <v>0.20419253247565317</v>
      </c>
      <c r="K284" s="122">
        <v>0.35182353175582776</v>
      </c>
      <c r="L284" s="122">
        <v>0.22632563547965065</v>
      </c>
      <c r="M284" s="122">
        <v>0.26282999215327058</v>
      </c>
      <c r="N284" s="122">
        <v>0</v>
      </c>
      <c r="O284" s="122">
        <v>0</v>
      </c>
      <c r="P284" s="122">
        <v>0</v>
      </c>
      <c r="Q284" s="122">
        <v>0</v>
      </c>
      <c r="R284" s="122">
        <v>8.5968438721078998E-5</v>
      </c>
      <c r="S284" s="122">
        <v>5.9943901086703579E-3</v>
      </c>
      <c r="T284" s="122">
        <v>6.980635404813423E-3</v>
      </c>
      <c r="U284" s="122">
        <v>7.1607693509102305E-3</v>
      </c>
      <c r="V284" s="122">
        <v>5.5959360669134922E-3</v>
      </c>
      <c r="W284" s="122">
        <v>4.4579673381920717E-3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0.43451630848445238</v>
      </c>
      <c r="D285" s="98">
        <v>0.50630394017541014</v>
      </c>
      <c r="E285" s="98">
        <v>0.74268897459947658</v>
      </c>
      <c r="F285" s="98">
        <v>0.51348530557418004</v>
      </c>
      <c r="G285" s="98">
        <v>0.38056843050331463</v>
      </c>
      <c r="H285" s="98">
        <v>0.28250575595058414</v>
      </c>
      <c r="I285" s="98">
        <v>0.30112893412090413</v>
      </c>
      <c r="J285" s="98">
        <v>0.1730825309294883</v>
      </c>
      <c r="K285" s="98">
        <v>0.29718690259197289</v>
      </c>
      <c r="L285" s="98">
        <v>0.17987732389849426</v>
      </c>
      <c r="M285" s="98">
        <v>0.20159304721115473</v>
      </c>
      <c r="N285" s="98">
        <v>0</v>
      </c>
      <c r="O285" s="98">
        <v>0</v>
      </c>
      <c r="P285" s="98">
        <v>0</v>
      </c>
      <c r="Q285" s="98">
        <v>0</v>
      </c>
      <c r="R285" s="98">
        <v>8.5968438721078998E-5</v>
      </c>
      <c r="S285" s="98">
        <v>4.621797469459607E-3</v>
      </c>
      <c r="T285" s="98">
        <v>4.597558828513656E-3</v>
      </c>
      <c r="U285" s="98">
        <v>5.3744996512965224E-3</v>
      </c>
      <c r="V285" s="98">
        <v>3.7429408411845605E-3</v>
      </c>
      <c r="W285" s="98">
        <v>3.2211097548691084E-3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2.9625136650251105E-3</v>
      </c>
      <c r="D286" s="98">
        <v>3.8399804150729792E-3</v>
      </c>
      <c r="E286" s="98">
        <v>1.6142269357232654E-2</v>
      </c>
      <c r="F286" s="98">
        <v>4.7191331784687896E-3</v>
      </c>
      <c r="G286" s="98">
        <v>1.45719646328954E-3</v>
      </c>
      <c r="H286" s="98">
        <v>2.9880004422502427E-3</v>
      </c>
      <c r="I286" s="98">
        <v>1.4856709720170126E-3</v>
      </c>
      <c r="J286" s="98">
        <v>3.7174262182322762E-3</v>
      </c>
      <c r="K286" s="98">
        <v>4.097233671755734E-3</v>
      </c>
      <c r="L286" s="98">
        <v>1.0870004131901459E-2</v>
      </c>
      <c r="M286" s="98">
        <v>7.0086700689782171E-3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2.7060141675109358E-4</v>
      </c>
      <c r="T286" s="98">
        <v>1.9965768753569044E-4</v>
      </c>
      <c r="U286" s="98">
        <v>2.0002468863925695E-4</v>
      </c>
      <c r="V286" s="98">
        <v>3.1196168764313989E-4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8.4649827887309736E-4</v>
      </c>
      <c r="D287" s="101">
        <v>1.1311764728431158E-3</v>
      </c>
      <c r="E287" s="101">
        <v>4.2068358522232892E-3</v>
      </c>
      <c r="F287" s="101">
        <v>1.2292967573944579E-3</v>
      </c>
      <c r="G287" s="101">
        <v>4.2814526530185568E-4</v>
      </c>
      <c r="H287" s="101">
        <v>8.1465653178076122E-4</v>
      </c>
      <c r="I287" s="101">
        <v>4.1064612815690791E-4</v>
      </c>
      <c r="J287" s="101">
        <v>1.0080516017566211E-3</v>
      </c>
      <c r="K287" s="101">
        <v>1.1524783650134747E-3</v>
      </c>
      <c r="L287" s="101">
        <v>2.6533256000450573E-3</v>
      </c>
      <c r="M287" s="101">
        <v>1.1671385567852621E-3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4.4435647171324442E-5</v>
      </c>
      <c r="T287" s="101">
        <v>2.4620506877900341E-5</v>
      </c>
      <c r="U287" s="101">
        <v>2.5366767102300908E-5</v>
      </c>
      <c r="V287" s="101">
        <v>5.6173778087019565E-5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2.1160153861520133E-3</v>
      </c>
      <c r="D288" s="104">
        <v>2.7088039422298632E-3</v>
      </c>
      <c r="E288" s="104">
        <v>1.1935433505009363E-2</v>
      </c>
      <c r="F288" s="104">
        <v>3.4898364210743317E-3</v>
      </c>
      <c r="G288" s="104">
        <v>1.0290511979876842E-3</v>
      </c>
      <c r="H288" s="104">
        <v>2.1733439104694814E-3</v>
      </c>
      <c r="I288" s="104">
        <v>1.0750248438601048E-3</v>
      </c>
      <c r="J288" s="104">
        <v>2.7093746164756553E-3</v>
      </c>
      <c r="K288" s="104">
        <v>2.9447553067422591E-3</v>
      </c>
      <c r="L288" s="104">
        <v>8.2166785318564025E-3</v>
      </c>
      <c r="M288" s="104">
        <v>5.8415315121929552E-3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2.2616576957976912E-4</v>
      </c>
      <c r="T288" s="104">
        <v>1.7503718065779009E-4</v>
      </c>
      <c r="U288" s="104">
        <v>1.7465792153695606E-4</v>
      </c>
      <c r="V288" s="104">
        <v>2.557879095561203E-4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9.5552768056150379E-3</v>
      </c>
      <c r="D289" s="101">
        <v>1.4415525237321238E-2</v>
      </c>
      <c r="E289" s="101">
        <v>1.3781132753023853E-2</v>
      </c>
      <c r="F289" s="101">
        <v>1.4106581924381719E-2</v>
      </c>
      <c r="G289" s="101">
        <v>1.0272481951608939E-2</v>
      </c>
      <c r="H289" s="101">
        <v>1.3382836320968828E-2</v>
      </c>
      <c r="I289" s="101">
        <v>2.0969302007162596E-2</v>
      </c>
      <c r="J289" s="101">
        <v>5.8750283573801619E-3</v>
      </c>
      <c r="K289" s="101">
        <v>1.3538037066343942E-2</v>
      </c>
      <c r="L289" s="101">
        <v>0</v>
      </c>
      <c r="M289" s="101">
        <v>7.0621904846487052E-3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8.3761199101761485E-5</v>
      </c>
      <c r="T289" s="101">
        <v>5.093896893344881E-4</v>
      </c>
      <c r="U289" s="101">
        <v>1.6805226537310196E-4</v>
      </c>
      <c r="V289" s="101">
        <v>3.3065252362160475E-4</v>
      </c>
      <c r="W289" s="101">
        <v>1.7205459209983901E-4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1.7713618738825449E-2</v>
      </c>
      <c r="D290" s="104">
        <v>2.1445607128596694E-2</v>
      </c>
      <c r="E290" s="104">
        <v>1.5994111438569821E-2</v>
      </c>
      <c r="F290" s="104">
        <v>1.98095457407634E-2</v>
      </c>
      <c r="G290" s="104">
        <v>2.5246001406083886E-2</v>
      </c>
      <c r="H290" s="104">
        <v>1.2636246732569089E-2</v>
      </c>
      <c r="I290" s="104">
        <v>2.3187124791459488E-2</v>
      </c>
      <c r="J290" s="104">
        <v>2.1517546970552418E-2</v>
      </c>
      <c r="K290" s="104">
        <v>3.7001358425755179E-2</v>
      </c>
      <c r="L290" s="104">
        <v>3.5578307449254949E-2</v>
      </c>
      <c r="M290" s="104">
        <v>4.7166084388488912E-2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1.0182300233578959E-3</v>
      </c>
      <c r="T290" s="104">
        <v>1.6740291994295888E-3</v>
      </c>
      <c r="U290" s="104">
        <v>1.4181927456013491E-3</v>
      </c>
      <c r="V290" s="104">
        <v>1.2103810144641867E-3</v>
      </c>
      <c r="W290" s="104">
        <v>1.0648029912231247E-3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4.6727080716246388E-3</v>
      </c>
      <c r="D291" s="98">
        <v>6.0104625028713264E-3</v>
      </c>
      <c r="E291" s="98">
        <v>3.3121059437280489E-3</v>
      </c>
      <c r="F291" s="98">
        <v>4.1602522901803291E-3</v>
      </c>
      <c r="G291" s="98">
        <v>7.0793243224460522E-3</v>
      </c>
      <c r="H291" s="98">
        <v>3.0719770861389883E-3</v>
      </c>
      <c r="I291" s="98">
        <v>5.8363801412776644E-3</v>
      </c>
      <c r="J291" s="98">
        <v>5.2521009880541923E-3</v>
      </c>
      <c r="K291" s="98">
        <v>9.6560576347355272E-3</v>
      </c>
      <c r="L291" s="98">
        <v>6.7037520889240958E-3</v>
      </c>
      <c r="M291" s="98">
        <v>6.8501527690664546E-3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1.452317384608537E-4</v>
      </c>
      <c r="T291" s="98">
        <v>1.8224736938623074E-4</v>
      </c>
      <c r="U291" s="98">
        <v>1.5927450334667057E-4</v>
      </c>
      <c r="V291" s="98">
        <v>1.2416335010709723E-4</v>
      </c>
      <c r="W291" s="98">
        <v>9.9395573586588104E-5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1.3040910667200811E-2</v>
      </c>
      <c r="D292" s="98">
        <v>1.5435144625725369E-2</v>
      </c>
      <c r="E292" s="98">
        <v>1.2682005494841773E-2</v>
      </c>
      <c r="F292" s="98">
        <v>1.5649293450583069E-2</v>
      </c>
      <c r="G292" s="98">
        <v>1.8166677083637832E-2</v>
      </c>
      <c r="H292" s="98">
        <v>9.5642696464301007E-3</v>
      </c>
      <c r="I292" s="98">
        <v>1.7350744650181823E-2</v>
      </c>
      <c r="J292" s="98">
        <v>1.6265445982498225E-2</v>
      </c>
      <c r="K292" s="98">
        <v>2.7345300791019652E-2</v>
      </c>
      <c r="L292" s="98">
        <v>2.8874555360330855E-2</v>
      </c>
      <c r="M292" s="98">
        <v>4.0315931619422457E-2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8.7299828489704209E-4</v>
      </c>
      <c r="T292" s="98">
        <v>1.491781830043358E-3</v>
      </c>
      <c r="U292" s="98">
        <v>1.2589182422546785E-3</v>
      </c>
      <c r="V292" s="98">
        <v>1.0862176643570895E-3</v>
      </c>
      <c r="W292" s="98">
        <v>9.6540741763653662E-4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0.75288881704736355</v>
      </c>
      <c r="D293" s="122">
        <v>0.92666754305442955</v>
      </c>
      <c r="E293" s="122">
        <v>1.3848831207516143</v>
      </c>
      <c r="F293" s="122">
        <v>0.96222262029885575</v>
      </c>
      <c r="G293" s="122">
        <v>0.71481118983215497</v>
      </c>
      <c r="H293" s="122">
        <v>0.50561212147846035</v>
      </c>
      <c r="I293" s="122">
        <v>0.5757368720919358</v>
      </c>
      <c r="J293" s="122">
        <v>0.29640134021731612</v>
      </c>
      <c r="K293" s="122">
        <v>0.51806395533666327</v>
      </c>
      <c r="L293" s="122">
        <v>0.39230653377849134</v>
      </c>
      <c r="M293" s="122">
        <v>0.45435044467480684</v>
      </c>
      <c r="N293" s="122">
        <v>0</v>
      </c>
      <c r="O293" s="122">
        <v>0</v>
      </c>
      <c r="P293" s="122">
        <v>0</v>
      </c>
      <c r="Q293" s="122">
        <v>0</v>
      </c>
      <c r="R293" s="122">
        <v>1.1410580639411307E-4</v>
      </c>
      <c r="S293" s="122">
        <v>8.5203642736413968E-3</v>
      </c>
      <c r="T293" s="122">
        <v>1.1510788060874841E-2</v>
      </c>
      <c r="U293" s="122">
        <v>1.2020920350107035E-2</v>
      </c>
      <c r="V293" s="122">
        <v>9.6678915077747403E-3</v>
      </c>
      <c r="W293" s="122">
        <v>8.0821144112261465E-3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0.40603471609150948</v>
      </c>
      <c r="D294" s="98">
        <v>0.48992250382526553</v>
      </c>
      <c r="E294" s="98">
        <v>0.87182861191648919</v>
      </c>
      <c r="F294" s="98">
        <v>0.50683652473673002</v>
      </c>
      <c r="G294" s="98">
        <v>0.26190984568561426</v>
      </c>
      <c r="H294" s="98">
        <v>0.18632307374651585</v>
      </c>
      <c r="I294" s="98">
        <v>0.18862563694446785</v>
      </c>
      <c r="J294" s="98">
        <v>0.10349769651956733</v>
      </c>
      <c r="K294" s="98">
        <v>0.25147110103293263</v>
      </c>
      <c r="L294" s="98">
        <v>0.22068776689340969</v>
      </c>
      <c r="M294" s="98">
        <v>0.29400217519453303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3.4753663265432548E-3</v>
      </c>
      <c r="T294" s="98">
        <v>4.0515432288935043E-3</v>
      </c>
      <c r="U294" s="98">
        <v>4.876568479977912E-3</v>
      </c>
      <c r="V294" s="98">
        <v>4.1546457808122363E-3</v>
      </c>
      <c r="W294" s="98">
        <v>1.9357500265401661E-3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0.34685410095585406</v>
      </c>
      <c r="D295" s="33">
        <v>0.43674503922916408</v>
      </c>
      <c r="E295" s="33">
        <v>0.51305450883512516</v>
      </c>
      <c r="F295" s="33">
        <v>0.45538609556212578</v>
      </c>
      <c r="G295" s="33">
        <v>0.45290134414654076</v>
      </c>
      <c r="H295" s="33">
        <v>0.31928904773194444</v>
      </c>
      <c r="I295" s="33">
        <v>0.38711123514746798</v>
      </c>
      <c r="J295" s="33">
        <v>0.19290364369774876</v>
      </c>
      <c r="K295" s="33">
        <v>0.26659285430373064</v>
      </c>
      <c r="L295" s="33">
        <v>0.17161876688508165</v>
      </c>
      <c r="M295" s="33">
        <v>0.16034826948027381</v>
      </c>
      <c r="N295" s="33">
        <v>0</v>
      </c>
      <c r="O295" s="33">
        <v>0</v>
      </c>
      <c r="P295" s="33">
        <v>0</v>
      </c>
      <c r="Q295" s="33">
        <v>0</v>
      </c>
      <c r="R295" s="33">
        <v>1.1410580639411307E-4</v>
      </c>
      <c r="S295" s="33">
        <v>5.0449979470981419E-3</v>
      </c>
      <c r="T295" s="33">
        <v>7.4592448319813365E-3</v>
      </c>
      <c r="U295" s="33">
        <v>7.1443518701291226E-3</v>
      </c>
      <c r="V295" s="33">
        <v>5.5132457269625049E-3</v>
      </c>
      <c r="W295" s="33">
        <v>6.1463643846859798E-3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1.3315721506457594</v>
      </c>
      <c r="D297" s="117">
        <f t="shared" si="113"/>
        <v>1.7012868694693735</v>
      </c>
      <c r="E297" s="117">
        <f t="shared" si="113"/>
        <v>2.7018285893948075</v>
      </c>
      <c r="F297" s="117">
        <f t="shared" si="113"/>
        <v>1.9506062448217194</v>
      </c>
      <c r="G297" s="117">
        <f t="shared" si="113"/>
        <v>1.5577108298863185</v>
      </c>
      <c r="H297" s="117">
        <f t="shared" si="113"/>
        <v>1.1193819509289604</v>
      </c>
      <c r="I297" s="117">
        <f t="shared" si="113"/>
        <v>1.2335596745873887</v>
      </c>
      <c r="J297" s="117">
        <f t="shared" si="113"/>
        <v>0.67934968593273548</v>
      </c>
      <c r="K297" s="117">
        <f t="shared" si="113"/>
        <v>1.2469523749289473</v>
      </c>
      <c r="L297" s="117">
        <f t="shared" si="113"/>
        <v>0.78349783175246801</v>
      </c>
      <c r="M297" s="117">
        <f t="shared" si="113"/>
        <v>1.0344082149065248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3.5197317301490335E-4</v>
      </c>
      <c r="S297" s="117">
        <f t="shared" si="114"/>
        <v>2.5297629426155276E-2</v>
      </c>
      <c r="T297" s="117">
        <f t="shared" si="114"/>
        <v>3.2107027867525673E-2</v>
      </c>
      <c r="U297" s="117">
        <f t="shared" si="114"/>
        <v>3.235670988027492E-2</v>
      </c>
      <c r="V297" s="117">
        <f t="shared" si="114"/>
        <v>2.4299094699051393E-2</v>
      </c>
      <c r="W297" s="117">
        <f t="shared" ref="W297" si="115">W298+W300+W302+W311</f>
        <v>2.1206052825460717E-2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0.48945046433923373</v>
      </c>
      <c r="D298" s="122">
        <f t="shared" si="116"/>
        <v>0.68946245676277873</v>
      </c>
      <c r="E298" s="122">
        <f t="shared" si="116"/>
        <v>1.0763305072298788</v>
      </c>
      <c r="F298" s="122">
        <f t="shared" si="116"/>
        <v>0.81269793681021829</v>
      </c>
      <c r="G298" s="122">
        <f t="shared" si="116"/>
        <v>0.65136374395119434</v>
      </c>
      <c r="H298" s="122">
        <f t="shared" si="116"/>
        <v>0.45197460764703551</v>
      </c>
      <c r="I298" s="122">
        <f t="shared" si="116"/>
        <v>0.57552399867730308</v>
      </c>
      <c r="J298" s="122">
        <f t="shared" si="116"/>
        <v>0.3246271746698155</v>
      </c>
      <c r="K298" s="122">
        <f t="shared" si="116"/>
        <v>0.62954661144222135</v>
      </c>
      <c r="L298" s="122">
        <f t="shared" si="116"/>
        <v>0.29563482826222326</v>
      </c>
      <c r="M298" s="122">
        <f t="shared" si="116"/>
        <v>0.44135707333066382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1.994451624609215E-4</v>
      </c>
      <c r="S298" s="122">
        <f t="shared" si="116"/>
        <v>1.2896389001695596E-2</v>
      </c>
      <c r="T298" s="122">
        <f t="shared" si="116"/>
        <v>1.6401627946667156E-2</v>
      </c>
      <c r="U298" s="122">
        <f t="shared" si="116"/>
        <v>1.6264146566080988E-2</v>
      </c>
      <c r="V298" s="122">
        <f t="shared" si="116"/>
        <v>1.1900788052494293E-2</v>
      </c>
      <c r="W298" s="122">
        <f t="shared" si="116"/>
        <v>1.0330553816774406E-2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0.48945046433923373</v>
      </c>
      <c r="D299" s="98">
        <v>0.68946245676277873</v>
      </c>
      <c r="E299" s="98">
        <v>1.0763305072298788</v>
      </c>
      <c r="F299" s="98">
        <v>0.81269793681021829</v>
      </c>
      <c r="G299" s="98">
        <v>0.65136374395119434</v>
      </c>
      <c r="H299" s="98">
        <v>0.45197460764703551</v>
      </c>
      <c r="I299" s="98">
        <v>0.57552399867730308</v>
      </c>
      <c r="J299" s="98">
        <v>0.3246271746698155</v>
      </c>
      <c r="K299" s="98">
        <v>0.62954661144222135</v>
      </c>
      <c r="L299" s="98">
        <v>0.29563482826222326</v>
      </c>
      <c r="M299" s="98">
        <v>0.44135707333066382</v>
      </c>
      <c r="N299" s="98">
        <v>0</v>
      </c>
      <c r="O299" s="98">
        <v>0</v>
      </c>
      <c r="P299" s="98">
        <v>0</v>
      </c>
      <c r="Q299" s="98">
        <v>0</v>
      </c>
      <c r="R299" s="98">
        <v>1.994451624609215E-4</v>
      </c>
      <c r="S299" s="98">
        <v>1.2896389001695596E-2</v>
      </c>
      <c r="T299" s="98">
        <v>1.6401627946667156E-2</v>
      </c>
      <c r="U299" s="98">
        <v>1.6264146566080988E-2</v>
      </c>
      <c r="V299" s="98">
        <v>1.1900788052494293E-2</v>
      </c>
      <c r="W299" s="98">
        <v>1.0330553816774406E-2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7.86888873983633E-2</v>
      </c>
      <c r="D300" s="122">
        <f t="shared" si="117"/>
        <v>8.3767549696041652E-2</v>
      </c>
      <c r="E300" s="122">
        <f t="shared" si="117"/>
        <v>0.27741497190238779</v>
      </c>
      <c r="F300" s="122">
        <f t="shared" si="117"/>
        <v>0.17837440345418099</v>
      </c>
      <c r="G300" s="122">
        <f t="shared" si="117"/>
        <v>0.16535597348297129</v>
      </c>
      <c r="H300" s="122">
        <f t="shared" si="117"/>
        <v>0.13297396357707825</v>
      </c>
      <c r="I300" s="122">
        <f t="shared" si="117"/>
        <v>4.5862900355916038E-2</v>
      </c>
      <c r="J300" s="122">
        <f t="shared" si="117"/>
        <v>2.0716636809288588E-2</v>
      </c>
      <c r="K300" s="122">
        <f t="shared" si="117"/>
        <v>4.8038142137452902E-2</v>
      </c>
      <c r="L300" s="122">
        <f t="shared" si="117"/>
        <v>7.9957982898939572E-2</v>
      </c>
      <c r="M300" s="122">
        <f t="shared" si="117"/>
        <v>0.12286014319229659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1.5934217758120021E-3</v>
      </c>
      <c r="T300" s="122">
        <f t="shared" si="117"/>
        <v>1.5375083445331764E-3</v>
      </c>
      <c r="U300" s="122">
        <f t="shared" si="117"/>
        <v>1.4088737850077621E-3</v>
      </c>
      <c r="V300" s="122">
        <f t="shared" si="117"/>
        <v>6.0579461473986925E-4</v>
      </c>
      <c r="W300" s="122">
        <f t="shared" si="117"/>
        <v>7.5435723586357703E-4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7.86888873983633E-2</v>
      </c>
      <c r="D301" s="98">
        <v>8.3767549696041652E-2</v>
      </c>
      <c r="E301" s="98">
        <v>0.27741497190238779</v>
      </c>
      <c r="F301" s="98">
        <v>0.17837440345418099</v>
      </c>
      <c r="G301" s="98">
        <v>0.16535597348297129</v>
      </c>
      <c r="H301" s="98">
        <v>0.13297396357707825</v>
      </c>
      <c r="I301" s="98">
        <v>4.5862900355916038E-2</v>
      </c>
      <c r="J301" s="98">
        <v>2.0716636809288588E-2</v>
      </c>
      <c r="K301" s="98">
        <v>4.8038142137452902E-2</v>
      </c>
      <c r="L301" s="98">
        <v>7.9957982898939572E-2</v>
      </c>
      <c r="M301" s="98">
        <v>0.12286014319229659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1.5934217758120021E-3</v>
      </c>
      <c r="T301" s="98">
        <v>1.5375083445331764E-3</v>
      </c>
      <c r="U301" s="98">
        <v>1.4088737850077621E-3</v>
      </c>
      <c r="V301" s="98">
        <v>6.0579461473986925E-4</v>
      </c>
      <c r="W301" s="98">
        <v>7.5435723586357703E-4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0.27887431885277636</v>
      </c>
      <c r="D302" s="122">
        <v>0.32886939111849384</v>
      </c>
      <c r="E302" s="122">
        <v>0.4748635552710892</v>
      </c>
      <c r="F302" s="122">
        <v>0.33468624063370145</v>
      </c>
      <c r="G302" s="122">
        <v>0.2561282248913519</v>
      </c>
      <c r="H302" s="122">
        <v>0.19096303460601632</v>
      </c>
      <c r="I302" s="122">
        <v>0.21615757386608064</v>
      </c>
      <c r="J302" s="122">
        <v>0.13080586175105255</v>
      </c>
      <c r="K302" s="122">
        <v>0.22584199749321007</v>
      </c>
      <c r="L302" s="122">
        <v>0.15256881534804875</v>
      </c>
      <c r="M302" s="122">
        <v>0.1807126051758971</v>
      </c>
      <c r="N302" s="122">
        <v>0</v>
      </c>
      <c r="O302" s="122">
        <v>0</v>
      </c>
      <c r="P302" s="122">
        <v>0</v>
      </c>
      <c r="Q302" s="122">
        <v>0</v>
      </c>
      <c r="R302" s="122">
        <v>6.2473777514990457E-5</v>
      </c>
      <c r="S302" s="122">
        <v>4.7344442315073367E-3</v>
      </c>
      <c r="T302" s="122">
        <v>5.6819041724795747E-3</v>
      </c>
      <c r="U302" s="122">
        <v>5.8394584791381099E-3</v>
      </c>
      <c r="V302" s="122">
        <v>4.646736794669073E-3</v>
      </c>
      <c r="W302" s="122">
        <v>3.696619364783796E-3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0.2538943559855168</v>
      </c>
      <c r="D303" s="98">
        <v>0.2966474794064145</v>
      </c>
      <c r="E303" s="98">
        <v>0.43652629469265919</v>
      </c>
      <c r="F303" s="98">
        <v>0.3027803466982838</v>
      </c>
      <c r="G303" s="98">
        <v>0.22521765929488921</v>
      </c>
      <c r="H303" s="98">
        <v>0.16784962967172129</v>
      </c>
      <c r="I303" s="98">
        <v>0.17970395081750928</v>
      </c>
      <c r="J303" s="98">
        <v>0.1038263991686447</v>
      </c>
      <c r="K303" s="98">
        <v>0.17938805696927437</v>
      </c>
      <c r="L303" s="98">
        <v>0.10937920868546526</v>
      </c>
      <c r="M303" s="98">
        <v>0.12447352025330409</v>
      </c>
      <c r="N303" s="98">
        <v>0</v>
      </c>
      <c r="O303" s="98">
        <v>0</v>
      </c>
      <c r="P303" s="98">
        <v>0</v>
      </c>
      <c r="Q303" s="98">
        <v>0</v>
      </c>
      <c r="R303" s="98">
        <v>6.2473777514990457E-5</v>
      </c>
      <c r="S303" s="98">
        <v>3.4351585036209538E-3</v>
      </c>
      <c r="T303" s="98">
        <v>3.4860363651800586E-3</v>
      </c>
      <c r="U303" s="98">
        <v>4.1422541084697147E-3</v>
      </c>
      <c r="V303" s="98">
        <v>2.9186590269024513E-3</v>
      </c>
      <c r="W303" s="98">
        <v>2.5254644536763342E-3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2.6106369484748546E-3</v>
      </c>
      <c r="D304" s="98">
        <v>3.3715691763232282E-3</v>
      </c>
      <c r="E304" s="98">
        <v>1.4408062734414058E-2</v>
      </c>
      <c r="F304" s="98">
        <v>4.2147001987880243E-3</v>
      </c>
      <c r="G304" s="98">
        <v>1.2824244858401391E-3</v>
      </c>
      <c r="H304" s="98">
        <v>2.6573687286858159E-3</v>
      </c>
      <c r="I304" s="98">
        <v>1.3200850929960474E-3</v>
      </c>
      <c r="J304" s="98">
        <v>3.3140709276776956E-3</v>
      </c>
      <c r="K304" s="98">
        <v>3.6404146806775272E-3</v>
      </c>
      <c r="L304" s="98">
        <v>9.8301039944321492E-3</v>
      </c>
      <c r="M304" s="98">
        <v>6.5621805960586997E-3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2.591926367787602E-4</v>
      </c>
      <c r="T304" s="98">
        <v>1.9370534467849358E-4</v>
      </c>
      <c r="U304" s="98">
        <v>1.9420868943453184E-4</v>
      </c>
      <c r="V304" s="98">
        <v>2.995909274090574E-4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4.9462156232284117E-4</v>
      </c>
      <c r="D305" s="101">
        <v>6.6276523409336497E-4</v>
      </c>
      <c r="E305" s="101">
        <v>2.4726292294046958E-3</v>
      </c>
      <c r="F305" s="101">
        <v>7.2486377771369278E-4</v>
      </c>
      <c r="G305" s="101">
        <v>2.5337328785245481E-4</v>
      </c>
      <c r="H305" s="101">
        <v>4.8402481821633442E-4</v>
      </c>
      <c r="I305" s="101">
        <v>2.4506024913594252E-4</v>
      </c>
      <c r="J305" s="101">
        <v>6.046963112020401E-4</v>
      </c>
      <c r="K305" s="101">
        <v>6.9565937393526822E-4</v>
      </c>
      <c r="L305" s="101">
        <v>1.6134254625757474E-3</v>
      </c>
      <c r="M305" s="101">
        <v>7.206490838657445E-4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3.3026867198991096E-5</v>
      </c>
      <c r="T305" s="101">
        <v>1.8668164020703495E-5</v>
      </c>
      <c r="U305" s="101">
        <v>1.9550767897575792E-5</v>
      </c>
      <c r="V305" s="101">
        <v>4.3803017852937113E-5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2.1160153861520133E-3</v>
      </c>
      <c r="D306" s="104">
        <v>2.7088039422298632E-3</v>
      </c>
      <c r="E306" s="104">
        <v>1.1935433505009363E-2</v>
      </c>
      <c r="F306" s="104">
        <v>3.4898364210743317E-3</v>
      </c>
      <c r="G306" s="104">
        <v>1.0290511979876842E-3</v>
      </c>
      <c r="H306" s="104">
        <v>2.1733439104694814E-3</v>
      </c>
      <c r="I306" s="104">
        <v>1.0750248438601048E-3</v>
      </c>
      <c r="J306" s="104">
        <v>2.7093746164756553E-3</v>
      </c>
      <c r="K306" s="104">
        <v>2.9447553067422591E-3</v>
      </c>
      <c r="L306" s="104">
        <v>8.2166785318564025E-3</v>
      </c>
      <c r="M306" s="104">
        <v>5.8415315121929552E-3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2.2616576957976912E-4</v>
      </c>
      <c r="T306" s="104">
        <v>1.7503718065779009E-4</v>
      </c>
      <c r="U306" s="104">
        <v>1.7465792153695606E-4</v>
      </c>
      <c r="V306" s="104">
        <v>2.557879095561203E-4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6.2648077472442628E-3</v>
      </c>
      <c r="D307" s="101">
        <v>9.4676999954903512E-3</v>
      </c>
      <c r="E307" s="101">
        <v>9.0678573916022423E-3</v>
      </c>
      <c r="F307" s="101">
        <v>9.2993701544043881E-3</v>
      </c>
      <c r="G307" s="101">
        <v>6.7853271582602181E-3</v>
      </c>
      <c r="H307" s="101">
        <v>8.8583641455777604E-3</v>
      </c>
      <c r="I307" s="101">
        <v>1.3910959672161983E-2</v>
      </c>
      <c r="J307" s="101">
        <v>3.9071075133384316E-3</v>
      </c>
      <c r="K307" s="101">
        <v>9.0285655381931729E-3</v>
      </c>
      <c r="L307" s="101">
        <v>0</v>
      </c>
      <c r="M307" s="101">
        <v>4.7518215424686193E-3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6.112005671811474E-5</v>
      </c>
      <c r="T307" s="101">
        <v>3.7589459470542384E-4</v>
      </c>
      <c r="U307" s="101">
        <v>1.2531137220259776E-4</v>
      </c>
      <c r="V307" s="101">
        <v>2.4883073203806316E-4</v>
      </c>
      <c r="W307" s="101">
        <v>1.3040994458480935E-4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1.6104518171540461E-2</v>
      </c>
      <c r="D308" s="104">
        <v>1.9382642540265747E-2</v>
      </c>
      <c r="E308" s="104">
        <v>1.4861340452413684E-2</v>
      </c>
      <c r="F308" s="104">
        <v>1.8391823582225224E-2</v>
      </c>
      <c r="G308" s="104">
        <v>2.2842813952362307E-2</v>
      </c>
      <c r="H308" s="104">
        <v>1.1597672060031467E-2</v>
      </c>
      <c r="I308" s="104">
        <v>2.1222578283413309E-2</v>
      </c>
      <c r="J308" s="104">
        <v>1.9758284141391708E-2</v>
      </c>
      <c r="K308" s="104">
        <v>3.3784960305064997E-2</v>
      </c>
      <c r="L308" s="104">
        <v>3.3359502668151339E-2</v>
      </c>
      <c r="M308" s="104">
        <v>4.4925082784065706E-2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9.7897303438950855E-4</v>
      </c>
      <c r="T308" s="104">
        <v>1.6262678679155986E-3</v>
      </c>
      <c r="U308" s="104">
        <v>1.3776843090312655E-3</v>
      </c>
      <c r="V308" s="104">
        <v>1.1796561083195012E-3</v>
      </c>
      <c r="W308" s="104">
        <v>1.0407449665226522E-3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3.0636075043396511E-3</v>
      </c>
      <c r="D309" s="98">
        <v>3.9474979145403787E-3</v>
      </c>
      <c r="E309" s="98">
        <v>2.1793349575719109E-3</v>
      </c>
      <c r="F309" s="98">
        <v>2.7425301316421563E-3</v>
      </c>
      <c r="G309" s="98">
        <v>4.6761368687244752E-3</v>
      </c>
      <c r="H309" s="98">
        <v>2.0334024136013673E-3</v>
      </c>
      <c r="I309" s="98">
        <v>3.8718336332314862E-3</v>
      </c>
      <c r="J309" s="98">
        <v>3.4928381588934842E-3</v>
      </c>
      <c r="K309" s="98">
        <v>6.4396595140453431E-3</v>
      </c>
      <c r="L309" s="98">
        <v>4.4849473078204831E-3</v>
      </c>
      <c r="M309" s="98">
        <v>4.6091511646432484E-3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1.0597474949246652E-4</v>
      </c>
      <c r="T309" s="98">
        <v>1.3448603787224068E-4</v>
      </c>
      <c r="U309" s="98">
        <v>1.1876606677658694E-4</v>
      </c>
      <c r="V309" s="98">
        <v>9.343844396241171E-5</v>
      </c>
      <c r="W309" s="98">
        <v>7.5337548886115569E-5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1.3040910667200811E-2</v>
      </c>
      <c r="D310" s="98">
        <v>1.5435144625725369E-2</v>
      </c>
      <c r="E310" s="98">
        <v>1.2682005494841773E-2</v>
      </c>
      <c r="F310" s="98">
        <v>1.5649293450583069E-2</v>
      </c>
      <c r="G310" s="98">
        <v>1.8166677083637832E-2</v>
      </c>
      <c r="H310" s="98">
        <v>9.5642696464301007E-3</v>
      </c>
      <c r="I310" s="98">
        <v>1.7350744650181823E-2</v>
      </c>
      <c r="J310" s="98">
        <v>1.6265445982498225E-2</v>
      </c>
      <c r="K310" s="98">
        <v>2.7345300791019652E-2</v>
      </c>
      <c r="L310" s="98">
        <v>2.8874555360330855E-2</v>
      </c>
      <c r="M310" s="98">
        <v>4.0315931619422457E-2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8.7299828489704209E-4</v>
      </c>
      <c r="T310" s="98">
        <v>1.491781830043358E-3</v>
      </c>
      <c r="U310" s="98">
        <v>1.2589182422546785E-3</v>
      </c>
      <c r="V310" s="98">
        <v>1.0862176643570895E-3</v>
      </c>
      <c r="W310" s="98">
        <v>9.6540741763653662E-4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0.4845584800553861</v>
      </c>
      <c r="D311" s="122">
        <v>0.59918747189205945</v>
      </c>
      <c r="E311" s="122">
        <v>0.87321955499145187</v>
      </c>
      <c r="F311" s="122">
        <v>0.62484766392361879</v>
      </c>
      <c r="G311" s="122">
        <v>0.48486288756080109</v>
      </c>
      <c r="H311" s="122">
        <v>0.34347034509883034</v>
      </c>
      <c r="I311" s="122">
        <v>0.39601520168808896</v>
      </c>
      <c r="J311" s="122">
        <v>0.20320001270257881</v>
      </c>
      <c r="K311" s="122">
        <v>0.34352562385606278</v>
      </c>
      <c r="L311" s="122">
        <v>0.2553362052432564</v>
      </c>
      <c r="M311" s="122">
        <v>0.28947839320766722</v>
      </c>
      <c r="N311" s="122">
        <v>0</v>
      </c>
      <c r="O311" s="122">
        <v>0</v>
      </c>
      <c r="P311" s="122">
        <v>0</v>
      </c>
      <c r="Q311" s="122">
        <v>0</v>
      </c>
      <c r="R311" s="122">
        <v>9.0054233038991372E-5</v>
      </c>
      <c r="S311" s="122">
        <v>6.0733744171403382E-3</v>
      </c>
      <c r="T311" s="122">
        <v>8.4859874038457628E-3</v>
      </c>
      <c r="U311" s="122">
        <v>8.8442310500480587E-3</v>
      </c>
      <c r="V311" s="122">
        <v>7.1457752371481571E-3</v>
      </c>
      <c r="W311" s="122">
        <v>6.4245224080389362E-3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0.22947149176875836</v>
      </c>
      <c r="D312" s="98">
        <v>0.277344490114871</v>
      </c>
      <c r="E312" s="98">
        <v>0.49435441690388215</v>
      </c>
      <c r="F312" s="98">
        <v>0.28786428480854054</v>
      </c>
      <c r="G312" s="98">
        <v>0.14899570029093487</v>
      </c>
      <c r="H312" s="98">
        <v>0.1061649249347628</v>
      </c>
      <c r="I312" s="98">
        <v>0.10764557905775768</v>
      </c>
      <c r="J312" s="98">
        <v>5.9154501979511574E-2</v>
      </c>
      <c r="K312" s="98">
        <v>0.14393973097719906</v>
      </c>
      <c r="L312" s="98">
        <v>0.12649649316496764</v>
      </c>
      <c r="M312" s="98">
        <v>0.1686465258413343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2.0185038380549757E-3</v>
      </c>
      <c r="T312" s="98">
        <v>2.3742082850682004E-3</v>
      </c>
      <c r="U312" s="98">
        <v>2.8839265233746463E-3</v>
      </c>
      <c r="V312" s="98">
        <v>2.4778164234953645E-3</v>
      </c>
      <c r="W312" s="98">
        <v>1.1634582327807595E-3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0.25508698828662774</v>
      </c>
      <c r="D313" s="33">
        <v>0.32184298177718845</v>
      </c>
      <c r="E313" s="33">
        <v>0.37886513808756966</v>
      </c>
      <c r="F313" s="33">
        <v>0.33698337911507825</v>
      </c>
      <c r="G313" s="33">
        <v>0.33586718726986625</v>
      </c>
      <c r="H313" s="33">
        <v>0.23730542016406755</v>
      </c>
      <c r="I313" s="33">
        <v>0.28836962263033128</v>
      </c>
      <c r="J313" s="33">
        <v>0.14404551072306723</v>
      </c>
      <c r="K313" s="33">
        <v>0.19958589287886369</v>
      </c>
      <c r="L313" s="33">
        <v>0.12883971207828879</v>
      </c>
      <c r="M313" s="33">
        <v>0.1208318673663329</v>
      </c>
      <c r="N313" s="33">
        <v>0</v>
      </c>
      <c r="O313" s="33">
        <v>0</v>
      </c>
      <c r="P313" s="33">
        <v>0</v>
      </c>
      <c r="Q313" s="33">
        <v>0</v>
      </c>
      <c r="R313" s="33">
        <v>9.0054233038991372E-5</v>
      </c>
      <c r="S313" s="33">
        <v>4.0548705790853625E-3</v>
      </c>
      <c r="T313" s="33">
        <v>6.1117791187775628E-3</v>
      </c>
      <c r="U313" s="33">
        <v>5.9603045266734128E-3</v>
      </c>
      <c r="V313" s="33">
        <v>4.6679588136527925E-3</v>
      </c>
      <c r="W313" s="33">
        <v>5.2610641752581771E-3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0.68697565187284582</v>
      </c>
      <c r="D315" s="154">
        <f t="shared" si="118"/>
        <v>0.68854439725835082</v>
      </c>
      <c r="E315" s="154">
        <f t="shared" si="118"/>
        <v>0.71398807348007121</v>
      </c>
      <c r="F315" s="154">
        <f t="shared" si="118"/>
        <v>0.71958081366787041</v>
      </c>
      <c r="G315" s="154">
        <f t="shared" si="118"/>
        <v>0.74374490372354174</v>
      </c>
      <c r="H315" s="154">
        <f t="shared" si="118"/>
        <v>0.7524885850024281</v>
      </c>
      <c r="I315" s="154">
        <f t="shared" si="118"/>
        <v>0.71476812017454761</v>
      </c>
      <c r="J315" s="154">
        <f t="shared" si="118"/>
        <v>0.71541676125638598</v>
      </c>
      <c r="K315" s="154">
        <f t="shared" si="118"/>
        <v>0.71712293691745566</v>
      </c>
      <c r="L315" s="154">
        <f t="shared" si="118"/>
        <v>0.75068314942768199</v>
      </c>
      <c r="M315" s="154">
        <f t="shared" si="118"/>
        <v>0.7675502279378954</v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>
        <f t="shared" ref="R315:V315" si="119">IF(R297=0,"",R297/R279)</f>
        <v>0.78031319407249866</v>
      </c>
      <c r="S315" s="154">
        <f t="shared" si="119"/>
        <v>0.81881966968078423</v>
      </c>
      <c r="T315" s="154">
        <f t="shared" si="119"/>
        <v>0.82636934384880112</v>
      </c>
      <c r="U315" s="154">
        <f t="shared" si="119"/>
        <v>0.82854748694390379</v>
      </c>
      <c r="V315" s="154">
        <f t="shared" si="119"/>
        <v>0.8224506441243018</v>
      </c>
      <c r="W315" s="154">
        <f t="shared" ref="W315" si="120">IF(W297=0,"",W297/W279)</f>
        <v>0.85066258084141311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0.7133480521861435</v>
      </c>
      <c r="D316" s="155">
        <f t="shared" si="121"/>
        <v>0.71627109841112735</v>
      </c>
      <c r="E316" s="155">
        <f t="shared" si="121"/>
        <v>0.7192691371779476</v>
      </c>
      <c r="F316" s="155">
        <f t="shared" si="121"/>
        <v>0.7222773046625196</v>
      </c>
      <c r="G316" s="155">
        <f t="shared" si="121"/>
        <v>0.7253544891474083</v>
      </c>
      <c r="H316" s="155">
        <f t="shared" si="121"/>
        <v>0.72849344166277274</v>
      </c>
      <c r="I316" s="155">
        <f t="shared" si="121"/>
        <v>0.73170861214517968</v>
      </c>
      <c r="J316" s="155">
        <f t="shared" si="121"/>
        <v>0.73505929652111779</v>
      </c>
      <c r="K316" s="155">
        <f t="shared" si="121"/>
        <v>0.73859573858778316</v>
      </c>
      <c r="L316" s="155">
        <f t="shared" si="121"/>
        <v>0.74233102502721204</v>
      </c>
      <c r="M316" s="155">
        <f t="shared" si="121"/>
        <v>0.74729744838725054</v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>
        <f t="shared" ref="R316:V316" si="122">IF(R298=0,"",R298/R280)</f>
        <v>0.79462663224765751</v>
      </c>
      <c r="S316" s="155">
        <f t="shared" si="122"/>
        <v>0.80806590701979253</v>
      </c>
      <c r="T316" s="155">
        <f t="shared" si="122"/>
        <v>0.82166417223452015</v>
      </c>
      <c r="U316" s="155">
        <f t="shared" si="122"/>
        <v>0.83368680640365267</v>
      </c>
      <c r="V316" s="155">
        <f t="shared" si="122"/>
        <v>0.84239420839204127</v>
      </c>
      <c r="W316" s="155">
        <f t="shared" ref="W316" si="123">IF(W298=0,"",W298/W280)</f>
        <v>0.8467684285943694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0.7133480521861435</v>
      </c>
      <c r="D317" s="156">
        <f t="shared" si="124"/>
        <v>0.71627109841112735</v>
      </c>
      <c r="E317" s="156">
        <f t="shared" si="124"/>
        <v>0.7192691371779476</v>
      </c>
      <c r="F317" s="156">
        <f t="shared" si="124"/>
        <v>0.7222773046625196</v>
      </c>
      <c r="G317" s="156">
        <f t="shared" si="124"/>
        <v>0.7253544891474083</v>
      </c>
      <c r="H317" s="156">
        <f t="shared" si="124"/>
        <v>0.72849344166277274</v>
      </c>
      <c r="I317" s="156">
        <f t="shared" si="124"/>
        <v>0.73170861214517968</v>
      </c>
      <c r="J317" s="156">
        <f t="shared" si="124"/>
        <v>0.73505929652111779</v>
      </c>
      <c r="K317" s="156">
        <f t="shared" si="124"/>
        <v>0.73859573858778316</v>
      </c>
      <c r="L317" s="156">
        <f t="shared" si="124"/>
        <v>0.74233102502721204</v>
      </c>
      <c r="M317" s="156">
        <f t="shared" si="124"/>
        <v>0.74729744838725054</v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>
        <f t="shared" ref="R317:V317" si="125">IF(R299=0,"",R299/R281)</f>
        <v>0.79462663224765751</v>
      </c>
      <c r="S317" s="156">
        <f t="shared" si="125"/>
        <v>0.80806590701979253</v>
      </c>
      <c r="T317" s="156">
        <f t="shared" si="125"/>
        <v>0.82166417223452015</v>
      </c>
      <c r="U317" s="156">
        <f t="shared" si="125"/>
        <v>0.83368680640365267</v>
      </c>
      <c r="V317" s="156">
        <f t="shared" si="125"/>
        <v>0.84239420839204127</v>
      </c>
      <c r="W317" s="156">
        <f t="shared" ref="W317" si="126">IF(W299=0,"",W299/W281)</f>
        <v>0.8467684285943694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2.2780206427078262</v>
      </c>
      <c r="D318" s="155">
        <f t="shared" si="127"/>
        <v>2.3529527564998225</v>
      </c>
      <c r="E318" s="155">
        <f t="shared" si="127"/>
        <v>2.4286760502284328</v>
      </c>
      <c r="F318" s="155">
        <f t="shared" si="127"/>
        <v>2.5044806685995202</v>
      </c>
      <c r="G318" s="155">
        <f t="shared" si="127"/>
        <v>2.5810056184392485</v>
      </c>
      <c r="H318" s="155">
        <f t="shared" si="127"/>
        <v>2.6581685406913862</v>
      </c>
      <c r="I318" s="155">
        <f t="shared" si="127"/>
        <v>2.736122570247848</v>
      </c>
      <c r="J318" s="155">
        <f t="shared" si="127"/>
        <v>2.8155046789898117</v>
      </c>
      <c r="K318" s="155">
        <f t="shared" si="127"/>
        <v>2.8968504464776568</v>
      </c>
      <c r="L318" s="155">
        <f t="shared" si="127"/>
        <v>2.9802922916215331</v>
      </c>
      <c r="M318" s="155">
        <f t="shared" si="127"/>
        <v>3.0799557130196376</v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>
        <f t="shared" si="128"/>
        <v>3.7856683430041578</v>
      </c>
      <c r="T318" s="155">
        <f t="shared" si="128"/>
        <v>3.8416260597800882</v>
      </c>
      <c r="U318" s="155">
        <f t="shared" si="128"/>
        <v>3.8925683820157468</v>
      </c>
      <c r="V318" s="155">
        <f t="shared" si="128"/>
        <v>3.9445096522460505</v>
      </c>
      <c r="W318" s="155">
        <f t="shared" ref="W318" si="129">IF(W300=0,"",W300/W282)</f>
        <v>3.9953608813464681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2.2780206427078262</v>
      </c>
      <c r="D319" s="156">
        <f t="shared" si="130"/>
        <v>2.3529527564998225</v>
      </c>
      <c r="E319" s="156">
        <f t="shared" si="130"/>
        <v>2.4286760502284328</v>
      </c>
      <c r="F319" s="156">
        <f t="shared" si="130"/>
        <v>2.5044806685995202</v>
      </c>
      <c r="G319" s="156">
        <f t="shared" si="130"/>
        <v>2.5810056184392485</v>
      </c>
      <c r="H319" s="156">
        <f t="shared" si="130"/>
        <v>2.6581685406913862</v>
      </c>
      <c r="I319" s="156">
        <f t="shared" si="130"/>
        <v>2.736122570247848</v>
      </c>
      <c r="J319" s="156">
        <f t="shared" si="130"/>
        <v>2.8155046789898117</v>
      </c>
      <c r="K319" s="156">
        <f t="shared" si="130"/>
        <v>2.8968504464776568</v>
      </c>
      <c r="L319" s="156">
        <f t="shared" si="130"/>
        <v>2.9802922916215331</v>
      </c>
      <c r="M319" s="156">
        <f t="shared" si="130"/>
        <v>3.0799557130196376</v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>
        <f t="shared" si="131"/>
        <v>3.7856683430041578</v>
      </c>
      <c r="T319" s="156">
        <f t="shared" si="131"/>
        <v>3.8416260597800882</v>
      </c>
      <c r="U319" s="156">
        <f t="shared" si="131"/>
        <v>3.8925683820157468</v>
      </c>
      <c r="V319" s="156">
        <f t="shared" si="131"/>
        <v>3.9445096522460505</v>
      </c>
      <c r="W319" s="156">
        <f t="shared" ref="W319" si="132">IF(W301=0,"",W301/W283)</f>
        <v>3.9953608813464681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0.60005527350742693</v>
      </c>
      <c r="D320" s="155">
        <f t="shared" si="133"/>
        <v>0.60231931799494598</v>
      </c>
      <c r="E320" s="155">
        <f t="shared" si="133"/>
        <v>0.60215527314021777</v>
      </c>
      <c r="F320" s="155">
        <f t="shared" si="133"/>
        <v>0.60618325233775427</v>
      </c>
      <c r="G320" s="155">
        <f t="shared" si="133"/>
        <v>0.61341596865639636</v>
      </c>
      <c r="H320" s="155">
        <f t="shared" si="133"/>
        <v>0.61301818231762195</v>
      </c>
      <c r="I320" s="155">
        <f t="shared" si="133"/>
        <v>0.62334380322081373</v>
      </c>
      <c r="J320" s="155">
        <f t="shared" si="133"/>
        <v>0.64060061435718341</v>
      </c>
      <c r="K320" s="155">
        <f t="shared" si="133"/>
        <v>0.6419183968909411</v>
      </c>
      <c r="L320" s="155">
        <f t="shared" si="133"/>
        <v>0.67411194946922615</v>
      </c>
      <c r="M320" s="155">
        <f t="shared" si="133"/>
        <v>0.68756462569353072</v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>
        <f t="shared" ref="R320:V320" si="134">IF(R302=0,"",R302/R284)</f>
        <v>0.7267059684273669</v>
      </c>
      <c r="S320" s="155">
        <f t="shared" si="134"/>
        <v>0.78981249896622174</v>
      </c>
      <c r="T320" s="155">
        <f t="shared" si="134"/>
        <v>0.8139522898677215</v>
      </c>
      <c r="U320" s="155">
        <f t="shared" si="134"/>
        <v>0.81547920244014505</v>
      </c>
      <c r="V320" s="155">
        <f t="shared" si="134"/>
        <v>0.8303770341736656</v>
      </c>
      <c r="W320" s="155">
        <f t="shared" ref="W320" si="135">IF(W302=0,"",W302/W284)</f>
        <v>0.82921634106968578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0.58431490608735459</v>
      </c>
      <c r="D321" s="156">
        <f t="shared" si="136"/>
        <v>0.5859079020867195</v>
      </c>
      <c r="E321" s="156">
        <f t="shared" si="136"/>
        <v>0.58776460890384519</v>
      </c>
      <c r="F321" s="156">
        <f t="shared" si="136"/>
        <v>0.58965727628702902</v>
      </c>
      <c r="G321" s="156">
        <f t="shared" si="136"/>
        <v>0.59179280582215199</v>
      </c>
      <c r="H321" s="156">
        <f t="shared" si="136"/>
        <v>0.59414587538910724</v>
      </c>
      <c r="I321" s="156">
        <f t="shared" si="136"/>
        <v>0.59676746554470128</v>
      </c>
      <c r="J321" s="156">
        <f t="shared" si="136"/>
        <v>0.59986642563565407</v>
      </c>
      <c r="K321" s="156">
        <f t="shared" si="136"/>
        <v>0.60362033254058922</v>
      </c>
      <c r="L321" s="156">
        <f t="shared" si="136"/>
        <v>0.60807669535482156</v>
      </c>
      <c r="M321" s="156">
        <f t="shared" si="136"/>
        <v>0.61744947048162191</v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>
        <f t="shared" ref="R321:V321" si="137">IF(R303=0,"",R303/R285)</f>
        <v>0.7267059684273669</v>
      </c>
      <c r="S321" s="156">
        <f t="shared" si="137"/>
        <v>0.74325163019802376</v>
      </c>
      <c r="T321" s="156">
        <f t="shared" si="137"/>
        <v>0.75823638048086894</v>
      </c>
      <c r="U321" s="156">
        <f t="shared" si="137"/>
        <v>0.77072367238324302</v>
      </c>
      <c r="V321" s="156">
        <f t="shared" si="137"/>
        <v>0.77977695901246413</v>
      </c>
      <c r="W321" s="156">
        <f t="shared" ref="W321" si="138">IF(W303=0,"",W303/W285)</f>
        <v>0.78403551752894485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0.88122359714169507</v>
      </c>
      <c r="D322" s="156">
        <f t="shared" si="139"/>
        <v>0.87801728443428828</v>
      </c>
      <c r="E322" s="156">
        <f t="shared" si="139"/>
        <v>0.89256735936935827</v>
      </c>
      <c r="F322" s="156">
        <f t="shared" si="139"/>
        <v>0.89310897560970337</v>
      </c>
      <c r="G322" s="156">
        <f t="shared" si="139"/>
        <v>0.88006285915979865</v>
      </c>
      <c r="H322" s="156">
        <f t="shared" si="139"/>
        <v>0.88934683245380297</v>
      </c>
      <c r="I322" s="156">
        <f t="shared" si="139"/>
        <v>0.88854471673754354</v>
      </c>
      <c r="J322" s="156">
        <f t="shared" si="139"/>
        <v>0.89149608711094053</v>
      </c>
      <c r="K322" s="156">
        <f t="shared" si="139"/>
        <v>0.88850550696503183</v>
      </c>
      <c r="L322" s="156">
        <f t="shared" si="139"/>
        <v>0.90433305039715717</v>
      </c>
      <c r="M322" s="156">
        <f t="shared" si="139"/>
        <v>0.93629469378280916</v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>
        <f t="shared" si="140"/>
        <v>0.95783917131953722</v>
      </c>
      <c r="T322" s="156">
        <f t="shared" si="140"/>
        <v>0.97018725935041783</v>
      </c>
      <c r="U322" s="156">
        <f t="shared" si="140"/>
        <v>0.97092359326095878</v>
      </c>
      <c r="V322" s="156">
        <f t="shared" si="140"/>
        <v>0.96034525801054871</v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0.58431490608735459</v>
      </c>
      <c r="D323" s="157">
        <f t="shared" si="142"/>
        <v>0.5859079020867195</v>
      </c>
      <c r="E323" s="157">
        <f t="shared" si="142"/>
        <v>0.58776460890384519</v>
      </c>
      <c r="F323" s="157">
        <f t="shared" si="142"/>
        <v>0.58965727628702902</v>
      </c>
      <c r="G323" s="157">
        <f t="shared" si="142"/>
        <v>0.59179280582215199</v>
      </c>
      <c r="H323" s="157">
        <f t="shared" si="142"/>
        <v>0.59414587538910724</v>
      </c>
      <c r="I323" s="157">
        <f t="shared" si="142"/>
        <v>0.59676746554470128</v>
      </c>
      <c r="J323" s="157">
        <f t="shared" si="142"/>
        <v>0.59986642563565407</v>
      </c>
      <c r="K323" s="157">
        <f t="shared" si="142"/>
        <v>0.60362033254058922</v>
      </c>
      <c r="L323" s="157">
        <f t="shared" si="142"/>
        <v>0.60807669535482156</v>
      </c>
      <c r="M323" s="157">
        <f t="shared" si="142"/>
        <v>0.61744947048162191</v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>
        <f t="shared" si="143"/>
        <v>0.74325163019802376</v>
      </c>
      <c r="T323" s="157">
        <f t="shared" si="143"/>
        <v>0.75823638048086894</v>
      </c>
      <c r="U323" s="157">
        <f t="shared" si="143"/>
        <v>0.77072367238324302</v>
      </c>
      <c r="V323" s="157">
        <f t="shared" si="143"/>
        <v>0.77977695901246413</v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0.65563854137253541</v>
      </c>
      <c r="D325" s="157">
        <f t="shared" si="148"/>
        <v>0.65677107421509984</v>
      </c>
      <c r="E325" s="157">
        <f t="shared" si="148"/>
        <v>0.6579907148498062</v>
      </c>
      <c r="F325" s="157">
        <f t="shared" si="148"/>
        <v>0.65922207124685683</v>
      </c>
      <c r="G325" s="157">
        <f t="shared" si="148"/>
        <v>0.66053434702773639</v>
      </c>
      <c r="H325" s="157">
        <f t="shared" si="148"/>
        <v>0.66191978539691754</v>
      </c>
      <c r="I325" s="157">
        <f t="shared" si="148"/>
        <v>0.66339641001929117</v>
      </c>
      <c r="J325" s="157">
        <f t="shared" si="148"/>
        <v>0.66503636674882693</v>
      </c>
      <c r="K325" s="157">
        <f t="shared" si="148"/>
        <v>0.66690359126276277</v>
      </c>
      <c r="L325" s="157" t="str">
        <f t="shared" si="148"/>
        <v/>
      </c>
      <c r="M325" s="157">
        <f t="shared" si="148"/>
        <v>0.6728537771386649</v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>
        <f t="shared" si="149"/>
        <v>0.72969414685503697</v>
      </c>
      <c r="T325" s="157">
        <f t="shared" si="149"/>
        <v>0.73793129813154623</v>
      </c>
      <c r="U325" s="157">
        <f t="shared" si="149"/>
        <v>0.745669044831899</v>
      </c>
      <c r="V325" s="157">
        <f t="shared" si="149"/>
        <v>0.75254448177998001</v>
      </c>
      <c r="W325" s="157">
        <f t="shared" ref="W325" si="150">IF(W307=0,"",W307/W289)</f>
        <v>0.75795677984075949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0.90916025736976636</v>
      </c>
      <c r="D326" s="158">
        <f t="shared" si="151"/>
        <v>0.90380479433570882</v>
      </c>
      <c r="E326" s="158">
        <f t="shared" si="151"/>
        <v>0.92917574755516219</v>
      </c>
      <c r="F326" s="158">
        <f t="shared" si="151"/>
        <v>0.92843237411442325</v>
      </c>
      <c r="G326" s="158">
        <f t="shared" si="151"/>
        <v>0.90480918482629691</v>
      </c>
      <c r="H326" s="158">
        <f t="shared" si="151"/>
        <v>0.91780987705306794</v>
      </c>
      <c r="I326" s="158">
        <f t="shared" si="151"/>
        <v>0.91527425130476803</v>
      </c>
      <c r="J326" s="158">
        <f t="shared" si="151"/>
        <v>0.9182405489079063</v>
      </c>
      <c r="K326" s="158">
        <f t="shared" si="151"/>
        <v>0.91307351249970936</v>
      </c>
      <c r="L326" s="158">
        <f t="shared" si="151"/>
        <v>0.93763602205449847</v>
      </c>
      <c r="M326" s="158">
        <f t="shared" si="151"/>
        <v>0.95248701193923713</v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>
        <f t="shared" si="152"/>
        <v>0.96144585401349048</v>
      </c>
      <c r="T326" s="158">
        <f t="shared" si="152"/>
        <v>0.97146923630109649</v>
      </c>
      <c r="U326" s="158">
        <f t="shared" si="152"/>
        <v>0.97143657891656543</v>
      </c>
      <c r="V326" s="158">
        <f t="shared" si="152"/>
        <v>0.97461550885422066</v>
      </c>
      <c r="W326" s="158">
        <f t="shared" ref="W326" si="153">IF(W308=0,"",W308/W290)</f>
        <v>0.97740612592303344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0.65563854137253541</v>
      </c>
      <c r="D327" s="156">
        <f t="shared" si="154"/>
        <v>0.65677107421509984</v>
      </c>
      <c r="E327" s="156">
        <f t="shared" si="154"/>
        <v>0.6579907148498062</v>
      </c>
      <c r="F327" s="156">
        <f t="shared" si="154"/>
        <v>0.65922207124685683</v>
      </c>
      <c r="G327" s="156">
        <f t="shared" si="154"/>
        <v>0.66053434702773639</v>
      </c>
      <c r="H327" s="156">
        <f t="shared" si="154"/>
        <v>0.66191978539691754</v>
      </c>
      <c r="I327" s="156">
        <f t="shared" si="154"/>
        <v>0.66339641001929117</v>
      </c>
      <c r="J327" s="156">
        <f t="shared" si="154"/>
        <v>0.66503636674882693</v>
      </c>
      <c r="K327" s="156">
        <f t="shared" si="154"/>
        <v>0.66690359126276288</v>
      </c>
      <c r="L327" s="156">
        <f t="shared" si="154"/>
        <v>0.66902046023308193</v>
      </c>
      <c r="M327" s="156">
        <f t="shared" si="154"/>
        <v>0.6728537771386649</v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>
        <f t="shared" si="155"/>
        <v>0.72969414685503708</v>
      </c>
      <c r="T327" s="156">
        <f t="shared" si="155"/>
        <v>0.73793129813154623</v>
      </c>
      <c r="U327" s="156">
        <f t="shared" si="155"/>
        <v>0.745669044831899</v>
      </c>
      <c r="V327" s="156">
        <f t="shared" si="155"/>
        <v>0.75254448177998001</v>
      </c>
      <c r="W327" s="156">
        <f t="shared" ref="W327" si="156">IF(W309=0,"",W309/W291)</f>
        <v>0.75795677984075949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0.64359898710635643</v>
      </c>
      <c r="D329" s="155">
        <f t="shared" si="160"/>
        <v>0.64660457397380222</v>
      </c>
      <c r="E329" s="155">
        <f t="shared" si="160"/>
        <v>0.63053664378372343</v>
      </c>
      <c r="F329" s="155">
        <f t="shared" si="160"/>
        <v>0.64937952064517879</v>
      </c>
      <c r="G329" s="155">
        <f t="shared" si="160"/>
        <v>0.67830903385081576</v>
      </c>
      <c r="H329" s="155">
        <f t="shared" si="160"/>
        <v>0.67931588367479945</v>
      </c>
      <c r="I329" s="155">
        <f t="shared" si="160"/>
        <v>0.68784061067544722</v>
      </c>
      <c r="J329" s="155">
        <f t="shared" si="160"/>
        <v>0.68555699698792261</v>
      </c>
      <c r="K329" s="155">
        <f t="shared" si="160"/>
        <v>0.66309501040817065</v>
      </c>
      <c r="L329" s="155">
        <f t="shared" si="160"/>
        <v>0.65085891581766842</v>
      </c>
      <c r="M329" s="155">
        <f t="shared" si="160"/>
        <v>0.63712580586304079</v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>
        <f t="shared" ref="R329:V329" si="161">IF(R311=0,"",R311/R293)</f>
        <v>0.78921691967147289</v>
      </c>
      <c r="S329" s="155">
        <f t="shared" si="161"/>
        <v>0.71280689675779851</v>
      </c>
      <c r="T329" s="155">
        <f t="shared" si="161"/>
        <v>0.73722036744726693</v>
      </c>
      <c r="U329" s="155">
        <f t="shared" si="161"/>
        <v>0.73573659856828766</v>
      </c>
      <c r="V329" s="155">
        <f t="shared" si="161"/>
        <v>0.73912447521795799</v>
      </c>
      <c r="W329" s="155">
        <f t="shared" ref="W329" si="162">IF(W311=0,"",W311/W293)</f>
        <v>0.79490614474786492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0.56515239380920712</v>
      </c>
      <c r="D330" s="156">
        <f t="shared" si="163"/>
        <v>0.56609869509849653</v>
      </c>
      <c r="E330" s="156">
        <f t="shared" si="163"/>
        <v>0.56703165065570871</v>
      </c>
      <c r="F330" s="156">
        <f t="shared" si="163"/>
        <v>0.56796278634036501</v>
      </c>
      <c r="G330" s="156">
        <f t="shared" si="163"/>
        <v>0.56888163139076164</v>
      </c>
      <c r="H330" s="156">
        <f t="shared" si="163"/>
        <v>0.56978946729483115</v>
      </c>
      <c r="I330" s="156">
        <f t="shared" si="163"/>
        <v>0.5706837140565838</v>
      </c>
      <c r="J330" s="156">
        <f t="shared" si="163"/>
        <v>0.57155380234310615</v>
      </c>
      <c r="K330" s="156">
        <f t="shared" si="163"/>
        <v>0.57239074544135682</v>
      </c>
      <c r="L330" s="156">
        <f t="shared" si="163"/>
        <v>0.57319213903716004</v>
      </c>
      <c r="M330" s="156">
        <f t="shared" si="163"/>
        <v>0.57362339489408742</v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>
        <f t="shared" si="164"/>
        <v>0.58080318688667976</v>
      </c>
      <c r="T330" s="156">
        <f t="shared" si="164"/>
        <v>0.58600097566195974</v>
      </c>
      <c r="U330" s="156">
        <f t="shared" si="164"/>
        <v>0.59138439975064372</v>
      </c>
      <c r="V330" s="156">
        <f t="shared" si="164"/>
        <v>0.59639655321252194</v>
      </c>
      <c r="W330" s="156">
        <f t="shared" ref="W330" si="165">IF(W312=0,"",W312/W294)</f>
        <v>0.60103743604759197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0.73543022147832116</v>
      </c>
      <c r="D331" s="159">
        <f t="shared" si="166"/>
        <v>0.7369127359642762</v>
      </c>
      <c r="E331" s="159">
        <f t="shared" si="166"/>
        <v>0.73845007024257825</v>
      </c>
      <c r="F331" s="159">
        <f t="shared" si="166"/>
        <v>0.73999487994710966</v>
      </c>
      <c r="G331" s="159">
        <f t="shared" si="166"/>
        <v>0.74159017545594441</v>
      </c>
      <c r="H331" s="159">
        <f t="shared" si="166"/>
        <v>0.7432306928463599</v>
      </c>
      <c r="I331" s="159">
        <f t="shared" si="166"/>
        <v>0.74492702987677017</v>
      </c>
      <c r="J331" s="159">
        <f t="shared" si="166"/>
        <v>0.74672260182272687</v>
      </c>
      <c r="K331" s="159">
        <f t="shared" si="166"/>
        <v>0.74865432308802404</v>
      </c>
      <c r="L331" s="159">
        <f t="shared" si="166"/>
        <v>0.75073206978909057</v>
      </c>
      <c r="M331" s="159">
        <f t="shared" si="166"/>
        <v>0.75355891122478091</v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>
        <f t="shared" ref="R331:V331" si="167">IF(R313=0,"",R313/R295)</f>
        <v>0.78921691967147289</v>
      </c>
      <c r="S331" s="159">
        <f t="shared" si="167"/>
        <v>0.80374077880798822</v>
      </c>
      <c r="T331" s="159">
        <f t="shared" si="167"/>
        <v>0.81935628290057649</v>
      </c>
      <c r="U331" s="159">
        <f t="shared" si="167"/>
        <v>0.83426805328468379</v>
      </c>
      <c r="V331" s="159">
        <f t="shared" si="167"/>
        <v>0.8466807112957363</v>
      </c>
      <c r="W331" s="159">
        <f t="shared" ref="W331" si="168">IF(W313=0,"",W313/W295)</f>
        <v>0.85596359831291824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2.2228635468225217</v>
      </c>
      <c r="D333" s="117">
        <f t="shared" si="169"/>
        <v>2.6348899746864718</v>
      </c>
      <c r="E333" s="117">
        <f t="shared" si="169"/>
        <v>4.2764607847013867</v>
      </c>
      <c r="F333" s="117">
        <f t="shared" si="169"/>
        <v>2.6988060933088436</v>
      </c>
      <c r="G333" s="117">
        <f t="shared" si="169"/>
        <v>1.6984757019724261</v>
      </c>
      <c r="H333" s="117">
        <f t="shared" si="169"/>
        <v>1.2407374126782824</v>
      </c>
      <c r="I333" s="117">
        <f t="shared" si="169"/>
        <v>1.2949531744792422</v>
      </c>
      <c r="J333" s="117">
        <f t="shared" si="169"/>
        <v>0.73335236884659272</v>
      </c>
      <c r="K333" s="117">
        <f t="shared" si="169"/>
        <v>1.4525282579030931</v>
      </c>
      <c r="L333" s="117">
        <f t="shared" si="169"/>
        <v>1.0652509602881315</v>
      </c>
      <c r="M333" s="117">
        <f t="shared" si="169"/>
        <v>1.3123819759658175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2.2711750797880798E-4</v>
      </c>
      <c r="S333" s="117">
        <f t="shared" si="170"/>
        <v>2.1509053834218146E-2</v>
      </c>
      <c r="T333" s="117">
        <f t="shared" si="170"/>
        <v>2.2914854369885829E-2</v>
      </c>
      <c r="U333" s="117">
        <f t="shared" si="170"/>
        <v>2.7149013286122469E-2</v>
      </c>
      <c r="V333" s="117">
        <f t="shared" si="170"/>
        <v>2.1012807351177755E-2</v>
      </c>
      <c r="W333" s="117">
        <f t="shared" ref="W333" si="171">W334+W336+W338+W347</f>
        <v>1.3623757276199546E-2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1.1501722865940724</v>
      </c>
      <c r="D338" s="122">
        <v>1.3405780175676143</v>
      </c>
      <c r="E338" s="122">
        <v>1.9732022322746809</v>
      </c>
      <c r="F338" s="122">
        <v>1.3598094782333989</v>
      </c>
      <c r="G338" s="122">
        <v>1.0065437284230956</v>
      </c>
      <c r="H338" s="122">
        <v>0.74849592478111548</v>
      </c>
      <c r="I338" s="122">
        <v>0.79662861210425129</v>
      </c>
      <c r="J338" s="122">
        <v>0.45992482654428612</v>
      </c>
      <c r="K338" s="122">
        <v>0.78817409904033842</v>
      </c>
      <c r="L338" s="122">
        <v>0.48222239301522574</v>
      </c>
      <c r="M338" s="122">
        <v>0.53566621418289628</v>
      </c>
      <c r="N338" s="122">
        <v>0</v>
      </c>
      <c r="O338" s="122">
        <v>0</v>
      </c>
      <c r="P338" s="122">
        <v>0</v>
      </c>
      <c r="Q338" s="122">
        <v>0</v>
      </c>
      <c r="R338" s="122">
        <v>2.2711750797880798E-4</v>
      </c>
      <c r="S338" s="122">
        <v>1.2327585016820254E-2</v>
      </c>
      <c r="T338" s="122">
        <v>1.2211200618534361E-2</v>
      </c>
      <c r="U338" s="122">
        <v>1.4265749414668436E-2</v>
      </c>
      <c r="V338" s="122">
        <v>1.0036769978506705E-2</v>
      </c>
      <c r="W338" s="122">
        <v>8.5097558049838564E-3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1.1479359475088673</v>
      </c>
      <c r="D339" s="98">
        <v>1.3375895954743631</v>
      </c>
      <c r="E339" s="98">
        <v>1.9620883154762991</v>
      </c>
      <c r="F339" s="98">
        <v>1.3565618350255038</v>
      </c>
      <c r="G339" s="98">
        <v>1.0054126239485364</v>
      </c>
      <c r="H339" s="98">
        <v>0.74634370747777457</v>
      </c>
      <c r="I339" s="98">
        <v>0.79554373808914047</v>
      </c>
      <c r="J339" s="98">
        <v>0.45726168445271209</v>
      </c>
      <c r="K339" s="98">
        <v>0.78512940010017762</v>
      </c>
      <c r="L339" s="98">
        <v>0.47521264958957421</v>
      </c>
      <c r="M339" s="98">
        <v>0.53258278491017119</v>
      </c>
      <c r="N339" s="98">
        <v>0</v>
      </c>
      <c r="O339" s="98">
        <v>0</v>
      </c>
      <c r="P339" s="98">
        <v>0</v>
      </c>
      <c r="Q339" s="98">
        <v>0</v>
      </c>
      <c r="R339" s="98">
        <v>2.2711750797880798E-4</v>
      </c>
      <c r="S339" s="98">
        <v>1.221019177807923E-2</v>
      </c>
      <c r="T339" s="98">
        <v>1.2146156420332437E-2</v>
      </c>
      <c r="U339" s="98">
        <v>1.4198733693370467E-2</v>
      </c>
      <c r="V339" s="98">
        <v>9.8883661144529289E-3</v>
      </c>
      <c r="W339" s="98">
        <v>8.5097558049838564E-3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2.2363390852050934E-3</v>
      </c>
      <c r="D340" s="98">
        <v>2.9884220932512211E-3</v>
      </c>
      <c r="E340" s="98">
        <v>1.1113916798381824E-2</v>
      </c>
      <c r="F340" s="98">
        <v>3.2476432078951028E-3</v>
      </c>
      <c r="G340" s="98">
        <v>1.1311044745592259E-3</v>
      </c>
      <c r="H340" s="98">
        <v>2.1522173033408656E-3</v>
      </c>
      <c r="I340" s="98">
        <v>1.084874015110793E-3</v>
      </c>
      <c r="J340" s="98">
        <v>2.6631420915740464E-3</v>
      </c>
      <c r="K340" s="98">
        <v>3.0446989401608409E-3</v>
      </c>
      <c r="L340" s="98">
        <v>7.0097434256515163E-3</v>
      </c>
      <c r="M340" s="98">
        <v>3.0834292727251263E-3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1.1739323874102466E-4</v>
      </c>
      <c r="T340" s="98">
        <v>6.504419820192408E-5</v>
      </c>
      <c r="U340" s="98">
        <v>6.7015721297969386E-5</v>
      </c>
      <c r="V340" s="98">
        <v>1.4840386405377687E-4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2.2363390852050934E-3</v>
      </c>
      <c r="D341" s="101">
        <v>2.9884220932512211E-3</v>
      </c>
      <c r="E341" s="101">
        <v>1.1113916798381824E-2</v>
      </c>
      <c r="F341" s="101">
        <v>3.2476432078951028E-3</v>
      </c>
      <c r="G341" s="101">
        <v>1.1311044745592259E-3</v>
      </c>
      <c r="H341" s="101">
        <v>2.1522173033408656E-3</v>
      </c>
      <c r="I341" s="101">
        <v>1.084874015110793E-3</v>
      </c>
      <c r="J341" s="101">
        <v>2.6631420915740464E-3</v>
      </c>
      <c r="K341" s="101">
        <v>3.0446989401608409E-3</v>
      </c>
      <c r="L341" s="101">
        <v>7.0097434256515163E-3</v>
      </c>
      <c r="M341" s="101">
        <v>3.0834292727251263E-3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1.1739323874102466E-4</v>
      </c>
      <c r="T341" s="101">
        <v>6.504419820192408E-5</v>
      </c>
      <c r="U341" s="101">
        <v>6.7015721297969386E-5</v>
      </c>
      <c r="V341" s="101">
        <v>1.4840386405377687E-4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1.0726912602284493</v>
      </c>
      <c r="D347" s="122">
        <v>1.2943119571188575</v>
      </c>
      <c r="E347" s="122">
        <v>2.3032585524267053</v>
      </c>
      <c r="F347" s="122">
        <v>1.3389966150754449</v>
      </c>
      <c r="G347" s="122">
        <v>0.69193197354933045</v>
      </c>
      <c r="H347" s="122">
        <v>0.49224148789716693</v>
      </c>
      <c r="I347" s="122">
        <v>0.4983245623749909</v>
      </c>
      <c r="J347" s="122">
        <v>0.27342754230230659</v>
      </c>
      <c r="K347" s="122">
        <v>0.66435415886275462</v>
      </c>
      <c r="L347" s="122">
        <v>0.58302856727290586</v>
      </c>
      <c r="M347" s="122">
        <v>0.77671576178292123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9.1814688173978906E-3</v>
      </c>
      <c r="T347" s="122">
        <v>1.0703653751351468E-2</v>
      </c>
      <c r="U347" s="122">
        <v>1.2883263871454033E-2</v>
      </c>
      <c r="V347" s="122">
        <v>1.097603737267105E-2</v>
      </c>
      <c r="W347" s="122">
        <v>5.1140014712156906E-3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1.0726912602284493</v>
      </c>
      <c r="D348" s="98">
        <v>1.2943119571188575</v>
      </c>
      <c r="E348" s="98">
        <v>2.3032585524267053</v>
      </c>
      <c r="F348" s="98">
        <v>1.3389966150754449</v>
      </c>
      <c r="G348" s="98">
        <v>0.69193197354933045</v>
      </c>
      <c r="H348" s="98">
        <v>0.49224148789716693</v>
      </c>
      <c r="I348" s="98">
        <v>0.4983245623749909</v>
      </c>
      <c r="J348" s="98">
        <v>0.27342754230230659</v>
      </c>
      <c r="K348" s="98">
        <v>0.66435415886275462</v>
      </c>
      <c r="L348" s="98">
        <v>0.58302856727290586</v>
      </c>
      <c r="M348" s="98">
        <v>0.77671576178292123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9.1814688173978906E-3</v>
      </c>
      <c r="T348" s="98">
        <v>1.0703653751351468E-2</v>
      </c>
      <c r="U348" s="98">
        <v>1.2883263871454033E-2</v>
      </c>
      <c r="V348" s="98">
        <v>1.097603737267105E-2</v>
      </c>
      <c r="W348" s="98">
        <v>5.1140014712156906E-3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5864.3474625852359</v>
      </c>
      <c r="D351" s="117">
        <f t="shared" si="174"/>
        <v>6285.1998922579405</v>
      </c>
      <c r="E351" s="117">
        <f t="shared" si="174"/>
        <v>6785.3086231366478</v>
      </c>
      <c r="F351" s="117">
        <f t="shared" si="174"/>
        <v>6804.6759725877882</v>
      </c>
      <c r="G351" s="117">
        <f t="shared" si="174"/>
        <v>6794.4356712986682</v>
      </c>
      <c r="H351" s="117">
        <f t="shared" si="174"/>
        <v>6491.7365251370175</v>
      </c>
      <c r="I351" s="117">
        <f t="shared" si="174"/>
        <v>6796.9059017578584</v>
      </c>
      <c r="J351" s="117">
        <f t="shared" si="174"/>
        <v>6197.3536983335325</v>
      </c>
      <c r="K351" s="117">
        <f t="shared" si="174"/>
        <v>6636.8730988465022</v>
      </c>
      <c r="L351" s="117">
        <f t="shared" si="174"/>
        <v>6096.626454844285</v>
      </c>
      <c r="M351" s="117">
        <f t="shared" si="174"/>
        <v>5916.7458158529071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5245.90386688118</v>
      </c>
      <c r="S351" s="117">
        <f t="shared" si="175"/>
        <v>4855.5625681802103</v>
      </c>
      <c r="T351" s="117">
        <f t="shared" si="175"/>
        <v>5077.0988073734879</v>
      </c>
      <c r="U351" s="117">
        <f t="shared" si="175"/>
        <v>4990.9736032150904</v>
      </c>
      <c r="V351" s="117">
        <f t="shared" si="175"/>
        <v>5206.1422178264147</v>
      </c>
      <c r="W351" s="117">
        <f t="shared" ref="W351" si="176">W352+W354+W356+W365</f>
        <v>5177.1911162171327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2075.886482194524</v>
      </c>
      <c r="D352" s="122">
        <f t="shared" si="177"/>
        <v>2448.5370947594774</v>
      </c>
      <c r="E352" s="122">
        <f t="shared" si="177"/>
        <v>2683.2244004912532</v>
      </c>
      <c r="F352" s="122">
        <f t="shared" si="177"/>
        <v>2824.5066594719174</v>
      </c>
      <c r="G352" s="122">
        <f t="shared" si="177"/>
        <v>2913.1566106812729</v>
      </c>
      <c r="H352" s="122">
        <f t="shared" si="177"/>
        <v>2707.5151252990563</v>
      </c>
      <c r="I352" s="122">
        <f t="shared" si="177"/>
        <v>3097.7155725579332</v>
      </c>
      <c r="J352" s="122">
        <f t="shared" si="177"/>
        <v>2882.269010908723</v>
      </c>
      <c r="K352" s="122">
        <f t="shared" si="177"/>
        <v>3253.331764818121</v>
      </c>
      <c r="L352" s="122">
        <f t="shared" si="177"/>
        <v>2326.3038482358465</v>
      </c>
      <c r="M352" s="122">
        <f t="shared" si="177"/>
        <v>2592.9512290143912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2919.0403961914967</v>
      </c>
      <c r="S352" s="122">
        <f t="shared" si="177"/>
        <v>2508.2414218734802</v>
      </c>
      <c r="T352" s="122">
        <f t="shared" si="177"/>
        <v>2608.4487832851651</v>
      </c>
      <c r="U352" s="122">
        <f t="shared" si="177"/>
        <v>2493.2548536887957</v>
      </c>
      <c r="V352" s="122">
        <f t="shared" si="177"/>
        <v>2489.4082674532556</v>
      </c>
      <c r="W352" s="122">
        <f t="shared" si="177"/>
        <v>2533.6734180029521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2075.886482194524</v>
      </c>
      <c r="D353" s="98">
        <v>2448.5370947594774</v>
      </c>
      <c r="E353" s="98">
        <v>2683.2244004912532</v>
      </c>
      <c r="F353" s="98">
        <v>2824.5066594719174</v>
      </c>
      <c r="G353" s="98">
        <v>2913.1566106812729</v>
      </c>
      <c r="H353" s="98">
        <v>2707.5151252990563</v>
      </c>
      <c r="I353" s="98">
        <v>3097.7155725579332</v>
      </c>
      <c r="J353" s="98">
        <v>2882.269010908723</v>
      </c>
      <c r="K353" s="98">
        <v>3253.331764818121</v>
      </c>
      <c r="L353" s="98">
        <v>2326.3038482358465</v>
      </c>
      <c r="M353" s="98">
        <v>2592.9512290143912</v>
      </c>
      <c r="N353" s="98">
        <v>0</v>
      </c>
      <c r="O353" s="98">
        <v>0</v>
      </c>
      <c r="P353" s="98">
        <v>0</v>
      </c>
      <c r="Q353" s="98">
        <v>0</v>
      </c>
      <c r="R353" s="98">
        <v>2919.0403961914967</v>
      </c>
      <c r="S353" s="98">
        <v>2508.2414218734802</v>
      </c>
      <c r="T353" s="98">
        <v>2608.4487832851651</v>
      </c>
      <c r="U353" s="98">
        <v>2493.2548536887957</v>
      </c>
      <c r="V353" s="98">
        <v>2489.4082674532556</v>
      </c>
      <c r="W353" s="98">
        <v>2533.6734180029521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104.50861331446214</v>
      </c>
      <c r="D354" s="122">
        <f t="shared" si="178"/>
        <v>90.559934067588415</v>
      </c>
      <c r="E354" s="122">
        <f t="shared" si="178"/>
        <v>204.81562080974325</v>
      </c>
      <c r="F354" s="122">
        <f t="shared" si="178"/>
        <v>178.78548805335481</v>
      </c>
      <c r="G354" s="122">
        <f t="shared" si="178"/>
        <v>207.83634351292196</v>
      </c>
      <c r="H354" s="122">
        <f t="shared" si="178"/>
        <v>218.30646717161849</v>
      </c>
      <c r="I354" s="122">
        <f t="shared" si="178"/>
        <v>66.014940331703286</v>
      </c>
      <c r="J354" s="122">
        <f t="shared" si="178"/>
        <v>48.021421757450987</v>
      </c>
      <c r="K354" s="122">
        <f t="shared" si="178"/>
        <v>63.29470623524977</v>
      </c>
      <c r="L354" s="122">
        <f t="shared" si="178"/>
        <v>156.71530953551527</v>
      </c>
      <c r="M354" s="122">
        <f t="shared" si="178"/>
        <v>175.1315138636044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66.150964329896453</v>
      </c>
      <c r="T354" s="122">
        <f t="shared" si="178"/>
        <v>52.298845369732476</v>
      </c>
      <c r="U354" s="122">
        <f t="shared" si="178"/>
        <v>46.25664817650587</v>
      </c>
      <c r="V354" s="122">
        <f t="shared" si="178"/>
        <v>27.062515621278379</v>
      </c>
      <c r="W354" s="122">
        <f t="shared" si="178"/>
        <v>39.211434897504589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104.50861331446214</v>
      </c>
      <c r="D355" s="98">
        <f>RES_hhdet_in_fech!D165</f>
        <v>90.559934067588415</v>
      </c>
      <c r="E355" s="98">
        <f>RES_hhdet_in_fech!E165</f>
        <v>204.81562080974325</v>
      </c>
      <c r="F355" s="98">
        <f>RES_hhdet_in_fech!F165</f>
        <v>178.78548805335481</v>
      </c>
      <c r="G355" s="98">
        <f>RES_hhdet_in_fech!G165</f>
        <v>207.83634351292196</v>
      </c>
      <c r="H355" s="98">
        <f>RES_hhdet_in_fech!H165</f>
        <v>218.30646717161849</v>
      </c>
      <c r="I355" s="98">
        <f>RES_hhdet_in_fech!I165</f>
        <v>66.014940331703286</v>
      </c>
      <c r="J355" s="98">
        <f>RES_hhdet_in_fech!J165</f>
        <v>48.021421757450987</v>
      </c>
      <c r="K355" s="98">
        <f>RES_hhdet_in_fech!K165</f>
        <v>63.29470623524977</v>
      </c>
      <c r="L355" s="98">
        <f>RES_hhdet_in_fech!L165</f>
        <v>156.71530953551527</v>
      </c>
      <c r="M355" s="98">
        <f>RES_hhdet_in_fech!M165</f>
        <v>175.1315138636044</v>
      </c>
      <c r="N355" s="98">
        <f>RES_hhdet_in_fech!N165</f>
        <v>0</v>
      </c>
      <c r="O355" s="98">
        <f>RES_hhdet_in_fech!O165</f>
        <v>0</v>
      </c>
      <c r="P355" s="98">
        <f>RES_hhdet_in_fech!P165</f>
        <v>0</v>
      </c>
      <c r="Q355" s="98">
        <f>RES_hhdet_in_fech!Q165</f>
        <v>0</v>
      </c>
      <c r="R355" s="98">
        <f>RES_hhdet_in_fech!R165</f>
        <v>0</v>
      </c>
      <c r="S355" s="98">
        <f>RES_hhdet_in_fech!S165</f>
        <v>66.150964329896453</v>
      </c>
      <c r="T355" s="98">
        <f>RES_hhdet_in_fech!T165</f>
        <v>52.298845369732476</v>
      </c>
      <c r="U355" s="98">
        <f>RES_hhdet_in_fech!U165</f>
        <v>46.25664817650587</v>
      </c>
      <c r="V355" s="98">
        <f>RES_hhdet_in_fech!V165</f>
        <v>27.062515621278379</v>
      </c>
      <c r="W355" s="98">
        <f>RES_hhdet_in_fech!W165</f>
        <v>39.211434897504589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1406.0915600364897</v>
      </c>
      <c r="D356" s="122">
        <v>1388.8973678659106</v>
      </c>
      <c r="E356" s="122">
        <v>1414.0446279933335</v>
      </c>
      <c r="F356" s="122">
        <v>1385.9620521128738</v>
      </c>
      <c r="G356" s="122">
        <v>1354.5433760311228</v>
      </c>
      <c r="H356" s="122">
        <v>1359.435017921692</v>
      </c>
      <c r="I356" s="122">
        <v>1365.7118526578558</v>
      </c>
      <c r="J356" s="122">
        <v>1332.6370104892515</v>
      </c>
      <c r="K356" s="122">
        <v>1342.8643499574259</v>
      </c>
      <c r="L356" s="122">
        <v>1322.0327175431128</v>
      </c>
      <c r="M356" s="122">
        <v>1153.9119700802328</v>
      </c>
      <c r="N356" s="122">
        <v>0</v>
      </c>
      <c r="O356" s="122">
        <v>0</v>
      </c>
      <c r="P356" s="122">
        <v>0</v>
      </c>
      <c r="Q356" s="122">
        <v>0</v>
      </c>
      <c r="R356" s="122">
        <v>999.81294232614869</v>
      </c>
      <c r="S356" s="122">
        <v>942.09131032211167</v>
      </c>
      <c r="T356" s="122">
        <v>912.18864896606863</v>
      </c>
      <c r="U356" s="122">
        <v>915.16206100094485</v>
      </c>
      <c r="V356" s="122">
        <v>986.07176451824114</v>
      </c>
      <c r="W356" s="122">
        <v>925.82428827096066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1443.4232127032794</v>
      </c>
      <c r="D357" s="98">
        <v>1424.0180953422057</v>
      </c>
      <c r="E357" s="98">
        <v>1454.3648382879128</v>
      </c>
      <c r="F357" s="98">
        <v>1433.1255348758614</v>
      </c>
      <c r="G357" s="98">
        <v>1400.1932447812555</v>
      </c>
      <c r="H357" s="98">
        <v>1405.8801633313194</v>
      </c>
      <c r="I357" s="98">
        <v>1429.4406138065776</v>
      </c>
      <c r="J357" s="98">
        <v>1427.6239962481909</v>
      </c>
      <c r="K357" s="98">
        <v>1431.1733652772857</v>
      </c>
      <c r="L357" s="98">
        <v>1491.0714732284307</v>
      </c>
      <c r="M357" s="98">
        <v>1286.0818096904713</v>
      </c>
      <c r="N357" s="98">
        <v>0</v>
      </c>
      <c r="O357" s="98">
        <v>0</v>
      </c>
      <c r="P357" s="98">
        <v>0</v>
      </c>
      <c r="Q357" s="98">
        <v>0</v>
      </c>
      <c r="R357" s="98">
        <v>999.81294232614869</v>
      </c>
      <c r="S357" s="98">
        <v>1014.1793315059477</v>
      </c>
      <c r="T357" s="98">
        <v>990.17794769655222</v>
      </c>
      <c r="U357" s="98">
        <v>976.64735850903992</v>
      </c>
      <c r="V357" s="98">
        <v>1116.1641534096523</v>
      </c>
      <c r="W357" s="98">
        <v>985.8291170823087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957.05649789561198</v>
      </c>
      <c r="D358" s="98">
        <v>950.19089845316489</v>
      </c>
      <c r="E358" s="98">
        <v>957.82955420722328</v>
      </c>
      <c r="F358" s="98">
        <v>946.26756664813831</v>
      </c>
      <c r="G358" s="98">
        <v>941.51082600318603</v>
      </c>
      <c r="H358" s="98">
        <v>939.20122009108979</v>
      </c>
      <c r="I358" s="98">
        <v>959.90852247543648</v>
      </c>
      <c r="J358" s="98">
        <v>960.7481537342527</v>
      </c>
      <c r="K358" s="98">
        <v>972.46586943916714</v>
      </c>
      <c r="L358" s="98">
        <v>1003.3186353493172</v>
      </c>
      <c r="M358" s="98">
        <v>849.07117606475686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786.77361920380463</v>
      </c>
      <c r="T358" s="98">
        <v>774.00630201335991</v>
      </c>
      <c r="U358" s="98">
        <v>775.42904295818607</v>
      </c>
      <c r="V358" s="98">
        <v>907.0286068224292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273.4659717581701</v>
      </c>
      <c r="D359" s="101">
        <v>279.90600806734977</v>
      </c>
      <c r="E359" s="101">
        <v>249.61990286406558</v>
      </c>
      <c r="F359" s="101">
        <v>246.49519462926801</v>
      </c>
      <c r="G359" s="101">
        <v>276.62941308114341</v>
      </c>
      <c r="H359" s="101">
        <v>256.0663639083852</v>
      </c>
      <c r="I359" s="101">
        <v>265.32302613693554</v>
      </c>
      <c r="J359" s="101">
        <v>260.5253361873223</v>
      </c>
      <c r="K359" s="101">
        <v>273.53721194095328</v>
      </c>
      <c r="L359" s="101">
        <v>244.90616451209533</v>
      </c>
      <c r="M359" s="101">
        <v>141.39397307721455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129.19664415062581</v>
      </c>
      <c r="T359" s="101">
        <v>95.445498329993654</v>
      </c>
      <c r="U359" s="101">
        <v>98.338500466586524</v>
      </c>
      <c r="V359" s="101">
        <v>163.32525978800939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683.59052613744211</v>
      </c>
      <c r="D360" s="104">
        <v>670.28489038581506</v>
      </c>
      <c r="E360" s="104">
        <v>708.2096513431577</v>
      </c>
      <c r="F360" s="104">
        <v>699.77237201887044</v>
      </c>
      <c r="G360" s="104">
        <v>664.88141292204261</v>
      </c>
      <c r="H360" s="104">
        <v>683.13485618270465</v>
      </c>
      <c r="I360" s="104">
        <v>694.58549633850112</v>
      </c>
      <c r="J360" s="104">
        <v>700.22281754693051</v>
      </c>
      <c r="K360" s="104">
        <v>698.92865749821362</v>
      </c>
      <c r="L360" s="104">
        <v>758.4124708372218</v>
      </c>
      <c r="M360" s="104">
        <v>707.67720298754239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657.57697505317867</v>
      </c>
      <c r="T360" s="104">
        <v>678.56080368336632</v>
      </c>
      <c r="U360" s="104">
        <v>677.09054249159965</v>
      </c>
      <c r="V360" s="104">
        <v>743.70334703441972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1292.1845261546848</v>
      </c>
      <c r="D361" s="101">
        <v>1309.7856133597343</v>
      </c>
      <c r="E361" s="101">
        <v>1205.071984343364</v>
      </c>
      <c r="F361" s="101">
        <v>1197.5149473033532</v>
      </c>
      <c r="G361" s="101">
        <v>1284.6125279270104</v>
      </c>
      <c r="H361" s="101">
        <v>1235.2570350227577</v>
      </c>
      <c r="I361" s="101">
        <v>1270.171783038026</v>
      </c>
      <c r="J361" s="101">
        <v>1265.3070332653942</v>
      </c>
      <c r="K361" s="101">
        <v>1280.0599274925205</v>
      </c>
      <c r="L361" s="101">
        <v>0</v>
      </c>
      <c r="M361" s="101">
        <v>1173.3325048066347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974.14274555348607</v>
      </c>
      <c r="T361" s="101">
        <v>987.36701449334942</v>
      </c>
      <c r="U361" s="101">
        <v>977.22392314458796</v>
      </c>
      <c r="V361" s="101">
        <v>961.37221242981582</v>
      </c>
      <c r="W361" s="101">
        <v>1000.4974530605639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932.16916711556541</v>
      </c>
      <c r="D362" s="104">
        <v>951.95576681518912</v>
      </c>
      <c r="E362" s="104">
        <v>853.2638350026009</v>
      </c>
      <c r="F362" s="104">
        <v>850.12921389327801</v>
      </c>
      <c r="G362" s="104">
        <v>938.05430144650347</v>
      </c>
      <c r="H362" s="104">
        <v>890.66393636229407</v>
      </c>
      <c r="I362" s="104">
        <v>920.36266663711206</v>
      </c>
      <c r="J362" s="104">
        <v>916.66326471620744</v>
      </c>
      <c r="K362" s="104">
        <v>935.49086628594068</v>
      </c>
      <c r="L362" s="104">
        <v>895.61843211003259</v>
      </c>
      <c r="M362" s="104">
        <v>831.12357793655463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740.12594822827066</v>
      </c>
      <c r="T362" s="104">
        <v>748.80613805254302</v>
      </c>
      <c r="U362" s="104">
        <v>749.70825597016778</v>
      </c>
      <c r="V362" s="104">
        <v>740.88058937992059</v>
      </c>
      <c r="W362" s="104">
        <v>773.97867424530875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245.89861933481697</v>
      </c>
      <c r="D363" s="98">
        <v>266.80030117707446</v>
      </c>
      <c r="E363" s="98">
        <v>176.69629415393214</v>
      </c>
      <c r="F363" s="98">
        <v>178.53776433504513</v>
      </c>
      <c r="G363" s="98">
        <v>263.04326476053541</v>
      </c>
      <c r="H363" s="98">
        <v>216.52783946543292</v>
      </c>
      <c r="I363" s="98">
        <v>231.66246089781311</v>
      </c>
      <c r="J363" s="98">
        <v>223.74334978414012</v>
      </c>
      <c r="K363" s="98">
        <v>244.13032672168299</v>
      </c>
      <c r="L363" s="98">
        <v>168.75462509564335</v>
      </c>
      <c r="M363" s="98">
        <v>120.70799500642858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105.56531989373303</v>
      </c>
      <c r="T363" s="98">
        <v>81.520650229302433</v>
      </c>
      <c r="U363" s="98">
        <v>84.198294269171754</v>
      </c>
      <c r="V363" s="98">
        <v>76.001040091870564</v>
      </c>
      <c r="W363" s="98">
        <v>72.24815755075123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686.27054778074853</v>
      </c>
      <c r="D364" s="98">
        <v>685.15546563811472</v>
      </c>
      <c r="E364" s="98">
        <v>676.56754084866895</v>
      </c>
      <c r="F364" s="98">
        <v>671.59144955823285</v>
      </c>
      <c r="G364" s="98">
        <v>675.01103668596795</v>
      </c>
      <c r="H364" s="98">
        <v>674.13609689686098</v>
      </c>
      <c r="I364" s="98">
        <v>688.70020573929901</v>
      </c>
      <c r="J364" s="98">
        <v>692.91991493206729</v>
      </c>
      <c r="K364" s="98">
        <v>691.36053956425769</v>
      </c>
      <c r="L364" s="98">
        <v>726.86380701438918</v>
      </c>
      <c r="M364" s="98">
        <v>710.41558293012611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634.56062833453757</v>
      </c>
      <c r="T364" s="98">
        <v>667.28548782324049</v>
      </c>
      <c r="U364" s="98">
        <v>665.50996170099597</v>
      </c>
      <c r="V364" s="98">
        <v>664.87954928805004</v>
      </c>
      <c r="W364" s="98">
        <v>701.73051669455754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2277.8608070397599</v>
      </c>
      <c r="D365" s="122">
        <v>2357.2054955649642</v>
      </c>
      <c r="E365" s="122">
        <v>2483.2239738423177</v>
      </c>
      <c r="F365" s="122">
        <v>2415.4217729496422</v>
      </c>
      <c r="G365" s="122">
        <v>2318.899341073351</v>
      </c>
      <c r="H365" s="122">
        <v>2206.4799147446506</v>
      </c>
      <c r="I365" s="122">
        <v>2267.4635362103668</v>
      </c>
      <c r="J365" s="122">
        <v>1934.4262551781071</v>
      </c>
      <c r="K365" s="122">
        <v>1977.3822778357051</v>
      </c>
      <c r="L365" s="122">
        <v>2291.5745795298112</v>
      </c>
      <c r="M365" s="122">
        <v>1994.7511028946785</v>
      </c>
      <c r="N365" s="122">
        <v>0</v>
      </c>
      <c r="O365" s="122">
        <v>0</v>
      </c>
      <c r="P365" s="122">
        <v>0</v>
      </c>
      <c r="Q365" s="122">
        <v>0</v>
      </c>
      <c r="R365" s="122">
        <v>1327.050528363535</v>
      </c>
      <c r="S365" s="122">
        <v>1339.0788716547222</v>
      </c>
      <c r="T365" s="122">
        <v>1504.1625297525211</v>
      </c>
      <c r="U365" s="122">
        <v>1536.3000403488438</v>
      </c>
      <c r="V365" s="122">
        <v>1703.5996702336399</v>
      </c>
      <c r="W365" s="122">
        <v>1678.4819750457157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2518.4979990102693</v>
      </c>
      <c r="D366" s="98">
        <v>2511.1497221189234</v>
      </c>
      <c r="E366" s="98">
        <v>2928.7598950285296</v>
      </c>
      <c r="F366" s="98">
        <v>2918.0736547961237</v>
      </c>
      <c r="G366" s="98">
        <v>2678.9898903462563</v>
      </c>
      <c r="H366" s="98">
        <v>2626.590724450884</v>
      </c>
      <c r="I366" s="98">
        <v>2630.3551051129029</v>
      </c>
      <c r="J366" s="98">
        <v>2369.4452963042677</v>
      </c>
      <c r="K366" s="98">
        <v>2354.7575724742401</v>
      </c>
      <c r="L366" s="98">
        <v>2400.9342647056642</v>
      </c>
      <c r="M366" s="98">
        <v>2177.8632468231967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1757.326538160785</v>
      </c>
      <c r="T366" s="98">
        <v>1812.2864520012097</v>
      </c>
      <c r="U366" s="98">
        <v>1890.4830474047706</v>
      </c>
      <c r="V366" s="98">
        <v>2196.2968377657412</v>
      </c>
      <c r="W366" s="98">
        <v>2046.6157098783756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2048.7116272811495</v>
      </c>
      <c r="D367" s="33">
        <v>2205.5340018389834</v>
      </c>
      <c r="E367" s="33">
        <v>1973.1560640715954</v>
      </c>
      <c r="F367" s="33">
        <v>2026.8428210438281</v>
      </c>
      <c r="G367" s="33">
        <v>2151.6514021340968</v>
      </c>
      <c r="H367" s="33">
        <v>2018.11501365354</v>
      </c>
      <c r="I367" s="33">
        <v>2124.6359909226298</v>
      </c>
      <c r="J367" s="33">
        <v>1760.9649734731695</v>
      </c>
      <c r="K367" s="33">
        <v>1717.7146235747298</v>
      </c>
      <c r="L367" s="33">
        <v>2164.7790226393704</v>
      </c>
      <c r="M367" s="33">
        <v>1728.3135996808012</v>
      </c>
      <c r="N367" s="33">
        <v>0</v>
      </c>
      <c r="O367" s="33">
        <v>0</v>
      </c>
      <c r="P367" s="33">
        <v>0</v>
      </c>
      <c r="Q367" s="33">
        <v>0</v>
      </c>
      <c r="R367" s="33">
        <v>1327.050528363535</v>
      </c>
      <c r="S367" s="33">
        <v>1150.4573749951253</v>
      </c>
      <c r="T367" s="33">
        <v>1377.0002761260785</v>
      </c>
      <c r="U367" s="33">
        <v>1362.1116762229788</v>
      </c>
      <c r="V367" s="33">
        <v>1457.2510864675894</v>
      </c>
      <c r="W367" s="33">
        <v>1588.4937287532875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4028.6639209183622</v>
      </c>
      <c r="D369" s="117">
        <f t="shared" si="179"/>
        <v>4327.6391714629954</v>
      </c>
      <c r="E369" s="117">
        <f t="shared" si="179"/>
        <v>4844.6294318010505</v>
      </c>
      <c r="F369" s="117">
        <f t="shared" si="179"/>
        <v>4896.5142731009282</v>
      </c>
      <c r="G369" s="117">
        <f t="shared" si="179"/>
        <v>5053.3269042058264</v>
      </c>
      <c r="H369" s="117">
        <f t="shared" si="179"/>
        <v>4884.9576320089345</v>
      </c>
      <c r="I369" s="117">
        <f t="shared" si="179"/>
        <v>4858.2116544027531</v>
      </c>
      <c r="J369" s="117">
        <f t="shared" si="179"/>
        <v>4433.6907112220615</v>
      </c>
      <c r="K369" s="117">
        <f t="shared" si="179"/>
        <v>4759.4539285932569</v>
      </c>
      <c r="L369" s="117">
        <f t="shared" si="179"/>
        <v>4576.6347480066306</v>
      </c>
      <c r="M369" s="117">
        <f t="shared" si="179"/>
        <v>4541.3995996084868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4093.4480021633258</v>
      </c>
      <c r="S369" s="117">
        <f t="shared" si="180"/>
        <v>3975.8301381917004</v>
      </c>
      <c r="T369" s="117">
        <f t="shared" si="180"/>
        <v>4195.5588101047597</v>
      </c>
      <c r="U369" s="117">
        <f t="shared" si="180"/>
        <v>4135.2586363472219</v>
      </c>
      <c r="V369" s="117">
        <f t="shared" si="180"/>
        <v>4281.7950204540557</v>
      </c>
      <c r="W369" s="117">
        <f t="shared" ref="W369" si="181">W370+W372+W374+W383</f>
        <v>4404.0427564305028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1480.8295786330095</v>
      </c>
      <c r="D370" s="122">
        <f t="shared" si="182"/>
        <v>1753.8163543637613</v>
      </c>
      <c r="E370" s="122">
        <f t="shared" si="182"/>
        <v>1929.9604993961593</v>
      </c>
      <c r="F370" s="122">
        <f t="shared" si="182"/>
        <v>2040.0770570047139</v>
      </c>
      <c r="G370" s="122">
        <f t="shared" si="182"/>
        <v>2113.0712251471105</v>
      </c>
      <c r="H370" s="122">
        <f t="shared" si="182"/>
        <v>1972.4070119831233</v>
      </c>
      <c r="I370" s="122">
        <f t="shared" si="182"/>
        <v>2266.6251624168763</v>
      </c>
      <c r="J370" s="122">
        <f t="shared" si="182"/>
        <v>2118.6386315431841</v>
      </c>
      <c r="K370" s="122">
        <f t="shared" si="182"/>
        <v>2402.896977706936</v>
      </c>
      <c r="L370" s="122">
        <f t="shared" si="182"/>
        <v>1726.8875201856638</v>
      </c>
      <c r="M370" s="122">
        <f t="shared" si="182"/>
        <v>1937.7058372350396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2319.5472394205171</v>
      </c>
      <c r="S370" s="122">
        <f t="shared" si="182"/>
        <v>2026.8243795908079</v>
      </c>
      <c r="T370" s="122">
        <f t="shared" si="182"/>
        <v>2143.2689103341463</v>
      </c>
      <c r="U370" s="122">
        <f t="shared" si="182"/>
        <v>2078.5936765222182</v>
      </c>
      <c r="V370" s="122">
        <f t="shared" si="182"/>
        <v>2097.0631068258881</v>
      </c>
      <c r="W370" s="122">
        <f t="shared" si="182"/>
        <v>2145.4346587336845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1480.8295786330095</v>
      </c>
      <c r="D371" s="98">
        <v>1753.8163543637613</v>
      </c>
      <c r="E371" s="98">
        <v>1929.9604993961593</v>
      </c>
      <c r="F371" s="98">
        <v>2040.0770570047139</v>
      </c>
      <c r="G371" s="98">
        <v>2113.0712251471105</v>
      </c>
      <c r="H371" s="98">
        <v>1972.4070119831233</v>
      </c>
      <c r="I371" s="98">
        <v>2266.6251624168763</v>
      </c>
      <c r="J371" s="98">
        <v>2118.6386315431841</v>
      </c>
      <c r="K371" s="98">
        <v>2402.896977706936</v>
      </c>
      <c r="L371" s="98">
        <v>1726.8875201856638</v>
      </c>
      <c r="M371" s="98">
        <v>1937.7058372350396</v>
      </c>
      <c r="N371" s="98">
        <v>0</v>
      </c>
      <c r="O371" s="98">
        <v>0</v>
      </c>
      <c r="P371" s="98">
        <v>0</v>
      </c>
      <c r="Q371" s="98">
        <v>0</v>
      </c>
      <c r="R371" s="98">
        <v>2319.5472394205171</v>
      </c>
      <c r="S371" s="98">
        <v>2026.8243795908079</v>
      </c>
      <c r="T371" s="98">
        <v>2143.2689103341463</v>
      </c>
      <c r="U371" s="98">
        <v>2078.5936765222182</v>
      </c>
      <c r="V371" s="98">
        <v>2097.0631068258881</v>
      </c>
      <c r="W371" s="98">
        <v>2145.4346587336845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238.07277847111479</v>
      </c>
      <c r="D372" s="122">
        <f t="shared" si="183"/>
        <v>213.08324649277438</v>
      </c>
      <c r="E372" s="122">
        <f t="shared" si="183"/>
        <v>497.43079297329166</v>
      </c>
      <c r="F372" s="122">
        <f t="shared" si="183"/>
        <v>447.7647986557576</v>
      </c>
      <c r="G372" s="122">
        <f t="shared" si="183"/>
        <v>536.42677032272138</v>
      </c>
      <c r="H372" s="122">
        <f t="shared" si="183"/>
        <v>580.29538326507316</v>
      </c>
      <c r="I372" s="122">
        <f t="shared" si="183"/>
        <v>180.62496821513835</v>
      </c>
      <c r="J372" s="122">
        <f t="shared" si="183"/>
        <v>135.2045376498464</v>
      </c>
      <c r="K372" s="122">
        <f t="shared" si="183"/>
        <v>183.35529801725542</v>
      </c>
      <c r="L372" s="122">
        <f t="shared" si="183"/>
        <v>467.05742898777862</v>
      </c>
      <c r="M372" s="122">
        <f t="shared" si="183"/>
        <v>539.39730665398611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250.42561152288627</v>
      </c>
      <c r="T372" s="122">
        <f t="shared" si="183"/>
        <v>200.91260726877354</v>
      </c>
      <c r="U372" s="122">
        <f t="shared" si="183"/>
        <v>180.05716614989313</v>
      </c>
      <c r="V372" s="122">
        <f t="shared" si="183"/>
        <v>106.74835408219211</v>
      </c>
      <c r="W372" s="122">
        <f t="shared" si="183"/>
        <v>156.6638330909536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238.07277847111479</v>
      </c>
      <c r="D373" s="98">
        <f>RES_hhdet_in_tesh!D165</f>
        <v>213.08324649277438</v>
      </c>
      <c r="E373" s="98">
        <f>RES_hhdet_in_tesh!E165</f>
        <v>497.43079297329166</v>
      </c>
      <c r="F373" s="98">
        <f>RES_hhdet_in_tesh!F165</f>
        <v>447.7647986557576</v>
      </c>
      <c r="G373" s="98">
        <f>RES_hhdet_in_tesh!G165</f>
        <v>536.42677032272138</v>
      </c>
      <c r="H373" s="98">
        <f>RES_hhdet_in_tesh!H165</f>
        <v>580.29538326507316</v>
      </c>
      <c r="I373" s="98">
        <f>RES_hhdet_in_tesh!I165</f>
        <v>180.62496821513835</v>
      </c>
      <c r="J373" s="98">
        <f>RES_hhdet_in_tesh!J165</f>
        <v>135.2045376498464</v>
      </c>
      <c r="K373" s="98">
        <f>RES_hhdet_in_tesh!K165</f>
        <v>183.35529801725542</v>
      </c>
      <c r="L373" s="98">
        <f>RES_hhdet_in_tesh!L165</f>
        <v>467.05742898777862</v>
      </c>
      <c r="M373" s="98">
        <f>RES_hhdet_in_tesh!M165</f>
        <v>539.39730665398611</v>
      </c>
      <c r="N373" s="98">
        <f>RES_hhdet_in_tesh!N165</f>
        <v>0</v>
      </c>
      <c r="O373" s="98">
        <f>RES_hhdet_in_tesh!O165</f>
        <v>0</v>
      </c>
      <c r="P373" s="98">
        <f>RES_hhdet_in_tesh!P165</f>
        <v>0</v>
      </c>
      <c r="Q373" s="98">
        <f>RES_hhdet_in_tesh!Q165</f>
        <v>0</v>
      </c>
      <c r="R373" s="98">
        <f>RES_hhdet_in_tesh!R165</f>
        <v>0</v>
      </c>
      <c r="S373" s="98">
        <f>RES_hhdet_in_tesh!S165</f>
        <v>250.42561152288627</v>
      </c>
      <c r="T373" s="98">
        <f>RES_hhdet_in_tesh!T165</f>
        <v>200.91260726877354</v>
      </c>
      <c r="U373" s="98">
        <f>RES_hhdet_in_tesh!U165</f>
        <v>180.05716614989313</v>
      </c>
      <c r="V373" s="98">
        <f>RES_hhdet_in_tesh!V165</f>
        <v>106.74835408219211</v>
      </c>
      <c r="W373" s="98">
        <f>RES_hhdet_in_tesh!W165</f>
        <v>156.6638330909536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843.73265563418022</v>
      </c>
      <c r="D374" s="122">
        <v>836.55971537797097</v>
      </c>
      <c r="E374" s="122">
        <v>851.47442920178344</v>
      </c>
      <c r="F374" s="122">
        <v>840.14698436648985</v>
      </c>
      <c r="G374" s="122">
        <v>830.89853709523629</v>
      </c>
      <c r="H374" s="122">
        <v>833.35838366527946</v>
      </c>
      <c r="I374" s="122">
        <v>851.30802033949135</v>
      </c>
      <c r="J374" s="122">
        <v>853.68808763453478</v>
      </c>
      <c r="K374" s="122">
        <v>862.00933076666661</v>
      </c>
      <c r="L374" s="122">
        <v>891.19805248508635</v>
      </c>
      <c r="M374" s="122">
        <v>793.38905179149992</v>
      </c>
      <c r="N374" s="122">
        <v>0</v>
      </c>
      <c r="O374" s="122">
        <v>0</v>
      </c>
      <c r="P374" s="122">
        <v>0</v>
      </c>
      <c r="Q374" s="122">
        <v>0</v>
      </c>
      <c r="R374" s="122">
        <v>726.57003249933905</v>
      </c>
      <c r="S374" s="122">
        <v>744.07549205986925</v>
      </c>
      <c r="T374" s="122">
        <v>742.47803961727482</v>
      </c>
      <c r="U374" s="122">
        <v>746.29562760852991</v>
      </c>
      <c r="V374" s="122">
        <v>818.8113473030503</v>
      </c>
      <c r="W374" s="122">
        <v>767.70862879349193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843.41369897502432</v>
      </c>
      <c r="D375" s="98">
        <v>834.34345477547777</v>
      </c>
      <c r="E375" s="98">
        <v>854.82418037979915</v>
      </c>
      <c r="F375" s="98">
        <v>845.05289947229198</v>
      </c>
      <c r="G375" s="98">
        <v>828.6242890223225</v>
      </c>
      <c r="H375" s="98">
        <v>835.29790033466782</v>
      </c>
      <c r="I375" s="98">
        <v>853.04365224801347</v>
      </c>
      <c r="J375" s="98">
        <v>856.3837037810905</v>
      </c>
      <c r="K375" s="98">
        <v>863.88534267190937</v>
      </c>
      <c r="L375" s="98">
        <v>906.68581397858941</v>
      </c>
      <c r="M375" s="98">
        <v>794.09053238942772</v>
      </c>
      <c r="N375" s="98">
        <v>0</v>
      </c>
      <c r="O375" s="98">
        <v>0</v>
      </c>
      <c r="P375" s="98">
        <v>0</v>
      </c>
      <c r="Q375" s="98">
        <v>0</v>
      </c>
      <c r="R375" s="98">
        <v>726.57003249933905</v>
      </c>
      <c r="S375" s="98">
        <v>753.79044145493765</v>
      </c>
      <c r="T375" s="98">
        <v>750.78894309340888</v>
      </c>
      <c r="U375" s="98">
        <v>752.72523877348101</v>
      </c>
      <c r="V375" s="98">
        <v>870.35908930450012</v>
      </c>
      <c r="W375" s="98">
        <v>772.92504200673068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843.38076974340447</v>
      </c>
      <c r="D376" s="98">
        <v>834.28403235402436</v>
      </c>
      <c r="E376" s="98">
        <v>854.92739592467103</v>
      </c>
      <c r="F376" s="98">
        <v>845.12005710180551</v>
      </c>
      <c r="G376" s="98">
        <v>828.58870946226762</v>
      </c>
      <c r="H376" s="98">
        <v>835.27563012475787</v>
      </c>
      <c r="I376" s="98">
        <v>852.92164619689061</v>
      </c>
      <c r="J376" s="98">
        <v>856.5032197531466</v>
      </c>
      <c r="K376" s="98">
        <v>864.04128033223765</v>
      </c>
      <c r="L376" s="98">
        <v>907.3342020257611</v>
      </c>
      <c r="M376" s="98">
        <v>794.98083679336116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753.60259143424526</v>
      </c>
      <c r="T376" s="98">
        <v>750.93105287029346</v>
      </c>
      <c r="U376" s="98">
        <v>752.88235270786845</v>
      </c>
      <c r="V376" s="98">
        <v>871.06062144183443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159.79024360596227</v>
      </c>
      <c r="D377" s="101">
        <v>163.99914196820924</v>
      </c>
      <c r="E377" s="101">
        <v>146.71774458151333</v>
      </c>
      <c r="F377" s="101">
        <v>145.3476850829353</v>
      </c>
      <c r="G377" s="101">
        <v>163.70729654022497</v>
      </c>
      <c r="H377" s="101">
        <v>152.14077394205322</v>
      </c>
      <c r="I377" s="101">
        <v>158.33614985838955</v>
      </c>
      <c r="J377" s="101">
        <v>156.28040220621614</v>
      </c>
      <c r="K377" s="101">
        <v>165.11262283402385</v>
      </c>
      <c r="L377" s="101">
        <v>148.92173118853921</v>
      </c>
      <c r="M377" s="101">
        <v>87.303633805818848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96.025616381066612</v>
      </c>
      <c r="T377" s="101">
        <v>72.370249186927211</v>
      </c>
      <c r="U377" s="101">
        <v>75.791810216268814</v>
      </c>
      <c r="V377" s="101">
        <v>127.35727440741465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683.59052613744211</v>
      </c>
      <c r="D378" s="104">
        <v>670.28489038581506</v>
      </c>
      <c r="E378" s="104">
        <v>708.2096513431577</v>
      </c>
      <c r="F378" s="104">
        <v>699.77237201887044</v>
      </c>
      <c r="G378" s="104">
        <v>664.88141292204261</v>
      </c>
      <c r="H378" s="104">
        <v>683.13485618270465</v>
      </c>
      <c r="I378" s="104">
        <v>694.58549633850112</v>
      </c>
      <c r="J378" s="104">
        <v>700.22281754693051</v>
      </c>
      <c r="K378" s="104">
        <v>698.92865749821362</v>
      </c>
      <c r="L378" s="104">
        <v>758.4124708372218</v>
      </c>
      <c r="M378" s="104">
        <v>707.67720298754239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657.57697505317867</v>
      </c>
      <c r="T378" s="104">
        <v>678.56080368336632</v>
      </c>
      <c r="U378" s="104">
        <v>677.09054249159965</v>
      </c>
      <c r="V378" s="104">
        <v>743.70334703441972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847.20597791221826</v>
      </c>
      <c r="D379" s="101">
        <v>860.22930427775611</v>
      </c>
      <c r="E379" s="101">
        <v>792.92617642356447</v>
      </c>
      <c r="F379" s="101">
        <v>789.42828391038711</v>
      </c>
      <c r="G379" s="101">
        <v>848.53069731791754</v>
      </c>
      <c r="H379" s="101">
        <v>817.64107153229645</v>
      </c>
      <c r="I379" s="101">
        <v>842.6274009752284</v>
      </c>
      <c r="J379" s="101">
        <v>841.47519222455469</v>
      </c>
      <c r="K379" s="101">
        <v>853.67656267631378</v>
      </c>
      <c r="L379" s="101">
        <v>0</v>
      </c>
      <c r="M379" s="101">
        <v>789.48120769871491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710.82625963167447</v>
      </c>
      <c r="T379" s="101">
        <v>728.60902273734655</v>
      </c>
      <c r="U379" s="101">
        <v>728.68562935810598</v>
      </c>
      <c r="V379" s="101">
        <v>723.47535340066861</v>
      </c>
      <c r="W379" s="101">
        <v>758.3338277606664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847.49115988694825</v>
      </c>
      <c r="D380" s="104">
        <v>860.38218604309407</v>
      </c>
      <c r="E380" s="104">
        <v>792.83206175032637</v>
      </c>
      <c r="F380" s="104">
        <v>789.28748435896432</v>
      </c>
      <c r="G380" s="104">
        <v>848.76014781461231</v>
      </c>
      <c r="H380" s="104">
        <v>817.46015792827859</v>
      </c>
      <c r="I380" s="104">
        <v>842.38425063514262</v>
      </c>
      <c r="J380" s="104">
        <v>841.71737935672365</v>
      </c>
      <c r="K380" s="104">
        <v>854.17193119109982</v>
      </c>
      <c r="L380" s="104">
        <v>839.7641039623378</v>
      </c>
      <c r="M380" s="104">
        <v>791.63441330103672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711.59102437187403</v>
      </c>
      <c r="T380" s="104">
        <v>727.44212707147733</v>
      </c>
      <c r="U380" s="104">
        <v>728.29402336516443</v>
      </c>
      <c r="V380" s="104">
        <v>722.07371261872629</v>
      </c>
      <c r="W380" s="104">
        <v>756.49149754115285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161.22061210619972</v>
      </c>
      <c r="D381" s="98">
        <v>175.22672040497937</v>
      </c>
      <c r="E381" s="98">
        <v>116.26452090165743</v>
      </c>
      <c r="F381" s="98">
        <v>117.69603480073165</v>
      </c>
      <c r="G381" s="98">
        <v>173.74911112864424</v>
      </c>
      <c r="H381" s="98">
        <v>143.32406103141756</v>
      </c>
      <c r="I381" s="98">
        <v>153.68404489584361</v>
      </c>
      <c r="J381" s="98">
        <v>148.79746442465648</v>
      </c>
      <c r="K381" s="98">
        <v>162.81139162684207</v>
      </c>
      <c r="L381" s="98">
        <v>112.90029694794852</v>
      </c>
      <c r="M381" s="98">
        <v>81.218830370910567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77.030396037336587</v>
      </c>
      <c r="T381" s="98">
        <v>60.156639248236885</v>
      </c>
      <c r="U381" s="98">
        <v>62.784061664168462</v>
      </c>
      <c r="V381" s="98">
        <v>57.194163330676226</v>
      </c>
      <c r="W381" s="98">
        <v>54.760980846595253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686.27054778074853</v>
      </c>
      <c r="D382" s="98">
        <v>685.15546563811472</v>
      </c>
      <c r="E382" s="98">
        <v>676.56754084866895</v>
      </c>
      <c r="F382" s="98">
        <v>671.59144955823285</v>
      </c>
      <c r="G382" s="98">
        <v>675.01103668596795</v>
      </c>
      <c r="H382" s="98">
        <v>674.13609689686098</v>
      </c>
      <c r="I382" s="98">
        <v>688.70020573929901</v>
      </c>
      <c r="J382" s="98">
        <v>692.91991493206729</v>
      </c>
      <c r="K382" s="98">
        <v>691.36053956425769</v>
      </c>
      <c r="L382" s="98">
        <v>726.86380701438918</v>
      </c>
      <c r="M382" s="98">
        <v>710.41558293012611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634.56062833453757</v>
      </c>
      <c r="T382" s="98">
        <v>667.28548782324049</v>
      </c>
      <c r="U382" s="98">
        <v>665.50996170099597</v>
      </c>
      <c r="V382" s="98">
        <v>664.87954928805004</v>
      </c>
      <c r="W382" s="98">
        <v>701.73051669455754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1466.0289081800574</v>
      </c>
      <c r="D383" s="122">
        <v>1524.1798552284888</v>
      </c>
      <c r="E383" s="122">
        <v>1565.7637102298158</v>
      </c>
      <c r="F383" s="122">
        <v>1568.5254330739665</v>
      </c>
      <c r="G383" s="122">
        <v>1572.9303716407578</v>
      </c>
      <c r="H383" s="122">
        <v>1498.8968530954585</v>
      </c>
      <c r="I383" s="122">
        <v>1559.6535034312476</v>
      </c>
      <c r="J383" s="122">
        <v>1326.1594543944957</v>
      </c>
      <c r="K383" s="122">
        <v>1311.1923221023992</v>
      </c>
      <c r="L383" s="122">
        <v>1491.4917463481024</v>
      </c>
      <c r="M383" s="122">
        <v>1270.9074039279615</v>
      </c>
      <c r="N383" s="122">
        <v>0</v>
      </c>
      <c r="O383" s="122">
        <v>0</v>
      </c>
      <c r="P383" s="122">
        <v>0</v>
      </c>
      <c r="Q383" s="122">
        <v>0</v>
      </c>
      <c r="R383" s="122">
        <v>1047.3307302434696</v>
      </c>
      <c r="S383" s="122">
        <v>954.50465501813699</v>
      </c>
      <c r="T383" s="122">
        <v>1108.8992528845642</v>
      </c>
      <c r="U383" s="122">
        <v>1130.3121660665815</v>
      </c>
      <c r="V383" s="122">
        <v>1259.1722122429253</v>
      </c>
      <c r="W383" s="122">
        <v>1334.235635812372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1423.3351729443518</v>
      </c>
      <c r="D384" s="98">
        <v>1421.5585808884748</v>
      </c>
      <c r="E384" s="98">
        <v>1660.6995576522675</v>
      </c>
      <c r="F384" s="98">
        <v>1657.357243724419</v>
      </c>
      <c r="G384" s="98">
        <v>1524.0281392995362</v>
      </c>
      <c r="H384" s="98">
        <v>1496.603729686414</v>
      </c>
      <c r="I384" s="98">
        <v>1501.1008206735271</v>
      </c>
      <c r="J384" s="98">
        <v>1354.2654685466921</v>
      </c>
      <c r="K384" s="98">
        <v>1347.8414422422102</v>
      </c>
      <c r="L384" s="98">
        <v>1376.1966468742503</v>
      </c>
      <c r="M384" s="98">
        <v>1249.2733092577821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1020.6608537643203</v>
      </c>
      <c r="T384" s="98">
        <v>1062.0016290516605</v>
      </c>
      <c r="U384" s="98">
        <v>1118.0021822282381</v>
      </c>
      <c r="V384" s="98">
        <v>1309.8638638750494</v>
      </c>
      <c r="W384" s="98">
        <v>1230.0926588400214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1506.6844457965874</v>
      </c>
      <c r="D385" s="33">
        <v>1625.286095557404</v>
      </c>
      <c r="E385" s="33">
        <v>1457.077234113239</v>
      </c>
      <c r="F385" s="33">
        <v>1499.8533100299885</v>
      </c>
      <c r="G385" s="33">
        <v>1595.6435408286538</v>
      </c>
      <c r="H385" s="33">
        <v>1499.9250198413617</v>
      </c>
      <c r="I385" s="33">
        <v>1582.6987782872829</v>
      </c>
      <c r="J385" s="33">
        <v>1314.9523467105744</v>
      </c>
      <c r="K385" s="33">
        <v>1285.9744787707393</v>
      </c>
      <c r="L385" s="33">
        <v>1625.1690363020591</v>
      </c>
      <c r="M385" s="33">
        <v>1302.3861144304465</v>
      </c>
      <c r="N385" s="33">
        <v>0</v>
      </c>
      <c r="O385" s="33">
        <v>0</v>
      </c>
      <c r="P385" s="33">
        <v>0</v>
      </c>
      <c r="Q385" s="33">
        <v>0</v>
      </c>
      <c r="R385" s="33">
        <v>1047.3307302434696</v>
      </c>
      <c r="S385" s="33">
        <v>924.6695065639758</v>
      </c>
      <c r="T385" s="33">
        <v>1128.2538277997312</v>
      </c>
      <c r="U385" s="33">
        <v>1136.3662564788817</v>
      </c>
      <c r="V385" s="33">
        <v>1233.8263864268631</v>
      </c>
      <c r="W385" s="33">
        <v>1359.6928079611689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578.26835245122834</v>
      </c>
      <c r="D387" s="117">
        <f t="shared" si="184"/>
        <v>576.3101431947664</v>
      </c>
      <c r="E387" s="117">
        <f t="shared" si="184"/>
        <v>659.33715459472501</v>
      </c>
      <c r="F387" s="117">
        <f t="shared" si="184"/>
        <v>582.51804301939205</v>
      </c>
      <c r="G387" s="117">
        <f t="shared" si="184"/>
        <v>473.77285968547449</v>
      </c>
      <c r="H387" s="117">
        <f t="shared" si="184"/>
        <v>465.56750944776081</v>
      </c>
      <c r="I387" s="117">
        <f t="shared" si="184"/>
        <v>438.52122400245247</v>
      </c>
      <c r="J387" s="117">
        <f t="shared" si="184"/>
        <v>411.53331585106207</v>
      </c>
      <c r="K387" s="117">
        <f t="shared" si="184"/>
        <v>476.70766586908201</v>
      </c>
      <c r="L387" s="117">
        <f t="shared" si="184"/>
        <v>535.03312922558098</v>
      </c>
      <c r="M387" s="117">
        <f t="shared" si="184"/>
        <v>495.42543449068239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227.11750797880799</v>
      </c>
      <c r="S387" s="117">
        <f t="shared" si="185"/>
        <v>290.66288965159652</v>
      </c>
      <c r="T387" s="117">
        <f t="shared" si="185"/>
        <v>257.47027381894191</v>
      </c>
      <c r="U387" s="117">
        <f t="shared" si="185"/>
        <v>298.34080534200518</v>
      </c>
      <c r="V387" s="117">
        <f t="shared" si="185"/>
        <v>318.37586895723871</v>
      </c>
      <c r="W387" s="117">
        <f t="shared" ref="W387" si="186">W388+W390+W392+W401</f>
        <v>243.28137993213477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299.21235343238095</v>
      </c>
      <c r="D392" s="122">
        <v>293.21478949422885</v>
      </c>
      <c r="E392" s="122">
        <v>304.22482767108863</v>
      </c>
      <c r="F392" s="122">
        <v>293.50517553062787</v>
      </c>
      <c r="G392" s="122">
        <v>280.76533568287186</v>
      </c>
      <c r="H392" s="122">
        <v>280.86151023681634</v>
      </c>
      <c r="I392" s="122">
        <v>269.76925570750126</v>
      </c>
      <c r="J392" s="122">
        <v>258.09473992384181</v>
      </c>
      <c r="K392" s="122">
        <v>258.67216903194566</v>
      </c>
      <c r="L392" s="122">
        <v>242.20110146420177</v>
      </c>
      <c r="M392" s="122">
        <v>202.21450139029682</v>
      </c>
      <c r="N392" s="122">
        <v>0</v>
      </c>
      <c r="O392" s="122">
        <v>0</v>
      </c>
      <c r="P392" s="122">
        <v>0</v>
      </c>
      <c r="Q392" s="122">
        <v>0</v>
      </c>
      <c r="R392" s="122">
        <v>227.11750797880799</v>
      </c>
      <c r="S392" s="122">
        <v>166.58898671378722</v>
      </c>
      <c r="T392" s="122">
        <v>137.20450133184676</v>
      </c>
      <c r="U392" s="122">
        <v>156.76647708426853</v>
      </c>
      <c r="V392" s="122">
        <v>152.07227240161674</v>
      </c>
      <c r="W392" s="122">
        <v>151.95992508899744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327.88801699767703</v>
      </c>
      <c r="D393" s="98">
        <v>323.47995053793545</v>
      </c>
      <c r="E393" s="98">
        <v>330.37351666548221</v>
      </c>
      <c r="F393" s="98">
        <v>325.54879650240071</v>
      </c>
      <c r="G393" s="98">
        <v>318.06789748451007</v>
      </c>
      <c r="H393" s="98">
        <v>319.35973790234254</v>
      </c>
      <c r="I393" s="98">
        <v>324.71172983230224</v>
      </c>
      <c r="J393" s="98">
        <v>324.29906698773908</v>
      </c>
      <c r="K393" s="98">
        <v>325.10534165638825</v>
      </c>
      <c r="L393" s="98">
        <v>338.71179585857033</v>
      </c>
      <c r="M393" s="98">
        <v>292.14634388928755</v>
      </c>
      <c r="N393" s="98">
        <v>0</v>
      </c>
      <c r="O393" s="98">
        <v>0</v>
      </c>
      <c r="P393" s="98">
        <v>0</v>
      </c>
      <c r="Q393" s="98">
        <v>0</v>
      </c>
      <c r="R393" s="98">
        <v>227.11750797880799</v>
      </c>
      <c r="S393" s="98">
        <v>230.38097694489113</v>
      </c>
      <c r="T393" s="98">
        <v>224.92882259874884</v>
      </c>
      <c r="U393" s="98">
        <v>221.85521395891354</v>
      </c>
      <c r="V393" s="98">
        <v>253.54784908853662</v>
      </c>
      <c r="W393" s="98">
        <v>223.9409422364173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62.120530144585928</v>
      </c>
      <c r="D394" s="98">
        <v>63.583448792579176</v>
      </c>
      <c r="E394" s="98">
        <v>56.703657134601144</v>
      </c>
      <c r="F394" s="98">
        <v>55.99384841198453</v>
      </c>
      <c r="G394" s="98">
        <v>62.839137475512544</v>
      </c>
      <c r="H394" s="98">
        <v>58.168035225428795</v>
      </c>
      <c r="I394" s="98">
        <v>60.270778617266274</v>
      </c>
      <c r="J394" s="98">
        <v>59.180935368312142</v>
      </c>
      <c r="K394" s="98">
        <v>62.136713064506957</v>
      </c>
      <c r="L394" s="98">
        <v>55.632884330567592</v>
      </c>
      <c r="M394" s="98">
        <v>32.119054924220066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29.348309685256165</v>
      </c>
      <c r="T394" s="98">
        <v>21.681399400641357</v>
      </c>
      <c r="U394" s="98">
        <v>22.338573765989796</v>
      </c>
      <c r="V394" s="98">
        <v>37.100966013444221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62.120530144585928</v>
      </c>
      <c r="D395" s="101">
        <v>63.583448792579176</v>
      </c>
      <c r="E395" s="101">
        <v>56.703657134601144</v>
      </c>
      <c r="F395" s="101">
        <v>55.99384841198453</v>
      </c>
      <c r="G395" s="101">
        <v>62.839137475512544</v>
      </c>
      <c r="H395" s="101">
        <v>58.168035225428795</v>
      </c>
      <c r="I395" s="101">
        <v>60.270778617266274</v>
      </c>
      <c r="J395" s="101">
        <v>59.180935368312142</v>
      </c>
      <c r="K395" s="101">
        <v>62.136713064506957</v>
      </c>
      <c r="L395" s="101">
        <v>55.632884330567592</v>
      </c>
      <c r="M395" s="101">
        <v>32.119054924220066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29.348309685256165</v>
      </c>
      <c r="T395" s="101">
        <v>21.681399400641357</v>
      </c>
      <c r="U395" s="101">
        <v>22.338573765989796</v>
      </c>
      <c r="V395" s="101">
        <v>37.100966013444221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279.05599901884733</v>
      </c>
      <c r="D401" s="122">
        <v>283.09535370053749</v>
      </c>
      <c r="E401" s="122">
        <v>355.11232692363632</v>
      </c>
      <c r="F401" s="122">
        <v>289.01286748876424</v>
      </c>
      <c r="G401" s="122">
        <v>193.00752400260265</v>
      </c>
      <c r="H401" s="122">
        <v>184.70599921094444</v>
      </c>
      <c r="I401" s="122">
        <v>168.75196829495121</v>
      </c>
      <c r="J401" s="122">
        <v>153.43857592722028</v>
      </c>
      <c r="K401" s="122">
        <v>218.03549683713638</v>
      </c>
      <c r="L401" s="122">
        <v>292.83202776137915</v>
      </c>
      <c r="M401" s="122">
        <v>293.21093310038555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124.07390293780932</v>
      </c>
      <c r="T401" s="122">
        <v>120.26577248709513</v>
      </c>
      <c r="U401" s="122">
        <v>141.57432825773662</v>
      </c>
      <c r="V401" s="122">
        <v>166.30359655562197</v>
      </c>
      <c r="W401" s="122">
        <v>91.321454843137332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572.10200545517296</v>
      </c>
      <c r="D402" s="98">
        <v>570.43277087653473</v>
      </c>
      <c r="E402" s="98">
        <v>665.29709775468086</v>
      </c>
      <c r="F402" s="98">
        <v>662.86961142348753</v>
      </c>
      <c r="G402" s="98">
        <v>608.55934349105587</v>
      </c>
      <c r="H402" s="98">
        <v>596.65634896626295</v>
      </c>
      <c r="I402" s="98">
        <v>597.51146567744718</v>
      </c>
      <c r="J402" s="98">
        <v>538.24319350847748</v>
      </c>
      <c r="K402" s="98">
        <v>534.90673016324843</v>
      </c>
      <c r="L402" s="98">
        <v>545.39622757053871</v>
      </c>
      <c r="M402" s="98">
        <v>494.7234151483575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399.19429640860392</v>
      </c>
      <c r="T402" s="98">
        <v>411.67899043659486</v>
      </c>
      <c r="U402" s="98">
        <v>429.44212904846779</v>
      </c>
      <c r="V402" s="98">
        <v>498.91078966686587</v>
      </c>
      <c r="W402" s="98">
        <v>464.90922465597191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53.774894136805941</v>
      </c>
      <c r="D405" s="118">
        <f t="shared" si="189"/>
        <v>57.57293710040598</v>
      </c>
      <c r="E405" s="118">
        <f t="shared" si="189"/>
        <v>61.903542340611565</v>
      </c>
      <c r="F405" s="118">
        <f t="shared" si="189"/>
        <v>61.135850158082718</v>
      </c>
      <c r="G405" s="118">
        <f t="shared" si="189"/>
        <v>60.888930273087055</v>
      </c>
      <c r="H405" s="118">
        <f t="shared" si="189"/>
        <v>57.726710472396675</v>
      </c>
      <c r="I405" s="118">
        <f t="shared" si="189"/>
        <v>59.966325406069657</v>
      </c>
      <c r="J405" s="118">
        <f t="shared" si="189"/>
        <v>54.190119711736742</v>
      </c>
      <c r="K405" s="118">
        <f t="shared" si="189"/>
        <v>57.457973368346885</v>
      </c>
      <c r="L405" s="118">
        <f t="shared" si="189"/>
        <v>52.044461251130635</v>
      </c>
      <c r="M405" s="118">
        <f t="shared" si="189"/>
        <v>49.304372460047738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41.575142972721167</v>
      </c>
      <c r="S405" s="118">
        <f t="shared" si="190"/>
        <v>38.216384520545596</v>
      </c>
      <c r="T405" s="118">
        <f t="shared" si="190"/>
        <v>39.66669570684158</v>
      </c>
      <c r="U405" s="118">
        <f t="shared" si="190"/>
        <v>38.684919466988624</v>
      </c>
      <c r="V405" s="118">
        <f t="shared" si="190"/>
        <v>40.168605386372562</v>
      </c>
      <c r="W405" s="118">
        <f t="shared" ref="W405" si="191">W406+W408+W410+W419</f>
        <v>39.562238523122062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19.035464138549845</v>
      </c>
      <c r="D406" s="123">
        <f t="shared" si="192"/>
        <v>22.428796945383279</v>
      </c>
      <c r="E406" s="123">
        <f t="shared" si="192"/>
        <v>24.479519578342888</v>
      </c>
      <c r="F406" s="123">
        <f t="shared" si="192"/>
        <v>25.376464154885099</v>
      </c>
      <c r="G406" s="123">
        <f t="shared" si="192"/>
        <v>26.106508078610002</v>
      </c>
      <c r="H406" s="123">
        <f t="shared" si="192"/>
        <v>24.076137583922446</v>
      </c>
      <c r="I406" s="123">
        <f t="shared" si="192"/>
        <v>27.329879613518901</v>
      </c>
      <c r="J406" s="123">
        <f t="shared" si="192"/>
        <v>25.202773691063069</v>
      </c>
      <c r="K406" s="123">
        <f t="shared" si="192"/>
        <v>28.165349422426843</v>
      </c>
      <c r="L406" s="123">
        <f t="shared" si="192"/>
        <v>19.858725376173449</v>
      </c>
      <c r="M406" s="123">
        <f t="shared" si="192"/>
        <v>21.607119376926491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23.13414902262808</v>
      </c>
      <c r="S406" s="123">
        <f t="shared" si="192"/>
        <v>19.741465031641486</v>
      </c>
      <c r="T406" s="123">
        <f t="shared" si="192"/>
        <v>20.379462381781124</v>
      </c>
      <c r="U406" s="123">
        <f t="shared" si="192"/>
        <v>19.325159957467502</v>
      </c>
      <c r="V406" s="123">
        <f t="shared" si="192"/>
        <v>19.207323610658484</v>
      </c>
      <c r="W406" s="123">
        <f t="shared" si="192"/>
        <v>19.361423956079186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19.035464138549845</v>
      </c>
      <c r="D407" s="99">
        <v>22.428796945383279</v>
      </c>
      <c r="E407" s="99">
        <v>24.479519578342888</v>
      </c>
      <c r="F407" s="99">
        <v>25.376464154885099</v>
      </c>
      <c r="G407" s="99">
        <v>26.106508078610002</v>
      </c>
      <c r="H407" s="99">
        <v>24.076137583922446</v>
      </c>
      <c r="I407" s="99">
        <v>27.329879613518901</v>
      </c>
      <c r="J407" s="99">
        <v>25.202773691063069</v>
      </c>
      <c r="K407" s="99">
        <v>28.165349422426843</v>
      </c>
      <c r="L407" s="99">
        <v>19.858725376173449</v>
      </c>
      <c r="M407" s="99">
        <v>21.607119376926491</v>
      </c>
      <c r="N407" s="99">
        <v>0</v>
      </c>
      <c r="O407" s="99">
        <v>0</v>
      </c>
      <c r="P407" s="99">
        <v>0</v>
      </c>
      <c r="Q407" s="99">
        <v>0</v>
      </c>
      <c r="R407" s="99">
        <v>23.13414902262808</v>
      </c>
      <c r="S407" s="99">
        <v>19.741465031641486</v>
      </c>
      <c r="T407" s="99">
        <v>20.379462381781124</v>
      </c>
      <c r="U407" s="99">
        <v>19.325159957467502</v>
      </c>
      <c r="V407" s="99">
        <v>19.207323610658484</v>
      </c>
      <c r="W407" s="99">
        <v>19.361423956079186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0.95832309617140232</v>
      </c>
      <c r="D408" s="123">
        <f t="shared" si="193"/>
        <v>0.82953628798862866</v>
      </c>
      <c r="E408" s="123">
        <f t="shared" si="193"/>
        <v>1.8685682787636482</v>
      </c>
      <c r="F408" s="123">
        <f t="shared" si="193"/>
        <v>1.6062782198742784</v>
      </c>
      <c r="G408" s="123">
        <f t="shared" si="193"/>
        <v>1.8625435931094552</v>
      </c>
      <c r="H408" s="123">
        <f t="shared" si="193"/>
        <v>1.9412547283566481</v>
      </c>
      <c r="I408" s="123">
        <f t="shared" si="193"/>
        <v>0.58242286281606082</v>
      </c>
      <c r="J408" s="123">
        <f t="shared" si="193"/>
        <v>0.41990286829422419</v>
      </c>
      <c r="K408" s="123">
        <f t="shared" si="193"/>
        <v>0.54796671430321597</v>
      </c>
      <c r="L408" s="123">
        <f t="shared" si="193"/>
        <v>1.3378159076974947</v>
      </c>
      <c r="M408" s="123">
        <f t="shared" si="193"/>
        <v>1.4593747404000073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0.52065041974810611</v>
      </c>
      <c r="T408" s="123">
        <f t="shared" si="193"/>
        <v>0.40860390230883492</v>
      </c>
      <c r="U408" s="123">
        <f t="shared" si="193"/>
        <v>0.35853419628752115</v>
      </c>
      <c r="V408" s="123">
        <f t="shared" si="193"/>
        <v>0.20880403670715078</v>
      </c>
      <c r="W408" s="123">
        <f t="shared" si="193"/>
        <v>0.29963972846002374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0.95832309617140232</v>
      </c>
      <c r="D409" s="99">
        <f>RES_hhdet_in_fecs!D165</f>
        <v>0.82953628798862866</v>
      </c>
      <c r="E409" s="99">
        <f>RES_hhdet_in_fecs!E165</f>
        <v>1.8685682787636482</v>
      </c>
      <c r="F409" s="99">
        <f>RES_hhdet_in_fecs!F165</f>
        <v>1.6062782198742784</v>
      </c>
      <c r="G409" s="99">
        <f>RES_hhdet_in_fecs!G165</f>
        <v>1.8625435931094552</v>
      </c>
      <c r="H409" s="99">
        <f>RES_hhdet_in_fecs!H165</f>
        <v>1.9412547283566481</v>
      </c>
      <c r="I409" s="99">
        <f>RES_hhdet_in_fecs!I165</f>
        <v>0.58242286281606082</v>
      </c>
      <c r="J409" s="99">
        <f>RES_hhdet_in_fecs!J165</f>
        <v>0.41990286829422419</v>
      </c>
      <c r="K409" s="99">
        <f>RES_hhdet_in_fecs!K165</f>
        <v>0.54796671430321597</v>
      </c>
      <c r="L409" s="99">
        <f>RES_hhdet_in_fecs!L165</f>
        <v>1.3378159076974947</v>
      </c>
      <c r="M409" s="99">
        <f>RES_hhdet_in_fecs!M165</f>
        <v>1.4593747404000073</v>
      </c>
      <c r="N409" s="99">
        <f>RES_hhdet_in_fecs!N165</f>
        <v>0</v>
      </c>
      <c r="O409" s="99">
        <f>RES_hhdet_in_fecs!O165</f>
        <v>0</v>
      </c>
      <c r="P409" s="99">
        <f>RES_hhdet_in_fecs!P165</f>
        <v>0</v>
      </c>
      <c r="Q409" s="99">
        <f>RES_hhdet_in_fecs!Q165</f>
        <v>0</v>
      </c>
      <c r="R409" s="99">
        <f>RES_hhdet_in_fecs!R165</f>
        <v>0</v>
      </c>
      <c r="S409" s="99">
        <f>RES_hhdet_in_fecs!S165</f>
        <v>0.52065041974810611</v>
      </c>
      <c r="T409" s="99">
        <f>RES_hhdet_in_fecs!T165</f>
        <v>0.40860390230883492</v>
      </c>
      <c r="U409" s="99">
        <f>RES_hhdet_in_fecs!U165</f>
        <v>0.35853419628752115</v>
      </c>
      <c r="V409" s="99">
        <f>RES_hhdet_in_fecs!V165</f>
        <v>0.20880403670715078</v>
      </c>
      <c r="W409" s="99">
        <f>RES_hhdet_in_fecs!W165</f>
        <v>0.29963972846002374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12.893578572898138</v>
      </c>
      <c r="D410" s="123">
        <v>12.72241172433691</v>
      </c>
      <c r="E410" s="123">
        <v>12.900573336048952</v>
      </c>
      <c r="F410" s="123">
        <v>12.452021034373852</v>
      </c>
      <c r="G410" s="123">
        <v>12.13885908485857</v>
      </c>
      <c r="H410" s="123">
        <v>12.088554638921757</v>
      </c>
      <c r="I410" s="123">
        <v>12.04911801798324</v>
      </c>
      <c r="J410" s="123">
        <v>11.652676714276017</v>
      </c>
      <c r="K410" s="123">
        <v>11.62569524955456</v>
      </c>
      <c r="L410" s="123">
        <v>11.285664465505915</v>
      </c>
      <c r="M410" s="123">
        <v>9.6155737173140778</v>
      </c>
      <c r="N410" s="123">
        <v>0</v>
      </c>
      <c r="O410" s="123">
        <v>0</v>
      </c>
      <c r="P410" s="123">
        <v>0</v>
      </c>
      <c r="Q410" s="123">
        <v>0</v>
      </c>
      <c r="R410" s="123">
        <v>7.9237757835428058</v>
      </c>
      <c r="S410" s="123">
        <v>7.414861463154403</v>
      </c>
      <c r="T410" s="123">
        <v>7.1268082301692735</v>
      </c>
      <c r="U410" s="123">
        <v>7.0933996938511079</v>
      </c>
      <c r="V410" s="123">
        <v>7.6081532033357098</v>
      </c>
      <c r="W410" s="123">
        <v>7.0748173093981821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13.235902366451741</v>
      </c>
      <c r="D411" s="99">
        <v>13.04412041595767</v>
      </c>
      <c r="E411" s="99">
        <v>13.268421577563283</v>
      </c>
      <c r="F411" s="99">
        <v>12.875756069921001</v>
      </c>
      <c r="G411" s="99">
        <v>12.547954381329474</v>
      </c>
      <c r="H411" s="99">
        <v>12.501560535191299</v>
      </c>
      <c r="I411" s="99">
        <v>12.611370855378205</v>
      </c>
      <c r="J411" s="99">
        <v>12.483249952449931</v>
      </c>
      <c r="K411" s="99">
        <v>12.390220497342607</v>
      </c>
      <c r="L411" s="99">
        <v>12.72868070331617</v>
      </c>
      <c r="M411" s="99">
        <v>10.716947885301487</v>
      </c>
      <c r="N411" s="99">
        <v>0</v>
      </c>
      <c r="O411" s="99">
        <v>0</v>
      </c>
      <c r="P411" s="99">
        <v>0</v>
      </c>
      <c r="Q411" s="99">
        <v>0</v>
      </c>
      <c r="R411" s="99">
        <v>7.9237757835428058</v>
      </c>
      <c r="S411" s="99">
        <v>7.9822403195078548</v>
      </c>
      <c r="T411" s="99">
        <v>7.7361282175288357</v>
      </c>
      <c r="U411" s="99">
        <v>7.5699707943218204</v>
      </c>
      <c r="V411" s="99">
        <v>8.611896400218896</v>
      </c>
      <c r="W411" s="99">
        <v>7.5333526998606919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8.7760168007832728</v>
      </c>
      <c r="D412" s="99">
        <v>8.7038251396598927</v>
      </c>
      <c r="E412" s="99">
        <v>8.7384444329883006</v>
      </c>
      <c r="F412" s="99">
        <v>8.5016351104891328</v>
      </c>
      <c r="G412" s="99">
        <v>8.4374317175494244</v>
      </c>
      <c r="H412" s="99">
        <v>8.3516939878233458</v>
      </c>
      <c r="I412" s="99">
        <v>8.4688809365353226</v>
      </c>
      <c r="J412" s="99">
        <v>8.4008530088719908</v>
      </c>
      <c r="K412" s="99">
        <v>8.419012567465435</v>
      </c>
      <c r="L412" s="99">
        <v>8.5649298389413122</v>
      </c>
      <c r="M412" s="99">
        <v>7.0753287047794098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6.1924118451598495</v>
      </c>
      <c r="T412" s="99">
        <v>6.0472079866857538</v>
      </c>
      <c r="U412" s="99">
        <v>6.0103323447508776</v>
      </c>
      <c r="V412" s="99">
        <v>6.9982863811993203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2.5076283039394722</v>
      </c>
      <c r="D413" s="102">
        <v>2.5639615720635396</v>
      </c>
      <c r="E413" s="102">
        <v>2.2773254813075643</v>
      </c>
      <c r="F413" s="102">
        <v>2.2146085051293674</v>
      </c>
      <c r="G413" s="102">
        <v>2.479038710416297</v>
      </c>
      <c r="H413" s="102">
        <v>2.2770284643902312</v>
      </c>
      <c r="I413" s="102">
        <v>2.340836720857904</v>
      </c>
      <c r="J413" s="102">
        <v>2.2780528340229731</v>
      </c>
      <c r="K413" s="102">
        <v>2.3681172752401687</v>
      </c>
      <c r="L413" s="102">
        <v>2.0906659582177594</v>
      </c>
      <c r="M413" s="102">
        <v>1.178239074175949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1.0168602633154589</v>
      </c>
      <c r="T413" s="102">
        <v>0.74570294620724797</v>
      </c>
      <c r="U413" s="102">
        <v>0.7622194131829747</v>
      </c>
      <c r="V413" s="102">
        <v>1.2601553387433941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6.2683884968438015</v>
      </c>
      <c r="D414" s="105">
        <v>6.1398635675963531</v>
      </c>
      <c r="E414" s="105">
        <v>6.4611189516807368</v>
      </c>
      <c r="F414" s="105">
        <v>6.2870266053597677</v>
      </c>
      <c r="G414" s="105">
        <v>5.958393007133127</v>
      </c>
      <c r="H414" s="105">
        <v>6.0746655234331159</v>
      </c>
      <c r="I414" s="105">
        <v>6.1280442156774191</v>
      </c>
      <c r="J414" s="105">
        <v>6.1228001748490186</v>
      </c>
      <c r="K414" s="105">
        <v>6.050895292225265</v>
      </c>
      <c r="L414" s="105">
        <v>6.4742638807235515</v>
      </c>
      <c r="M414" s="105">
        <v>5.8970896306034613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5.17555158184439</v>
      </c>
      <c r="T414" s="105">
        <v>5.3015050404785065</v>
      </c>
      <c r="U414" s="105">
        <v>5.2481129315679036</v>
      </c>
      <c r="V414" s="105">
        <v>5.738131042455926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11.849073838567246</v>
      </c>
      <c r="D415" s="102">
        <v>11.997741682943749</v>
      </c>
      <c r="E415" s="102">
        <v>10.994079820027357</v>
      </c>
      <c r="F415" s="102">
        <v>10.758939099426399</v>
      </c>
      <c r="G415" s="102">
        <v>11.512167665564395</v>
      </c>
      <c r="H415" s="102">
        <v>10.984322136863812</v>
      </c>
      <c r="I415" s="102">
        <v>11.206206995386982</v>
      </c>
      <c r="J415" s="102">
        <v>11.063938406999728</v>
      </c>
      <c r="K415" s="102">
        <v>11.081973111183386</v>
      </c>
      <c r="L415" s="102">
        <v>0</v>
      </c>
      <c r="M415" s="102">
        <v>9.7774054584982792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7.6671267683663258</v>
      </c>
      <c r="T415" s="102">
        <v>7.7141667713852682</v>
      </c>
      <c r="U415" s="102">
        <v>7.5744397333038505</v>
      </c>
      <c r="V415" s="102">
        <v>7.4175808909499876</v>
      </c>
      <c r="W415" s="102">
        <v>7.6454428649100832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8.5478049517100079</v>
      </c>
      <c r="D416" s="105">
        <v>8.7199914759640862</v>
      </c>
      <c r="E416" s="105">
        <v>7.7844733189717408</v>
      </c>
      <c r="F416" s="105">
        <v>7.6378908334444695</v>
      </c>
      <c r="G416" s="105">
        <v>8.406455770038713</v>
      </c>
      <c r="H416" s="105">
        <v>7.9200840920613453</v>
      </c>
      <c r="I416" s="105">
        <v>8.1199839981432262</v>
      </c>
      <c r="J416" s="105">
        <v>8.015371474389152</v>
      </c>
      <c r="K416" s="105">
        <v>8.0989056865847573</v>
      </c>
      <c r="L416" s="105">
        <v>7.6455362865001844</v>
      </c>
      <c r="M416" s="105">
        <v>6.9257709765252713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5.8252648244064886</v>
      </c>
      <c r="T416" s="105">
        <v>5.8503224673130552</v>
      </c>
      <c r="U416" s="105">
        <v>5.8109711274088163</v>
      </c>
      <c r="V416" s="105">
        <v>5.7163517222643465</v>
      </c>
      <c r="W416" s="105">
        <v>5.914467562610735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2.2548411920475173</v>
      </c>
      <c r="D417" s="99">
        <v>2.4439122416707852</v>
      </c>
      <c r="E417" s="99">
        <v>1.612030805686584</v>
      </c>
      <c r="F417" s="99">
        <v>1.6040525738355553</v>
      </c>
      <c r="G417" s="99">
        <v>2.3572852524701418</v>
      </c>
      <c r="H417" s="99">
        <v>1.9254385709640018</v>
      </c>
      <c r="I417" s="99">
        <v>2.0438632982952325</v>
      </c>
      <c r="J417" s="99">
        <v>1.9564284208545117</v>
      </c>
      <c r="K417" s="99">
        <v>2.1135305138828464</v>
      </c>
      <c r="L417" s="99">
        <v>1.4405907286251161</v>
      </c>
      <c r="M417" s="99">
        <v>1.0058623658898265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0.83086661956151164</v>
      </c>
      <c r="T417" s="99">
        <v>0.63690996554436896</v>
      </c>
      <c r="U417" s="99">
        <v>0.65261900623206859</v>
      </c>
      <c r="V417" s="99">
        <v>0.5863950043375511</v>
      </c>
      <c r="W417" s="99">
        <v>0.55209451954082445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6.2929637596624923</v>
      </c>
      <c r="D418" s="99">
        <v>6.2760792342933014</v>
      </c>
      <c r="E418" s="99">
        <v>6.1724425132851586</v>
      </c>
      <c r="F418" s="99">
        <v>6.0338382596089133</v>
      </c>
      <c r="G418" s="99">
        <v>6.0491705175685695</v>
      </c>
      <c r="H418" s="99">
        <v>5.9946455210973424</v>
      </c>
      <c r="I418" s="99">
        <v>6.0761206998479942</v>
      </c>
      <c r="J418" s="99">
        <v>6.05894305353464</v>
      </c>
      <c r="K418" s="99">
        <v>5.9853751727019118</v>
      </c>
      <c r="L418" s="99">
        <v>6.2049455578750674</v>
      </c>
      <c r="M418" s="99">
        <v>5.9199086106354457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4.9943982048449769</v>
      </c>
      <c r="T418" s="99">
        <v>5.2134125017686852</v>
      </c>
      <c r="U418" s="99">
        <v>5.1583521211767467</v>
      </c>
      <c r="V418" s="99">
        <v>5.1299567179267962</v>
      </c>
      <c r="W418" s="99">
        <v>5.362373043069911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20.887528329186562</v>
      </c>
      <c r="D419" s="123">
        <v>21.592192142697169</v>
      </c>
      <c r="E419" s="123">
        <v>22.654881147456084</v>
      </c>
      <c r="F419" s="123">
        <v>21.701086748949489</v>
      </c>
      <c r="G419" s="123">
        <v>20.781019516509037</v>
      </c>
      <c r="H419" s="123">
        <v>19.620763521195826</v>
      </c>
      <c r="I419" s="123">
        <v>20.004904911751456</v>
      </c>
      <c r="J419" s="123">
        <v>16.914766438103435</v>
      </c>
      <c r="K419" s="123">
        <v>17.118961982062267</v>
      </c>
      <c r="L419" s="123">
        <v>19.562255501753775</v>
      </c>
      <c r="M419" s="123">
        <v>16.62230462540716</v>
      </c>
      <c r="N419" s="123">
        <v>0</v>
      </c>
      <c r="O419" s="123">
        <v>0</v>
      </c>
      <c r="P419" s="123">
        <v>0</v>
      </c>
      <c r="Q419" s="123">
        <v>0</v>
      </c>
      <c r="R419" s="123">
        <v>10.517218166550286</v>
      </c>
      <c r="S419" s="123">
        <v>10.539407606001603</v>
      </c>
      <c r="T419" s="123">
        <v>11.751821192582344</v>
      </c>
      <c r="U419" s="123">
        <v>11.907825619382491</v>
      </c>
      <c r="V419" s="123">
        <v>13.144324535671215</v>
      </c>
      <c r="W419" s="123">
        <v>12.826357529184673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23.094123283894078</v>
      </c>
      <c r="D420" s="99">
        <v>23.002333653594722</v>
      </c>
      <c r="E420" s="99">
        <v>26.719582297138572</v>
      </c>
      <c r="F420" s="99">
        <v>26.217106358705909</v>
      </c>
      <c r="G420" s="99">
        <v>24.008002507796196</v>
      </c>
      <c r="H420" s="99">
        <v>23.3565305204155</v>
      </c>
      <c r="I420" s="99">
        <v>23.206549045488927</v>
      </c>
      <c r="J420" s="99">
        <v>20.718605151044823</v>
      </c>
      <c r="K420" s="99">
        <v>20.386045638216785</v>
      </c>
      <c r="L420" s="99">
        <v>20.495815387655608</v>
      </c>
      <c r="M420" s="99">
        <v>18.148182130913639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13.831284381056145</v>
      </c>
      <c r="T420" s="99">
        <v>14.159152293975687</v>
      </c>
      <c r="U420" s="99">
        <v>14.653089809060457</v>
      </c>
      <c r="V420" s="99">
        <v>16.94578774384367</v>
      </c>
      <c r="W420" s="99">
        <v>15.639503557392187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18.786276150376722</v>
      </c>
      <c r="D421" s="110">
        <v>20.202869047505441</v>
      </c>
      <c r="E421" s="110">
        <v>18.001443521728316</v>
      </c>
      <c r="F421" s="110">
        <v>18.209942618942613</v>
      </c>
      <c r="G421" s="110">
        <v>19.282212465408747</v>
      </c>
      <c r="H421" s="110">
        <v>17.945759296002219</v>
      </c>
      <c r="I421" s="110">
        <v>18.744795800124727</v>
      </c>
      <c r="J421" s="110">
        <v>15.398008144403095</v>
      </c>
      <c r="K421" s="110">
        <v>14.870918823644587</v>
      </c>
      <c r="L421" s="110">
        <v>18.479852553782997</v>
      </c>
      <c r="M421" s="110">
        <v>14.402075076153061</v>
      </c>
      <c r="N421" s="110">
        <v>0</v>
      </c>
      <c r="O421" s="110">
        <v>0</v>
      </c>
      <c r="P421" s="110">
        <v>0</v>
      </c>
      <c r="Q421" s="110">
        <v>0</v>
      </c>
      <c r="R421" s="110">
        <v>10.517218166550286</v>
      </c>
      <c r="S421" s="110">
        <v>9.0548357270554387</v>
      </c>
      <c r="T421" s="110">
        <v>10.758319468197794</v>
      </c>
      <c r="U421" s="110">
        <v>10.557695690032677</v>
      </c>
      <c r="V421" s="110">
        <v>11.243592931584988</v>
      </c>
      <c r="W421" s="110">
        <v>12.138699611178389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36.942042954025545</v>
      </c>
      <c r="D423" s="118">
        <f t="shared" si="194"/>
        <v>39.641523274191982</v>
      </c>
      <c r="E423" s="118">
        <f t="shared" si="194"/>
        <v>44.198390937365282</v>
      </c>
      <c r="F423" s="118">
        <f t="shared" si="194"/>
        <v>43.992184801030163</v>
      </c>
      <c r="G423" s="118">
        <f t="shared" si="194"/>
        <v>45.285831583786582</v>
      </c>
      <c r="H423" s="118">
        <f t="shared" si="194"/>
        <v>43.438690680218627</v>
      </c>
      <c r="I423" s="118">
        <f t="shared" si="194"/>
        <v>42.862017684271628</v>
      </c>
      <c r="J423" s="118">
        <f t="shared" si="194"/>
        <v>38.768519936266543</v>
      </c>
      <c r="K423" s="118">
        <f t="shared" si="194"/>
        <v>41.20443061123386</v>
      </c>
      <c r="L423" s="118">
        <f t="shared" si="194"/>
        <v>39.068900082265699</v>
      </c>
      <c r="M423" s="118">
        <f t="shared" si="194"/>
        <v>37.843582320044533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32.441632607064854</v>
      </c>
      <c r="S423" s="118">
        <f t="shared" si="195"/>
        <v>31.292327349506984</v>
      </c>
      <c r="T423" s="118">
        <f t="shared" si="195"/>
        <v>32.77934130391273</v>
      </c>
      <c r="U423" s="118">
        <f t="shared" si="195"/>
        <v>32.052292807000718</v>
      </c>
      <c r="V423" s="118">
        <f t="shared" si="195"/>
        <v>33.036695373597006</v>
      </c>
      <c r="W423" s="118">
        <f t="shared" ref="W423" si="196">W424+W426+W428+W437</f>
        <v>33.654115925942584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13.578911265693721</v>
      </c>
      <c r="D424" s="123">
        <f t="shared" si="197"/>
        <v>16.065099024109816</v>
      </c>
      <c r="E424" s="123">
        <f t="shared" si="197"/>
        <v>17.607362925645365</v>
      </c>
      <c r="F424" s="123">
        <f t="shared" si="197"/>
        <v>18.328844131655455</v>
      </c>
      <c r="G424" s="123">
        <f t="shared" si="197"/>
        <v>18.936472830782847</v>
      </c>
      <c r="H424" s="123">
        <f t="shared" si="197"/>
        <v>17.539308330458098</v>
      </c>
      <c r="I424" s="123">
        <f t="shared" si="197"/>
        <v>19.997508282102757</v>
      </c>
      <c r="J424" s="123">
        <f t="shared" si="197"/>
        <v>18.525533099733757</v>
      </c>
      <c r="K424" s="123">
        <f t="shared" si="197"/>
        <v>20.802807059240344</v>
      </c>
      <c r="L424" s="123">
        <f t="shared" si="197"/>
        <v>14.741747964228743</v>
      </c>
      <c r="M424" s="123">
        <f t="shared" si="197"/>
        <v>16.146945177375883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18.383010927766392</v>
      </c>
      <c r="S424" s="123">
        <f t="shared" si="197"/>
        <v>15.952404846692893</v>
      </c>
      <c r="T424" s="123">
        <f t="shared" si="197"/>
        <v>16.74507408851073</v>
      </c>
      <c r="U424" s="123">
        <f t="shared" si="197"/>
        <v>16.111130888180828</v>
      </c>
      <c r="V424" s="123">
        <f t="shared" si="197"/>
        <v>16.180138168330416</v>
      </c>
      <c r="W424" s="123">
        <f t="shared" si="197"/>
        <v>16.39464253863855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13.578911265693721</v>
      </c>
      <c r="D425" s="99">
        <v>16.065099024109816</v>
      </c>
      <c r="E425" s="99">
        <v>17.607362925645365</v>
      </c>
      <c r="F425" s="99">
        <v>18.328844131655455</v>
      </c>
      <c r="G425" s="99">
        <v>18.936472830782847</v>
      </c>
      <c r="H425" s="99">
        <v>17.539308330458098</v>
      </c>
      <c r="I425" s="99">
        <v>19.997508282102757</v>
      </c>
      <c r="J425" s="99">
        <v>18.525533099733757</v>
      </c>
      <c r="K425" s="99">
        <v>20.802807059240344</v>
      </c>
      <c r="L425" s="99">
        <v>14.741747964228743</v>
      </c>
      <c r="M425" s="99">
        <v>16.146945177375883</v>
      </c>
      <c r="N425" s="99">
        <v>0</v>
      </c>
      <c r="O425" s="99">
        <v>0</v>
      </c>
      <c r="P425" s="99">
        <v>0</v>
      </c>
      <c r="Q425" s="99">
        <v>0</v>
      </c>
      <c r="R425" s="99">
        <v>18.383010927766392</v>
      </c>
      <c r="S425" s="99">
        <v>15.952404846692893</v>
      </c>
      <c r="T425" s="99">
        <v>16.74507408851073</v>
      </c>
      <c r="U425" s="99">
        <v>16.111130888180828</v>
      </c>
      <c r="V425" s="99">
        <v>16.180138168330416</v>
      </c>
      <c r="W425" s="99">
        <v>16.39464253863855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2.1830797954621324</v>
      </c>
      <c r="D426" s="123">
        <f t="shared" si="198"/>
        <v>1.9518596954394749</v>
      </c>
      <c r="E426" s="123">
        <f t="shared" si="198"/>
        <v>4.5381470268498383</v>
      </c>
      <c r="F426" s="123">
        <f t="shared" si="198"/>
        <v>4.0228927500675802</v>
      </c>
      <c r="G426" s="123">
        <f t="shared" si="198"/>
        <v>4.8072354784035314</v>
      </c>
      <c r="H426" s="123">
        <f t="shared" si="198"/>
        <v>5.1601822483860449</v>
      </c>
      <c r="I426" s="123">
        <f t="shared" si="198"/>
        <v>1.5935803403793902</v>
      </c>
      <c r="J426" s="123">
        <f t="shared" si="198"/>
        <v>1.1822384904036309</v>
      </c>
      <c r="K426" s="123">
        <f t="shared" si="198"/>
        <v>1.5873776209841659</v>
      </c>
      <c r="L426" s="123">
        <f t="shared" si="198"/>
        <v>3.9870824373195073</v>
      </c>
      <c r="M426" s="123">
        <f t="shared" si="198"/>
        <v>4.4948095691315517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1.9710098118122323</v>
      </c>
      <c r="T426" s="123">
        <f t="shared" si="198"/>
        <v>1.5697033992374581</v>
      </c>
      <c r="U426" s="123">
        <f t="shared" si="198"/>
        <v>1.3956188763402326</v>
      </c>
      <c r="V426" s="123">
        <f t="shared" si="198"/>
        <v>0.82362953821929508</v>
      </c>
      <c r="W426" s="123">
        <f t="shared" si="198"/>
        <v>1.197168849586457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2.1830797954621324</v>
      </c>
      <c r="D427" s="99">
        <f>RES_hhdet_in_tess!D165</f>
        <v>1.9518596954394749</v>
      </c>
      <c r="E427" s="99">
        <f>RES_hhdet_in_tess!E165</f>
        <v>4.5381470268498383</v>
      </c>
      <c r="F427" s="99">
        <f>RES_hhdet_in_tess!F165</f>
        <v>4.0228927500675802</v>
      </c>
      <c r="G427" s="99">
        <f>RES_hhdet_in_tess!G165</f>
        <v>4.8072354784035314</v>
      </c>
      <c r="H427" s="99">
        <f>RES_hhdet_in_tess!H165</f>
        <v>5.1601822483860449</v>
      </c>
      <c r="I427" s="99">
        <f>RES_hhdet_in_tess!I165</f>
        <v>1.5935803403793902</v>
      </c>
      <c r="J427" s="99">
        <f>RES_hhdet_in_tess!J165</f>
        <v>1.1822384904036309</v>
      </c>
      <c r="K427" s="99">
        <f>RES_hhdet_in_tess!K165</f>
        <v>1.5873776209841659</v>
      </c>
      <c r="L427" s="99">
        <f>RES_hhdet_in_tess!L165</f>
        <v>3.9870824373195073</v>
      </c>
      <c r="M427" s="99">
        <f>RES_hhdet_in_tess!M165</f>
        <v>4.4948095691315517</v>
      </c>
      <c r="N427" s="99">
        <f>RES_hhdet_in_tess!N165</f>
        <v>0</v>
      </c>
      <c r="O427" s="99">
        <f>RES_hhdet_in_tess!O165</f>
        <v>0</v>
      </c>
      <c r="P427" s="99">
        <f>RES_hhdet_in_tess!P165</f>
        <v>0</v>
      </c>
      <c r="Q427" s="99">
        <f>RES_hhdet_in_tess!Q165</f>
        <v>0</v>
      </c>
      <c r="R427" s="99">
        <f>RES_hhdet_in_tess!R165</f>
        <v>0</v>
      </c>
      <c r="S427" s="99">
        <f>RES_hhdet_in_tess!S165</f>
        <v>1.9710098118122323</v>
      </c>
      <c r="T427" s="99">
        <f>RES_hhdet_in_tess!T165</f>
        <v>1.5697033992374581</v>
      </c>
      <c r="U427" s="99">
        <f>RES_hhdet_in_tess!U165</f>
        <v>1.3956188763402326</v>
      </c>
      <c r="V427" s="99">
        <f>RES_hhdet_in_tess!V165</f>
        <v>0.82362953821929508</v>
      </c>
      <c r="W427" s="99">
        <f>RES_hhdet_in_tess!W165</f>
        <v>1.197168849586457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7.736859817049889</v>
      </c>
      <c r="D428" s="123">
        <v>7.6629543530535136</v>
      </c>
      <c r="E428" s="123">
        <v>7.7681482608339669</v>
      </c>
      <c r="F428" s="123">
        <v>7.5482066087948674</v>
      </c>
      <c r="G428" s="123">
        <v>7.4461700039220151</v>
      </c>
      <c r="H428" s="123">
        <v>7.4105037915990728</v>
      </c>
      <c r="I428" s="123">
        <v>7.5107430507861048</v>
      </c>
      <c r="J428" s="123">
        <v>7.464711862070863</v>
      </c>
      <c r="K428" s="123">
        <v>7.4627476573366938</v>
      </c>
      <c r="L428" s="123">
        <v>7.6078012738977634</v>
      </c>
      <c r="M428" s="123">
        <v>6.6113283437736063</v>
      </c>
      <c r="N428" s="123">
        <v>0</v>
      </c>
      <c r="O428" s="123">
        <v>0</v>
      </c>
      <c r="P428" s="123">
        <v>0</v>
      </c>
      <c r="Q428" s="123">
        <v>0</v>
      </c>
      <c r="R428" s="123">
        <v>5.7582551543807927</v>
      </c>
      <c r="S428" s="123">
        <v>5.856350261702314</v>
      </c>
      <c r="T428" s="123">
        <v>5.8008818783944047</v>
      </c>
      <c r="U428" s="123">
        <v>5.784519924930871</v>
      </c>
      <c r="V428" s="123">
        <v>6.3176356925247799</v>
      </c>
      <c r="W428" s="123">
        <v>5.8665541230356393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7.7339350482346427</v>
      </c>
      <c r="D429" s="99">
        <v>7.6426532274803041</v>
      </c>
      <c r="E429" s="99">
        <v>7.7987086193078241</v>
      </c>
      <c r="F429" s="99">
        <v>7.5922832543257979</v>
      </c>
      <c r="G429" s="99">
        <v>7.4257891306553345</v>
      </c>
      <c r="H429" s="99">
        <v>7.4277506279111494</v>
      </c>
      <c r="I429" s="99">
        <v>7.5260558224083631</v>
      </c>
      <c r="J429" s="99">
        <v>7.4882825292925874</v>
      </c>
      <c r="K429" s="99">
        <v>7.4789890168571693</v>
      </c>
      <c r="L429" s="99">
        <v>7.7400140982991825</v>
      </c>
      <c r="M429" s="99">
        <v>6.617173796958542</v>
      </c>
      <c r="N429" s="99">
        <v>0</v>
      </c>
      <c r="O429" s="99">
        <v>0</v>
      </c>
      <c r="P429" s="99">
        <v>0</v>
      </c>
      <c r="Q429" s="99">
        <v>0</v>
      </c>
      <c r="R429" s="99">
        <v>5.7582551543807927</v>
      </c>
      <c r="S429" s="99">
        <v>5.9328131301066076</v>
      </c>
      <c r="T429" s="99">
        <v>5.8658138585949802</v>
      </c>
      <c r="U429" s="99">
        <v>5.8343556904336094</v>
      </c>
      <c r="V429" s="99">
        <v>6.7153583862930777</v>
      </c>
      <c r="W429" s="99">
        <v>5.9064160827633509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7.7336330937621875</v>
      </c>
      <c r="D430" s="99">
        <v>7.6421089133150684</v>
      </c>
      <c r="E430" s="99">
        <v>7.799650272548238</v>
      </c>
      <c r="F430" s="99">
        <v>7.5928866245364377</v>
      </c>
      <c r="G430" s="99">
        <v>7.4254702813121174</v>
      </c>
      <c r="H430" s="99">
        <v>7.4275525936941644</v>
      </c>
      <c r="I430" s="99">
        <v>7.5249794128377596</v>
      </c>
      <c r="J430" s="99">
        <v>7.48932758580355</v>
      </c>
      <c r="K430" s="99">
        <v>7.4803390294008505</v>
      </c>
      <c r="L430" s="99">
        <v>7.7455491276874291</v>
      </c>
      <c r="M430" s="99">
        <v>6.6245927230541577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5.9313346302371963</v>
      </c>
      <c r="T430" s="99">
        <v>5.86692414332461</v>
      </c>
      <c r="U430" s="99">
        <v>5.8355734768580865</v>
      </c>
      <c r="V430" s="99">
        <v>6.7207711403845716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1.4652445969183845</v>
      </c>
      <c r="D431" s="102">
        <v>1.5022453457187153</v>
      </c>
      <c r="E431" s="102">
        <v>1.3385313208675014</v>
      </c>
      <c r="F431" s="102">
        <v>1.3058600191766718</v>
      </c>
      <c r="G431" s="102">
        <v>1.4670772741789899</v>
      </c>
      <c r="H431" s="102">
        <v>1.3528870702610485</v>
      </c>
      <c r="I431" s="102">
        <v>1.3969351971603408</v>
      </c>
      <c r="J431" s="102">
        <v>1.3665274109545327</v>
      </c>
      <c r="K431" s="102">
        <v>1.4294437371755846</v>
      </c>
      <c r="L431" s="102">
        <v>1.2712852469638767</v>
      </c>
      <c r="M431" s="102">
        <v>0.72750309245069622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0.75578304839280652</v>
      </c>
      <c r="T431" s="102">
        <v>0.56541910284610386</v>
      </c>
      <c r="U431" s="102">
        <v>0.58746054529018266</v>
      </c>
      <c r="V431" s="102">
        <v>0.98264009792864548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6.2683884968438015</v>
      </c>
      <c r="D432" s="105">
        <v>6.1398635675963531</v>
      </c>
      <c r="E432" s="105">
        <v>6.4611189516807368</v>
      </c>
      <c r="F432" s="105">
        <v>6.2870266053597677</v>
      </c>
      <c r="G432" s="105">
        <v>5.958393007133127</v>
      </c>
      <c r="H432" s="105">
        <v>6.0746655234331159</v>
      </c>
      <c r="I432" s="105">
        <v>6.1280442156774191</v>
      </c>
      <c r="J432" s="105">
        <v>6.1228001748490186</v>
      </c>
      <c r="K432" s="105">
        <v>6.050895292225265</v>
      </c>
      <c r="L432" s="105">
        <v>6.4742638807235515</v>
      </c>
      <c r="M432" s="105">
        <v>5.8970896306034613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5.17555158184439</v>
      </c>
      <c r="T432" s="105">
        <v>5.3015050404785065</v>
      </c>
      <c r="U432" s="105">
        <v>5.2481129315679036</v>
      </c>
      <c r="V432" s="105">
        <v>5.738131042455926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7.7687094881336973</v>
      </c>
      <c r="D433" s="102">
        <v>7.8797696932622463</v>
      </c>
      <c r="E433" s="102">
        <v>7.2340024398956295</v>
      </c>
      <c r="F433" s="102">
        <v>7.0925301175426636</v>
      </c>
      <c r="G433" s="102">
        <v>7.6041821518473975</v>
      </c>
      <c r="H433" s="102">
        <v>7.2707401515635048</v>
      </c>
      <c r="I433" s="102">
        <v>7.4341574906727903</v>
      </c>
      <c r="J433" s="102">
        <v>7.3579214001239022</v>
      </c>
      <c r="K433" s="102">
        <v>7.3906076661255735</v>
      </c>
      <c r="L433" s="102">
        <v>0</v>
      </c>
      <c r="M433" s="102">
        <v>6.5787641933667675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5.5946575260724831</v>
      </c>
      <c r="T433" s="102">
        <v>5.6925250996115695</v>
      </c>
      <c r="U433" s="102">
        <v>5.6480252410694662</v>
      </c>
      <c r="V433" s="102">
        <v>5.5820595676410409</v>
      </c>
      <c r="W433" s="102">
        <v>5.7949152543437572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7.7713245498432357</v>
      </c>
      <c r="D434" s="105">
        <v>7.8811701025428551</v>
      </c>
      <c r="E434" s="105">
        <v>7.2331438154787824</v>
      </c>
      <c r="F434" s="105">
        <v>7.0912651197216388</v>
      </c>
      <c r="G434" s="105">
        <v>7.6062383925670485</v>
      </c>
      <c r="H434" s="105">
        <v>7.2691314067847825</v>
      </c>
      <c r="I434" s="105">
        <v>7.4320122745072394</v>
      </c>
      <c r="J434" s="105">
        <v>7.3600391023438689</v>
      </c>
      <c r="K434" s="105">
        <v>7.3948962626538153</v>
      </c>
      <c r="L434" s="105">
        <v>7.1687302301473546</v>
      </c>
      <c r="M434" s="105">
        <v>6.5967069028060497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5.6006767139562417</v>
      </c>
      <c r="T434" s="105">
        <v>5.6834082994357598</v>
      </c>
      <c r="U434" s="105">
        <v>5.6449899121929565</v>
      </c>
      <c r="V434" s="105">
        <v>5.5712450425843674</v>
      </c>
      <c r="W434" s="105">
        <v>5.7808368272688062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1.4783607901807432</v>
      </c>
      <c r="D435" s="99">
        <v>1.6050908682495544</v>
      </c>
      <c r="E435" s="99">
        <v>1.0607013021936242</v>
      </c>
      <c r="F435" s="99">
        <v>1.0574268601127266</v>
      </c>
      <c r="G435" s="99">
        <v>1.5570678749984779</v>
      </c>
      <c r="H435" s="99">
        <v>1.2744858856874395</v>
      </c>
      <c r="I435" s="99">
        <v>1.3558915746592446</v>
      </c>
      <c r="J435" s="99">
        <v>1.3010960488092294</v>
      </c>
      <c r="K435" s="99">
        <v>1.4095210899519033</v>
      </c>
      <c r="L435" s="99">
        <v>0.96378467227228604</v>
      </c>
      <c r="M435" s="99">
        <v>0.6767982921706035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0.6062785091112658</v>
      </c>
      <c r="T435" s="99">
        <v>0.46999579766707467</v>
      </c>
      <c r="U435" s="99">
        <v>0.4866377910162098</v>
      </c>
      <c r="V435" s="99">
        <v>0.44128832465757162</v>
      </c>
      <c r="W435" s="99">
        <v>0.41846378419889452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6.2929637596624923</v>
      </c>
      <c r="D436" s="99">
        <v>6.2760792342933014</v>
      </c>
      <c r="E436" s="99">
        <v>6.1724425132851586</v>
      </c>
      <c r="F436" s="99">
        <v>6.0338382596089133</v>
      </c>
      <c r="G436" s="99">
        <v>6.0491705175685695</v>
      </c>
      <c r="H436" s="99">
        <v>5.9946455210973424</v>
      </c>
      <c r="I436" s="99">
        <v>6.0761206998479942</v>
      </c>
      <c r="J436" s="99">
        <v>6.05894305353464</v>
      </c>
      <c r="K436" s="99">
        <v>5.9853751727019118</v>
      </c>
      <c r="L436" s="99">
        <v>6.2049455578750674</v>
      </c>
      <c r="M436" s="99">
        <v>5.9199086106354457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4.9943982048449769</v>
      </c>
      <c r="T436" s="99">
        <v>5.2134125017686852</v>
      </c>
      <c r="U436" s="99">
        <v>5.1583521211767467</v>
      </c>
      <c r="V436" s="99">
        <v>5.1299567179267962</v>
      </c>
      <c r="W436" s="99">
        <v>5.362373043069911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13.4431920758198</v>
      </c>
      <c r="D437" s="123">
        <v>13.961610201589181</v>
      </c>
      <c r="E437" s="123">
        <v>14.284732724036109</v>
      </c>
      <c r="F437" s="123">
        <v>14.092241310512259</v>
      </c>
      <c r="G437" s="123">
        <v>14.095953270678189</v>
      </c>
      <c r="H437" s="123">
        <v>13.328696309775413</v>
      </c>
      <c r="I437" s="123">
        <v>13.760186011003375</v>
      </c>
      <c r="J437" s="123">
        <v>11.596036484058288</v>
      </c>
      <c r="K437" s="123">
        <v>11.351498273672657</v>
      </c>
      <c r="L437" s="123">
        <v>12.732268406819681</v>
      </c>
      <c r="M437" s="123">
        <v>10.590499229763488</v>
      </c>
      <c r="N437" s="123">
        <v>0</v>
      </c>
      <c r="O437" s="123">
        <v>0</v>
      </c>
      <c r="P437" s="123">
        <v>0</v>
      </c>
      <c r="Q437" s="123">
        <v>0</v>
      </c>
      <c r="R437" s="123">
        <v>8.3003665249176724</v>
      </c>
      <c r="S437" s="123">
        <v>7.5125624292995425</v>
      </c>
      <c r="T437" s="123">
        <v>8.6636819377701357</v>
      </c>
      <c r="U437" s="123">
        <v>8.7610231175487883</v>
      </c>
      <c r="V437" s="123">
        <v>9.7152919745225148</v>
      </c>
      <c r="W437" s="123">
        <v>10.195750414681939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13.051699056817686</v>
      </c>
      <c r="D438" s="99">
        <v>13.021591065520205</v>
      </c>
      <c r="E438" s="99">
        <v>15.150848854777539</v>
      </c>
      <c r="F438" s="99">
        <v>14.890340777272311</v>
      </c>
      <c r="G438" s="99">
        <v>13.657711633068597</v>
      </c>
      <c r="H438" s="99">
        <v>13.308305083083015</v>
      </c>
      <c r="I438" s="99">
        <v>13.243599599715889</v>
      </c>
      <c r="J438" s="99">
        <v>11.841797553325135</v>
      </c>
      <c r="K438" s="99">
        <v>11.668783859460428</v>
      </c>
      <c r="L438" s="99">
        <v>11.748040263361053</v>
      </c>
      <c r="M438" s="99">
        <v>10.410221845090897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8.0332540472533669</v>
      </c>
      <c r="T438" s="99">
        <v>8.2972770588160305</v>
      </c>
      <c r="U438" s="99">
        <v>8.665608721223494</v>
      </c>
      <c r="V438" s="99">
        <v>10.106409401899363</v>
      </c>
      <c r="W438" s="99">
        <v>9.3999271191921956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13.815995230024454</v>
      </c>
      <c r="D439" s="110">
        <v>14.887751504125225</v>
      </c>
      <c r="E439" s="110">
        <v>13.293167233088081</v>
      </c>
      <c r="F439" s="110">
        <v>13.475264302148192</v>
      </c>
      <c r="G439" s="110">
        <v>14.299499325401273</v>
      </c>
      <c r="H439" s="110">
        <v>13.337839115221735</v>
      </c>
      <c r="I439" s="110">
        <v>13.963505061033468</v>
      </c>
      <c r="J439" s="110">
        <v>11.498040704476219</v>
      </c>
      <c r="K439" s="110">
        <v>11.133177665612592</v>
      </c>
      <c r="L439" s="110">
        <v>13.873417957098722</v>
      </c>
      <c r="M439" s="110">
        <v>10.852812013763455</v>
      </c>
      <c r="N439" s="110">
        <v>0</v>
      </c>
      <c r="O439" s="110">
        <v>0</v>
      </c>
      <c r="P439" s="110">
        <v>0</v>
      </c>
      <c r="Q439" s="110">
        <v>0</v>
      </c>
      <c r="R439" s="110">
        <v>8.3003665249176724</v>
      </c>
      <c r="S439" s="110">
        <v>7.277740719241935</v>
      </c>
      <c r="T439" s="110">
        <v>8.8148966497194507</v>
      </c>
      <c r="U439" s="110">
        <v>8.807948230495656</v>
      </c>
      <c r="V439" s="110">
        <v>9.5197332608340908</v>
      </c>
      <c r="W439" s="110">
        <v>10.390284998023878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5.3026052146680795</v>
      </c>
      <c r="D441" s="118">
        <f t="shared" si="199"/>
        <v>5.2790473164344291</v>
      </c>
      <c r="E441" s="118">
        <f t="shared" si="199"/>
        <v>6.015246723932389</v>
      </c>
      <c r="F441" s="118">
        <f t="shared" si="199"/>
        <v>5.2335682016126581</v>
      </c>
      <c r="G441" s="118">
        <f t="shared" si="199"/>
        <v>4.245756971477233</v>
      </c>
      <c r="H441" s="118">
        <f t="shared" si="199"/>
        <v>4.1399833032623636</v>
      </c>
      <c r="I441" s="118">
        <f t="shared" si="199"/>
        <v>3.8688936989988427</v>
      </c>
      <c r="J441" s="118">
        <f t="shared" si="199"/>
        <v>3.5984777917926118</v>
      </c>
      <c r="K441" s="118">
        <f t="shared" si="199"/>
        <v>4.1270423529347067</v>
      </c>
      <c r="L441" s="118">
        <f t="shared" si="199"/>
        <v>4.5673637983718525</v>
      </c>
      <c r="M441" s="118">
        <f t="shared" si="199"/>
        <v>4.1283909954121381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1.7999649069895842</v>
      </c>
      <c r="S441" s="118">
        <f t="shared" si="200"/>
        <v>2.2877029388051868</v>
      </c>
      <c r="T441" s="118">
        <f t="shared" si="200"/>
        <v>2.011580903310525</v>
      </c>
      <c r="U441" s="118">
        <f t="shared" si="200"/>
        <v>2.3124325924980487</v>
      </c>
      <c r="V441" s="118">
        <f t="shared" si="200"/>
        <v>2.4564666329891622</v>
      </c>
      <c r="W441" s="118">
        <f t="shared" ref="W441" si="201">W442+W444+W446+W455</f>
        <v>1.8590690907586214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2.7437174780154816</v>
      </c>
      <c r="D446" s="123">
        <v>2.6858710815632438</v>
      </c>
      <c r="E446" s="123">
        <v>2.7754956401816164</v>
      </c>
      <c r="F446" s="123">
        <v>2.6369644203702363</v>
      </c>
      <c r="G446" s="123">
        <v>2.5161031430041758</v>
      </c>
      <c r="H446" s="123">
        <v>2.4975152675252126</v>
      </c>
      <c r="I446" s="123">
        <v>2.3800639888401895</v>
      </c>
      <c r="J446" s="123">
        <v>2.2567995202861235</v>
      </c>
      <c r="K446" s="123">
        <v>2.2394248583648872</v>
      </c>
      <c r="L446" s="123">
        <v>2.06757391706669</v>
      </c>
      <c r="M446" s="123">
        <v>1.6850578685765019</v>
      </c>
      <c r="N446" s="123">
        <v>0</v>
      </c>
      <c r="O446" s="123">
        <v>0</v>
      </c>
      <c r="P446" s="123">
        <v>0</v>
      </c>
      <c r="Q446" s="123">
        <v>0</v>
      </c>
      <c r="R446" s="123">
        <v>1.7999649069895842</v>
      </c>
      <c r="S446" s="123">
        <v>1.311161926913073</v>
      </c>
      <c r="T446" s="123">
        <v>1.0719604660904409</v>
      </c>
      <c r="U446" s="123">
        <v>1.2150932910608485</v>
      </c>
      <c r="V446" s="123">
        <v>1.173331585025319</v>
      </c>
      <c r="W446" s="123">
        <v>1.1612232709538122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3.0066675815631783</v>
      </c>
      <c r="D447" s="99">
        <v>2.9631023936889442</v>
      </c>
      <c r="E447" s="99">
        <v>3.0140546455592752</v>
      </c>
      <c r="F447" s="99">
        <v>2.9248567488432551</v>
      </c>
      <c r="G447" s="99">
        <v>2.850393317262804</v>
      </c>
      <c r="H447" s="99">
        <v>2.8398544911740555</v>
      </c>
      <c r="I447" s="99">
        <v>2.8647990035077138</v>
      </c>
      <c r="J447" s="99">
        <v>2.8356950591985268</v>
      </c>
      <c r="K447" s="99">
        <v>2.8145624881763469</v>
      </c>
      <c r="L447" s="99">
        <v>2.8914471085653011</v>
      </c>
      <c r="M447" s="99">
        <v>2.4344618816250865</v>
      </c>
      <c r="N447" s="99">
        <v>0</v>
      </c>
      <c r="O447" s="99">
        <v>0</v>
      </c>
      <c r="P447" s="99">
        <v>0</v>
      </c>
      <c r="Q447" s="99">
        <v>0</v>
      </c>
      <c r="R447" s="99">
        <v>1.7999649069895842</v>
      </c>
      <c r="S447" s="99">
        <v>1.8132457109794047</v>
      </c>
      <c r="T447" s="99">
        <v>1.7573388858938506</v>
      </c>
      <c r="U447" s="99">
        <v>1.7195945656381451</v>
      </c>
      <c r="V447" s="99">
        <v>1.9562783862737245</v>
      </c>
      <c r="W447" s="99">
        <v>1.711276399300355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0.56963284552289062</v>
      </c>
      <c r="D448" s="99">
        <v>0.58242951070995364</v>
      </c>
      <c r="E448" s="99">
        <v>0.5173172563338263</v>
      </c>
      <c r="F448" s="99">
        <v>0.50307046802518718</v>
      </c>
      <c r="G448" s="99">
        <v>0.56313843345816617</v>
      </c>
      <c r="H448" s="99">
        <v>0.517249785970885</v>
      </c>
      <c r="I448" s="99">
        <v>0.53174446951008147</v>
      </c>
      <c r="J448" s="99">
        <v>0.51748248177665868</v>
      </c>
      <c r="K448" s="99">
        <v>0.53794152024355679</v>
      </c>
      <c r="L448" s="99">
        <v>0.47491567906874638</v>
      </c>
      <c r="M448" s="99">
        <v>0.26764878808980863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0.23098997741473967</v>
      </c>
      <c r="T448" s="99">
        <v>0.16939388126043844</v>
      </c>
      <c r="U448" s="99">
        <v>0.17314576189864453</v>
      </c>
      <c r="V448" s="99">
        <v>0.2862568867489495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0.56963284552289062</v>
      </c>
      <c r="D449" s="102">
        <v>0.58242951070995364</v>
      </c>
      <c r="E449" s="102">
        <v>0.5173172563338263</v>
      </c>
      <c r="F449" s="102">
        <v>0.50307046802518718</v>
      </c>
      <c r="G449" s="102">
        <v>0.56313843345816617</v>
      </c>
      <c r="H449" s="102">
        <v>0.517249785970885</v>
      </c>
      <c r="I449" s="102">
        <v>0.53174446951008147</v>
      </c>
      <c r="J449" s="102">
        <v>0.51748248177665868</v>
      </c>
      <c r="K449" s="102">
        <v>0.53794152024355679</v>
      </c>
      <c r="L449" s="102">
        <v>0.47491567906874638</v>
      </c>
      <c r="M449" s="102">
        <v>0.26764878808980863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0.23098997741473967</v>
      </c>
      <c r="T449" s="102">
        <v>0.16939388126043844</v>
      </c>
      <c r="U449" s="102">
        <v>0.17314576189864453</v>
      </c>
      <c r="V449" s="102">
        <v>0.2862568867489495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2.5588877366525979</v>
      </c>
      <c r="D455" s="123">
        <v>2.5931762348711858</v>
      </c>
      <c r="E455" s="123">
        <v>3.239751083750773</v>
      </c>
      <c r="F455" s="123">
        <v>2.5966037812424219</v>
      </c>
      <c r="G455" s="123">
        <v>1.7296538284730576</v>
      </c>
      <c r="H455" s="123">
        <v>1.6424680357371515</v>
      </c>
      <c r="I455" s="123">
        <v>1.4888297101586534</v>
      </c>
      <c r="J455" s="123">
        <v>1.3416782715064881</v>
      </c>
      <c r="K455" s="123">
        <v>1.887617494569819</v>
      </c>
      <c r="L455" s="123">
        <v>2.499789881305162</v>
      </c>
      <c r="M455" s="123">
        <v>2.4433331268356357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0.97654101189211373</v>
      </c>
      <c r="T455" s="123">
        <v>0.93962043722008393</v>
      </c>
      <c r="U455" s="123">
        <v>1.0973393014372002</v>
      </c>
      <c r="V455" s="123">
        <v>1.283135047963843</v>
      </c>
      <c r="W455" s="123">
        <v>0.69784581980480909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5.2460610451693803</v>
      </c>
      <c r="D456" s="99">
        <v>5.2252101127505783</v>
      </c>
      <c r="E456" s="99">
        <v>6.0696203146179988</v>
      </c>
      <c r="F456" s="99">
        <v>5.9554778804436346</v>
      </c>
      <c r="G456" s="99">
        <v>5.4536578496709867</v>
      </c>
      <c r="H456" s="99">
        <v>5.3056694730175868</v>
      </c>
      <c r="I456" s="99">
        <v>5.2715996811732664</v>
      </c>
      <c r="J456" s="99">
        <v>4.7064383461113426</v>
      </c>
      <c r="K456" s="99">
        <v>4.6308941271773252</v>
      </c>
      <c r="L456" s="99">
        <v>4.6558294234598483</v>
      </c>
      <c r="M456" s="99">
        <v>4.1225410528583435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3.1419145600007137</v>
      </c>
      <c r="T456" s="99">
        <v>3.2163930350995176</v>
      </c>
      <c r="U456" s="99">
        <v>3.3285958810261742</v>
      </c>
      <c r="V456" s="99">
        <v>3.8494051438915289</v>
      </c>
      <c r="W456" s="99">
        <v>3.5526696280972101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FB085D-FB08-4028-96B0-1B7AE0114EF7}"/>
</file>

<file path=customXml/itemProps2.xml><?xml version="1.0" encoding="utf-8"?>
<ds:datastoreItem xmlns:ds="http://schemas.openxmlformats.org/officeDocument/2006/customXml" ds:itemID="{F6B53B10-48B2-4778-997B-2ECC5FDEA627}"/>
</file>

<file path=customXml/itemProps3.xml><?xml version="1.0" encoding="utf-8"?>
<ds:datastoreItem xmlns:ds="http://schemas.openxmlformats.org/officeDocument/2006/customXml" ds:itemID="{16298BC9-6E83-4A04-BE65-774FFE4320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2024-05-20T16:55:02Z</dcterms:created>
  <dcterms:modified xsi:type="dcterms:W3CDTF">2024-05-20T16:55:03Z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